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PRESUPUESTO APROBADO Y SUS MODIFICACIONES 2024\"/>
    </mc:Choice>
  </mc:AlternateContent>
  <xr:revisionPtr revIDLastSave="0" documentId="13_ncr:1_{D06F4418-EB61-4592-9615-09B9F3A76E23}" xr6:coauthVersionLast="47" xr6:coauthVersionMax="47" xr10:uidLastSave="{00000000-0000-0000-0000-000000000000}"/>
  <bookViews>
    <workbookView xWindow="60" yWindow="375" windowWidth="28740" windowHeight="15225" xr2:uid="{00000000-000D-0000-FFFF-FFFF00000000}"/>
  </bookViews>
  <sheets>
    <sheet name="PRESUPUESTO DE GASTOS FEB 2024" sheetId="8" r:id="rId1"/>
    <sheet name="Hoja1" sheetId="9" r:id="rId2"/>
  </sheets>
  <definedNames>
    <definedName name="_xlnm.Print_Area" localSheetId="0">'PRESUPUESTO DE GASTOS FEB 2024'!$B$1:$Q$102</definedName>
    <definedName name="_xlnm.Print_Titles" localSheetId="0">'PRESUPUESTO DE GASTOS FEB 2024'!$1:$9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D21" i="8"/>
  <c r="D20" i="8"/>
  <c r="D35" i="8" l="1"/>
  <c r="D29" i="8"/>
  <c r="D25" i="8"/>
  <c r="D24" i="8"/>
  <c r="D22" i="8"/>
  <c r="D19" i="8"/>
  <c r="D18" i="8"/>
  <c r="D10" i="8"/>
  <c r="C10" i="8"/>
  <c r="O62" i="8"/>
  <c r="N62" i="8" l="1"/>
  <c r="L62" i="8" l="1"/>
  <c r="D70" i="8" l="1"/>
  <c r="D44" i="8"/>
  <c r="D62" i="8"/>
  <c r="G52" i="8" l="1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E36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 s="1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<sst xmlns="http://schemas.openxmlformats.org/spreadsheetml/2006/main" count="107" uniqueCount="106">
  <si>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</si>
  <si>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</si>
  <si>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</si>
  <si>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</si>
  <si>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</si>
  <si>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</si>
  <si>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</si>
  <si>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</si>
  <si>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</si>
  <si>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</si>
  <si>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</si>
  <si>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</si>
  <si>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</si>
  <si>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</si>
  <si>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</si>
  <si>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</si>
  <si>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</si>
  <si>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</si>
  <si>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</si>
  <si>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</si>
  <si>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</si>
  <si>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</si>
  <si>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</si>
  <si>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</si>
  <si>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</si>
  <si>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</si>
  <si>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</si>
  <si>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</si>
  <si>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</si>
  <si>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</si>
  <si>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</si>
  <si>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</si>
  <si>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</si>
  <si>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</si>
  <si>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</si>
  <si>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</si>
  <si>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</si>
  <si>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</si>
  <si>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</si>
  <si>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</si>
  <si>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</si>
  <si>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</si>
  <si>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</si>
  <si>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</si>
  <si>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</si>
  <si>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</si>
  <si>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</si>
  <si>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</si>
  <si>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</si>
  <si>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</si>
  <si>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</si>
  <si>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</si>
  <si>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</si>
  <si>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</si>
  <si>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</si>
  <si>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</si>
  <si>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</si>
  <si>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</si>
  <si>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</si>
  <si>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</si>
  <si>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</si>
  <si>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</si>
  <si>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</si>
  <si>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</si>
  <si>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</si>
  <si>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</si>
  <si>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</si>
  <si>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</si>
  <si>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</si>
  <si>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</si>
  <si>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</si>
  <si>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</si>
  <si>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</si>
  <si>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</si>
  <si>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</si>
  <si>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</si>
  <si>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</si>
  <si>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</si>
  <si>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</si>
  <si>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</si>
  <si>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</si>
  <si>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</si>
  <si>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</si>
  <si>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</si>
  <si>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</si>
  <si>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</si>
  <si>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</si>
  <si>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</si>
  <si>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</si>
  <si>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</si>
  <si>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</si>
  <si>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</si>
  <si>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</si>
  <si>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</si>
  <si>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</si>
  <si>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</si>
  <si>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</si>
  <si>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</si>
  <si>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</si>
  <si>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</si>
  <si>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2.9.5 - GASTOS DE INTERESES,RECARGOS MULTAS Y SANCIONES DE IMPUESTOS Y CONTRIBUCIONES SOCIALES</t>
  </si>
  <si>
    <t xml:space="preserve"> Año 2024</t>
  </si>
  <si>
    <t xml:space="preserve">Presupuesto  de Gastos y Aplicaciones Financieras </t>
  </si>
  <si>
    <r>
      <rPr>
        <b/>
        <u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</si>
  <si>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</si>
  <si>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1"/>
        <color theme="1"/>
        <rFont val="Calibri"/>
        <family val="2"/>
        <scheme val="minor"/>
      </rPr>
      <t>Total Devengado: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</si>
</sst>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3" fontId="1" fillId="2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</xdr:row>
      <xdr:rowOff>85724</xdr:rowOff>
    </xdr:from>
    <xdr:to>
      <xdr:col>4</xdr:col>
      <xdr:colOff>1790700</xdr:colOff>
      <xdr:row>5</xdr:row>
      <xdr:rowOff>38099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23849"/>
          <a:ext cx="1390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4</xdr:col>
      <xdr:colOff>1485426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97</xdr:row>
      <xdr:rowOff>180975</xdr:rowOff>
    </xdr:from>
    <xdr:to>
      <xdr:col>1</xdr:col>
      <xdr:colOff>2505075</xdr:colOff>
      <xdr:row>101</xdr:row>
      <xdr:rowOff>28576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099375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800100</xdr:colOff>
      <xdr:row>97</xdr:row>
      <xdr:rowOff>0</xdr:rowOff>
    </xdr:from>
    <xdr:to>
      <xdr:col>4</xdr:col>
      <xdr:colOff>1762125</xdr:colOff>
      <xdr:row>101</xdr:row>
      <xdr:rowOff>124768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96050" y="32918400"/>
          <a:ext cx="2333625" cy="1039168"/>
        </a:xfrm>
        <a:prstGeom prst="rect">
          <a:avLst/>
        </a:prstGeom>
      </xdr:spPr>
    </xdr:pic>
    <xdr:clientData/>
  </xdr:twoCellAnchor>
  <xdr:twoCellAnchor editAs="oneCell">
    <xdr:from>
      <xdr:col>1</xdr:col>
      <xdr:colOff>2581275</xdr:colOff>
      <xdr:row>96</xdr:row>
      <xdr:rowOff>152400</xdr:rowOff>
    </xdr:from>
    <xdr:to>
      <xdr:col>3</xdr:col>
      <xdr:colOff>963900</xdr:colOff>
      <xdr:row>101</xdr:row>
      <xdr:rowOff>57150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90875" y="32870775"/>
          <a:ext cx="3468975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B117"/>
  <sheetViews>
    <sheetView showGridLines="0" tabSelected="1" showWhiteSpace="0" view="pageBreakPreview" topLeftCell="A81" zoomScaleNormal="100" zoomScaleSheetLayoutView="100" workbookViewId="0">
      <selection activeCell="B107" sqref="B10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27.28515625" customWidth="1"/>
    <col min="6" max="6" width="20.42578125" style="5" hidden="1" customWidth="1"/>
    <col min="7" max="7" width="16.42578125" style="5" hidden="1" customWidth="1"/>
    <col min="8" max="8" width="17.28515625" style="5" hidden="1" customWidth="1"/>
    <col min="9" max="9" width="17.140625" style="5" hidden="1" customWidth="1"/>
    <col min="10" max="10" width="16.85546875" style="5" hidden="1" customWidth="1"/>
    <col min="11" max="11" width="16.140625" style="5" hidden="1" customWidth="1"/>
    <col min="12" max="12" width="15.42578125" style="5" hidden="1" customWidth="1"/>
    <col min="13" max="13" width="16.7109375" style="5" hidden="1" customWidth="1"/>
    <col min="14" max="14" width="15.5703125" style="5" hidden="1" customWidth="1"/>
    <col min="15" max="15" width="16.42578125" style="5" hidden="1" customWidth="1"/>
    <col min="16" max="16" width="15.28515625" style="5" hidden="1" customWidth="1"/>
    <col min="17" max="17" width="17" style="5" hidden="1" customWidth="1"/>
    <col min="18" max="18" width="11.7109375" customWidth="1"/>
    <col min="19" max="19" width="6.140625" bestFit="1" customWidth="1"/>
    <col min="20" max="21" width="6.5703125" bestFit="1" customWidth="1"/>
    <col min="22" max="22" width="15.140625" bestFit="1" customWidth="1"/>
    <col min="23" max="24" width="14.140625" bestFit="1" customWidth="1"/>
    <col min="25" max="26" width="7.28515625" bestFit="1" customWidth="1"/>
    <col min="27" max="27" width="8" bestFit="1" customWidth="1"/>
    <col min="28" max="28" width="8.7109375" bestFit="1" customWidth="1"/>
  </cols>
  <sheetData>
    <row r="1" spans="1:28" ht="18.75" customHeight="1" x14ac:dyDescent="0.25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58"/>
    </row>
    <row r="2" spans="1:28" ht="18.75" customHeight="1" x14ac:dyDescent="0.25">
      <c r="B2" s="71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58"/>
    </row>
    <row r="3" spans="1:28" ht="18.75" customHeight="1" x14ac:dyDescent="0.25">
      <c r="B3" s="71" t="s">
        <v>101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8" ht="18.75" x14ac:dyDescent="0.25">
      <c r="B4" s="71" t="s">
        <v>102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58"/>
    </row>
    <row r="5" spans="1:28" ht="15.75" customHeight="1" x14ac:dyDescent="0.3">
      <c r="B5" s="72" t="s">
        <v>30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8"/>
    </row>
    <row r="6" spans="1:28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9"/>
    </row>
    <row r="7" spans="1:28" ht="16.5" thickBot="1" x14ac:dyDescent="0.3">
      <c r="A7" s="6"/>
      <c r="B7" s="75" t="s">
        <v>0</v>
      </c>
      <c r="C7" s="77" t="s">
        <v>95</v>
      </c>
      <c r="D7" s="73" t="s">
        <v>96</v>
      </c>
      <c r="E7" s="73" t="s">
        <v>99</v>
      </c>
      <c r="F7" s="79" t="s">
        <v>97</v>
      </c>
      <c r="G7" s="80"/>
      <c r="H7" s="80"/>
      <c r="I7" s="81"/>
      <c r="J7" s="80"/>
      <c r="K7" s="80"/>
      <c r="L7" s="80"/>
      <c r="M7" s="80"/>
      <c r="N7" s="80"/>
      <c r="O7" s="80"/>
      <c r="P7" s="80"/>
      <c r="Q7" s="50"/>
    </row>
    <row r="8" spans="1:28" ht="24.75" customHeight="1" thickBot="1" x14ac:dyDescent="0.3">
      <c r="A8" s="6"/>
      <c r="B8" s="76"/>
      <c r="C8" s="78"/>
      <c r="D8" s="74"/>
      <c r="E8" s="74"/>
      <c r="F8" s="55" t="s">
        <v>34</v>
      </c>
      <c r="G8" s="55" t="s">
        <v>35</v>
      </c>
      <c r="H8" s="55" t="s">
        <v>36</v>
      </c>
      <c r="I8" s="56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7" t="s">
        <v>45</v>
      </c>
    </row>
    <row r="9" spans="1:28" ht="42.75" customHeight="1" x14ac:dyDescent="0.25">
      <c r="A9" s="6"/>
      <c r="B9" s="17" t="s">
        <v>1</v>
      </c>
      <c r="C9" s="43"/>
      <c r="D9" s="43"/>
      <c r="E9" s="60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A9" s="4"/>
      <c r="AB9" s="4"/>
    </row>
    <row r="10" spans="1:28" ht="15.75" x14ac:dyDescent="0.25">
      <c r="A10" s="6"/>
      <c r="B10" s="19" t="s">
        <v>2</v>
      </c>
      <c r="C10" s="47">
        <f>+SUM(C11:C15)</f>
        <v>435985388</v>
      </c>
      <c r="D10" s="47">
        <f>SUM(D11:D15)</f>
        <v>35679949.200000003</v>
      </c>
      <c r="E10" s="47">
        <f>+C10+D10</f>
        <v>471665337.19999999</v>
      </c>
      <c r="F10" s="26">
        <f>SUM(F11:F15)</f>
        <v>24700495.970000003</v>
      </c>
      <c r="G10" s="26">
        <f t="shared" ref="G10:P10" si="0">SUM(G11:G15)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5">
      <c r="A11" s="6"/>
      <c r="B11" s="10" t="s">
        <v>3</v>
      </c>
      <c r="C11" s="21">
        <v>342592741</v>
      </c>
      <c r="D11" s="21">
        <f>-6606446.48+35679949.2</f>
        <v>29073502.720000003</v>
      </c>
      <c r="E11" s="21">
        <f>+C11+D11</f>
        <v>371666243.72000003</v>
      </c>
      <c r="F11" s="21">
        <v>21315234.280000001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S11" s="3"/>
    </row>
    <row r="12" spans="1:28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2">+C12+D12</f>
        <v>53646286.5</v>
      </c>
      <c r="F12" s="21">
        <v>284500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1:28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2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Z13" s="6"/>
    </row>
    <row r="14" spans="1:28" ht="24" customHeight="1" x14ac:dyDescent="0.25">
      <c r="A14" s="6"/>
      <c r="B14" s="10" t="s">
        <v>69</v>
      </c>
      <c r="C14" s="21">
        <v>0</v>
      </c>
      <c r="D14" s="21">
        <v>0</v>
      </c>
      <c r="E14" s="21">
        <f t="shared" si="2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28" ht="31.5" customHeight="1" x14ac:dyDescent="0.25">
      <c r="A15" s="6"/>
      <c r="B15" s="10" t="s">
        <v>5</v>
      </c>
      <c r="C15" s="21">
        <v>43548337</v>
      </c>
      <c r="D15" s="21">
        <v>2804469.98</v>
      </c>
      <c r="E15" s="21">
        <f t="shared" si="2"/>
        <v>46352806.979999997</v>
      </c>
      <c r="F15" s="21">
        <v>3100761.69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spans="1:28" ht="15.75" x14ac:dyDescent="0.25">
      <c r="A16" s="6"/>
      <c r="B16" s="19" t="s">
        <v>6</v>
      </c>
      <c r="C16" s="47">
        <f>+SUM(C17:C25)</f>
        <v>97561312</v>
      </c>
      <c r="D16" s="47">
        <f>SUM(D17:D25)</f>
        <v>19226075</v>
      </c>
      <c r="E16" s="47">
        <f>+C16+D16</f>
        <v>116787387</v>
      </c>
      <c r="F16" s="26">
        <f t="shared" ref="F16:H16" si="3">SUM(F17:F25)</f>
        <v>970006.8</v>
      </c>
      <c r="G16" s="26">
        <v>0</v>
      </c>
      <c r="H16" s="26">
        <f t="shared" si="3"/>
        <v>0</v>
      </c>
      <c r="I16" s="26">
        <f>SUM(I17:I25)</f>
        <v>0</v>
      </c>
      <c r="J16" s="26">
        <f t="shared" ref="J16:P16" si="4">SUM(J17:J25)</f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26">
        <f t="shared" si="4"/>
        <v>0</v>
      </c>
      <c r="P16" s="26">
        <f t="shared" si="4"/>
        <v>0</v>
      </c>
      <c r="Q16" s="26">
        <f t="shared" ref="Q16" si="5">SUM(Q17:Q25)</f>
        <v>0</v>
      </c>
    </row>
    <row r="17" spans="1:24" ht="28.9" customHeight="1" x14ac:dyDescent="0.25">
      <c r="A17" s="6"/>
      <c r="B17" s="10" t="s">
        <v>7</v>
      </c>
      <c r="C17" s="21">
        <v>20815000</v>
      </c>
      <c r="D17" s="21">
        <v>-1006500</v>
      </c>
      <c r="E17" s="21">
        <f>+C17+D17</f>
        <v>19808500</v>
      </c>
      <c r="F17" s="21">
        <v>322620.59000000003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24" ht="30.75" customHeight="1" x14ac:dyDescent="0.25">
      <c r="A18" s="6"/>
      <c r="B18" s="10" t="s">
        <v>8</v>
      </c>
      <c r="C18" s="21">
        <v>154000</v>
      </c>
      <c r="D18" s="21">
        <f>125000+8156000</f>
        <v>8281000</v>
      </c>
      <c r="E18" s="21">
        <f t="shared" ref="E18:E25" si="6">+C18+D18</f>
        <v>8435000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1:24" ht="32.25" customHeight="1" x14ac:dyDescent="0.25">
      <c r="A19" s="6"/>
      <c r="B19" s="10" t="s">
        <v>9</v>
      </c>
      <c r="C19" s="21">
        <v>23602957</v>
      </c>
      <c r="D19" s="21">
        <f>-203155+2282072.8</f>
        <v>2078917.7999999998</v>
      </c>
      <c r="E19" s="21">
        <f t="shared" si="6"/>
        <v>25681874.800000001</v>
      </c>
      <c r="F19" s="21">
        <v>82000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1:24" ht="27.75" customHeight="1" x14ac:dyDescent="0.25">
      <c r="A20" s="6"/>
      <c r="B20" s="10" t="s">
        <v>10</v>
      </c>
      <c r="C20" s="21">
        <v>15322353</v>
      </c>
      <c r="D20" s="21">
        <f>768820+89557.2</f>
        <v>858377.2</v>
      </c>
      <c r="E20" s="21">
        <f t="shared" si="6"/>
        <v>16180730.199999999</v>
      </c>
      <c r="F20" s="21">
        <v>4800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  <row r="21" spans="1:24" ht="28.5" customHeight="1" x14ac:dyDescent="0.25">
      <c r="A21" s="6"/>
      <c r="B21" s="10" t="s">
        <v>11</v>
      </c>
      <c r="C21" s="21">
        <v>11069750</v>
      </c>
      <c r="D21" s="21">
        <f>-100000+1415242+5795000</f>
        <v>7110242</v>
      </c>
      <c r="E21" s="21">
        <f t="shared" si="6"/>
        <v>18179992</v>
      </c>
      <c r="F21" s="21">
        <v>150800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</row>
    <row r="22" spans="1:24" ht="24" customHeight="1" x14ac:dyDescent="0.25">
      <c r="A22" s="6"/>
      <c r="B22" s="10" t="s">
        <v>12</v>
      </c>
      <c r="C22" s="44">
        <v>12490940</v>
      </c>
      <c r="D22" s="21">
        <f>-300000+150000</f>
        <v>-150000</v>
      </c>
      <c r="E22" s="21">
        <f t="shared" si="6"/>
        <v>12340940</v>
      </c>
      <c r="F22" s="21">
        <v>212771.71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24" ht="26.25" customHeight="1" x14ac:dyDescent="0.25">
      <c r="A23" s="6"/>
      <c r="B23" s="10" t="s">
        <v>13</v>
      </c>
      <c r="C23" s="44">
        <v>2510000</v>
      </c>
      <c r="D23" s="21">
        <v>300000</v>
      </c>
      <c r="E23" s="21">
        <f t="shared" si="6"/>
        <v>2810000</v>
      </c>
      <c r="F23" s="21">
        <v>25000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1:24" ht="46.5" customHeight="1" x14ac:dyDescent="0.25">
      <c r="A24" s="6"/>
      <c r="B24" s="10" t="s">
        <v>14</v>
      </c>
      <c r="C24" s="44">
        <v>7644500</v>
      </c>
      <c r="D24" s="21">
        <f>145000+1050000</f>
        <v>1195000</v>
      </c>
      <c r="E24" s="21">
        <f t="shared" si="6"/>
        <v>8839500</v>
      </c>
      <c r="F24" s="21">
        <v>172014.5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1:24" ht="42" customHeight="1" x14ac:dyDescent="0.25">
      <c r="A25" s="6"/>
      <c r="B25" s="10" t="s">
        <v>92</v>
      </c>
      <c r="C25" s="44">
        <v>3951812</v>
      </c>
      <c r="D25" s="21">
        <f>-390962+950000</f>
        <v>559038</v>
      </c>
      <c r="E25" s="21">
        <f t="shared" si="6"/>
        <v>4510850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</row>
    <row r="26" spans="1:24" ht="15.75" x14ac:dyDescent="0.25">
      <c r="A26" s="6"/>
      <c r="B26" s="19" t="s">
        <v>15</v>
      </c>
      <c r="C26" s="47">
        <f>+SUM(C27:C35)</f>
        <v>10937038</v>
      </c>
      <c r="D26" s="47">
        <f>SUM(D27:D35)</f>
        <v>958125</v>
      </c>
      <c r="E26" s="47">
        <f>+C26+D26</f>
        <v>11895163</v>
      </c>
      <c r="F26" s="26">
        <f t="shared" ref="F26:I26" si="7">SUM(F27:F35)</f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6">
        <f t="shared" ref="J26:P26" si="8">SUM(J27:J35)</f>
        <v>0</v>
      </c>
      <c r="K26" s="26">
        <f t="shared" si="8"/>
        <v>0</v>
      </c>
      <c r="L26" s="26">
        <f t="shared" si="8"/>
        <v>0</v>
      </c>
      <c r="M26" s="26">
        <f t="shared" si="8"/>
        <v>0</v>
      </c>
      <c r="N26" s="26">
        <f t="shared" si="8"/>
        <v>0</v>
      </c>
      <c r="O26" s="26">
        <f t="shared" si="8"/>
        <v>0</v>
      </c>
      <c r="P26" s="26">
        <f t="shared" si="8"/>
        <v>0</v>
      </c>
      <c r="Q26" s="26">
        <f t="shared" ref="Q26" si="9">SUM(Q27:Q35)</f>
        <v>0</v>
      </c>
    </row>
    <row r="27" spans="1:24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</row>
    <row r="28" spans="1:24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0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</row>
    <row r="29" spans="1:24" ht="30.75" customHeight="1" x14ac:dyDescent="0.25">
      <c r="A29" s="6"/>
      <c r="B29" s="10" t="s">
        <v>18</v>
      </c>
      <c r="C29" s="44">
        <v>1011691</v>
      </c>
      <c r="D29" s="21">
        <f>-132525+48000</f>
        <v>-84525</v>
      </c>
      <c r="E29" s="21">
        <f t="shared" si="10"/>
        <v>927166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X29" s="2"/>
    </row>
    <row r="30" spans="1:24" ht="27.7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0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</row>
    <row r="31" spans="1:24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0"/>
        <v>410000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  <row r="32" spans="1:24" ht="31.5" x14ac:dyDescent="0.25">
      <c r="A32" s="6"/>
      <c r="B32" s="10" t="s">
        <v>70</v>
      </c>
      <c r="C32" s="44">
        <v>2800</v>
      </c>
      <c r="D32" s="21">
        <v>0</v>
      </c>
      <c r="E32" s="21">
        <f t="shared" si="10"/>
        <v>2800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17" ht="46.5" customHeight="1" x14ac:dyDescent="0.25">
      <c r="A33" s="6"/>
      <c r="B33" s="10" t="s">
        <v>21</v>
      </c>
      <c r="C33" s="44">
        <v>5775500</v>
      </c>
      <c r="D33" s="21">
        <v>110000</v>
      </c>
      <c r="E33" s="21">
        <f t="shared" si="10"/>
        <v>5885500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</row>
    <row r="34" spans="1:17" ht="31.5" x14ac:dyDescent="0.25">
      <c r="A34" s="6"/>
      <c r="B34" s="10" t="s">
        <v>71</v>
      </c>
      <c r="C34" s="44">
        <v>0</v>
      </c>
      <c r="D34" s="21">
        <v>0</v>
      </c>
      <c r="E34" s="21">
        <f t="shared" si="10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</row>
    <row r="35" spans="1:17" ht="42" customHeight="1" x14ac:dyDescent="0.25">
      <c r="A35" s="6"/>
      <c r="B35" s="10" t="s">
        <v>22</v>
      </c>
      <c r="C35" s="44">
        <v>3099247</v>
      </c>
      <c r="D35" s="21">
        <f>546500+290250</f>
        <v>836750</v>
      </c>
      <c r="E35" s="21">
        <f t="shared" si="10"/>
        <v>3935997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5.75" x14ac:dyDescent="0.25">
      <c r="A36" s="6"/>
      <c r="B36" s="19" t="s">
        <v>72</v>
      </c>
      <c r="C36" s="47">
        <f>+SUM(C37:C43)</f>
        <v>985000</v>
      </c>
      <c r="D36" s="47">
        <f>SUM(D37:D43)</f>
        <v>0</v>
      </c>
      <c r="E36" s="47">
        <f>+C36+D36</f>
        <v>985000</v>
      </c>
      <c r="F36" s="26">
        <f>SUM(F37:F43)</f>
        <v>0</v>
      </c>
      <c r="G36" s="26">
        <f t="shared" ref="G36:P36" si="11">SUM(G37:G43)</f>
        <v>0</v>
      </c>
      <c r="H36" s="26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6">
        <f t="shared" si="11"/>
        <v>0</v>
      </c>
      <c r="O36" s="26">
        <f t="shared" si="11"/>
        <v>0</v>
      </c>
      <c r="P36" s="26">
        <f t="shared" si="11"/>
        <v>0</v>
      </c>
      <c r="Q36" s="26">
        <f t="shared" ref="Q36" si="12">SUM(Q37:Q43)</f>
        <v>0</v>
      </c>
    </row>
    <row r="37" spans="1:17" ht="31.5" x14ac:dyDescent="0.25">
      <c r="A37" s="6"/>
      <c r="B37" s="10" t="s">
        <v>73</v>
      </c>
      <c r="C37" s="21">
        <v>985000</v>
      </c>
      <c r="D37" s="21">
        <v>0</v>
      </c>
      <c r="E37" s="21">
        <f>+C37+D37</f>
        <v>985000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</row>
    <row r="38" spans="1:17" ht="47.45" customHeight="1" x14ac:dyDescent="0.25">
      <c r="A38" s="6"/>
      <c r="B38" s="10" t="s">
        <v>74</v>
      </c>
      <c r="C38" s="21">
        <v>0</v>
      </c>
      <c r="D38" s="21">
        <v>0</v>
      </c>
      <c r="E38" s="21">
        <f t="shared" ref="E38:E43" si="13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</row>
    <row r="39" spans="1:17" ht="31.5" x14ac:dyDescent="0.25">
      <c r="A39" s="6"/>
      <c r="B39" s="10" t="s">
        <v>75</v>
      </c>
      <c r="C39" s="21">
        <v>0</v>
      </c>
      <c r="D39" s="21">
        <v>0</v>
      </c>
      <c r="E39" s="21">
        <f t="shared" si="13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</row>
    <row r="40" spans="1:17" ht="31.5" x14ac:dyDescent="0.25">
      <c r="A40" s="6"/>
      <c r="B40" s="10" t="s">
        <v>76</v>
      </c>
      <c r="C40" s="21">
        <v>0</v>
      </c>
      <c r="D40" s="21">
        <v>0</v>
      </c>
      <c r="E40" s="21">
        <f t="shared" si="13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</row>
    <row r="41" spans="1:17" ht="45" customHeight="1" x14ac:dyDescent="0.25">
      <c r="A41" s="6"/>
      <c r="B41" s="10" t="s">
        <v>77</v>
      </c>
      <c r="C41" s="21">
        <v>0</v>
      </c>
      <c r="D41" s="21">
        <v>0</v>
      </c>
      <c r="E41" s="21">
        <f t="shared" si="13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</row>
    <row r="42" spans="1:17" ht="48" customHeight="1" x14ac:dyDescent="0.25">
      <c r="A42" s="6"/>
      <c r="B42" s="10" t="s">
        <v>78</v>
      </c>
      <c r="C42" s="21">
        <v>0</v>
      </c>
      <c r="D42" s="21">
        <v>0</v>
      </c>
      <c r="E42" s="21">
        <f t="shared" si="13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</row>
    <row r="43" spans="1:17" ht="31.5" x14ac:dyDescent="0.25">
      <c r="A43" s="6"/>
      <c r="B43" s="10" t="s">
        <v>79</v>
      </c>
      <c r="C43" s="21">
        <v>0</v>
      </c>
      <c r="D43" s="21">
        <v>0</v>
      </c>
      <c r="E43" s="21">
        <f t="shared" si="13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</row>
    <row r="44" spans="1:17" ht="43.5" customHeight="1" x14ac:dyDescent="0.25">
      <c r="A44" s="6"/>
      <c r="B44" s="19" t="s">
        <v>80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4">SUM(G45:G51)</f>
        <v>0</v>
      </c>
      <c r="H44" s="26">
        <f t="shared" si="14"/>
        <v>0</v>
      </c>
      <c r="I44" s="26">
        <f t="shared" si="14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</row>
    <row r="45" spans="1:17" ht="31.5" x14ac:dyDescent="0.25">
      <c r="A45" s="6"/>
      <c r="B45" s="10" t="s">
        <v>81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</row>
    <row r="46" spans="1:17" ht="31.5" x14ac:dyDescent="0.25">
      <c r="A46" s="6"/>
      <c r="B46" s="10" t="s">
        <v>82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</row>
    <row r="47" spans="1:17" ht="31.5" x14ac:dyDescent="0.25">
      <c r="A47" s="6"/>
      <c r="B47" s="10" t="s">
        <v>83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</row>
    <row r="48" spans="1:17" ht="31.5" x14ac:dyDescent="0.25">
      <c r="A48" s="6"/>
      <c r="B48" s="10" t="s">
        <v>84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</row>
    <row r="49" spans="1:17" ht="31.5" x14ac:dyDescent="0.25">
      <c r="A49" s="6"/>
      <c r="B49" s="10" t="s">
        <v>85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</row>
    <row r="50" spans="1:17" ht="31.5" x14ac:dyDescent="0.25">
      <c r="A50" s="6"/>
      <c r="B50" s="10" t="s">
        <v>86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</row>
    <row r="51" spans="1:17" ht="31.5" x14ac:dyDescent="0.25">
      <c r="A51" s="6"/>
      <c r="B51" s="10" t="s">
        <v>87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</row>
    <row r="52" spans="1:17" ht="15.75" x14ac:dyDescent="0.25">
      <c r="A52" s="6"/>
      <c r="B52" s="19" t="s">
        <v>23</v>
      </c>
      <c r="C52" s="47">
        <f>+SUM(C53:C61)</f>
        <v>58500</v>
      </c>
      <c r="D52" s="54">
        <f>SUM(D53:D61)</f>
        <v>41922</v>
      </c>
      <c r="E52" s="54">
        <f>+C52+D52</f>
        <v>100422</v>
      </c>
      <c r="F52" s="26">
        <f>SUM(F53:F60)</f>
        <v>0</v>
      </c>
      <c r="G52" s="26">
        <f>SUM(G53:G60)</f>
        <v>0</v>
      </c>
      <c r="H52" s="26">
        <f t="shared" ref="H52:I52" si="15">SUM(H53:H60)</f>
        <v>0</v>
      </c>
      <c r="I52" s="26">
        <f t="shared" si="15"/>
        <v>0</v>
      </c>
      <c r="J52" s="26">
        <f t="shared" ref="J52:P52" si="16">SUM(J53:J61)</f>
        <v>0</v>
      </c>
      <c r="K52" s="26">
        <f t="shared" si="16"/>
        <v>0</v>
      </c>
      <c r="L52" s="26">
        <f t="shared" si="16"/>
        <v>0</v>
      </c>
      <c r="M52" s="26">
        <f t="shared" si="16"/>
        <v>0</v>
      </c>
      <c r="N52" s="26">
        <f t="shared" si="16"/>
        <v>0</v>
      </c>
      <c r="O52" s="26">
        <f t="shared" si="16"/>
        <v>0</v>
      </c>
      <c r="P52" s="26">
        <f t="shared" si="16"/>
        <v>0</v>
      </c>
      <c r="Q52" s="26">
        <f t="shared" ref="Q52" si="17">SUM(Q53:Q61)</f>
        <v>0</v>
      </c>
    </row>
    <row r="53" spans="1:17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</row>
    <row r="54" spans="1:17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8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</row>
    <row r="55" spans="1:17" ht="31.5" x14ac:dyDescent="0.25">
      <c r="A55" s="6"/>
      <c r="B55" s="10" t="s">
        <v>88</v>
      </c>
      <c r="C55" s="21">
        <v>0</v>
      </c>
      <c r="D55" s="21">
        <v>0</v>
      </c>
      <c r="E55" s="21">
        <f t="shared" si="18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</row>
    <row r="56" spans="1:17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8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</row>
    <row r="57" spans="1:17" ht="31.5" x14ac:dyDescent="0.25">
      <c r="A57" s="6"/>
      <c r="B57" s="10" t="s">
        <v>27</v>
      </c>
      <c r="C57" s="21">
        <v>6000</v>
      </c>
      <c r="D57" s="21">
        <v>0</v>
      </c>
      <c r="E57" s="21">
        <f t="shared" si="18"/>
        <v>6000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</row>
    <row r="58" spans="1:17" ht="58.5" customHeight="1" x14ac:dyDescent="0.25">
      <c r="A58" s="6"/>
      <c r="B58" s="10" t="s">
        <v>89</v>
      </c>
      <c r="C58" s="21">
        <v>0</v>
      </c>
      <c r="D58" s="21">
        <v>0</v>
      </c>
      <c r="E58" s="21">
        <f t="shared" si="18"/>
        <v>0</v>
      </c>
      <c r="F58" s="21">
        <v>0</v>
      </c>
      <c r="G58" s="21">
        <v>0</v>
      </c>
      <c r="H58" s="21" t="s">
        <v>93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</row>
    <row r="59" spans="1:17" ht="15.75" x14ac:dyDescent="0.25">
      <c r="A59" s="6"/>
      <c r="B59" s="10" t="s">
        <v>90</v>
      </c>
      <c r="C59" s="21">
        <v>0</v>
      </c>
      <c r="D59" s="21">
        <v>0</v>
      </c>
      <c r="E59" s="21">
        <f t="shared" si="18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</row>
    <row r="60" spans="1:17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8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</row>
    <row r="61" spans="1:17" ht="33" customHeight="1" x14ac:dyDescent="0.25">
      <c r="A61" s="6"/>
      <c r="B61" s="10" t="s">
        <v>91</v>
      </c>
      <c r="C61" s="21">
        <v>0</v>
      </c>
      <c r="D61" s="21">
        <v>0</v>
      </c>
      <c r="E61" s="21">
        <f t="shared" si="18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</row>
    <row r="62" spans="1:17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19">SUM(F63:F63)</f>
        <v>0</v>
      </c>
      <c r="G62" s="26">
        <f t="shared" si="19"/>
        <v>0</v>
      </c>
      <c r="H62" s="26">
        <f t="shared" si="19"/>
        <v>0</v>
      </c>
      <c r="I62" s="26">
        <f t="shared" si="19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0">SUM(P63:P71)</f>
        <v>0</v>
      </c>
      <c r="Q62" s="26">
        <v>0</v>
      </c>
    </row>
    <row r="63" spans="1:17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</row>
    <row r="64" spans="1:17" ht="25.5" customHeight="1" x14ac:dyDescent="0.25">
      <c r="A64" s="6"/>
      <c r="B64" s="10" t="s">
        <v>48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</row>
    <row r="65" spans="1:23" ht="23.25" customHeight="1" x14ac:dyDescent="0.25">
      <c r="A65" s="6"/>
      <c r="B65" s="10" t="s">
        <v>49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</row>
    <row r="66" spans="1:23" ht="47.25" x14ac:dyDescent="0.25">
      <c r="A66" s="6"/>
      <c r="B66" s="10" t="s">
        <v>50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</row>
    <row r="67" spans="1:23" ht="50.25" customHeight="1" x14ac:dyDescent="0.25">
      <c r="A67" s="6"/>
      <c r="B67" s="19" t="s">
        <v>51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1">SUM(G68:G69)</f>
        <v>0</v>
      </c>
      <c r="H67" s="26">
        <f t="shared" si="21"/>
        <v>0</v>
      </c>
      <c r="I67" s="26">
        <f t="shared" si="21"/>
        <v>0</v>
      </c>
      <c r="J67" s="26">
        <f t="shared" si="21"/>
        <v>0</v>
      </c>
      <c r="K67" s="26">
        <f t="shared" si="21"/>
        <v>0</v>
      </c>
      <c r="L67" s="26">
        <f t="shared" si="21"/>
        <v>0</v>
      </c>
      <c r="M67" s="26">
        <f t="shared" si="21"/>
        <v>0</v>
      </c>
      <c r="N67" s="26">
        <f t="shared" si="21"/>
        <v>0</v>
      </c>
      <c r="O67" s="26"/>
      <c r="P67" s="26"/>
      <c r="Q67" s="26"/>
    </row>
    <row r="68" spans="1:23" ht="15.75" x14ac:dyDescent="0.25">
      <c r="A68" s="6"/>
      <c r="B68" s="10" t="s">
        <v>52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</row>
    <row r="69" spans="1:23" ht="27.75" customHeight="1" x14ac:dyDescent="0.25">
      <c r="A69" s="6"/>
      <c r="B69" s="10" t="s">
        <v>53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</row>
    <row r="70" spans="1:23" ht="44.25" customHeight="1" x14ac:dyDescent="0.25">
      <c r="A70" s="6"/>
      <c r="B70" s="19" t="s">
        <v>54</v>
      </c>
      <c r="C70" s="47">
        <f>+SUM(C71:C74)</f>
        <v>0</v>
      </c>
      <c r="D70" s="47">
        <f>SUM(D71:D74)</f>
        <v>0</v>
      </c>
      <c r="E70" s="47"/>
      <c r="F70" s="26">
        <f>SUM(F71:F74)</f>
        <v>0</v>
      </c>
      <c r="G70" s="26">
        <f>SUM(G71:G74)</f>
        <v>0</v>
      </c>
      <c r="H70" s="26">
        <f t="shared" ref="H70:I70" si="22">SUM(H71:H74)</f>
        <v>0</v>
      </c>
      <c r="I70" s="26">
        <f t="shared" si="22"/>
        <v>0</v>
      </c>
      <c r="J70" s="26">
        <f>+SUM(J71:J74)</f>
        <v>0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</row>
    <row r="71" spans="1:23" ht="15.75" x14ac:dyDescent="0.25">
      <c r="A71" s="6"/>
      <c r="B71" s="10" t="s">
        <v>55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W71" s="15"/>
    </row>
    <row r="72" spans="1:23" ht="15.75" x14ac:dyDescent="0.25">
      <c r="A72" s="6"/>
      <c r="B72" s="10" t="s">
        <v>56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</row>
    <row r="73" spans="1:23" ht="31.5" x14ac:dyDescent="0.25">
      <c r="A73" s="6"/>
      <c r="B73" s="10" t="s">
        <v>57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</row>
    <row r="74" spans="1:23" ht="47.25" x14ac:dyDescent="0.25">
      <c r="A74" s="6"/>
      <c r="B74" s="10" t="s">
        <v>100</v>
      </c>
      <c r="C74" s="23">
        <v>0</v>
      </c>
      <c r="D74" s="44">
        <v>0</v>
      </c>
      <c r="E74" s="21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/>
    </row>
    <row r="75" spans="1:23" ht="15.75" x14ac:dyDescent="0.25">
      <c r="A75" s="6"/>
      <c r="B75" s="82" t="s">
        <v>29</v>
      </c>
      <c r="C75" s="70">
        <f>+C70+C67+C62+C52+C44+C36+C26+C16+C10</f>
        <v>545527238</v>
      </c>
      <c r="D75" s="70">
        <f>+D70+D67+D62+D52+D44+D36+D26+D16+D10</f>
        <v>55906071.200000003</v>
      </c>
      <c r="E75" s="70">
        <f>+C75+D75</f>
        <v>601433309.20000005</v>
      </c>
      <c r="F75" s="70">
        <f t="shared" ref="F75:Q75" si="23">+F70+F67+F62+F52+F44+F36+F26+F16+F10</f>
        <v>25670502.770000003</v>
      </c>
      <c r="G75" s="70">
        <f>+G70+G67+G62+G52+G44+G36+G26+G16+G10</f>
        <v>0</v>
      </c>
      <c r="H75" s="70">
        <f>+H70+H67+H62+H52+H44+H36+H26+H16+H10</f>
        <v>0</v>
      </c>
      <c r="I75" s="70">
        <f t="shared" si="23"/>
        <v>0</v>
      </c>
      <c r="J75" s="70">
        <f t="shared" si="23"/>
        <v>0</v>
      </c>
      <c r="K75" s="70">
        <f t="shared" si="23"/>
        <v>0</v>
      </c>
      <c r="L75" s="70">
        <f t="shared" si="23"/>
        <v>0</v>
      </c>
      <c r="M75" s="70">
        <f t="shared" si="23"/>
        <v>0</v>
      </c>
      <c r="N75" s="70">
        <f>+N70+N67+N62+N52+N44+N36+N26+N16+N10</f>
        <v>0</v>
      </c>
      <c r="O75" s="70">
        <f t="shared" si="23"/>
        <v>0</v>
      </c>
      <c r="P75" s="70">
        <f t="shared" si="23"/>
        <v>0</v>
      </c>
      <c r="Q75" s="70">
        <f t="shared" si="23"/>
        <v>0</v>
      </c>
    </row>
    <row r="76" spans="1:23" ht="15.75" x14ac:dyDescent="0.25">
      <c r="A76" s="6"/>
      <c r="B76" s="82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23" ht="15.75" x14ac:dyDescent="0.25">
      <c r="A77" s="6"/>
      <c r="B77" s="8" t="s">
        <v>58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</row>
    <row r="78" spans="1:23" ht="15.75" x14ac:dyDescent="0.25">
      <c r="A78" s="34"/>
      <c r="B78" s="19" t="s">
        <v>59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4">SUM(H79:H80)</f>
        <v>0</v>
      </c>
      <c r="I78" s="26">
        <f t="shared" si="24"/>
        <v>0</v>
      </c>
      <c r="J78" s="26">
        <f t="shared" si="24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</row>
    <row r="79" spans="1:23" ht="31.5" x14ac:dyDescent="0.25">
      <c r="A79" s="34"/>
      <c r="B79" s="10" t="s">
        <v>60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</row>
    <row r="80" spans="1:23" ht="42" customHeight="1" x14ac:dyDescent="0.25">
      <c r="A80" s="34"/>
      <c r="B80" s="10" t="s">
        <v>61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</row>
    <row r="81" spans="1:23" ht="44.25" customHeight="1" x14ac:dyDescent="0.25">
      <c r="A81" s="34"/>
      <c r="B81" s="19" t="s">
        <v>62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5">SUM(G82:G83)</f>
        <v>0</v>
      </c>
      <c r="H81" s="26">
        <f t="shared" si="25"/>
        <v>0</v>
      </c>
      <c r="I81" s="26">
        <f t="shared" si="25"/>
        <v>0</v>
      </c>
      <c r="J81" s="26">
        <f t="shared" si="25"/>
        <v>0</v>
      </c>
      <c r="K81" s="26"/>
      <c r="L81" s="26"/>
      <c r="M81" s="26"/>
      <c r="N81" s="26"/>
      <c r="O81" s="26"/>
      <c r="P81" s="26"/>
      <c r="Q81" s="26"/>
    </row>
    <row r="82" spans="1:23" ht="15.75" x14ac:dyDescent="0.25">
      <c r="A82" s="34"/>
      <c r="B82" s="10" t="s">
        <v>63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</row>
    <row r="83" spans="1:23" ht="23.25" customHeight="1" x14ac:dyDescent="0.25">
      <c r="A83" s="34"/>
      <c r="B83" s="10" t="s">
        <v>64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</row>
    <row r="84" spans="1:23" ht="26.25" customHeight="1" x14ac:dyDescent="0.25">
      <c r="A84" s="34"/>
      <c r="B84" s="19" t="s">
        <v>65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6">SUM(G85)</f>
        <v>0</v>
      </c>
      <c r="H84" s="26">
        <f t="shared" si="26"/>
        <v>0</v>
      </c>
      <c r="I84" s="26">
        <f t="shared" si="26"/>
        <v>0</v>
      </c>
      <c r="J84" s="26">
        <f t="shared" si="26"/>
        <v>0</v>
      </c>
      <c r="K84" s="26"/>
      <c r="L84" s="26"/>
      <c r="M84" s="26"/>
      <c r="N84" s="26"/>
      <c r="O84" s="26"/>
      <c r="P84" s="26"/>
      <c r="Q84" s="26"/>
      <c r="S84" s="20"/>
      <c r="T84" s="20"/>
      <c r="U84" s="20"/>
      <c r="V84" s="20"/>
      <c r="W84" s="20"/>
    </row>
    <row r="85" spans="1:23" ht="31.5" x14ac:dyDescent="0.25">
      <c r="A85" s="34"/>
      <c r="B85" s="10" t="s">
        <v>66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23" ht="15.75" x14ac:dyDescent="0.25">
      <c r="A86" s="34"/>
      <c r="B86" s="11" t="s">
        <v>67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27">+G84+G81+G78</f>
        <v>0</v>
      </c>
      <c r="H86" s="29">
        <f t="shared" si="27"/>
        <v>0</v>
      </c>
      <c r="I86" s="29">
        <f t="shared" si="27"/>
        <v>0</v>
      </c>
      <c r="J86" s="29">
        <f t="shared" si="27"/>
        <v>0</v>
      </c>
      <c r="K86" s="29"/>
      <c r="L86" s="29"/>
      <c r="M86" s="29"/>
      <c r="N86" s="29"/>
      <c r="O86" s="29"/>
      <c r="P86" s="29"/>
      <c r="Q86" s="29"/>
    </row>
    <row r="87" spans="1:23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23" ht="15.75" x14ac:dyDescent="0.25">
      <c r="A88" s="34"/>
      <c r="B88" s="1" t="s">
        <v>68</v>
      </c>
      <c r="C88" s="30">
        <f>+C75</f>
        <v>545527238</v>
      </c>
      <c r="D88" s="30">
        <f>+D75</f>
        <v>55906071.200000003</v>
      </c>
      <c r="E88" s="49">
        <f>+C88+D88</f>
        <v>601433309.20000005</v>
      </c>
      <c r="F88" s="31">
        <f t="shared" ref="F88:M88" si="28">F10+F16+F26+F36+F44+F52+F62+F67+F70+F78+F81+F84</f>
        <v>25670502.770000003</v>
      </c>
      <c r="G88" s="31">
        <f t="shared" si="28"/>
        <v>0</v>
      </c>
      <c r="H88" s="31">
        <f>H10+H16+H26+H36+H44+H52+H62+H67+H70+H78+H81+H84</f>
        <v>0</v>
      </c>
      <c r="I88" s="31">
        <f t="shared" si="28"/>
        <v>0</v>
      </c>
      <c r="J88" s="31">
        <f t="shared" si="28"/>
        <v>0</v>
      </c>
      <c r="K88" s="31">
        <f t="shared" si="28"/>
        <v>0</v>
      </c>
      <c r="L88" s="31">
        <f t="shared" si="28"/>
        <v>0</v>
      </c>
      <c r="M88" s="31">
        <f t="shared" si="28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</row>
    <row r="89" spans="1:23" ht="15.75" x14ac:dyDescent="0.25">
      <c r="A89" s="34"/>
      <c r="B89" s="61" t="s">
        <v>98</v>
      </c>
      <c r="C89" s="61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3" ht="15.75" x14ac:dyDescent="0.25">
      <c r="A90" s="34"/>
      <c r="B90" s="66" t="s">
        <v>103</v>
      </c>
      <c r="C90" s="67"/>
      <c r="D90" s="67"/>
      <c r="E90" s="67"/>
      <c r="F90" s="53"/>
      <c r="G90" s="53"/>
      <c r="H90" s="53"/>
      <c r="I90" s="53"/>
      <c r="J90" s="53"/>
      <c r="K90" s="53"/>
      <c r="L90" s="53"/>
      <c r="M90" s="13"/>
      <c r="N90" s="13"/>
      <c r="O90" s="7"/>
      <c r="P90" s="7"/>
      <c r="Q90" s="7"/>
      <c r="V90" s="15"/>
    </row>
    <row r="91" spans="1:23" ht="15.75" x14ac:dyDescent="0.25">
      <c r="A91" s="34"/>
      <c r="B91" s="68" t="s">
        <v>104</v>
      </c>
      <c r="C91" s="69"/>
      <c r="D91" s="69"/>
      <c r="E91" s="69"/>
      <c r="F91" s="53"/>
      <c r="G91" s="53"/>
      <c r="H91" s="53"/>
      <c r="I91" s="53"/>
      <c r="J91" s="53"/>
      <c r="K91" s="53"/>
      <c r="L91" s="53"/>
      <c r="M91" s="13"/>
      <c r="N91" s="13"/>
      <c r="O91" s="7"/>
      <c r="P91" s="7"/>
      <c r="Q91" s="7"/>
    </row>
    <row r="92" spans="1:23" ht="15.75" x14ac:dyDescent="0.25">
      <c r="A92" s="34"/>
      <c r="B92" s="68" t="s">
        <v>105</v>
      </c>
      <c r="C92" s="68"/>
      <c r="D92" s="68"/>
      <c r="E92" s="68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3" ht="15.75" x14ac:dyDescent="0.25">
      <c r="A93" s="34"/>
      <c r="B93" s="68"/>
      <c r="C93" s="68"/>
      <c r="D93" s="68"/>
      <c r="E93" s="68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3" ht="15.75" x14ac:dyDescent="0.25">
      <c r="A94" s="34"/>
      <c r="B94" s="68"/>
      <c r="C94" s="68"/>
      <c r="D94" s="68"/>
      <c r="E94" s="68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3" ht="15.75" x14ac:dyDescent="0.25">
      <c r="A95" s="34"/>
      <c r="B95" s="34"/>
      <c r="C95" s="52"/>
      <c r="D95" s="51"/>
      <c r="E95" s="51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3" ht="15.75" x14ac:dyDescent="0.25">
      <c r="A96" s="34"/>
      <c r="B96" s="34"/>
      <c r="C96" s="34"/>
      <c r="D96" s="51"/>
      <c r="E96" s="51"/>
      <c r="F96" s="34"/>
      <c r="G96" s="34">
        <v>0</v>
      </c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8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8" ht="15.75" x14ac:dyDescent="0.25">
      <c r="A98" s="34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7"/>
      <c r="O98" s="7"/>
      <c r="P98" s="33"/>
      <c r="Q98" s="7"/>
    </row>
    <row r="99" spans="1:28" ht="18.75" x14ac:dyDescent="0.3">
      <c r="A99" s="41"/>
      <c r="B99" s="65"/>
      <c r="C99" s="65"/>
      <c r="D99" s="65"/>
      <c r="E99" s="65"/>
      <c r="F99" s="65"/>
      <c r="G99" s="6"/>
      <c r="H99" s="6"/>
      <c r="I99" s="6"/>
      <c r="J99" s="6"/>
      <c r="K99" s="6"/>
      <c r="L99" s="6"/>
      <c r="M99" s="13"/>
      <c r="N99" s="5" t="s">
        <v>93</v>
      </c>
      <c r="O99" s="41"/>
      <c r="P99" s="41"/>
      <c r="Q99" s="33"/>
    </row>
    <row r="100" spans="1:28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</row>
    <row r="101" spans="1:28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8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</row>
    <row r="103" spans="1:28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</row>
    <row r="104" spans="1:28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</row>
    <row r="105" spans="1:28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94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</row>
    <row r="106" spans="1:28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</row>
    <row r="107" spans="1:28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</row>
    <row r="108" spans="1:28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</row>
    <row r="109" spans="1:28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</row>
    <row r="110" spans="1:28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</row>
    <row r="111" spans="1:28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</row>
    <row r="114" spans="1:28" ht="18.75" x14ac:dyDescent="0.3">
      <c r="G114" s="63"/>
      <c r="H114" s="63"/>
      <c r="I114" s="63"/>
    </row>
    <row r="115" spans="1:28" s="5" customFormat="1" ht="18.75" x14ac:dyDescent="0.3">
      <c r="A115"/>
      <c r="B115"/>
      <c r="C115"/>
      <c r="D115"/>
      <c r="E115"/>
      <c r="G115" s="64"/>
      <c r="H115" s="64"/>
      <c r="I115" s="64"/>
      <c r="R115"/>
      <c r="S115"/>
      <c r="T115"/>
      <c r="U115"/>
      <c r="V115"/>
      <c r="W115"/>
      <c r="X115"/>
      <c r="Y115"/>
      <c r="Z115"/>
      <c r="AA115"/>
      <c r="AB115"/>
    </row>
    <row r="116" spans="1:28" s="5" customFormat="1" ht="18.75" x14ac:dyDescent="0.3">
      <c r="A116"/>
      <c r="B116"/>
      <c r="C116"/>
      <c r="D116"/>
      <c r="E116"/>
      <c r="G116" s="63"/>
      <c r="H116" s="63"/>
      <c r="I116" s="63"/>
      <c r="R116"/>
      <c r="S116"/>
      <c r="T116"/>
      <c r="U116"/>
      <c r="V116"/>
      <c r="W116"/>
      <c r="X116"/>
      <c r="Y116"/>
      <c r="Z116"/>
      <c r="AA116"/>
      <c r="AB116"/>
    </row>
    <row r="117" spans="1:28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</row>
  </sheetData>
  <mergeCells count="35"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  <mergeCell ref="P75:P76"/>
    <mergeCell ref="B1:Q1"/>
    <mergeCell ref="B2:Q2"/>
    <mergeCell ref="B3:Q3"/>
    <mergeCell ref="B4:Q4"/>
    <mergeCell ref="B5:Q5"/>
    <mergeCell ref="D7:D8"/>
    <mergeCell ref="B7:B8"/>
    <mergeCell ref="C7:C8"/>
    <mergeCell ref="F7:P7"/>
    <mergeCell ref="E7:E8"/>
    <mergeCell ref="Q75:Q76"/>
    <mergeCell ref="B75:B76"/>
    <mergeCell ref="C75:C76"/>
    <mergeCell ref="E75:E76"/>
    <mergeCell ref="F75:F76"/>
    <mergeCell ref="B89:C89"/>
    <mergeCell ref="B98:M98"/>
    <mergeCell ref="G114:I114"/>
    <mergeCell ref="G115:I115"/>
    <mergeCell ref="G116:I116"/>
    <mergeCell ref="B99:F99"/>
    <mergeCell ref="B90:E90"/>
    <mergeCell ref="B91:E91"/>
    <mergeCell ref="B92:E94"/>
  </mergeCells>
  <printOptions horizontalCentered="1"/>
  <pageMargins left="0.51" right="0.34" top="0.56999999999999995" bottom="0.51" header="0.31496062992125984" footer="0.31496062992125984"/>
  <pageSetup scale="78" fitToHeight="0" orientation="portrait" r:id="rId1"/>
  <headerFooter>
    <oddFooter>&amp;RPág. &amp;P / &amp;N</oddFooter>
  </headerFooter>
  <rowBreaks count="4" manualBreakCount="4">
    <brk id="35" min="1" max="17" man="1"/>
    <brk id="57" min="1" max="16" man="1"/>
    <brk id="76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DE GASTOS FEB 2024</vt:lpstr>
      <vt:lpstr>Hoja1</vt:lpstr>
      <vt:lpstr>'PRESUPUESTO DE GASTOS FEB 2024'!Área_de_impresión</vt:lpstr>
      <vt:lpstr>'PRESUPUESTO DE GASTOS FEB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2024-03-11T14:53:32Z</cp:lastPrinted>
  <dcterms:created xsi:type="dcterms:W3CDTF">2018-04-17T18:57:16Z</dcterms:created>
  <dcterms:modified xsi:type="dcterms:W3CDTF">2024-03-11T15:01:11Z</dcterms:modified>
</cp:coreProperties>
</file>