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fCCPAux" sheetId="1" r:id="rId1"/>
  </sheets>
  <definedNames>
    <definedName name="_xlnm.Print_Area" localSheetId="0">'RefCCPAux'!$A$1:$E$6</definedName>
    <definedName name="_xlnm.Print_Titles" localSheetId="0">'RefCCPAux'!$6:$6</definedName>
  </definedNames>
  <calcPr fullCalcOnLoad="1"/>
</workbook>
</file>

<file path=xl/sharedStrings.xml><?xml version="1.0" encoding="utf-8"?>
<sst xmlns="http://schemas.openxmlformats.org/spreadsheetml/2006/main" count="258" uniqueCount="102">
  <si>
    <t>MINISTERIO DE ECONOMÍA, PLANIFICACIÓN Y DESARROLLO</t>
  </si>
  <si>
    <t>OFICINA NACIONAL DE ESTADISTICA (ONE)</t>
  </si>
  <si>
    <t>Agrupaciones</t>
  </si>
  <si>
    <t>0001-Direccion y Coordinacion Tecnico-Administrativa de la Produccion</t>
  </si>
  <si>
    <t>2.1-REMUNERACIONES Y CONTRIBUCIONES</t>
  </si>
  <si>
    <t>2.2-CONTRATACIÓN DE SERVICIOS</t>
  </si>
  <si>
    <t>2.3-MATERIALES Y SUMINISTROS</t>
  </si>
  <si>
    <t>2.6-BIENES MUEBLES, INMUEBLES E INTANGIBLES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</si>
  <si>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</si>
  <si>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</si>
  <si>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</si>
  <si>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</si>
  <si>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</si>
  <si>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0007-Generación de estadísticas nacionales sensibles al género</t>
  </si>
  <si>
    <t xml:space="preserve">Balance General y Relación de Ingresos y Egresos </t>
  </si>
  <si>
    <t>Presupuesto Inicial</t>
  </si>
  <si>
    <t>Presupuesto Vigente</t>
  </si>
  <si>
    <t>Presupuesto Ejecutado</t>
  </si>
  <si>
    <t>"Año del Desarrollo Agroforestal”</t>
  </si>
  <si>
    <t>0009-OFICINA NACIONAL DE ESTADISTICA</t>
  </si>
  <si>
    <t>2.1.1.1.01-Sueldos fijos</t>
  </si>
  <si>
    <t>2.1.1.2.01-Sueldos al personal contratado e igualado</t>
  </si>
  <si>
    <t>2.1.1.3.01-Sueldos al personal fijo en trámite de pensiones</t>
  </si>
  <si>
    <t>2.1.1.4.01-Sueldo Anual No. 13</t>
  </si>
  <si>
    <t>2.1.2.2.02-Compensación por horas extraordinarias</t>
  </si>
  <si>
    <t>2.1.2.2.05-Compensación servicios de seguridad</t>
  </si>
  <si>
    <t>2.1.2.2.09-Bono por desempeño</t>
  </si>
  <si>
    <t>2.1.5.1.01-Contribuciones al seguro de salud</t>
  </si>
  <si>
    <t>2.1.5.2.01-Contribuciones al seguro de pensiones</t>
  </si>
  <si>
    <t>2.1.5.3.01-Contribuciones al seguro de riesgo laboral</t>
  </si>
  <si>
    <t>2.2.1.2.01-Servicios telefónico de larga distancia</t>
  </si>
  <si>
    <t>2.2.1.3.01-Teléfono local</t>
  </si>
  <si>
    <t>2.2.1.5.01-Servicio de internet y televisión por cable</t>
  </si>
  <si>
    <t>2.2.1.6.01-Energía eléctrica</t>
  </si>
  <si>
    <t>2.2.1.7.01-Agua</t>
  </si>
  <si>
    <t>2.2.2.2.01-Impresión y encuadernación</t>
  </si>
  <si>
    <t>2.2.3.2.01-Viaticos fuera del país</t>
  </si>
  <si>
    <t>2.2.4.1.01-Pasajes</t>
  </si>
  <si>
    <t>2.2.5.1.01-Alquilleres y rentas de edificios y locales</t>
  </si>
  <si>
    <t>2.2.6.2.01-Seguro de bienes muebles</t>
  </si>
  <si>
    <t>2.2.7.1.01-Obras menores en edificaciones</t>
  </si>
  <si>
    <t>2.2.7.2.01-Mantenimiento y reparación de muebles y equipos de oficina</t>
  </si>
  <si>
    <t>2.2.7.2.06-Mantenimiento y reparación de equipos de transporte, tracción y elevación</t>
  </si>
  <si>
    <t>2.2.8.7.04-Servicios de capacitación</t>
  </si>
  <si>
    <t>2.3.1.1.01-Alimentos y bebidas para personas</t>
  </si>
  <si>
    <t>2.3.1.3.03-Productos forestales</t>
  </si>
  <si>
    <t>2.3.3.1.01-Papel de escritorio</t>
  </si>
  <si>
    <t>2.3.3.2.01-Productos de papel y cartón</t>
  </si>
  <si>
    <t>2.3.5.3.01-Llantas y neumáticos</t>
  </si>
  <si>
    <t>2.3.5.5.01-Artículos de plástico</t>
  </si>
  <si>
    <t>2.3.6.3.01-Productos ferrosos</t>
  </si>
  <si>
    <t>2.3.7.1.01-Gasolina</t>
  </si>
  <si>
    <t>2.3.7.1.02-Gasoil</t>
  </si>
  <si>
    <t>2.3.7.1.06-Lubricantes</t>
  </si>
  <si>
    <t>2.3.7.2.05-Insecticidas, fumigantes y otros</t>
  </si>
  <si>
    <t>2.3.9.1.01-Material para limpieza</t>
  </si>
  <si>
    <t>2.3.9.2.01-Utiles de escritorio, oficina informática y de enseñanza</t>
  </si>
  <si>
    <t>2.3.9.5.01-Utiles de cocina y comedor</t>
  </si>
  <si>
    <t>2.3.9.6.01-Productos eléctricos y afines</t>
  </si>
  <si>
    <t>2.3.9.9.01-Productos y Utiles Varios  n.i.p</t>
  </si>
  <si>
    <t>2.6.2.1.01-Equipos y Aparatos Audiovisuales</t>
  </si>
  <si>
    <t>2.2.3.1.01-Viáticos dentro del país</t>
  </si>
  <si>
    <t>2.2.8.6.01-Eventos generales</t>
  </si>
  <si>
    <t>2.6.1.1.01-Muebles de oficina y estantería</t>
  </si>
  <si>
    <t>2.6.1.3.01-Equipo computacional</t>
  </si>
  <si>
    <t>2.2.8.7.01-Estudios de ingeniería, arquitectura, investigaciones y análisis de factibilidad</t>
  </si>
  <si>
    <t>2.2.8.7.06-Otros servicios técnicos profesionales</t>
  </si>
  <si>
    <t>2.3.2.3.01-Prendas de vestir</t>
  </si>
  <si>
    <t>2.6.2.3.01-Cámaras fotográficas y de video</t>
  </si>
  <si>
    <t>0023-Diseño de la Encuesta Nacional de Ingresos y Gastos en los Hogares</t>
  </si>
  <si>
    <t>0024-Levantamiento Información de la Encuesta Nacional de Ingresos y Gastos en los Hogares</t>
  </si>
  <si>
    <t>0025-Análisis de la Información Recopilada en Las Encuestas</t>
  </si>
  <si>
    <t>0036-Métodos y Documentos, Segmentación, Capacitación y Prueba Censal</t>
  </si>
  <si>
    <t>Modificación Presupuestaria</t>
  </si>
  <si>
    <t>2.1.1.2.03-Suplencias</t>
  </si>
  <si>
    <t>2.1.1.2.05-Sueldo al personal nominal en período probatorio</t>
  </si>
  <si>
    <t>2.1.1.5.03-Prestación laboral por desvinculación</t>
  </si>
  <si>
    <t>2.1.1.5.04-Proporción de vacaciones no disfrutadas</t>
  </si>
  <si>
    <t>2.2.2.1.01-Publicidad y propaganda</t>
  </si>
  <si>
    <t>2.2.5.4.01-Alquileres de equipos de transporte, tracción y elevación</t>
  </si>
  <si>
    <t>2.2.5.8.01-Otros alquileres</t>
  </si>
  <si>
    <t>2.2.7.2.02-Mantenimiento y reparación de equipo para computación</t>
  </si>
  <si>
    <t>2.2.8.5.01-Fumigación</t>
  </si>
  <si>
    <t>2.2.8.6.04-Actuaciones artísticas</t>
  </si>
  <si>
    <t>2.2.8.7.02-Servicios jurídicos</t>
  </si>
  <si>
    <t>2.2.8.7.05-Servicios de informática y sistemas computarizados</t>
  </si>
  <si>
    <t>2.3.1.3.01-Productos pecuarios</t>
  </si>
  <si>
    <t>2.3.2.2.01-Acabados textiles</t>
  </si>
  <si>
    <t>2.3.3.4.01-Libros, revistas y periódicos</t>
  </si>
  <si>
    <t>2.3.7.2.06-Pinturas, lacas, barnices, diluyentes y absorbentes para pinturas</t>
  </si>
  <si>
    <t>2.6.1.4.01-Electrodomésticos</t>
  </si>
  <si>
    <t>2.6.5.5.01-Equipo de comunicación, telecomunicaciones y señalamiento</t>
  </si>
  <si>
    <t>2.6.5.6.01-Equipo de generación eléctrica, aparatos y accesorios eléctricos</t>
  </si>
  <si>
    <t>2.6.8.8.01-Informáticas</t>
  </si>
  <si>
    <t>2.2.6.3.01-Seguros de personas</t>
  </si>
  <si>
    <t>2.2.5.3.02-Alquiler de equipo para computación</t>
  </si>
  <si>
    <t>2.3.7.2.03-Productos químicos de laboratorio y de uso personal</t>
  </si>
  <si>
    <t>2.3.1.4.01-Madera, corcho y sus manufacturas</t>
  </si>
  <si>
    <t>2.6.1.9.01-Otros Mobiliarios y Equipos no Identificados Precedentemente</t>
  </si>
  <si>
    <t>Periodo del 1ro de Enero al 31 de Marzo de 2017</t>
  </si>
  <si>
    <t>2.2.4.2.01-Fletes</t>
  </si>
  <si>
    <t>2.3.9.2.01-Útiles de escritorio, oficina e informática 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</si>
</sst>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Liberation Sans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Liberation Sans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/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7" fillId="0" borderId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2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5" fillId="2" borderId="10" xfId="0" applyNumberFormat="1" applyFont="1" applyFill="1" applyBorder="1" applyAlignment="1">
      <alignment horizontal="left"/>
    </xf>
    <xf numFmtId="164" fontId="5" fillId="2" borderId="10" xfId="0" applyNumberFormat="1" applyFont="1" applyFill="1" applyBorder="1" applyAlignment="1">
      <alignment horizontal="right"/>
    </xf>
    <xf numFmtId="49" fontId="3" fillId="8" borderId="11" xfId="0" applyNumberFormat="1" applyFont="1" applyFill="1" applyBorder="1" applyAlignment="1">
      <alignment horizontal="left" indent="2"/>
    </xf>
    <xf numFmtId="164" fontId="3" fillId="8" borderId="0" xfId="0" applyNumberFormat="1" applyFont="1" applyFill="1" applyBorder="1" applyAlignment="1">
      <alignment horizontal="right"/>
    </xf>
    <xf numFmtId="49" fontId="3" fillId="2" borderId="11" xfId="0" applyNumberFormat="1" applyFont="1" applyFill="1" applyBorder="1" applyAlignment="1">
      <alignment horizontal="left" indent="3"/>
    </xf>
    <xf numFmtId="164" fontId="3" fillId="2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left" indent="4"/>
    </xf>
    <xf numFmtId="164" fontId="4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 indent="4"/>
    </xf>
    <xf numFmtId="164" fontId="4" fillId="0" borderId="0" xfId="0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left" indent="3"/>
    </xf>
    <xf numFmtId="49" fontId="3" fillId="8" borderId="0" xfId="0" applyNumberFormat="1" applyFont="1" applyFill="1" applyBorder="1" applyAlignment="1">
      <alignment horizontal="left" indent="2"/>
    </xf>
    <xf numFmtId="0" fontId="0" fillId="2" borderId="0" xfId="0" applyFill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9" fontId="4" fillId="0" borderId="0" xfId="0" applyNumberFormat="1" applyFont="1" applyAlignment="1">
      <alignment horizontal="left" indent="5"/>
    </xf>
    <xf numFmtId="164" fontId="4" fillId="0" borderId="0" xfId="0" applyNumberFormat="1" applyFont="1" applyAlignment="1">
      <alignment horizontal="right"/>
    </xf>
    <xf numFmtId="43" fontId="0" fillId="0" borderId="0" xfId="0" applyNumberForma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10" xfId="50"/>
    <cellStyle name="Millares 6 3" xfId="51"/>
    <cellStyle name="Currency" xfId="52"/>
    <cellStyle name="Currency [0]" xfId="53"/>
    <cellStyle name="Neutral" xfId="54"/>
    <cellStyle name="Normal 16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152400</xdr:rowOff>
    </xdr:from>
    <xdr:to>
      <xdr:col>0</xdr:col>
      <xdr:colOff>1181100</xdr:colOff>
      <xdr:row>4</xdr:row>
      <xdr:rowOff>19050</xdr:rowOff>
    </xdr:to>
    <xdr:pic>
      <xdr:nvPicPr>
        <xdr:cNvPr id="1" name="Imagen 20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2400"/>
          <a:ext cx="80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1</xdr:row>
      <xdr:rowOff>38100</xdr:rowOff>
    </xdr:from>
    <xdr:to>
      <xdr:col>4</xdr:col>
      <xdr:colOff>1066800</xdr:colOff>
      <xdr:row>4</xdr:row>
      <xdr:rowOff>85725</xdr:rowOff>
    </xdr:to>
    <xdr:pic>
      <xdr:nvPicPr>
        <xdr:cNvPr id="2" name="Imagen 43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238125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showGridLines="0" tabSelected="1"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G20" sqref="G20"/>
    </sheetView>
  </sheetViews>
  <sheetFormatPr defaultColWidth="9.140625" defaultRowHeight="12.75"/>
  <cols>
    <col min="1" max="1" width="69.00390625" style="0" customWidth="1"/>
    <col min="2" max="2" width="15.57421875" style="0" bestFit="1" customWidth="1"/>
    <col min="3" max="3" width="18.140625" style="0" customWidth="1"/>
    <col min="4" max="4" width="18.00390625" style="0" customWidth="1"/>
    <col min="5" max="5" width="18.57421875" style="0" customWidth="1"/>
    <col min="6" max="6" width="13.421875" style="0" bestFit="1" customWidth="1"/>
    <col min="7" max="7" width="10.7109375" style="0" bestFit="1" customWidth="1"/>
    <col min="8" max="8" width="15.8515625" style="0" bestFit="1" customWidth="1"/>
  </cols>
  <sheetData>
    <row r="1" spans="1:5" ht="15.75">
      <c r="A1" s="16" t="s">
        <v>0</v>
      </c>
      <c r="B1" s="16"/>
      <c r="C1" s="16"/>
      <c r="D1" s="16"/>
      <c r="E1" s="16"/>
    </row>
    <row r="2" spans="1:5" ht="15.75">
      <c r="A2" s="17" t="s">
        <v>1</v>
      </c>
      <c r="B2" s="17"/>
      <c r="C2" s="17"/>
      <c r="D2" s="17"/>
      <c r="E2" s="17"/>
    </row>
    <row r="3" spans="1:5" ht="15.75">
      <c r="A3" s="18" t="s">
        <v>18</v>
      </c>
      <c r="B3" s="18"/>
      <c r="C3" s="18"/>
      <c r="D3" s="18"/>
      <c r="E3" s="18"/>
    </row>
    <row r="4" spans="1:5" ht="15.75">
      <c r="A4" s="18" t="s">
        <v>14</v>
      </c>
      <c r="B4" s="18"/>
      <c r="C4" s="18"/>
      <c r="D4" s="18"/>
      <c r="E4" s="18"/>
    </row>
    <row r="5" spans="1:5" ht="19.5" customHeight="1">
      <c r="A5" s="18" t="s">
        <v>99</v>
      </c>
      <c r="B5" s="18"/>
      <c r="C5" s="18"/>
      <c r="D5" s="18"/>
      <c r="E5" s="18"/>
    </row>
    <row r="6" spans="1:5" s="2" customFormat="1" ht="26.25" thickBot="1">
      <c r="A6" s="1" t="s">
        <v>2</v>
      </c>
      <c r="B6" s="1" t="s">
        <v>15</v>
      </c>
      <c r="C6" s="1" t="s">
        <v>73</v>
      </c>
      <c r="D6" s="1" t="s">
        <v>16</v>
      </c>
      <c r="E6" s="1" t="s">
        <v>17</v>
      </c>
    </row>
    <row r="7" spans="1:5" ht="13.5" thickBot="1">
      <c r="A7" s="3" t="s">
        <v>19</v>
      </c>
      <c r="B7" s="4">
        <f>B8+B80+B108+B132+B151+B164+B192+B214+B222+B230+B233</f>
        <v>380809003</v>
      </c>
      <c r="C7" s="4">
        <f>C8+C80+C108+C132+C151+C164+C192+C214+C222+C230+C233</f>
        <v>0</v>
      </c>
      <c r="D7" s="4">
        <f>D8+D80+D108+D132+D151+D164+D192+D214+D222+D230+D233</f>
        <v>380809003</v>
      </c>
      <c r="E7" s="4">
        <f>E8+E80+E108+E132+E151+E164+E192+E214+E222+E230+E233</f>
        <v>69193677.06000002</v>
      </c>
    </row>
    <row r="8" spans="1:6" ht="12.75">
      <c r="A8" s="5" t="s">
        <v>3</v>
      </c>
      <c r="B8" s="6">
        <f>B9+B24+B51+B72</f>
        <v>139366129</v>
      </c>
      <c r="C8" s="6">
        <f>C9+C24+C51+C72</f>
        <v>-9968289</v>
      </c>
      <c r="D8" s="6">
        <f>D9+D24+D51+D72</f>
        <v>149334418</v>
      </c>
      <c r="E8" s="6">
        <f>E9+E24+E51+E72</f>
        <v>32615566.82</v>
      </c>
      <c r="F8" s="21"/>
    </row>
    <row r="9" spans="1:6" ht="12.75">
      <c r="A9" s="7" t="s">
        <v>4</v>
      </c>
      <c r="B9" s="8">
        <f>SUM(B10:B23)</f>
        <v>103731910</v>
      </c>
      <c r="C9" s="8">
        <f>SUM(C10:C23)</f>
        <v>-9987289</v>
      </c>
      <c r="D9" s="8">
        <f>SUM(D10:D23)</f>
        <v>113719199</v>
      </c>
      <c r="E9" s="8">
        <f>SUM(E10:E23)</f>
        <v>25121684.22</v>
      </c>
      <c r="F9" s="21"/>
    </row>
    <row r="10" spans="1:5" ht="12.75">
      <c r="A10" s="9" t="s">
        <v>20</v>
      </c>
      <c r="B10" s="20">
        <v>50788686</v>
      </c>
      <c r="C10" s="20">
        <v>3843711</v>
      </c>
      <c r="D10" s="20">
        <v>46944975</v>
      </c>
      <c r="E10" s="20">
        <v>12909920</v>
      </c>
    </row>
    <row r="11" spans="1:5" ht="12.75">
      <c r="A11" s="9" t="s">
        <v>21</v>
      </c>
      <c r="B11" s="20">
        <v>22727076</v>
      </c>
      <c r="C11" s="20">
        <v>-10554000</v>
      </c>
      <c r="D11" s="20">
        <v>33281076</v>
      </c>
      <c r="E11" s="20">
        <v>5983969</v>
      </c>
    </row>
    <row r="12" spans="1:5" ht="12.75">
      <c r="A12" s="9" t="s">
        <v>74</v>
      </c>
      <c r="B12" s="20">
        <v>180000</v>
      </c>
      <c r="C12" s="20">
        <v>0</v>
      </c>
      <c r="D12" s="20">
        <v>180000</v>
      </c>
      <c r="E12" s="20">
        <v>0</v>
      </c>
    </row>
    <row r="13" spans="1:5" ht="12.75">
      <c r="A13" s="9" t="s">
        <v>75</v>
      </c>
      <c r="B13" s="20">
        <v>1464000</v>
      </c>
      <c r="C13" s="20">
        <v>100000</v>
      </c>
      <c r="D13" s="20">
        <v>1364000</v>
      </c>
      <c r="E13" s="20">
        <v>266000</v>
      </c>
    </row>
    <row r="14" spans="1:5" ht="12.75">
      <c r="A14" s="9" t="s">
        <v>22</v>
      </c>
      <c r="B14" s="20">
        <v>1207145</v>
      </c>
      <c r="C14" s="20">
        <v>-1960000</v>
      </c>
      <c r="D14" s="20">
        <v>3167145</v>
      </c>
      <c r="E14" s="20">
        <v>791536.23</v>
      </c>
    </row>
    <row r="15" spans="1:5" ht="12.75">
      <c r="A15" s="9" t="s">
        <v>23</v>
      </c>
      <c r="B15" s="20">
        <v>6446804</v>
      </c>
      <c r="C15" s="20">
        <v>-660000</v>
      </c>
      <c r="D15" s="20">
        <v>7106804</v>
      </c>
      <c r="E15" s="20">
        <v>0</v>
      </c>
    </row>
    <row r="16" spans="1:5" ht="12.75">
      <c r="A16" s="9" t="s">
        <v>76</v>
      </c>
      <c r="B16" s="20">
        <v>0</v>
      </c>
      <c r="C16" s="20">
        <v>-1210000</v>
      </c>
      <c r="D16" s="20">
        <v>1210000</v>
      </c>
      <c r="E16" s="20">
        <v>1210000</v>
      </c>
    </row>
    <row r="17" spans="1:5" ht="12.75">
      <c r="A17" s="9" t="s">
        <v>77</v>
      </c>
      <c r="B17" s="20">
        <v>0</v>
      </c>
      <c r="C17" s="20">
        <v>-671600</v>
      </c>
      <c r="D17" s="20">
        <v>671600</v>
      </c>
      <c r="E17" s="20">
        <v>671435.15</v>
      </c>
    </row>
    <row r="18" spans="1:5" ht="12.75">
      <c r="A18" s="9" t="s">
        <v>24</v>
      </c>
      <c r="B18" s="20">
        <v>5443224</v>
      </c>
      <c r="C18" s="20">
        <v>1399600</v>
      </c>
      <c r="D18" s="20">
        <v>4043624</v>
      </c>
      <c r="E18" s="20">
        <v>0</v>
      </c>
    </row>
    <row r="19" spans="1:5" ht="12.75">
      <c r="A19" s="9" t="s">
        <v>25</v>
      </c>
      <c r="B19" s="20">
        <v>1480740</v>
      </c>
      <c r="C19" s="20">
        <v>0</v>
      </c>
      <c r="D19" s="20">
        <v>1480740</v>
      </c>
      <c r="E19" s="20">
        <v>360000</v>
      </c>
    </row>
    <row r="20" spans="1:5" ht="12.75">
      <c r="A20" s="9" t="s">
        <v>26</v>
      </c>
      <c r="B20" s="20">
        <v>2417711</v>
      </c>
      <c r="C20" s="20">
        <v>0</v>
      </c>
      <c r="D20" s="20">
        <v>2417711</v>
      </c>
      <c r="E20" s="20">
        <v>0</v>
      </c>
    </row>
    <row r="21" spans="1:5" ht="12.75">
      <c r="A21" s="9" t="s">
        <v>27</v>
      </c>
      <c r="B21" s="20">
        <v>5543352</v>
      </c>
      <c r="C21" s="20">
        <v>0</v>
      </c>
      <c r="D21" s="20">
        <v>5543352</v>
      </c>
      <c r="E21" s="20">
        <v>1353858.8</v>
      </c>
    </row>
    <row r="22" spans="1:5" ht="12.75">
      <c r="A22" s="9" t="s">
        <v>28</v>
      </c>
      <c r="B22" s="20">
        <v>5396916</v>
      </c>
      <c r="C22" s="20">
        <v>-267000</v>
      </c>
      <c r="D22" s="20">
        <v>5663916</v>
      </c>
      <c r="E22" s="20">
        <v>1415933.38</v>
      </c>
    </row>
    <row r="23" spans="1:5" ht="12.75">
      <c r="A23" s="9" t="s">
        <v>29</v>
      </c>
      <c r="B23" s="20">
        <v>636256</v>
      </c>
      <c r="C23" s="20">
        <v>-8000</v>
      </c>
      <c r="D23" s="20">
        <v>644256</v>
      </c>
      <c r="E23" s="20">
        <v>159031.66</v>
      </c>
    </row>
    <row r="24" spans="1:5" ht="12.75">
      <c r="A24" s="13" t="s">
        <v>5</v>
      </c>
      <c r="B24" s="8">
        <f>SUM(B25:B50)</f>
        <v>24720488</v>
      </c>
      <c r="C24" s="8">
        <f>SUM(C25:C50)</f>
        <v>147480</v>
      </c>
      <c r="D24" s="8">
        <f>SUM(D25:D50)</f>
        <v>24573008</v>
      </c>
      <c r="E24" s="8">
        <f>SUM(E25:E50)</f>
        <v>5523781.48</v>
      </c>
    </row>
    <row r="25" spans="1:5" ht="12.75">
      <c r="A25" s="9" t="s">
        <v>30</v>
      </c>
      <c r="B25" s="10">
        <v>80000</v>
      </c>
      <c r="C25" s="10">
        <v>0</v>
      </c>
      <c r="D25" s="10">
        <v>80000</v>
      </c>
      <c r="E25" s="10">
        <v>0</v>
      </c>
    </row>
    <row r="26" spans="1:5" ht="12.75">
      <c r="A26" s="9" t="s">
        <v>31</v>
      </c>
      <c r="B26" s="10">
        <v>2500000</v>
      </c>
      <c r="C26" s="10">
        <v>0</v>
      </c>
      <c r="D26" s="10">
        <v>2500000</v>
      </c>
      <c r="E26" s="10">
        <v>682611.97</v>
      </c>
    </row>
    <row r="27" spans="1:5" ht="12.75">
      <c r="A27" s="9" t="s">
        <v>32</v>
      </c>
      <c r="B27" s="10">
        <v>780000</v>
      </c>
      <c r="C27" s="10">
        <v>0</v>
      </c>
      <c r="D27" s="10">
        <v>780000</v>
      </c>
      <c r="E27" s="10">
        <v>231165.12</v>
      </c>
    </row>
    <row r="28" spans="1:5" ht="12.75">
      <c r="A28" s="11" t="s">
        <v>33</v>
      </c>
      <c r="B28" s="12">
        <v>6346209</v>
      </c>
      <c r="C28" s="10">
        <v>-2620000</v>
      </c>
      <c r="D28" s="12">
        <v>8966209</v>
      </c>
      <c r="E28" s="10">
        <v>2216182.93</v>
      </c>
    </row>
    <row r="29" spans="1:5" ht="12.75">
      <c r="A29" s="11" t="s">
        <v>34</v>
      </c>
      <c r="B29" s="12">
        <v>48000</v>
      </c>
      <c r="C29" s="10">
        <v>0</v>
      </c>
      <c r="D29" s="12">
        <v>48000</v>
      </c>
      <c r="E29" s="10">
        <v>11520</v>
      </c>
    </row>
    <row r="30" spans="1:5" ht="12.75">
      <c r="A30" s="11" t="s">
        <v>78</v>
      </c>
      <c r="B30" s="12">
        <v>0</v>
      </c>
      <c r="C30" s="10">
        <v>-556960</v>
      </c>
      <c r="D30" s="12">
        <v>556960</v>
      </c>
      <c r="E30" s="10">
        <v>556960</v>
      </c>
    </row>
    <row r="31" spans="1:5" ht="12.75">
      <c r="A31" s="11" t="s">
        <v>35</v>
      </c>
      <c r="B31" s="12">
        <v>300500</v>
      </c>
      <c r="C31" s="10">
        <v>0</v>
      </c>
      <c r="D31" s="12">
        <v>300500</v>
      </c>
      <c r="E31" s="10">
        <v>0</v>
      </c>
    </row>
    <row r="32" spans="1:5" ht="12.75">
      <c r="A32" s="11" t="s">
        <v>36</v>
      </c>
      <c r="B32" s="12">
        <v>1094043</v>
      </c>
      <c r="C32" s="10">
        <v>19000</v>
      </c>
      <c r="D32" s="12">
        <v>1075043</v>
      </c>
      <c r="E32" s="10">
        <v>414321.6</v>
      </c>
    </row>
    <row r="33" spans="1:5" ht="12.75">
      <c r="A33" s="11" t="s">
        <v>37</v>
      </c>
      <c r="B33" s="12">
        <v>615462</v>
      </c>
      <c r="C33" s="10">
        <v>590</v>
      </c>
      <c r="D33" s="12">
        <v>614872</v>
      </c>
      <c r="E33" s="10">
        <v>240243</v>
      </c>
    </row>
    <row r="34" spans="1:5" ht="12.75">
      <c r="A34" s="11" t="s">
        <v>100</v>
      </c>
      <c r="B34" s="12">
        <v>0</v>
      </c>
      <c r="C34" s="10">
        <v>-590</v>
      </c>
      <c r="D34" s="12">
        <v>590</v>
      </c>
      <c r="E34" s="10">
        <v>590</v>
      </c>
    </row>
    <row r="35" spans="1:5" ht="12.75">
      <c r="A35" s="11" t="s">
        <v>38</v>
      </c>
      <c r="B35" s="12">
        <v>350000</v>
      </c>
      <c r="C35" s="10">
        <v>336000</v>
      </c>
      <c r="D35" s="12">
        <v>14000</v>
      </c>
      <c r="E35" s="10">
        <v>0</v>
      </c>
    </row>
    <row r="36" spans="1:5" ht="12.75">
      <c r="A36" s="11" t="s">
        <v>79</v>
      </c>
      <c r="B36" s="12">
        <v>0</v>
      </c>
      <c r="C36" s="10">
        <v>-5900</v>
      </c>
      <c r="D36" s="12">
        <v>5900</v>
      </c>
      <c r="E36" s="10">
        <v>5900</v>
      </c>
    </row>
    <row r="37" spans="1:5" ht="12.75">
      <c r="A37" s="11" t="s">
        <v>80</v>
      </c>
      <c r="B37" s="12">
        <v>0</v>
      </c>
      <c r="C37" s="10">
        <v>-389224.5</v>
      </c>
      <c r="D37" s="12">
        <v>389224.5</v>
      </c>
      <c r="E37" s="10">
        <v>53223.9</v>
      </c>
    </row>
    <row r="38" spans="1:5" ht="12.75">
      <c r="A38" s="11" t="s">
        <v>39</v>
      </c>
      <c r="B38" s="12">
        <v>1500000</v>
      </c>
      <c r="C38" s="10">
        <v>0</v>
      </c>
      <c r="D38" s="12">
        <v>1500000</v>
      </c>
      <c r="E38" s="10">
        <v>0</v>
      </c>
    </row>
    <row r="39" spans="1:5" ht="12.75">
      <c r="A39" s="11" t="s">
        <v>40</v>
      </c>
      <c r="B39" s="12">
        <v>270000</v>
      </c>
      <c r="C39" s="10">
        <v>0</v>
      </c>
      <c r="D39" s="12">
        <v>270000</v>
      </c>
      <c r="E39" s="10">
        <v>30000</v>
      </c>
    </row>
    <row r="40" spans="1:5" ht="12.75">
      <c r="A40" s="11" t="s">
        <v>41</v>
      </c>
      <c r="B40" s="12">
        <v>75000</v>
      </c>
      <c r="C40" s="10">
        <v>-82530</v>
      </c>
      <c r="D40" s="12">
        <v>157530</v>
      </c>
      <c r="E40" s="10">
        <v>157530</v>
      </c>
    </row>
    <row r="41" spans="1:5" ht="12.75">
      <c r="A41" s="11" t="s">
        <v>81</v>
      </c>
      <c r="B41" s="12">
        <v>67301</v>
      </c>
      <c r="C41" s="10">
        <v>15971</v>
      </c>
      <c r="D41" s="12">
        <v>51330</v>
      </c>
      <c r="E41" s="10">
        <v>18998</v>
      </c>
    </row>
    <row r="42" spans="1:5" ht="12.75">
      <c r="A42" s="11" t="s">
        <v>42</v>
      </c>
      <c r="B42" s="12">
        <v>785572</v>
      </c>
      <c r="C42" s="10">
        <v>0</v>
      </c>
      <c r="D42" s="12">
        <v>785572</v>
      </c>
      <c r="E42" s="10">
        <v>0</v>
      </c>
    </row>
    <row r="43" spans="1:5" ht="12.75">
      <c r="A43" s="11" t="s">
        <v>82</v>
      </c>
      <c r="B43" s="12">
        <v>0</v>
      </c>
      <c r="C43" s="10">
        <v>-61360</v>
      </c>
      <c r="D43" s="12">
        <v>61360</v>
      </c>
      <c r="E43" s="10">
        <v>0</v>
      </c>
    </row>
    <row r="44" spans="1:5" ht="12.75">
      <c r="A44" s="11" t="s">
        <v>62</v>
      </c>
      <c r="B44" s="12">
        <v>1340000</v>
      </c>
      <c r="C44" s="10">
        <v>0</v>
      </c>
      <c r="D44" s="12">
        <v>1340000</v>
      </c>
      <c r="E44" s="10">
        <v>0</v>
      </c>
    </row>
    <row r="45" spans="1:5" ht="12.75">
      <c r="A45" s="11" t="s">
        <v>83</v>
      </c>
      <c r="B45" s="12">
        <v>0</v>
      </c>
      <c r="C45" s="10">
        <v>-368980</v>
      </c>
      <c r="D45" s="12">
        <v>368980</v>
      </c>
      <c r="E45" s="10">
        <v>243980</v>
      </c>
    </row>
    <row r="46" spans="1:5" ht="12.75">
      <c r="A46" s="11" t="s">
        <v>65</v>
      </c>
      <c r="B46" s="12">
        <v>0</v>
      </c>
      <c r="C46" s="10">
        <v>-69660</v>
      </c>
      <c r="D46" s="12">
        <v>69660</v>
      </c>
      <c r="E46" s="10">
        <v>0</v>
      </c>
    </row>
    <row r="47" spans="1:5" ht="12.75">
      <c r="A47" s="11" t="s">
        <v>84</v>
      </c>
      <c r="B47" s="12">
        <v>0</v>
      </c>
      <c r="C47" s="10">
        <v>-13600</v>
      </c>
      <c r="D47" s="12">
        <v>13600</v>
      </c>
      <c r="E47" s="10">
        <v>1600</v>
      </c>
    </row>
    <row r="48" spans="1:5" ht="12.75">
      <c r="A48" s="11" t="s">
        <v>43</v>
      </c>
      <c r="B48" s="12">
        <v>6348072</v>
      </c>
      <c r="C48" s="10">
        <v>4059543.5</v>
      </c>
      <c r="D48" s="12">
        <v>2288528.5</v>
      </c>
      <c r="E48" s="10">
        <v>344700</v>
      </c>
    </row>
    <row r="49" spans="1:5" ht="12.75">
      <c r="A49" s="11" t="s">
        <v>85</v>
      </c>
      <c r="B49" s="12">
        <v>2220329</v>
      </c>
      <c r="C49" s="10">
        <v>0</v>
      </c>
      <c r="D49" s="12">
        <v>2220329</v>
      </c>
      <c r="E49" s="10">
        <v>240144.97</v>
      </c>
    </row>
    <row r="50" spans="1:5" ht="12.75">
      <c r="A50" s="11" t="s">
        <v>66</v>
      </c>
      <c r="B50" s="12">
        <v>0</v>
      </c>
      <c r="C50" s="10">
        <v>-114820</v>
      </c>
      <c r="D50" s="12">
        <v>114820</v>
      </c>
      <c r="E50" s="10">
        <v>74109.99</v>
      </c>
    </row>
    <row r="51" spans="1:5" ht="12.75">
      <c r="A51" s="13" t="s">
        <v>6</v>
      </c>
      <c r="B51" s="8">
        <f>SUM(B52:B71)</f>
        <v>5067577</v>
      </c>
      <c r="C51" s="8">
        <f>SUM(C52:C71)</f>
        <v>-128480.00000000001</v>
      </c>
      <c r="D51" s="8">
        <f>SUM(D52:D71)</f>
        <v>5196057</v>
      </c>
      <c r="E51" s="8">
        <f>SUM(E52:E71)</f>
        <v>1886664.5100000002</v>
      </c>
    </row>
    <row r="52" spans="1:5" ht="12.75">
      <c r="A52" s="9" t="s">
        <v>44</v>
      </c>
      <c r="B52" s="10">
        <v>600000</v>
      </c>
      <c r="C52" s="10">
        <v>0</v>
      </c>
      <c r="D52" s="10">
        <v>600000</v>
      </c>
      <c r="E52" s="10">
        <v>254687.74</v>
      </c>
    </row>
    <row r="53" spans="1:5" ht="12.75">
      <c r="A53" s="9" t="s">
        <v>86</v>
      </c>
      <c r="B53" s="10">
        <v>0</v>
      </c>
      <c r="C53" s="10">
        <v>-18880</v>
      </c>
      <c r="D53" s="10">
        <v>18880</v>
      </c>
      <c r="E53" s="10">
        <v>0</v>
      </c>
    </row>
    <row r="54" spans="1:5" ht="12.75">
      <c r="A54" s="9" t="s">
        <v>45</v>
      </c>
      <c r="B54" s="10">
        <v>100000</v>
      </c>
      <c r="C54" s="10">
        <v>0</v>
      </c>
      <c r="D54" s="10">
        <v>100000</v>
      </c>
      <c r="E54" s="10">
        <v>47200</v>
      </c>
    </row>
    <row r="55" spans="1:5" ht="12.75">
      <c r="A55" s="11" t="s">
        <v>87</v>
      </c>
      <c r="B55" s="10">
        <v>5098</v>
      </c>
      <c r="C55" s="10">
        <v>0</v>
      </c>
      <c r="D55" s="10">
        <v>5098</v>
      </c>
      <c r="E55" s="10">
        <v>0</v>
      </c>
    </row>
    <row r="56" spans="1:5" ht="12.75">
      <c r="A56" s="9" t="s">
        <v>46</v>
      </c>
      <c r="B56" s="10">
        <v>413234</v>
      </c>
      <c r="C56" s="10">
        <v>13823</v>
      </c>
      <c r="D56" s="10">
        <v>399411</v>
      </c>
      <c r="E56" s="10">
        <v>0</v>
      </c>
    </row>
    <row r="57" spans="1:5" ht="12.75">
      <c r="A57" s="9" t="s">
        <v>47</v>
      </c>
      <c r="B57" s="10">
        <v>300000</v>
      </c>
      <c r="C57" s="10">
        <v>0</v>
      </c>
      <c r="D57" s="10">
        <v>300000</v>
      </c>
      <c r="E57" s="10">
        <v>100757.11</v>
      </c>
    </row>
    <row r="58" spans="1:5" ht="12.75">
      <c r="A58" s="9" t="s">
        <v>88</v>
      </c>
      <c r="B58" s="10">
        <v>22600</v>
      </c>
      <c r="C58" s="10">
        <v>-13823</v>
      </c>
      <c r="D58" s="10">
        <v>36423</v>
      </c>
      <c r="E58" s="10">
        <v>36423</v>
      </c>
    </row>
    <row r="59" spans="1:5" ht="12.75">
      <c r="A59" s="9" t="s">
        <v>48</v>
      </c>
      <c r="B59" s="10">
        <v>350000</v>
      </c>
      <c r="C59" s="10">
        <v>0</v>
      </c>
      <c r="D59" s="10">
        <v>350000</v>
      </c>
      <c r="E59" s="10">
        <v>0</v>
      </c>
    </row>
    <row r="60" spans="1:5" ht="12.75">
      <c r="A60" s="9" t="s">
        <v>49</v>
      </c>
      <c r="B60" s="10">
        <v>85700</v>
      </c>
      <c r="C60" s="10">
        <v>0</v>
      </c>
      <c r="D60" s="10">
        <v>85700</v>
      </c>
      <c r="E60" s="10">
        <v>62153.41</v>
      </c>
    </row>
    <row r="61" spans="1:5" ht="12.75">
      <c r="A61" s="9" t="s">
        <v>50</v>
      </c>
      <c r="B61" s="10">
        <v>19598</v>
      </c>
      <c r="C61" s="10">
        <v>0</v>
      </c>
      <c r="D61" s="10">
        <v>19598</v>
      </c>
      <c r="E61" s="10">
        <v>0</v>
      </c>
    </row>
    <row r="62" spans="1:5" ht="12.75">
      <c r="A62" s="9" t="s">
        <v>51</v>
      </c>
      <c r="B62" s="10">
        <v>2280000</v>
      </c>
      <c r="C62" s="10">
        <v>0</v>
      </c>
      <c r="D62" s="10">
        <v>2280000</v>
      </c>
      <c r="E62" s="10">
        <v>570000</v>
      </c>
    </row>
    <row r="63" spans="1:5" ht="12.75">
      <c r="A63" s="9" t="s">
        <v>52</v>
      </c>
      <c r="B63" s="10">
        <v>259240</v>
      </c>
      <c r="C63" s="10">
        <v>-109600</v>
      </c>
      <c r="D63" s="10">
        <v>368840</v>
      </c>
      <c r="E63" s="10">
        <v>273400</v>
      </c>
    </row>
    <row r="64" spans="1:5" ht="12.75">
      <c r="A64" s="9" t="s">
        <v>53</v>
      </c>
      <c r="B64" s="10">
        <v>1255</v>
      </c>
      <c r="C64" s="10">
        <v>0</v>
      </c>
      <c r="D64" s="10">
        <v>1255</v>
      </c>
      <c r="E64" s="10">
        <v>0</v>
      </c>
    </row>
    <row r="65" spans="1:5" ht="12.75">
      <c r="A65" s="9" t="s">
        <v>54</v>
      </c>
      <c r="B65" s="10">
        <v>2478</v>
      </c>
      <c r="C65" s="10">
        <v>0</v>
      </c>
      <c r="D65" s="10">
        <v>2478</v>
      </c>
      <c r="E65" s="10">
        <v>0</v>
      </c>
    </row>
    <row r="66" spans="1:5" ht="12.75">
      <c r="A66" s="9" t="s">
        <v>89</v>
      </c>
      <c r="B66" s="10">
        <v>18231</v>
      </c>
      <c r="C66" s="10">
        <v>0</v>
      </c>
      <c r="D66" s="10">
        <v>18231</v>
      </c>
      <c r="E66" s="10">
        <v>0</v>
      </c>
    </row>
    <row r="67" spans="1:5" ht="12.75">
      <c r="A67" s="9" t="s">
        <v>55</v>
      </c>
      <c r="B67" s="10">
        <v>62000</v>
      </c>
      <c r="C67" s="10">
        <v>0</v>
      </c>
      <c r="D67" s="10">
        <v>62000</v>
      </c>
      <c r="E67" s="10">
        <v>5101.85</v>
      </c>
    </row>
    <row r="68" spans="1:5" ht="12.75">
      <c r="A68" s="9" t="s">
        <v>101</v>
      </c>
      <c r="B68" s="10">
        <v>337500</v>
      </c>
      <c r="C68" s="10">
        <v>-157717.33000000002</v>
      </c>
      <c r="D68" s="10">
        <v>495217.33</v>
      </c>
      <c r="E68" s="10">
        <v>495062.61</v>
      </c>
    </row>
    <row r="69" spans="1:5" ht="12.75">
      <c r="A69" s="9" t="s">
        <v>57</v>
      </c>
      <c r="B69" s="10">
        <v>10266</v>
      </c>
      <c r="C69" s="10">
        <v>0</v>
      </c>
      <c r="D69" s="10">
        <v>10266</v>
      </c>
      <c r="E69" s="10">
        <v>0</v>
      </c>
    </row>
    <row r="70" spans="1:5" ht="12.75">
      <c r="A70" s="9" t="s">
        <v>58</v>
      </c>
      <c r="B70" s="10">
        <v>50000</v>
      </c>
      <c r="C70" s="10">
        <v>27000</v>
      </c>
      <c r="D70" s="10">
        <v>23000</v>
      </c>
      <c r="E70" s="10">
        <v>22500</v>
      </c>
    </row>
    <row r="71" spans="1:5" ht="12.75">
      <c r="A71" s="9" t="s">
        <v>59</v>
      </c>
      <c r="B71" s="10">
        <v>150377</v>
      </c>
      <c r="C71" s="10">
        <v>130717.33</v>
      </c>
      <c r="D71" s="10">
        <v>19659.67</v>
      </c>
      <c r="E71" s="10">
        <v>19378.79</v>
      </c>
    </row>
    <row r="72" spans="1:5" ht="12.75">
      <c r="A72" s="13" t="s">
        <v>7</v>
      </c>
      <c r="B72" s="8">
        <f>SUM(B73:B79)</f>
        <v>5846154</v>
      </c>
      <c r="C72" s="8">
        <f>SUM(C73:C79)</f>
        <v>0</v>
      </c>
      <c r="D72" s="8">
        <f>SUM(D73:D79)</f>
        <v>5846154</v>
      </c>
      <c r="E72" s="8">
        <f>SUM(E73:E79)</f>
        <v>83436.61</v>
      </c>
    </row>
    <row r="73" spans="1:5" ht="12.75">
      <c r="A73" s="9" t="s">
        <v>63</v>
      </c>
      <c r="B73" s="10">
        <v>400000</v>
      </c>
      <c r="C73" s="10">
        <v>0</v>
      </c>
      <c r="D73" s="10">
        <v>400000</v>
      </c>
      <c r="E73" s="10">
        <v>0</v>
      </c>
    </row>
    <row r="74" spans="1:5" ht="12.75">
      <c r="A74" s="9" t="s">
        <v>64</v>
      </c>
      <c r="B74" s="10">
        <v>94706</v>
      </c>
      <c r="C74" s="10">
        <v>0</v>
      </c>
      <c r="D74" s="10">
        <v>94706</v>
      </c>
      <c r="E74" s="10">
        <v>63612.62</v>
      </c>
    </row>
    <row r="75" spans="1:5" ht="12.75">
      <c r="A75" s="9" t="s">
        <v>90</v>
      </c>
      <c r="B75" s="10">
        <v>136500</v>
      </c>
      <c r="C75" s="10">
        <v>0</v>
      </c>
      <c r="D75" s="10">
        <v>136500</v>
      </c>
      <c r="E75" s="10">
        <v>0</v>
      </c>
    </row>
    <row r="76" spans="1:5" ht="12.75">
      <c r="A76" s="9" t="s">
        <v>60</v>
      </c>
      <c r="B76" s="10">
        <v>30500</v>
      </c>
      <c r="C76" s="10">
        <v>0</v>
      </c>
      <c r="D76" s="10">
        <v>30500</v>
      </c>
      <c r="E76" s="10">
        <v>0</v>
      </c>
    </row>
    <row r="77" spans="1:5" ht="12.75">
      <c r="A77" s="9" t="s">
        <v>91</v>
      </c>
      <c r="B77" s="10">
        <v>13500</v>
      </c>
      <c r="C77" s="10">
        <v>-10000</v>
      </c>
      <c r="D77" s="10">
        <v>23500</v>
      </c>
      <c r="E77" s="10">
        <v>19823.99</v>
      </c>
    </row>
    <row r="78" spans="1:5" ht="12.75">
      <c r="A78" s="9" t="s">
        <v>92</v>
      </c>
      <c r="B78" s="10">
        <v>188448</v>
      </c>
      <c r="C78" s="10">
        <v>10000</v>
      </c>
      <c r="D78" s="10">
        <v>178448</v>
      </c>
      <c r="E78" s="10">
        <v>0</v>
      </c>
    </row>
    <row r="79" spans="1:5" ht="12.75">
      <c r="A79" s="9" t="s">
        <v>93</v>
      </c>
      <c r="B79" s="10">
        <v>4982500</v>
      </c>
      <c r="C79" s="10">
        <v>0</v>
      </c>
      <c r="D79" s="10">
        <v>4982500</v>
      </c>
      <c r="E79" s="10">
        <v>0</v>
      </c>
    </row>
    <row r="80" spans="1:5" ht="12.75">
      <c r="A80" s="14" t="s">
        <v>8</v>
      </c>
      <c r="B80" s="6">
        <f>B81+B91+B103</f>
        <v>43360182</v>
      </c>
      <c r="C80" s="6">
        <f>C81+C91+C103</f>
        <v>997000</v>
      </c>
      <c r="D80" s="6">
        <f>D81+D91+D103</f>
        <v>42363182</v>
      </c>
      <c r="E80" s="6">
        <f>E81+E91+E103</f>
        <v>6756503.34</v>
      </c>
    </row>
    <row r="81" spans="1:5" ht="12.75">
      <c r="A81" s="13" t="s">
        <v>4</v>
      </c>
      <c r="B81" s="8">
        <f>SUM(B82:B90)</f>
        <v>23360182</v>
      </c>
      <c r="C81" s="8">
        <f>SUM(C82:C90)</f>
        <v>1016000</v>
      </c>
      <c r="D81" s="8">
        <f>SUM(D82:D90)</f>
        <v>22344182</v>
      </c>
      <c r="E81" s="8">
        <f>SUM(E82:E90)</f>
        <v>4885856.9799999995</v>
      </c>
    </row>
    <row r="82" spans="1:5" ht="12.75">
      <c r="A82" s="9" t="s">
        <v>20</v>
      </c>
      <c r="B82" s="10">
        <v>12467057</v>
      </c>
      <c r="C82" s="10">
        <v>404000</v>
      </c>
      <c r="D82" s="10">
        <v>12063057</v>
      </c>
      <c r="E82" s="10">
        <v>3254264.17</v>
      </c>
    </row>
    <row r="83" spans="1:5" ht="12.75">
      <c r="A83" s="9" t="s">
        <v>21</v>
      </c>
      <c r="B83" s="10">
        <v>4634197</v>
      </c>
      <c r="C83" s="10">
        <v>612000</v>
      </c>
      <c r="D83" s="10">
        <v>4022197</v>
      </c>
      <c r="E83" s="10">
        <v>1005300</v>
      </c>
    </row>
    <row r="84" spans="1:5" ht="12.75">
      <c r="A84" s="9" t="s">
        <v>74</v>
      </c>
      <c r="B84" s="10">
        <v>168000</v>
      </c>
      <c r="C84" s="10">
        <v>0</v>
      </c>
      <c r="D84" s="10">
        <v>168000</v>
      </c>
      <c r="E84" s="10">
        <v>0</v>
      </c>
    </row>
    <row r="85" spans="1:5" ht="12.75">
      <c r="A85" s="9" t="s">
        <v>23</v>
      </c>
      <c r="B85" s="10">
        <v>1420022</v>
      </c>
      <c r="C85" s="10">
        <v>0</v>
      </c>
      <c r="D85" s="10">
        <v>1420022</v>
      </c>
      <c r="E85" s="10">
        <v>0</v>
      </c>
    </row>
    <row r="86" spans="1:5" ht="12.75">
      <c r="A86" s="9" t="s">
        <v>24</v>
      </c>
      <c r="B86" s="10">
        <v>1420022</v>
      </c>
      <c r="C86" s="10">
        <v>0</v>
      </c>
      <c r="D86" s="10">
        <v>1420022</v>
      </c>
      <c r="E86" s="10">
        <v>0</v>
      </c>
    </row>
    <row r="87" spans="1:5" ht="12.75">
      <c r="A87" s="11" t="s">
        <v>26</v>
      </c>
      <c r="B87" s="12">
        <v>690450</v>
      </c>
      <c r="C87" s="10">
        <v>0</v>
      </c>
      <c r="D87" s="12">
        <v>690450</v>
      </c>
      <c r="E87" s="10">
        <v>0</v>
      </c>
    </row>
    <row r="88" spans="1:5" ht="12.75">
      <c r="A88" s="9" t="s">
        <v>27</v>
      </c>
      <c r="B88" s="10">
        <v>1190331</v>
      </c>
      <c r="C88" s="10">
        <v>0</v>
      </c>
      <c r="D88" s="10">
        <v>1190331</v>
      </c>
      <c r="E88" s="10">
        <v>287869.27</v>
      </c>
    </row>
    <row r="89" spans="1:5" ht="12.75">
      <c r="A89" s="9" t="s">
        <v>28</v>
      </c>
      <c r="B89" s="10">
        <v>1221787</v>
      </c>
      <c r="C89" s="10">
        <v>0</v>
      </c>
      <c r="D89" s="10">
        <v>1221787</v>
      </c>
      <c r="E89" s="10">
        <v>302429.06</v>
      </c>
    </row>
    <row r="90" spans="1:5" ht="12.75">
      <c r="A90" s="9" t="s">
        <v>29</v>
      </c>
      <c r="B90" s="10">
        <v>148316</v>
      </c>
      <c r="C90" s="10">
        <v>0</v>
      </c>
      <c r="D90" s="10">
        <v>148316</v>
      </c>
      <c r="E90" s="10">
        <v>35994.48</v>
      </c>
    </row>
    <row r="91" spans="1:5" ht="12.75">
      <c r="A91" s="13" t="s">
        <v>5</v>
      </c>
      <c r="B91" s="8">
        <f>SUM(B92:B102)</f>
        <v>19613171</v>
      </c>
      <c r="C91" s="8">
        <f>SUM(C92:C102)</f>
        <v>285971.0000000001</v>
      </c>
      <c r="D91" s="8">
        <f>SUM(D92:D102)</f>
        <v>19327200</v>
      </c>
      <c r="E91" s="8">
        <f>SUM(E92:E102)</f>
        <v>1261208</v>
      </c>
    </row>
    <row r="92" spans="1:5" ht="12.75">
      <c r="A92" s="9" t="s">
        <v>30</v>
      </c>
      <c r="B92" s="10">
        <v>257143</v>
      </c>
      <c r="C92" s="10">
        <v>0</v>
      </c>
      <c r="D92" s="10">
        <v>257143</v>
      </c>
      <c r="E92" s="10">
        <v>0</v>
      </c>
    </row>
    <row r="93" spans="1:5" ht="12.75">
      <c r="A93" s="9" t="s">
        <v>35</v>
      </c>
      <c r="B93" s="10">
        <v>1827713</v>
      </c>
      <c r="C93" s="10">
        <v>0</v>
      </c>
      <c r="D93" s="10">
        <v>1827713</v>
      </c>
      <c r="E93" s="10">
        <v>3681.6</v>
      </c>
    </row>
    <row r="94" spans="1:5" ht="12.75">
      <c r="A94" s="9" t="s">
        <v>61</v>
      </c>
      <c r="B94" s="10">
        <v>8207943</v>
      </c>
      <c r="C94" s="10">
        <v>572408</v>
      </c>
      <c r="D94" s="10">
        <v>7635535</v>
      </c>
      <c r="E94" s="10">
        <v>0</v>
      </c>
    </row>
    <row r="95" spans="1:5" ht="12.75">
      <c r="A95" s="9" t="s">
        <v>36</v>
      </c>
      <c r="B95" s="10">
        <v>0</v>
      </c>
      <c r="C95" s="10">
        <v>-19000</v>
      </c>
      <c r="D95" s="10">
        <v>19000</v>
      </c>
      <c r="E95" s="10">
        <v>18098.85</v>
      </c>
    </row>
    <row r="96" spans="1:5" ht="12.75">
      <c r="A96" s="9" t="s">
        <v>100</v>
      </c>
      <c r="B96" s="10">
        <v>0</v>
      </c>
      <c r="C96" s="10">
        <v>-944</v>
      </c>
      <c r="D96" s="10">
        <v>944</v>
      </c>
      <c r="E96" s="10">
        <v>944</v>
      </c>
    </row>
    <row r="97" spans="1:5" ht="12.75">
      <c r="A97" s="9" t="s">
        <v>80</v>
      </c>
      <c r="B97" s="10">
        <v>0</v>
      </c>
      <c r="C97" s="10">
        <v>-1410.1</v>
      </c>
      <c r="D97" s="10">
        <v>1410.1</v>
      </c>
      <c r="E97" s="10">
        <v>1410.1</v>
      </c>
    </row>
    <row r="98" spans="1:5" ht="12.75">
      <c r="A98" s="9" t="s">
        <v>94</v>
      </c>
      <c r="B98" s="10">
        <v>0</v>
      </c>
      <c r="C98" s="10">
        <v>-159637</v>
      </c>
      <c r="D98" s="10">
        <v>159637</v>
      </c>
      <c r="E98" s="10">
        <v>159636.86</v>
      </c>
    </row>
    <row r="99" spans="1:5" ht="12.75">
      <c r="A99" s="9" t="s">
        <v>65</v>
      </c>
      <c r="B99" s="10">
        <v>0</v>
      </c>
      <c r="C99" s="10">
        <v>-600000</v>
      </c>
      <c r="D99" s="10">
        <v>600000</v>
      </c>
      <c r="E99" s="10">
        <v>0</v>
      </c>
    </row>
    <row r="100" spans="1:5" ht="12.75">
      <c r="A100" s="9" t="s">
        <v>84</v>
      </c>
      <c r="B100" s="10">
        <v>0</v>
      </c>
      <c r="C100" s="10">
        <v>-107800</v>
      </c>
      <c r="D100" s="10">
        <v>107800</v>
      </c>
      <c r="E100" s="10">
        <v>0</v>
      </c>
    </row>
    <row r="101" spans="1:5" ht="12.75">
      <c r="A101" s="9" t="s">
        <v>43</v>
      </c>
      <c r="B101" s="10">
        <v>1402972</v>
      </c>
      <c r="C101" s="10">
        <v>2354.100000000093</v>
      </c>
      <c r="D101" s="10">
        <v>1400617.9</v>
      </c>
      <c r="E101" s="10">
        <v>0</v>
      </c>
    </row>
    <row r="102" spans="1:5" ht="12.75">
      <c r="A102" s="9" t="s">
        <v>66</v>
      </c>
      <c r="B102" s="10">
        <v>7917400</v>
      </c>
      <c r="C102" s="10">
        <v>600000</v>
      </c>
      <c r="D102" s="10">
        <v>7317400</v>
      </c>
      <c r="E102" s="10">
        <v>1077436.59</v>
      </c>
    </row>
    <row r="103" spans="1:5" ht="12.75">
      <c r="A103" s="13" t="s">
        <v>6</v>
      </c>
      <c r="B103" s="8">
        <f>SUM(B104:B107)</f>
        <v>386829</v>
      </c>
      <c r="C103" s="8">
        <f>SUM(C104:C107)</f>
        <v>-304971</v>
      </c>
      <c r="D103" s="8">
        <f>SUM(D104:D107)</f>
        <v>691800</v>
      </c>
      <c r="E103" s="8">
        <f>SUM(E104:E107)</f>
        <v>609438.36</v>
      </c>
    </row>
    <row r="104" spans="1:5" ht="12.75">
      <c r="A104" s="9" t="s">
        <v>44</v>
      </c>
      <c r="B104" s="10">
        <v>0</v>
      </c>
      <c r="C104" s="10">
        <v>-6000</v>
      </c>
      <c r="D104" s="10">
        <v>6000</v>
      </c>
      <c r="E104" s="10">
        <v>5292.3</v>
      </c>
    </row>
    <row r="105" spans="1:5" ht="12.75">
      <c r="A105" s="9" t="s">
        <v>87</v>
      </c>
      <c r="B105" s="10">
        <v>0</v>
      </c>
      <c r="C105" s="10">
        <v>-256500</v>
      </c>
      <c r="D105" s="10">
        <v>256500</v>
      </c>
      <c r="E105" s="10">
        <v>255576.2</v>
      </c>
    </row>
    <row r="106" spans="1:5" ht="12.75">
      <c r="A106" s="9" t="s">
        <v>67</v>
      </c>
      <c r="B106" s="10">
        <v>0</v>
      </c>
      <c r="C106" s="10">
        <v>-157471</v>
      </c>
      <c r="D106" s="10">
        <v>157471</v>
      </c>
      <c r="E106" s="10">
        <v>157471</v>
      </c>
    </row>
    <row r="107" spans="1:5" ht="12.75">
      <c r="A107" s="9" t="s">
        <v>101</v>
      </c>
      <c r="B107" s="10">
        <v>386829</v>
      </c>
      <c r="C107" s="10">
        <v>115000</v>
      </c>
      <c r="D107" s="10">
        <v>271829</v>
      </c>
      <c r="E107" s="10">
        <v>191098.86</v>
      </c>
    </row>
    <row r="108" spans="1:5" ht="12.75">
      <c r="A108" s="14" t="s">
        <v>9</v>
      </c>
      <c r="B108" s="6">
        <f>B109+B120+B128</f>
        <v>85382369</v>
      </c>
      <c r="C108" s="6">
        <f>C109+C120+C128</f>
        <v>23119289</v>
      </c>
      <c r="D108" s="6">
        <f>D109+D120+D128</f>
        <v>62263080</v>
      </c>
      <c r="E108" s="6">
        <f>E109+E120+E128</f>
        <v>12032104.179999998</v>
      </c>
    </row>
    <row r="109" spans="1:5" ht="12.75">
      <c r="A109" s="13" t="s">
        <v>4</v>
      </c>
      <c r="B109" s="8">
        <f>SUM(B110:B119)</f>
        <v>76871919</v>
      </c>
      <c r="C109" s="8">
        <f>SUM(C110:C119)</f>
        <v>22219289</v>
      </c>
      <c r="D109" s="8">
        <f>SUM(D110:D119)</f>
        <v>54652630</v>
      </c>
      <c r="E109" s="8">
        <f>SUM(E110:E119)</f>
        <v>11452996.999999998</v>
      </c>
    </row>
    <row r="110" spans="1:5" ht="12.75">
      <c r="A110" s="9" t="s">
        <v>20</v>
      </c>
      <c r="B110" s="10">
        <v>34844198</v>
      </c>
      <c r="C110" s="10">
        <v>11894000</v>
      </c>
      <c r="D110" s="10">
        <v>22950198</v>
      </c>
      <c r="E110" s="10">
        <v>5684335</v>
      </c>
    </row>
    <row r="111" spans="1:5" ht="12.75">
      <c r="A111" s="9" t="s">
        <v>21</v>
      </c>
      <c r="B111" s="10">
        <v>22813356</v>
      </c>
      <c r="C111" s="10">
        <v>6144000</v>
      </c>
      <c r="D111" s="10">
        <v>16669356</v>
      </c>
      <c r="E111" s="10">
        <v>4069142</v>
      </c>
    </row>
    <row r="112" spans="1:5" ht="12.75">
      <c r="A112" s="9" t="s">
        <v>75</v>
      </c>
      <c r="B112" s="10">
        <v>0</v>
      </c>
      <c r="C112" s="10">
        <v>-950000</v>
      </c>
      <c r="D112" s="10">
        <v>950000</v>
      </c>
      <c r="E112" s="10">
        <v>95000</v>
      </c>
    </row>
    <row r="113" spans="1:5" ht="12.75">
      <c r="A113" s="9" t="s">
        <v>23</v>
      </c>
      <c r="B113" s="10">
        <v>4779798</v>
      </c>
      <c r="C113" s="10">
        <v>1478289</v>
      </c>
      <c r="D113" s="10">
        <v>3301509</v>
      </c>
      <c r="E113" s="10">
        <v>0</v>
      </c>
    </row>
    <row r="114" spans="1:5" ht="12.75">
      <c r="A114" s="9" t="s">
        <v>77</v>
      </c>
      <c r="B114" s="10">
        <v>0</v>
      </c>
      <c r="C114" s="10">
        <v>-121551</v>
      </c>
      <c r="D114" s="10">
        <v>121551</v>
      </c>
      <c r="E114" s="10">
        <v>121550.54</v>
      </c>
    </row>
    <row r="115" spans="1:5" ht="12.75">
      <c r="A115" s="9" t="s">
        <v>24</v>
      </c>
      <c r="B115" s="10">
        <v>4779798</v>
      </c>
      <c r="C115" s="10">
        <v>1599551</v>
      </c>
      <c r="D115" s="10">
        <v>3180247</v>
      </c>
      <c r="E115" s="10">
        <v>0</v>
      </c>
    </row>
    <row r="116" spans="1:5" ht="12.75">
      <c r="A116" s="11" t="s">
        <v>26</v>
      </c>
      <c r="B116" s="12">
        <v>1010350</v>
      </c>
      <c r="C116" s="10">
        <v>0</v>
      </c>
      <c r="D116" s="12">
        <v>1010350</v>
      </c>
      <c r="E116" s="10">
        <v>0</v>
      </c>
    </row>
    <row r="117" spans="1:5" ht="12.75">
      <c r="A117" s="9" t="s">
        <v>27</v>
      </c>
      <c r="B117" s="10">
        <v>4024198</v>
      </c>
      <c r="C117" s="10">
        <v>1250000</v>
      </c>
      <c r="D117" s="10">
        <v>2774198</v>
      </c>
      <c r="E117" s="10">
        <v>689440.68</v>
      </c>
    </row>
    <row r="118" spans="1:5" ht="12.75">
      <c r="A118" s="9" t="s">
        <v>28</v>
      </c>
      <c r="B118" s="10">
        <v>4052408</v>
      </c>
      <c r="C118" s="10">
        <v>925000</v>
      </c>
      <c r="D118" s="10">
        <v>3127408</v>
      </c>
      <c r="E118" s="10">
        <v>699241.87</v>
      </c>
    </row>
    <row r="119" spans="1:5" ht="12.75">
      <c r="A119" s="9" t="s">
        <v>29</v>
      </c>
      <c r="B119" s="10">
        <v>567813</v>
      </c>
      <c r="C119" s="10">
        <v>0</v>
      </c>
      <c r="D119" s="10">
        <v>567813</v>
      </c>
      <c r="E119" s="10">
        <v>94286.91</v>
      </c>
    </row>
    <row r="120" spans="1:5" ht="12.75">
      <c r="A120" s="13" t="s">
        <v>5</v>
      </c>
      <c r="B120" s="8">
        <f>SUM(B121:B127)</f>
        <v>8238450</v>
      </c>
      <c r="C120" s="8">
        <f>SUM(C121:C127)</f>
        <v>900000</v>
      </c>
      <c r="D120" s="8">
        <f>SUM(D121:D127)</f>
        <v>7338450</v>
      </c>
      <c r="E120" s="8">
        <f>SUM(E121:E127)</f>
        <v>399750</v>
      </c>
    </row>
    <row r="121" spans="1:5" ht="12.75">
      <c r="A121" s="9" t="s">
        <v>61</v>
      </c>
      <c r="B121" s="10">
        <v>302000</v>
      </c>
      <c r="C121" s="10">
        <v>0</v>
      </c>
      <c r="D121" s="10">
        <v>302000</v>
      </c>
      <c r="E121" s="10">
        <v>81000</v>
      </c>
    </row>
    <row r="122" spans="1:5" ht="12.75">
      <c r="A122" s="9" t="s">
        <v>37</v>
      </c>
      <c r="B122" s="10">
        <v>3260000</v>
      </c>
      <c r="C122" s="10">
        <v>420000</v>
      </c>
      <c r="D122" s="10">
        <v>2840000</v>
      </c>
      <c r="E122" s="10">
        <v>318750</v>
      </c>
    </row>
    <row r="123" spans="1:5" ht="12.75">
      <c r="A123" s="9" t="s">
        <v>95</v>
      </c>
      <c r="B123" s="10">
        <v>90000</v>
      </c>
      <c r="C123" s="10">
        <v>0</v>
      </c>
      <c r="D123" s="10">
        <v>90000</v>
      </c>
      <c r="E123" s="10">
        <v>0</v>
      </c>
    </row>
    <row r="124" spans="1:5" ht="12.75">
      <c r="A124" s="9" t="s">
        <v>62</v>
      </c>
      <c r="B124" s="10">
        <v>48150</v>
      </c>
      <c r="C124" s="10">
        <v>0</v>
      </c>
      <c r="D124" s="10">
        <v>48150</v>
      </c>
      <c r="E124" s="10">
        <v>0</v>
      </c>
    </row>
    <row r="125" spans="1:5" ht="12.75">
      <c r="A125" s="9" t="s">
        <v>84</v>
      </c>
      <c r="B125" s="10">
        <v>4800</v>
      </c>
      <c r="C125" s="10">
        <v>0</v>
      </c>
      <c r="D125" s="10">
        <v>4800</v>
      </c>
      <c r="E125" s="10">
        <v>0</v>
      </c>
    </row>
    <row r="126" spans="1:5" ht="12.75">
      <c r="A126" s="9" t="s">
        <v>43</v>
      </c>
      <c r="B126" s="10">
        <v>60000</v>
      </c>
      <c r="C126" s="10">
        <v>0</v>
      </c>
      <c r="D126" s="10">
        <v>60000</v>
      </c>
      <c r="E126" s="10">
        <v>0</v>
      </c>
    </row>
    <row r="127" spans="1:5" ht="12.75">
      <c r="A127" s="9" t="s">
        <v>66</v>
      </c>
      <c r="B127" s="10">
        <v>4473500</v>
      </c>
      <c r="C127" s="10">
        <v>480000</v>
      </c>
      <c r="D127" s="10">
        <v>3993500</v>
      </c>
      <c r="E127" s="10">
        <v>0</v>
      </c>
    </row>
    <row r="128" spans="1:5" ht="12.75">
      <c r="A128" s="13" t="s">
        <v>6</v>
      </c>
      <c r="B128" s="8">
        <f>SUM(B129:B131)</f>
        <v>272000</v>
      </c>
      <c r="C128" s="8">
        <f>SUM(C129:C131)</f>
        <v>0</v>
      </c>
      <c r="D128" s="8">
        <f>SUM(D129:D131)</f>
        <v>272000</v>
      </c>
      <c r="E128" s="8">
        <f>SUM(E129:E131)</f>
        <v>179357.18</v>
      </c>
    </row>
    <row r="129" spans="1:5" ht="12.75">
      <c r="A129" s="9" t="s">
        <v>52</v>
      </c>
      <c r="B129" s="10">
        <v>150000</v>
      </c>
      <c r="C129" s="10">
        <v>58000</v>
      </c>
      <c r="D129" s="10">
        <v>92000</v>
      </c>
      <c r="E129" s="10">
        <v>0</v>
      </c>
    </row>
    <row r="130" spans="1:5" ht="12.75">
      <c r="A130" s="9" t="s">
        <v>96</v>
      </c>
      <c r="B130" s="10">
        <v>62000</v>
      </c>
      <c r="C130" s="10">
        <v>62000</v>
      </c>
      <c r="D130" s="10">
        <v>0</v>
      </c>
      <c r="E130" s="10">
        <v>0</v>
      </c>
    </row>
    <row r="131" spans="1:5" ht="12.75">
      <c r="A131" s="9" t="s">
        <v>101</v>
      </c>
      <c r="B131" s="10">
        <v>60000</v>
      </c>
      <c r="C131" s="10">
        <v>-120000</v>
      </c>
      <c r="D131" s="10">
        <v>180000</v>
      </c>
      <c r="E131" s="10">
        <v>179357.18</v>
      </c>
    </row>
    <row r="132" spans="1:5" ht="12.75">
      <c r="A132" s="14" t="s">
        <v>10</v>
      </c>
      <c r="B132" s="6">
        <f>B133+B143+B147+B149</f>
        <v>14087354</v>
      </c>
      <c r="C132" s="6">
        <f>C133+C143+C147+C149</f>
        <v>-21832000</v>
      </c>
      <c r="D132" s="6">
        <f>D133+D143+D147+D149</f>
        <v>35919354</v>
      </c>
      <c r="E132" s="6">
        <f>E133+E143+E147+E149</f>
        <v>7171541.989999999</v>
      </c>
    </row>
    <row r="133" spans="1:5" ht="12.75">
      <c r="A133" s="13" t="s">
        <v>4</v>
      </c>
      <c r="B133" s="8">
        <f>SUM(B134:B142)</f>
        <v>11330326</v>
      </c>
      <c r="C133" s="8">
        <f>SUM(C134:C142)</f>
        <v>-20932000</v>
      </c>
      <c r="D133" s="8">
        <f>SUM(D134:D142)</f>
        <v>32262326</v>
      </c>
      <c r="E133" s="8">
        <f>SUM(E134:E142)</f>
        <v>7036907.97</v>
      </c>
    </row>
    <row r="134" spans="1:5" ht="12.75">
      <c r="A134" s="9" t="s">
        <v>20</v>
      </c>
      <c r="B134" s="10">
        <v>2820000</v>
      </c>
      <c r="C134" s="10">
        <v>-13000000</v>
      </c>
      <c r="D134" s="10">
        <v>15820000</v>
      </c>
      <c r="E134" s="10">
        <v>4129464.39</v>
      </c>
    </row>
    <row r="135" spans="1:5" ht="12.75">
      <c r="A135" s="9" t="s">
        <v>21</v>
      </c>
      <c r="B135" s="10">
        <v>5776000</v>
      </c>
      <c r="C135" s="10">
        <v>-2855000</v>
      </c>
      <c r="D135" s="10">
        <v>8631000</v>
      </c>
      <c r="E135" s="10">
        <v>1885210</v>
      </c>
    </row>
    <row r="136" spans="1:5" ht="12.75">
      <c r="A136" s="9" t="s">
        <v>23</v>
      </c>
      <c r="B136" s="10">
        <v>710000</v>
      </c>
      <c r="C136" s="10">
        <v>-1321000</v>
      </c>
      <c r="D136" s="10">
        <v>2031000</v>
      </c>
      <c r="E136" s="10">
        <v>0</v>
      </c>
    </row>
    <row r="137" spans="1:5" ht="12.75">
      <c r="A137" s="9" t="s">
        <v>77</v>
      </c>
      <c r="B137" s="10">
        <v>0</v>
      </c>
      <c r="C137" s="10">
        <v>-121000</v>
      </c>
      <c r="D137" s="10">
        <v>121000</v>
      </c>
      <c r="E137" s="10">
        <v>120996.77</v>
      </c>
    </row>
    <row r="138" spans="1:5" ht="12.75">
      <c r="A138" s="9" t="s">
        <v>24</v>
      </c>
      <c r="B138" s="10">
        <v>710000</v>
      </c>
      <c r="C138" s="10">
        <v>-1195000</v>
      </c>
      <c r="D138" s="10">
        <v>1905000</v>
      </c>
      <c r="E138" s="10">
        <v>0</v>
      </c>
    </row>
    <row r="139" spans="1:5" ht="12.75">
      <c r="A139" s="11" t="s">
        <v>26</v>
      </c>
      <c r="B139" s="12">
        <v>26000</v>
      </c>
      <c r="C139" s="10">
        <v>0</v>
      </c>
      <c r="D139" s="12">
        <v>26000</v>
      </c>
      <c r="E139" s="10">
        <v>0</v>
      </c>
    </row>
    <row r="140" spans="1:5" ht="12.75">
      <c r="A140" s="9" t="s">
        <v>27</v>
      </c>
      <c r="B140" s="10">
        <v>604068</v>
      </c>
      <c r="C140" s="10">
        <v>-1120000</v>
      </c>
      <c r="D140" s="10">
        <v>1724068</v>
      </c>
      <c r="E140" s="10">
        <v>417315.68</v>
      </c>
    </row>
    <row r="141" spans="1:5" ht="12.75">
      <c r="A141" s="9" t="s">
        <v>28</v>
      </c>
      <c r="B141" s="10">
        <v>604920</v>
      </c>
      <c r="C141" s="10">
        <v>-1160000</v>
      </c>
      <c r="D141" s="10">
        <v>1764920</v>
      </c>
      <c r="E141" s="10">
        <v>427041.92</v>
      </c>
    </row>
    <row r="142" spans="1:5" ht="12.75">
      <c r="A142" s="9" t="s">
        <v>29</v>
      </c>
      <c r="B142" s="10">
        <v>79338</v>
      </c>
      <c r="C142" s="10">
        <v>-160000</v>
      </c>
      <c r="D142" s="10">
        <v>239338</v>
      </c>
      <c r="E142" s="10">
        <v>56879.21</v>
      </c>
    </row>
    <row r="143" spans="1:5" ht="12.75">
      <c r="A143" s="13" t="s">
        <v>5</v>
      </c>
      <c r="B143" s="8">
        <f>SUM(B144:B146)</f>
        <v>2741605</v>
      </c>
      <c r="C143" s="8">
        <f>SUM(C144:C146)</f>
        <v>-420000</v>
      </c>
      <c r="D143" s="8">
        <f>SUM(D144:D146)</f>
        <v>3161605</v>
      </c>
      <c r="E143" s="8">
        <f>SUM(E144:E146)</f>
        <v>134634.02</v>
      </c>
    </row>
    <row r="144" spans="1:5" ht="12.75">
      <c r="A144" s="9" t="s">
        <v>36</v>
      </c>
      <c r="B144" s="10">
        <v>942000</v>
      </c>
      <c r="C144" s="10">
        <v>0</v>
      </c>
      <c r="D144" s="10">
        <v>942000</v>
      </c>
      <c r="E144" s="10">
        <v>25884.02</v>
      </c>
    </row>
    <row r="145" spans="1:5" ht="12.75">
      <c r="A145" s="9" t="s">
        <v>37</v>
      </c>
      <c r="B145" s="10">
        <v>935600</v>
      </c>
      <c r="C145" s="10">
        <v>-420000</v>
      </c>
      <c r="D145" s="10">
        <v>1355600</v>
      </c>
      <c r="E145" s="10">
        <v>108750</v>
      </c>
    </row>
    <row r="146" spans="1:5" ht="12.75">
      <c r="A146" s="9" t="s">
        <v>43</v>
      </c>
      <c r="B146" s="10">
        <v>864005</v>
      </c>
      <c r="C146" s="10">
        <v>0</v>
      </c>
      <c r="D146" s="10">
        <v>864005</v>
      </c>
      <c r="E146" s="10">
        <v>0</v>
      </c>
    </row>
    <row r="147" spans="1:5" ht="12.75">
      <c r="A147" s="13" t="s">
        <v>6</v>
      </c>
      <c r="B147" s="8">
        <f>SUM(B148)</f>
        <v>15423</v>
      </c>
      <c r="C147" s="8">
        <f>SUM(C148)</f>
        <v>0</v>
      </c>
      <c r="D147" s="8">
        <f>SUM(D148)</f>
        <v>15423</v>
      </c>
      <c r="E147" s="8">
        <f>SUM(E148)</f>
        <v>0</v>
      </c>
    </row>
    <row r="148" spans="1:5" ht="12.75">
      <c r="A148" s="9" t="s">
        <v>44</v>
      </c>
      <c r="B148" s="10">
        <v>15423</v>
      </c>
      <c r="C148" s="10">
        <v>0</v>
      </c>
      <c r="D148" s="10">
        <v>15423</v>
      </c>
      <c r="E148" s="10">
        <v>0</v>
      </c>
    </row>
    <row r="149" spans="1:5" ht="12.75">
      <c r="A149" s="13" t="s">
        <v>7</v>
      </c>
      <c r="B149" s="8">
        <f>SUM(B150)</f>
        <v>0</v>
      </c>
      <c r="C149" s="8">
        <f>SUM(C150)</f>
        <v>-480000</v>
      </c>
      <c r="D149" s="8">
        <f>SUM(D150)</f>
        <v>480000</v>
      </c>
      <c r="E149" s="8">
        <f>SUM(E150)</f>
        <v>0</v>
      </c>
    </row>
    <row r="150" spans="1:5" ht="12.75">
      <c r="A150" s="9" t="s">
        <v>63</v>
      </c>
      <c r="B150" s="10">
        <v>0</v>
      </c>
      <c r="C150" s="10">
        <v>-480000</v>
      </c>
      <c r="D150" s="10">
        <v>480000</v>
      </c>
      <c r="E150" s="10">
        <v>0</v>
      </c>
    </row>
    <row r="151" spans="1:5" ht="12.75">
      <c r="A151" s="14" t="s">
        <v>11</v>
      </c>
      <c r="B151" s="6">
        <f>B152+B162</f>
        <v>31668920</v>
      </c>
      <c r="C151" s="6">
        <f>C152+C162</f>
        <v>2521000</v>
      </c>
      <c r="D151" s="6">
        <f>D152+D162</f>
        <v>29147920</v>
      </c>
      <c r="E151" s="6">
        <f>E152+E162</f>
        <v>5832900.850000001</v>
      </c>
    </row>
    <row r="152" spans="1:5" ht="12.75">
      <c r="A152" s="13" t="s">
        <v>4</v>
      </c>
      <c r="B152" s="8">
        <f>SUM(B153:B161)</f>
        <v>31368920</v>
      </c>
      <c r="C152" s="8">
        <f>SUM(C153:C161)</f>
        <v>2521000</v>
      </c>
      <c r="D152" s="8">
        <f>SUM(D153:D161)</f>
        <v>28847920</v>
      </c>
      <c r="E152" s="8">
        <f>SUM(E153:E161)</f>
        <v>5832900.850000001</v>
      </c>
    </row>
    <row r="153" spans="1:5" ht="12.75">
      <c r="A153" s="9" t="s">
        <v>20</v>
      </c>
      <c r="B153" s="10">
        <v>11998560</v>
      </c>
      <c r="C153" s="10">
        <v>1080000</v>
      </c>
      <c r="D153" s="10">
        <v>10918560</v>
      </c>
      <c r="E153" s="10">
        <v>2747640</v>
      </c>
    </row>
    <row r="154" spans="1:5" ht="12.75">
      <c r="A154" s="9" t="s">
        <v>21</v>
      </c>
      <c r="B154" s="10">
        <v>11600000</v>
      </c>
      <c r="C154" s="10">
        <v>1259000</v>
      </c>
      <c r="D154" s="10">
        <v>10341000</v>
      </c>
      <c r="E154" s="10">
        <v>2272250</v>
      </c>
    </row>
    <row r="155" spans="1:5" ht="12.75">
      <c r="A155" s="9" t="s">
        <v>23</v>
      </c>
      <c r="B155" s="10">
        <v>1953630</v>
      </c>
      <c r="C155" s="10">
        <v>182000</v>
      </c>
      <c r="D155" s="10">
        <v>1771630</v>
      </c>
      <c r="E155" s="10">
        <v>0</v>
      </c>
    </row>
    <row r="156" spans="1:5" ht="12.75">
      <c r="A156" s="9" t="s">
        <v>77</v>
      </c>
      <c r="B156" s="10">
        <v>0</v>
      </c>
      <c r="C156" s="10">
        <v>-47301</v>
      </c>
      <c r="D156" s="10">
        <v>47301</v>
      </c>
      <c r="E156" s="10">
        <v>47300.41</v>
      </c>
    </row>
    <row r="157" spans="1:5" ht="12.75">
      <c r="A157" s="9" t="s">
        <v>24</v>
      </c>
      <c r="B157" s="10">
        <v>1953630</v>
      </c>
      <c r="C157" s="10">
        <v>47301</v>
      </c>
      <c r="D157" s="10">
        <v>1906329</v>
      </c>
      <c r="E157" s="10">
        <v>0</v>
      </c>
    </row>
    <row r="158" spans="1:5" ht="12.75">
      <c r="A158" s="11" t="s">
        <v>26</v>
      </c>
      <c r="B158" s="12">
        <v>292650</v>
      </c>
      <c r="C158" s="10">
        <v>0</v>
      </c>
      <c r="D158" s="12">
        <v>292650</v>
      </c>
      <c r="E158" s="10">
        <v>0</v>
      </c>
    </row>
    <row r="159" spans="1:5" ht="12.75">
      <c r="A159" s="9" t="s">
        <v>27</v>
      </c>
      <c r="B159" s="10">
        <v>1662149</v>
      </c>
      <c r="C159" s="10">
        <v>0</v>
      </c>
      <c r="D159" s="10">
        <v>1662149</v>
      </c>
      <c r="E159" s="10">
        <v>355910.3</v>
      </c>
    </row>
    <row r="160" spans="1:5" ht="12.75">
      <c r="A160" s="9" t="s">
        <v>28</v>
      </c>
      <c r="B160" s="10">
        <v>1664498</v>
      </c>
      <c r="C160" s="10">
        <v>0</v>
      </c>
      <c r="D160" s="10">
        <v>1664498</v>
      </c>
      <c r="E160" s="10">
        <v>356412.19</v>
      </c>
    </row>
    <row r="161" spans="1:5" ht="12.75">
      <c r="A161" s="9" t="s">
        <v>29</v>
      </c>
      <c r="B161" s="10">
        <v>243803</v>
      </c>
      <c r="C161" s="10">
        <v>0</v>
      </c>
      <c r="D161" s="10">
        <v>243803</v>
      </c>
      <c r="E161" s="10">
        <v>53387.95</v>
      </c>
    </row>
    <row r="162" spans="1:5" ht="12.75">
      <c r="A162" s="13" t="s">
        <v>5</v>
      </c>
      <c r="B162" s="8">
        <f>SUM(B163)</f>
        <v>300000</v>
      </c>
      <c r="C162" s="8">
        <f>SUM(C163)</f>
        <v>0</v>
      </c>
      <c r="D162" s="8">
        <f>SUM(D163)</f>
        <v>300000</v>
      </c>
      <c r="E162" s="8">
        <f>SUM(E163)</f>
        <v>0</v>
      </c>
    </row>
    <row r="163" spans="1:5" ht="12.75">
      <c r="A163" s="9" t="s">
        <v>36</v>
      </c>
      <c r="B163" s="10">
        <v>300000</v>
      </c>
      <c r="C163" s="10">
        <f>+D163-B163</f>
        <v>0</v>
      </c>
      <c r="D163" s="10">
        <v>300000</v>
      </c>
      <c r="E163" s="10">
        <v>0</v>
      </c>
    </row>
    <row r="164" spans="1:5" ht="12.75">
      <c r="A164" s="14" t="s">
        <v>12</v>
      </c>
      <c r="B164" s="6">
        <f>B165+B175+B183+B189</f>
        <v>24827078</v>
      </c>
      <c r="C164" s="6">
        <f>C165+C175+C183+C189</f>
        <v>5163000</v>
      </c>
      <c r="D164" s="6">
        <f>D165+D175+D183+D189</f>
        <v>19664078</v>
      </c>
      <c r="E164" s="6">
        <f>E165+E175+E183+E189</f>
        <v>4138279</v>
      </c>
    </row>
    <row r="165" spans="1:5" ht="12.75">
      <c r="A165" s="13" t="s">
        <v>4</v>
      </c>
      <c r="B165" s="8">
        <f>SUM(B166:B174)</f>
        <v>23297078</v>
      </c>
      <c r="C165" s="8">
        <f>SUM(C166:C174)</f>
        <v>5163000</v>
      </c>
      <c r="D165" s="8">
        <f>SUM(D166:D174)</f>
        <v>18134078</v>
      </c>
      <c r="E165" s="8">
        <f>SUM(E166:E174)</f>
        <v>3859390.5</v>
      </c>
    </row>
    <row r="166" spans="1:5" ht="12.75">
      <c r="A166" s="9" t="s">
        <v>20</v>
      </c>
      <c r="B166" s="10">
        <v>9556200</v>
      </c>
      <c r="C166" s="10">
        <v>2031000</v>
      </c>
      <c r="D166" s="10">
        <v>7525200</v>
      </c>
      <c r="E166" s="10">
        <v>1921300</v>
      </c>
    </row>
    <row r="167" spans="1:5" ht="12.75">
      <c r="A167" s="9" t="s">
        <v>21</v>
      </c>
      <c r="B167" s="10">
        <v>7760400</v>
      </c>
      <c r="C167" s="10">
        <v>1949000</v>
      </c>
      <c r="D167" s="10">
        <v>5811400</v>
      </c>
      <c r="E167" s="10">
        <v>1412750</v>
      </c>
    </row>
    <row r="168" spans="1:5" ht="12.75">
      <c r="A168" s="9" t="s">
        <v>23</v>
      </c>
      <c r="B168" s="10">
        <v>1434550</v>
      </c>
      <c r="C168" s="10">
        <v>323000</v>
      </c>
      <c r="D168" s="10">
        <v>1111550</v>
      </c>
      <c r="E168" s="10">
        <v>0</v>
      </c>
    </row>
    <row r="169" spans="1:5" ht="12.75">
      <c r="A169" s="9" t="s">
        <v>77</v>
      </c>
      <c r="B169" s="10">
        <v>0</v>
      </c>
      <c r="C169" s="10">
        <v>-27319</v>
      </c>
      <c r="D169" s="10">
        <v>27319</v>
      </c>
      <c r="E169" s="10">
        <v>27318.87</v>
      </c>
    </row>
    <row r="170" spans="1:5" ht="12.75">
      <c r="A170" s="9" t="s">
        <v>24</v>
      </c>
      <c r="B170" s="10">
        <v>1434550</v>
      </c>
      <c r="C170" s="10">
        <v>347319</v>
      </c>
      <c r="D170" s="10">
        <v>1087231</v>
      </c>
      <c r="E170" s="10">
        <v>0</v>
      </c>
    </row>
    <row r="171" spans="1:5" ht="12.75">
      <c r="A171" s="11" t="s">
        <v>26</v>
      </c>
      <c r="B171" s="12">
        <v>530850</v>
      </c>
      <c r="C171" s="10">
        <v>0</v>
      </c>
      <c r="D171" s="12">
        <v>530850</v>
      </c>
      <c r="E171" s="10">
        <v>0</v>
      </c>
    </row>
    <row r="172" spans="1:5" ht="12.75">
      <c r="A172" s="11" t="s">
        <v>27</v>
      </c>
      <c r="B172" s="10">
        <v>1196735</v>
      </c>
      <c r="C172" s="10">
        <v>270000</v>
      </c>
      <c r="D172" s="10">
        <v>926735</v>
      </c>
      <c r="E172" s="10">
        <v>230758.29</v>
      </c>
    </row>
    <row r="173" spans="1:5" ht="12.75">
      <c r="A173" s="9" t="s">
        <v>28</v>
      </c>
      <c r="B173" s="10">
        <v>1220959</v>
      </c>
      <c r="C173" s="10">
        <v>270000</v>
      </c>
      <c r="D173" s="10">
        <v>950959</v>
      </c>
      <c r="E173" s="10">
        <v>236717.55</v>
      </c>
    </row>
    <row r="174" spans="1:5" ht="12.75">
      <c r="A174" s="9" t="s">
        <v>29</v>
      </c>
      <c r="B174" s="10">
        <v>162834</v>
      </c>
      <c r="C174" s="10">
        <v>0</v>
      </c>
      <c r="D174" s="10">
        <v>162834</v>
      </c>
      <c r="E174" s="10">
        <v>30545.79</v>
      </c>
    </row>
    <row r="175" spans="1:5" ht="12.75">
      <c r="A175" s="13" t="s">
        <v>5</v>
      </c>
      <c r="B175" s="8">
        <f>SUM(B176:B182)</f>
        <v>915000</v>
      </c>
      <c r="C175" s="8">
        <f>SUM(C176:C182)</f>
        <v>0</v>
      </c>
      <c r="D175" s="8">
        <f>SUM(D176:D182)</f>
        <v>915000</v>
      </c>
      <c r="E175" s="8">
        <f>SUM(E176:E182)</f>
        <v>38026</v>
      </c>
    </row>
    <row r="176" spans="1:5" ht="12.75">
      <c r="A176" s="9" t="s">
        <v>35</v>
      </c>
      <c r="B176" s="10">
        <v>25000</v>
      </c>
      <c r="C176" s="10">
        <v>0</v>
      </c>
      <c r="D176" s="10">
        <v>25000</v>
      </c>
      <c r="E176" s="10">
        <v>0</v>
      </c>
    </row>
    <row r="177" spans="1:5" ht="12.75">
      <c r="A177" s="9" t="s">
        <v>36</v>
      </c>
      <c r="B177" s="10">
        <v>40000</v>
      </c>
      <c r="C177" s="10">
        <v>0</v>
      </c>
      <c r="D177" s="10">
        <v>40000</v>
      </c>
      <c r="E177" s="10">
        <v>0</v>
      </c>
    </row>
    <row r="178" spans="1:5" ht="12.75">
      <c r="A178" s="9" t="s">
        <v>37</v>
      </c>
      <c r="B178" s="10">
        <v>200000</v>
      </c>
      <c r="C178" s="10">
        <v>1416</v>
      </c>
      <c r="D178" s="10">
        <v>198584</v>
      </c>
      <c r="E178" s="10">
        <v>0</v>
      </c>
    </row>
    <row r="179" spans="1:5" ht="12.75">
      <c r="A179" s="9" t="s">
        <v>100</v>
      </c>
      <c r="B179" s="10">
        <v>0</v>
      </c>
      <c r="C179" s="10">
        <v>-1416</v>
      </c>
      <c r="D179" s="10">
        <v>1416</v>
      </c>
      <c r="E179" s="10">
        <v>1416</v>
      </c>
    </row>
    <row r="180" spans="1:5" ht="12.75">
      <c r="A180" s="9" t="s">
        <v>65</v>
      </c>
      <c r="B180" s="10">
        <v>500000</v>
      </c>
      <c r="C180" s="10">
        <v>0</v>
      </c>
      <c r="D180" s="10">
        <v>500000</v>
      </c>
      <c r="E180" s="10">
        <v>0</v>
      </c>
    </row>
    <row r="181" spans="1:5" ht="12.75">
      <c r="A181" s="9" t="s">
        <v>43</v>
      </c>
      <c r="B181" s="10">
        <v>150000</v>
      </c>
      <c r="C181" s="10">
        <v>62000</v>
      </c>
      <c r="D181" s="10">
        <v>88000</v>
      </c>
      <c r="E181" s="10">
        <v>19500</v>
      </c>
    </row>
    <row r="182" spans="1:5" ht="12.75">
      <c r="A182" s="9" t="s">
        <v>66</v>
      </c>
      <c r="B182" s="10">
        <v>0</v>
      </c>
      <c r="C182" s="10">
        <v>-62000</v>
      </c>
      <c r="D182" s="10">
        <v>62000</v>
      </c>
      <c r="E182" s="10">
        <v>17110</v>
      </c>
    </row>
    <row r="183" spans="1:5" ht="12.75">
      <c r="A183" s="13" t="s">
        <v>6</v>
      </c>
      <c r="B183" s="8">
        <f>SUM(B184:B188)</f>
        <v>545000</v>
      </c>
      <c r="C183" s="8">
        <f>SUM(C184:C188)</f>
        <v>0</v>
      </c>
      <c r="D183" s="8">
        <f>SUM(D184:D188)</f>
        <v>545000</v>
      </c>
      <c r="E183" s="8">
        <f>SUM(E184:E188)</f>
        <v>235262.5</v>
      </c>
    </row>
    <row r="184" spans="1:5" ht="12.75">
      <c r="A184" s="9" t="s">
        <v>44</v>
      </c>
      <c r="B184" s="10">
        <v>200000</v>
      </c>
      <c r="C184" s="10">
        <v>-15000</v>
      </c>
      <c r="D184" s="10">
        <v>215000</v>
      </c>
      <c r="E184" s="10">
        <v>214553.5</v>
      </c>
    </row>
    <row r="185" spans="1:5" ht="12.75">
      <c r="A185" s="9" t="s">
        <v>97</v>
      </c>
      <c r="B185" s="10">
        <v>0</v>
      </c>
      <c r="C185" s="10">
        <v>-8732</v>
      </c>
      <c r="D185" s="10">
        <v>8732</v>
      </c>
      <c r="E185" s="10">
        <v>8732</v>
      </c>
    </row>
    <row r="186" spans="1:5" ht="12.75">
      <c r="A186" s="9" t="s">
        <v>87</v>
      </c>
      <c r="B186" s="10">
        <v>0</v>
      </c>
      <c r="C186" s="10">
        <v>-11977</v>
      </c>
      <c r="D186" s="10">
        <v>11977</v>
      </c>
      <c r="E186" s="10">
        <v>11977</v>
      </c>
    </row>
    <row r="187" spans="1:5" ht="12.75">
      <c r="A187" s="9" t="s">
        <v>67</v>
      </c>
      <c r="B187" s="10">
        <v>90000</v>
      </c>
      <c r="C187" s="10">
        <v>15000</v>
      </c>
      <c r="D187" s="10">
        <v>75000</v>
      </c>
      <c r="E187" s="10">
        <v>0</v>
      </c>
    </row>
    <row r="188" spans="1:5" ht="12.75">
      <c r="A188" s="9" t="s">
        <v>101</v>
      </c>
      <c r="B188" s="10">
        <v>255000</v>
      </c>
      <c r="C188" s="10">
        <v>20709</v>
      </c>
      <c r="D188" s="10">
        <v>234291</v>
      </c>
      <c r="E188" s="10">
        <v>0</v>
      </c>
    </row>
    <row r="189" spans="1:5" ht="12.75">
      <c r="A189" s="13" t="s">
        <v>7</v>
      </c>
      <c r="B189" s="8">
        <f>SUM(B190:B191)</f>
        <v>70000</v>
      </c>
      <c r="C189" s="8">
        <f>SUM(C190:C191)</f>
        <v>0</v>
      </c>
      <c r="D189" s="8">
        <f>SUM(D190:D191)</f>
        <v>70000</v>
      </c>
      <c r="E189" s="8">
        <f>SUM(E190:E191)</f>
        <v>5600</v>
      </c>
    </row>
    <row r="190" spans="1:5" ht="12.75">
      <c r="A190" s="9" t="s">
        <v>63</v>
      </c>
      <c r="B190" s="10">
        <v>70000</v>
      </c>
      <c r="C190" s="10">
        <v>5600</v>
      </c>
      <c r="D190" s="10">
        <v>64400</v>
      </c>
      <c r="E190" s="10">
        <v>0</v>
      </c>
    </row>
    <row r="191" spans="1:5" ht="12.75">
      <c r="A191" s="9" t="s">
        <v>64</v>
      </c>
      <c r="B191" s="10">
        <v>0</v>
      </c>
      <c r="C191" s="10">
        <v>-5600</v>
      </c>
      <c r="D191" s="10">
        <v>5600</v>
      </c>
      <c r="E191" s="10">
        <v>5600</v>
      </c>
    </row>
    <row r="192" spans="1:5" ht="12.75">
      <c r="A192" s="14" t="s">
        <v>13</v>
      </c>
      <c r="B192" s="6">
        <f>B193+B200+B206+B210</f>
        <v>1990053</v>
      </c>
      <c r="C192" s="6">
        <f>C193+C200+C206+C210</f>
        <v>0</v>
      </c>
      <c r="D192" s="6">
        <f>D193+D200+D206+D210</f>
        <v>1990053</v>
      </c>
      <c r="E192" s="6">
        <f>E193+E200+E206+E210</f>
        <v>166049.2</v>
      </c>
    </row>
    <row r="193" spans="1:5" ht="12.75">
      <c r="A193" s="13" t="s">
        <v>4</v>
      </c>
      <c r="B193" s="8">
        <f>SUM(B194:B199)</f>
        <v>570053</v>
      </c>
      <c r="C193" s="8">
        <f>SUM(C194:C199)</f>
        <v>0</v>
      </c>
      <c r="D193" s="8">
        <f>SUM(D194:D199)</f>
        <v>570053</v>
      </c>
      <c r="E193" s="8">
        <f>SUM(E194:E199)</f>
        <v>124513.2</v>
      </c>
    </row>
    <row r="194" spans="1:5" ht="12.75">
      <c r="A194" s="9" t="s">
        <v>21</v>
      </c>
      <c r="B194" s="10">
        <v>432000</v>
      </c>
      <c r="C194" s="10">
        <v>0</v>
      </c>
      <c r="D194" s="10">
        <v>432000</v>
      </c>
      <c r="E194" s="10">
        <v>108000</v>
      </c>
    </row>
    <row r="195" spans="1:5" ht="12.75">
      <c r="A195" s="9" t="s">
        <v>23</v>
      </c>
      <c r="B195" s="10">
        <v>36000</v>
      </c>
      <c r="C195" s="10">
        <v>0</v>
      </c>
      <c r="D195" s="10">
        <v>36000</v>
      </c>
      <c r="E195" s="10">
        <v>0</v>
      </c>
    </row>
    <row r="196" spans="1:5" ht="12.75">
      <c r="A196" s="9" t="s">
        <v>24</v>
      </c>
      <c r="B196" s="10">
        <v>36000</v>
      </c>
      <c r="C196" s="10">
        <v>0</v>
      </c>
      <c r="D196" s="10">
        <v>36000</v>
      </c>
      <c r="E196" s="10">
        <v>0</v>
      </c>
    </row>
    <row r="197" spans="1:5" ht="12.75">
      <c r="A197" s="9" t="s">
        <v>27</v>
      </c>
      <c r="B197" s="10">
        <v>30629</v>
      </c>
      <c r="C197" s="10">
        <v>0</v>
      </c>
      <c r="D197" s="10">
        <v>30629</v>
      </c>
      <c r="E197" s="10">
        <v>7657.2</v>
      </c>
    </row>
    <row r="198" spans="1:5" ht="12.75">
      <c r="A198" s="9" t="s">
        <v>28</v>
      </c>
      <c r="B198" s="10">
        <v>30672</v>
      </c>
      <c r="C198" s="10">
        <v>0</v>
      </c>
      <c r="D198" s="10">
        <v>30672</v>
      </c>
      <c r="E198" s="10">
        <v>7668</v>
      </c>
    </row>
    <row r="199" spans="1:5" ht="12.75">
      <c r="A199" s="9" t="s">
        <v>29</v>
      </c>
      <c r="B199" s="10">
        <v>4752</v>
      </c>
      <c r="C199" s="10">
        <v>0</v>
      </c>
      <c r="D199" s="10">
        <v>4752</v>
      </c>
      <c r="E199" s="10">
        <v>1188</v>
      </c>
    </row>
    <row r="200" spans="1:5" ht="12.75">
      <c r="A200" s="13" t="s">
        <v>5</v>
      </c>
      <c r="B200" s="8">
        <f>SUM(B201:B205)</f>
        <v>1025000</v>
      </c>
      <c r="C200" s="8">
        <f>SUM(C201:C205)</f>
        <v>0</v>
      </c>
      <c r="D200" s="8">
        <f>SUM(D201:D205)</f>
        <v>1025000</v>
      </c>
      <c r="E200" s="8">
        <f>SUM(E201:E205)</f>
        <v>0</v>
      </c>
    </row>
    <row r="201" spans="1:5" ht="12.75">
      <c r="A201" s="9" t="s">
        <v>35</v>
      </c>
      <c r="B201" s="10">
        <v>80000</v>
      </c>
      <c r="C201" s="10">
        <v>0</v>
      </c>
      <c r="D201" s="10">
        <v>80000</v>
      </c>
      <c r="E201" s="10">
        <v>0</v>
      </c>
    </row>
    <row r="202" spans="1:5" ht="12.75">
      <c r="A202" s="9" t="s">
        <v>36</v>
      </c>
      <c r="B202" s="10">
        <v>100000</v>
      </c>
      <c r="C202" s="10">
        <v>0</v>
      </c>
      <c r="D202" s="10">
        <v>100000</v>
      </c>
      <c r="E202" s="10">
        <v>0</v>
      </c>
    </row>
    <row r="203" spans="1:5" ht="12.75">
      <c r="A203" s="9" t="s">
        <v>37</v>
      </c>
      <c r="B203" s="10">
        <v>100000</v>
      </c>
      <c r="C203" s="10">
        <v>0</v>
      </c>
      <c r="D203" s="10">
        <v>100000</v>
      </c>
      <c r="E203" s="10">
        <v>0</v>
      </c>
    </row>
    <row r="204" spans="1:5" ht="12.75">
      <c r="A204" s="9" t="s">
        <v>65</v>
      </c>
      <c r="B204" s="10">
        <v>200000</v>
      </c>
      <c r="C204" s="10">
        <v>0</v>
      </c>
      <c r="D204" s="10">
        <v>200000</v>
      </c>
      <c r="E204" s="10">
        <v>0</v>
      </c>
    </row>
    <row r="205" spans="1:5" ht="12.75">
      <c r="A205" s="9" t="s">
        <v>66</v>
      </c>
      <c r="B205" s="10">
        <v>545000</v>
      </c>
      <c r="C205" s="10">
        <v>0</v>
      </c>
      <c r="D205" s="10">
        <v>545000</v>
      </c>
      <c r="E205" s="10">
        <v>0</v>
      </c>
    </row>
    <row r="206" spans="1:5" ht="12.75">
      <c r="A206" s="13" t="s">
        <v>6</v>
      </c>
      <c r="B206" s="8">
        <f>SUM(B207:B209)</f>
        <v>195000</v>
      </c>
      <c r="C206" s="8">
        <f>SUM(C207:C209)</f>
        <v>0</v>
      </c>
      <c r="D206" s="8">
        <f>SUM(D207:D209)</f>
        <v>195000</v>
      </c>
      <c r="E206" s="8">
        <f>SUM(E207:E209)</f>
        <v>41536</v>
      </c>
    </row>
    <row r="207" spans="1:5" ht="12.75">
      <c r="A207" s="9" t="s">
        <v>44</v>
      </c>
      <c r="B207" s="10">
        <v>100000</v>
      </c>
      <c r="C207" s="10">
        <v>0</v>
      </c>
      <c r="D207" s="10">
        <v>100000</v>
      </c>
      <c r="E207" s="10">
        <v>41536</v>
      </c>
    </row>
    <row r="208" spans="1:5" ht="12.75">
      <c r="A208" s="9" t="s">
        <v>67</v>
      </c>
      <c r="B208" s="10">
        <v>94100</v>
      </c>
      <c r="C208" s="10">
        <v>0</v>
      </c>
      <c r="D208" s="10">
        <v>94100</v>
      </c>
      <c r="E208" s="10">
        <v>0</v>
      </c>
    </row>
    <row r="209" spans="1:5" ht="12.75">
      <c r="A209" s="9" t="s">
        <v>101</v>
      </c>
      <c r="B209" s="10">
        <v>900</v>
      </c>
      <c r="C209" s="10">
        <v>0</v>
      </c>
      <c r="D209" s="10">
        <v>900</v>
      </c>
      <c r="E209" s="10">
        <v>0</v>
      </c>
    </row>
    <row r="210" spans="1:5" ht="12.75">
      <c r="A210" s="13" t="s">
        <v>7</v>
      </c>
      <c r="B210" s="8">
        <f>SUM(B211:B213)</f>
        <v>200000</v>
      </c>
      <c r="C210" s="8">
        <f>SUM(C211:C213)</f>
        <v>0</v>
      </c>
      <c r="D210" s="8">
        <f>SUM(D211:D213)</f>
        <v>200000</v>
      </c>
      <c r="E210" s="8">
        <f>SUM(E211:E213)</f>
        <v>0</v>
      </c>
    </row>
    <row r="211" spans="1:5" ht="12.75">
      <c r="A211" s="9" t="s">
        <v>63</v>
      </c>
      <c r="B211" s="10">
        <v>194000</v>
      </c>
      <c r="C211" s="10">
        <v>0</v>
      </c>
      <c r="D211" s="10">
        <v>194000</v>
      </c>
      <c r="E211" s="10">
        <v>0</v>
      </c>
    </row>
    <row r="212" spans="1:5" ht="12.75">
      <c r="A212" s="9" t="s">
        <v>64</v>
      </c>
      <c r="B212" s="10">
        <v>3900</v>
      </c>
      <c r="C212" s="10">
        <v>0</v>
      </c>
      <c r="D212" s="10">
        <v>3900</v>
      </c>
      <c r="E212" s="10">
        <v>0</v>
      </c>
    </row>
    <row r="213" spans="1:5" ht="12.75">
      <c r="A213" s="9" t="s">
        <v>68</v>
      </c>
      <c r="B213" s="10">
        <v>2100</v>
      </c>
      <c r="C213" s="10">
        <v>0</v>
      </c>
      <c r="D213" s="10">
        <v>2100</v>
      </c>
      <c r="E213" s="10">
        <v>0</v>
      </c>
    </row>
    <row r="214" spans="1:5" ht="12.75">
      <c r="A214" s="14" t="s">
        <v>69</v>
      </c>
      <c r="B214" s="6">
        <f>B215+B217+B220</f>
        <v>12455253</v>
      </c>
      <c r="C214" s="6">
        <f>C215+C217+C220</f>
        <v>0</v>
      </c>
      <c r="D214" s="6">
        <f>D215+D217+D220</f>
        <v>12455253</v>
      </c>
      <c r="E214" s="6">
        <f>E215+E217+E220</f>
        <v>0</v>
      </c>
    </row>
    <row r="215" spans="1:5" ht="12.75">
      <c r="A215" s="13" t="s">
        <v>4</v>
      </c>
      <c r="B215" s="8">
        <f>SUM(B216:B216)</f>
        <v>5083777</v>
      </c>
      <c r="C215" s="8">
        <f>SUM(C216:C216)</f>
        <v>0</v>
      </c>
      <c r="D215" s="8">
        <f>SUM(D216:D216)</f>
        <v>5083777</v>
      </c>
      <c r="E215" s="8">
        <f>SUM(E216:E216)</f>
        <v>0</v>
      </c>
    </row>
    <row r="216" spans="1:5" ht="12.75">
      <c r="A216" s="9" t="s">
        <v>21</v>
      </c>
      <c r="B216" s="10">
        <v>5083777</v>
      </c>
      <c r="C216" s="10">
        <f>+D216-B216</f>
        <v>0</v>
      </c>
      <c r="D216" s="10">
        <v>5083777</v>
      </c>
      <c r="E216" s="10">
        <v>0</v>
      </c>
    </row>
    <row r="217" spans="1:5" ht="12.75">
      <c r="A217" s="13" t="s">
        <v>5</v>
      </c>
      <c r="B217" s="8">
        <f>SUM(B218:B219)</f>
        <v>6354721</v>
      </c>
      <c r="C217" s="8">
        <f>SUM(C218:C219)</f>
        <v>0</v>
      </c>
      <c r="D217" s="8">
        <f>SUM(D218:D219)</f>
        <v>6354721</v>
      </c>
      <c r="E217" s="8">
        <f>SUM(E218:E219)</f>
        <v>0</v>
      </c>
    </row>
    <row r="218" spans="1:5" ht="12.75">
      <c r="A218" s="9" t="s">
        <v>61</v>
      </c>
      <c r="B218" s="10">
        <v>2541888</v>
      </c>
      <c r="C218" s="10">
        <f>+D218-B218</f>
        <v>0</v>
      </c>
      <c r="D218" s="10">
        <v>2541888</v>
      </c>
      <c r="E218" s="10">
        <v>0</v>
      </c>
    </row>
    <row r="219" spans="1:5" ht="12.75">
      <c r="A219" s="9" t="s">
        <v>65</v>
      </c>
      <c r="B219" s="10">
        <v>3812833</v>
      </c>
      <c r="C219" s="10">
        <f>+D219-B219</f>
        <v>0</v>
      </c>
      <c r="D219" s="10">
        <v>3812833</v>
      </c>
      <c r="E219" s="10">
        <v>0</v>
      </c>
    </row>
    <row r="220" spans="1:5" ht="12.75">
      <c r="A220" s="13" t="s">
        <v>6</v>
      </c>
      <c r="B220" s="8">
        <f>SUM(B221:B221)</f>
        <v>1016755</v>
      </c>
      <c r="C220" s="8">
        <f>SUM(C221:C221)</f>
        <v>0</v>
      </c>
      <c r="D220" s="8">
        <f>SUM(D221:D221)</f>
        <v>1016755</v>
      </c>
      <c r="E220" s="8">
        <f>SUM(E221:E221)</f>
        <v>0</v>
      </c>
    </row>
    <row r="221" spans="1:5" ht="12.75">
      <c r="A221" s="9" t="s">
        <v>51</v>
      </c>
      <c r="B221" s="10">
        <v>1016755</v>
      </c>
      <c r="C221" s="10">
        <f>+D221-B221</f>
        <v>0</v>
      </c>
      <c r="D221" s="10">
        <v>1016755</v>
      </c>
      <c r="E221" s="10">
        <v>0</v>
      </c>
    </row>
    <row r="222" spans="1:5" ht="12.75">
      <c r="A222" s="14" t="s">
        <v>70</v>
      </c>
      <c r="B222" s="6">
        <f>B223+B225+B227</f>
        <v>12455253</v>
      </c>
      <c r="C222" s="6">
        <f>C223+C225+C227</f>
        <v>0</v>
      </c>
      <c r="D222" s="6">
        <f>D223+D225+D227</f>
        <v>12455253</v>
      </c>
      <c r="E222" s="6">
        <f>E223+E225+E227</f>
        <v>0</v>
      </c>
    </row>
    <row r="223" spans="1:5" ht="12.75">
      <c r="A223" s="13" t="s">
        <v>4</v>
      </c>
      <c r="B223" s="8">
        <f>SUM(B224:B224)</f>
        <v>5083777</v>
      </c>
      <c r="C223" s="8">
        <f>SUM(C224:C224)</f>
        <v>0</v>
      </c>
      <c r="D223" s="8">
        <f>SUM(D224:D224)</f>
        <v>5083777</v>
      </c>
      <c r="E223" s="8">
        <f>SUM(E224:E224)</f>
        <v>0</v>
      </c>
    </row>
    <row r="224" spans="1:5" ht="12.75">
      <c r="A224" s="9" t="s">
        <v>21</v>
      </c>
      <c r="B224" s="10">
        <v>5083777</v>
      </c>
      <c r="C224" s="10">
        <f>+D224-B224</f>
        <v>0</v>
      </c>
      <c r="D224" s="10">
        <v>5083777</v>
      </c>
      <c r="E224" s="10">
        <v>0</v>
      </c>
    </row>
    <row r="225" spans="1:5" ht="12.75">
      <c r="A225" s="13" t="s">
        <v>5</v>
      </c>
      <c r="B225" s="8">
        <f>SUM(B226:B226)</f>
        <v>3812833</v>
      </c>
      <c r="C225" s="8">
        <f>SUM(C226:C226)</f>
        <v>0</v>
      </c>
      <c r="D225" s="8">
        <f>SUM(D226:D226)</f>
        <v>3812833</v>
      </c>
      <c r="E225" s="8">
        <f>SUM(E226:E226)</f>
        <v>0</v>
      </c>
    </row>
    <row r="226" spans="1:5" ht="12.75">
      <c r="A226" s="9" t="s">
        <v>65</v>
      </c>
      <c r="B226" s="10">
        <v>3812833</v>
      </c>
      <c r="C226" s="10">
        <f>+D226-B226</f>
        <v>0</v>
      </c>
      <c r="D226" s="10">
        <v>3812833</v>
      </c>
      <c r="E226" s="10">
        <v>0</v>
      </c>
    </row>
    <row r="227" spans="1:5" ht="12.75">
      <c r="A227" s="13" t="s">
        <v>6</v>
      </c>
      <c r="B227" s="8">
        <f>SUM(B228:B229)</f>
        <v>3558643</v>
      </c>
      <c r="C227" s="8">
        <f>SUM(C228:C229)</f>
        <v>0</v>
      </c>
      <c r="D227" s="8">
        <f>SUM(D228:D229)</f>
        <v>3558643</v>
      </c>
      <c r="E227" s="8">
        <f>SUM(E228:E229)</f>
        <v>0</v>
      </c>
    </row>
    <row r="228" spans="1:5" ht="12.75">
      <c r="A228" s="9" t="s">
        <v>44</v>
      </c>
      <c r="B228" s="10">
        <v>2541888</v>
      </c>
      <c r="C228" s="10">
        <f>+D228-B228</f>
        <v>0</v>
      </c>
      <c r="D228" s="10">
        <v>2541888</v>
      </c>
      <c r="E228" s="10">
        <v>0</v>
      </c>
    </row>
    <row r="229" spans="1:5" ht="12.75">
      <c r="A229" s="9" t="s">
        <v>51</v>
      </c>
      <c r="B229" s="10">
        <v>1016755</v>
      </c>
      <c r="C229" s="10">
        <f>+D229-B229</f>
        <v>0</v>
      </c>
      <c r="D229" s="10">
        <v>1016755</v>
      </c>
      <c r="E229" s="10">
        <v>0</v>
      </c>
    </row>
    <row r="230" spans="1:5" ht="12.75">
      <c r="A230" s="14" t="s">
        <v>71</v>
      </c>
      <c r="B230" s="6">
        <f>+B231</f>
        <v>3304455</v>
      </c>
      <c r="C230" s="6">
        <f>+C231</f>
        <v>0</v>
      </c>
      <c r="D230" s="6">
        <f>+D231</f>
        <v>3304455</v>
      </c>
      <c r="E230" s="6">
        <f>+E231</f>
        <v>0</v>
      </c>
    </row>
    <row r="231" spans="1:5" ht="12.75">
      <c r="A231" s="13" t="s">
        <v>6</v>
      </c>
      <c r="B231" s="8">
        <f>SUM(B232:B232)</f>
        <v>3304455</v>
      </c>
      <c r="C231" s="8">
        <f>SUM(C232:C232)</f>
        <v>0</v>
      </c>
      <c r="D231" s="8">
        <f>SUM(D232:D232)</f>
        <v>3304455</v>
      </c>
      <c r="E231" s="8">
        <f>SUM(E232:E232)</f>
        <v>0</v>
      </c>
    </row>
    <row r="232" spans="1:5" ht="12.75">
      <c r="A232" s="9" t="s">
        <v>56</v>
      </c>
      <c r="B232" s="10">
        <v>3304455</v>
      </c>
      <c r="C232" s="10">
        <f>+D232-B232</f>
        <v>0</v>
      </c>
      <c r="D232" s="10">
        <v>3304455</v>
      </c>
      <c r="E232" s="10">
        <v>0</v>
      </c>
    </row>
    <row r="233" spans="1:5" ht="12.75">
      <c r="A233" s="14" t="s">
        <v>72</v>
      </c>
      <c r="B233" s="6">
        <f>B234+B241+B247+B252</f>
        <v>11911957</v>
      </c>
      <c r="C233" s="6">
        <f>C234+C241+C247+C252</f>
        <v>0</v>
      </c>
      <c r="D233" s="6">
        <f>D234+D241+D247+D252</f>
        <v>11911956.999999998</v>
      </c>
      <c r="E233" s="6">
        <f>E234+E241+E247+E252</f>
        <v>480731.68</v>
      </c>
    </row>
    <row r="234" spans="1:5" ht="12.75">
      <c r="A234" s="13" t="s">
        <v>4</v>
      </c>
      <c r="B234" s="8">
        <f>SUM(B235:B240)</f>
        <v>888000</v>
      </c>
      <c r="C234" s="8">
        <f>SUM(C235:C240)</f>
        <v>-5529440.81</v>
      </c>
      <c r="D234" s="8">
        <f>SUM(D235:D240)</f>
        <v>6417440.81</v>
      </c>
      <c r="E234" s="8">
        <f>SUM(E235:E240)</f>
        <v>480731.68</v>
      </c>
    </row>
    <row r="235" spans="1:5" ht="12.75">
      <c r="A235" s="9" t="s">
        <v>21</v>
      </c>
      <c r="B235" s="10">
        <v>720000</v>
      </c>
      <c r="C235" s="10">
        <v>-4294000</v>
      </c>
      <c r="D235" s="10">
        <v>5014000</v>
      </c>
      <c r="E235" s="10">
        <v>418000</v>
      </c>
    </row>
    <row r="236" spans="1:5" ht="12.75">
      <c r="A236" s="9" t="s">
        <v>23</v>
      </c>
      <c r="B236" s="10">
        <v>60000</v>
      </c>
      <c r="C236" s="10">
        <v>-357833.33</v>
      </c>
      <c r="D236" s="10">
        <v>417833.33</v>
      </c>
      <c r="E236" s="10">
        <v>0</v>
      </c>
    </row>
    <row r="237" spans="1:5" ht="12.75">
      <c r="A237" s="9" t="s">
        <v>24</v>
      </c>
      <c r="B237" s="10">
        <v>0</v>
      </c>
      <c r="C237" s="10">
        <v>-231000</v>
      </c>
      <c r="D237" s="10">
        <v>231000</v>
      </c>
      <c r="E237" s="10">
        <v>0</v>
      </c>
    </row>
    <row r="238" spans="1:5" ht="12.75">
      <c r="A238" s="9" t="s">
        <v>27</v>
      </c>
      <c r="B238" s="10">
        <v>108000</v>
      </c>
      <c r="C238" s="10">
        <v>-247492.59999999998</v>
      </c>
      <c r="D238" s="10">
        <v>355492.6</v>
      </c>
      <c r="E238" s="10">
        <v>29636.2</v>
      </c>
    </row>
    <row r="239" spans="1:5" ht="12.75">
      <c r="A239" s="9" t="s">
        <v>28</v>
      </c>
      <c r="B239" s="10">
        <v>0</v>
      </c>
      <c r="C239" s="10">
        <v>-355994</v>
      </c>
      <c r="D239" s="10">
        <v>355994</v>
      </c>
      <c r="E239" s="10">
        <v>29678</v>
      </c>
    </row>
    <row r="240" spans="1:5" ht="12.75">
      <c r="A240" s="9" t="s">
        <v>29</v>
      </c>
      <c r="B240" s="10">
        <v>0</v>
      </c>
      <c r="C240" s="10">
        <v>-43120.88</v>
      </c>
      <c r="D240" s="10">
        <v>43120.88</v>
      </c>
      <c r="E240" s="10">
        <v>3417.48</v>
      </c>
    </row>
    <row r="241" spans="1:5" ht="12.75">
      <c r="A241" s="13" t="s">
        <v>5</v>
      </c>
      <c r="B241" s="8">
        <f>SUM(B242:B246)</f>
        <v>7365472</v>
      </c>
      <c r="C241" s="8">
        <f>SUM(C242:C246)</f>
        <v>4578549.68</v>
      </c>
      <c r="D241" s="8">
        <f>SUM(D242:D246)</f>
        <v>2786922.32</v>
      </c>
      <c r="E241" s="8">
        <f>SUM(E242:E246)</f>
        <v>0</v>
      </c>
    </row>
    <row r="242" spans="1:5" ht="12.75">
      <c r="A242" s="9" t="s">
        <v>30</v>
      </c>
      <c r="B242" s="10">
        <v>62194</v>
      </c>
      <c r="C242" s="10">
        <v>2</v>
      </c>
      <c r="D242" s="10">
        <v>62192</v>
      </c>
      <c r="E242" s="10">
        <v>0</v>
      </c>
    </row>
    <row r="243" spans="1:5" ht="12.75">
      <c r="A243" s="9" t="s">
        <v>61</v>
      </c>
      <c r="B243" s="10">
        <v>2663120</v>
      </c>
      <c r="C243" s="10">
        <v>500000</v>
      </c>
      <c r="D243" s="10">
        <v>2163120</v>
      </c>
      <c r="E243" s="10">
        <v>0</v>
      </c>
    </row>
    <row r="244" spans="1:5" ht="12.75">
      <c r="A244" s="9" t="s">
        <v>37</v>
      </c>
      <c r="B244" s="10">
        <v>906160</v>
      </c>
      <c r="C244" s="10">
        <v>544549.6799999999</v>
      </c>
      <c r="D244" s="10">
        <v>361610.32</v>
      </c>
      <c r="E244" s="10">
        <v>0</v>
      </c>
    </row>
    <row r="245" spans="1:5" ht="12.75">
      <c r="A245" s="9" t="s">
        <v>65</v>
      </c>
      <c r="B245" s="10">
        <v>200000</v>
      </c>
      <c r="C245" s="10">
        <v>0</v>
      </c>
      <c r="D245" s="10">
        <v>200000</v>
      </c>
      <c r="E245" s="10">
        <v>0</v>
      </c>
    </row>
    <row r="246" spans="1:5" ht="12.75">
      <c r="A246" s="9" t="s">
        <v>66</v>
      </c>
      <c r="B246" s="10">
        <v>3533998</v>
      </c>
      <c r="C246" s="10">
        <v>3533998</v>
      </c>
      <c r="D246" s="10">
        <v>0</v>
      </c>
      <c r="E246" s="10">
        <v>0</v>
      </c>
    </row>
    <row r="247" spans="1:5" ht="12.75">
      <c r="A247" s="13" t="s">
        <v>6</v>
      </c>
      <c r="B247" s="8">
        <f>SUM(B248:B251)</f>
        <v>820998</v>
      </c>
      <c r="C247" s="8">
        <f>SUM(C248:C251)</f>
        <v>-33087.28000000003</v>
      </c>
      <c r="D247" s="8">
        <f>SUM(D248:D251)</f>
        <v>854085.28</v>
      </c>
      <c r="E247" s="8">
        <f>SUM(E248:E251)</f>
        <v>0</v>
      </c>
    </row>
    <row r="248" spans="1:5" ht="12.75">
      <c r="A248" s="19" t="s">
        <v>51</v>
      </c>
      <c r="B248" s="20">
        <v>344592</v>
      </c>
      <c r="C248" s="20">
        <f>+B248-D248</f>
        <v>344592</v>
      </c>
      <c r="D248" s="20">
        <v>0</v>
      </c>
      <c r="E248" s="20">
        <v>0</v>
      </c>
    </row>
    <row r="249" spans="1:5" ht="12.75">
      <c r="A249" s="19" t="s">
        <v>52</v>
      </c>
      <c r="B249" s="20">
        <v>0</v>
      </c>
      <c r="C249" s="20">
        <f>+B249-D249</f>
        <v>-334800</v>
      </c>
      <c r="D249" s="20">
        <v>334800</v>
      </c>
      <c r="E249" s="20">
        <v>0</v>
      </c>
    </row>
    <row r="250" spans="1:5" ht="12.75">
      <c r="A250" s="19" t="s">
        <v>101</v>
      </c>
      <c r="B250" s="20">
        <v>325096</v>
      </c>
      <c r="C250" s="20">
        <f>+B250-D250</f>
        <v>-39177.28000000003</v>
      </c>
      <c r="D250" s="20">
        <v>364273.28</v>
      </c>
      <c r="E250" s="20">
        <v>0</v>
      </c>
    </row>
    <row r="251" spans="1:5" ht="12.75">
      <c r="A251" s="19" t="s">
        <v>59</v>
      </c>
      <c r="B251" s="20">
        <v>151310</v>
      </c>
      <c r="C251" s="20">
        <f>+B251-D251</f>
        <v>-3702</v>
      </c>
      <c r="D251" s="20">
        <v>155012</v>
      </c>
      <c r="E251" s="20">
        <v>0</v>
      </c>
    </row>
    <row r="252" spans="1:5" ht="12.75">
      <c r="A252" s="13" t="s">
        <v>7</v>
      </c>
      <c r="B252" s="8">
        <f>SUM(B253:B254)</f>
        <v>2837487</v>
      </c>
      <c r="C252" s="8">
        <f>SUM(C253:C254)</f>
        <v>983978.4099999999</v>
      </c>
      <c r="D252" s="8">
        <f>SUM(D253:D254)</f>
        <v>1853508.59</v>
      </c>
      <c r="E252" s="8">
        <f>SUM(E253:E254)</f>
        <v>0</v>
      </c>
    </row>
    <row r="253" spans="1:5" ht="12.75">
      <c r="A253" s="19" t="s">
        <v>64</v>
      </c>
      <c r="B253" s="20">
        <v>445487</v>
      </c>
      <c r="C253" s="20">
        <f>+B253-D253</f>
        <v>217744</v>
      </c>
      <c r="D253" s="20">
        <v>227743</v>
      </c>
      <c r="E253" s="20">
        <v>0</v>
      </c>
    </row>
    <row r="254" spans="1:5" ht="12.75">
      <c r="A254" s="19" t="s">
        <v>98</v>
      </c>
      <c r="B254" s="20">
        <v>2392000</v>
      </c>
      <c r="C254" s="20">
        <f>+B254-D254</f>
        <v>766234.4099999999</v>
      </c>
      <c r="D254" s="20">
        <v>1625765.59</v>
      </c>
      <c r="E254" s="20">
        <v>0</v>
      </c>
    </row>
    <row r="255" spans="1:5" ht="12.75">
      <c r="A255" s="15"/>
      <c r="B255" s="15"/>
      <c r="C255" s="15"/>
      <c r="D255" s="15"/>
      <c r="E255" s="15"/>
    </row>
  </sheetData>
  <sheetProtection/>
  <mergeCells count="5">
    <mergeCell ref="A1:E1"/>
    <mergeCell ref="A2:E2"/>
    <mergeCell ref="A3:E3"/>
    <mergeCell ref="A4:E4"/>
    <mergeCell ref="A5:E5"/>
  </mergeCells>
  <printOptions/>
  <pageMargins left="0.35433070866141736" right="0.15748031496062992" top="0.7874015748031497" bottom="0.984251968503937" header="0.1968503937007874" footer="0.1968503937007874"/>
  <pageSetup fitToHeight="1000" horizontalDpi="300" verticalDpi="300" orientation="portrait" scale="84" r:id="rId2"/>
  <headerFooter alignWithMargins="0"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marien.mendez</dc:creator>
  <cp:keywords/>
  <dc:description/>
  <cp:lastModifiedBy>marien.mendez</cp:lastModifiedBy>
  <cp:lastPrinted>2016-12-05T18:58:59Z</cp:lastPrinted>
  <dcterms:created xsi:type="dcterms:W3CDTF">2016-12-05T18:19:41Z</dcterms:created>
  <dcterms:modified xsi:type="dcterms:W3CDTF">2017-04-04T15:31:08Z</dcterms:modified>
  <cp:category/>
  <cp:version/>
  <cp:contentType/>
  <cp:contentStatus/>
</cp:coreProperties>
</file>