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omina Contraloria\OFICINA LIBRE ACCESO A LA INFORMACION ...DATOS\NOMINA PARA LA PAGINA\NOMINAS 2021\MES DE AGOSTO 2021\"/>
    </mc:Choice>
  </mc:AlternateContent>
  <bookViews>
    <workbookView xWindow="-120" yWindow="-120" windowWidth="19440" windowHeight="1500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Hoja1!$A$1:$J$60</definedName>
    <definedName name="_xlnm.Print_Titles" localSheetId="0">Hoja1!$1:$8</definedName>
  </definedNames>
  <calcPr calcId="152511"/>
</workbook>
</file>

<file path=xl/calcChain.xml><?xml version="1.0" encoding="utf-8"?>
<calcChain xmlns="http://schemas.openxmlformats.org/spreadsheetml/2006/main">
  <c r="G36" i="1" l="1"/>
  <c r="G35" i="1"/>
  <c r="G34" i="1"/>
  <c r="J35" i="1"/>
  <c r="H39" i="1" l="1"/>
  <c r="D39" i="1"/>
  <c r="E39" i="1"/>
  <c r="H20" i="1" l="1"/>
  <c r="G20" i="1"/>
  <c r="F20" i="1"/>
  <c r="F39" i="1" s="1"/>
  <c r="E20" i="1"/>
  <c r="D20" i="1"/>
  <c r="I20" i="1"/>
  <c r="I39" i="1" s="1"/>
  <c r="J19" i="1" l="1"/>
  <c r="J20" i="1" s="1"/>
  <c r="E35" i="1"/>
  <c r="E36" i="1"/>
  <c r="E34" i="1"/>
  <c r="G30" i="1"/>
  <c r="E30" i="1"/>
  <c r="G24" i="1"/>
  <c r="G25" i="1"/>
  <c r="G26" i="1"/>
  <c r="G23" i="1"/>
  <c r="G15" i="1"/>
  <c r="E24" i="1"/>
  <c r="E25" i="1"/>
  <c r="E26" i="1"/>
  <c r="E23" i="1"/>
  <c r="E15" i="1"/>
  <c r="G11" i="1"/>
  <c r="E11" i="1"/>
  <c r="E12" i="1" s="1"/>
  <c r="E37" i="1" l="1"/>
  <c r="I11" i="1"/>
  <c r="G27" i="1"/>
  <c r="D37" i="1" l="1"/>
  <c r="F37" i="1"/>
  <c r="G37" i="1"/>
  <c r="G39" i="1" s="1"/>
  <c r="H37" i="1"/>
  <c r="D31" i="1"/>
  <c r="E31" i="1"/>
  <c r="F31" i="1"/>
  <c r="G31" i="1"/>
  <c r="H31" i="1"/>
  <c r="D27" i="1"/>
  <c r="E27" i="1"/>
  <c r="F27" i="1"/>
  <c r="H27" i="1"/>
  <c r="D16" i="1"/>
  <c r="E16" i="1"/>
  <c r="F16" i="1"/>
  <c r="G16" i="1"/>
  <c r="H16" i="1"/>
  <c r="D12" i="1"/>
  <c r="F12" i="1"/>
  <c r="G12" i="1"/>
  <c r="H12" i="1"/>
  <c r="I36" i="1"/>
  <c r="J36" i="1" s="1"/>
  <c r="I34" i="1"/>
  <c r="J34" i="1" s="1"/>
  <c r="I30" i="1"/>
  <c r="J30" i="1" s="1"/>
  <c r="I26" i="1"/>
  <c r="J26" i="1" s="1"/>
  <c r="I25" i="1"/>
  <c r="J25" i="1" s="1"/>
  <c r="I24" i="1"/>
  <c r="J24" i="1" s="1"/>
  <c r="I23" i="1"/>
  <c r="I15" i="1"/>
  <c r="I16" i="1" s="1"/>
  <c r="I12" i="1"/>
  <c r="J37" i="1" l="1"/>
  <c r="J39" i="1" s="1"/>
  <c r="J11" i="1"/>
  <c r="J12" i="1" s="1"/>
  <c r="I27" i="1"/>
  <c r="J31" i="1"/>
  <c r="I31" i="1"/>
  <c r="J15" i="1"/>
  <c r="J16" i="1" s="1"/>
  <c r="J23" i="1"/>
  <c r="J27" i="1" s="1"/>
</calcChain>
</file>

<file path=xl/sharedStrings.xml><?xml version="1.0" encoding="utf-8"?>
<sst xmlns="http://schemas.openxmlformats.org/spreadsheetml/2006/main" count="61" uniqueCount="45">
  <si>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</si>
  <si>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</si>
  <si>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</si>
  <si>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</si>
  <si>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</si>
  <si>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</si>
  <si>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</si>
  <si>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</si>
  <si>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</si>
  <si>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</si>
  <si>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AUXILIAR</t>
  </si>
  <si>
    <t>DIVISION DE PUBLICACIONES-ONE</t>
  </si>
  <si>
    <t>MIRIAM MERCEDES VICIOSO JULIAN</t>
  </si>
  <si>
    <t>PERFORMISTA II</t>
  </si>
  <si>
    <t>EUGENIA SENA</t>
  </si>
  <si>
    <t>CONSERJE</t>
  </si>
  <si>
    <t>CONCEPCION LEBRON ABREU</t>
  </si>
  <si>
    <t>LUCINDA VASQUEZ SORIANO</t>
  </si>
  <si>
    <t>ROSA DIAZ MONTES</t>
  </si>
  <si>
    <t>AUXILIAR III</t>
  </si>
  <si>
    <t>GLORIA BINET</t>
  </si>
  <si>
    <t>PEDRO ALBERTO MIESES</t>
  </si>
  <si>
    <t>ENCARGADO (A)</t>
  </si>
  <si>
    <t>MIRTHA EVANGELINA A MEDINA NINA</t>
  </si>
  <si>
    <t>AUXILIAR II</t>
  </si>
  <si>
    <t xml:space="preserve">Subtotal </t>
  </si>
  <si>
    <t>Nomina de Empleados en Trámite de Pensión</t>
  </si>
  <si>
    <t xml:space="preserve">Total Trámite de Pensión: </t>
  </si>
  <si>
    <t>ASISTENTE EJECUTIVO</t>
  </si>
  <si>
    <t>HECTOR AUGUSTO MARRERO NEGRETE</t>
  </si>
  <si>
    <t>OFICINA NACIONAL DE ESTADISTICAS- ONE</t>
  </si>
  <si>
    <t>MARITZA DE LOS ANGELES OLMO NOLASCO</t>
  </si>
  <si>
    <t>ENCARGADO PROVINCIAL</t>
  </si>
  <si>
    <t>MINISTERIO DE ECONOMÍA, PLANIFICACIÓN Y DESARROLLO</t>
  </si>
  <si>
    <t>Nombre</t>
  </si>
  <si>
    <t>MERCEDES GARCIA BELLO</t>
  </si>
  <si>
    <t>DIRECTORA ADMIN. Y FINANCIERA</t>
  </si>
  <si>
    <t>DEPARTAMENTO DE GEOESTADISTICAS- ONE</t>
  </si>
  <si>
    <t>DIRECCION ADMINISTRATIVO Y FINANCIERA- ONE</t>
  </si>
  <si>
    <t>DEPARTAMENTO DE COORDINACION DE OFICINAS TERRITORIALES- ONE</t>
  </si>
  <si>
    <t>DIVISION DE SERVICIOS GENERALES- ONE</t>
  </si>
  <si>
    <t>Sexo</t>
  </si>
  <si>
    <t>M</t>
  </si>
  <si>
    <t>F</t>
  </si>
  <si>
    <t>Mes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</si>
</sst>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3" fillId="3" borderId="0" xfId="0" applyFont="1" applyFill="1"/>
    <xf numFmtId="4" fontId="3" fillId="3" borderId="0" xfId="0" applyNumberFormat="1" applyFont="1" applyFill="1"/>
    <xf numFmtId="0" fontId="5" fillId="0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4" fontId="4" fillId="4" borderId="0" xfId="0" applyNumberFormat="1" applyFont="1" applyFill="1" applyAlignment="1">
      <alignment vertical="center"/>
    </xf>
    <xf numFmtId="43" fontId="1" fillId="5" borderId="0" xfId="1" applyFont="1" applyFill="1" applyBorder="1" applyAlignment="1">
      <alignment horizontal="center" vertical="center"/>
    </xf>
    <xf numFmtId="4" fontId="1" fillId="5" borderId="0" xfId="1" applyNumberFormat="1" applyFont="1" applyFill="1" applyBorder="1" applyAlignment="1">
      <alignment horizontal="center" vertical="center"/>
    </xf>
    <xf numFmtId="0" fontId="0" fillId="5" borderId="0" xfId="0" applyFill="1"/>
    <xf numFmtId="0" fontId="0" fillId="0" borderId="11" xfId="0" applyBorder="1"/>
    <xf numFmtId="0" fontId="0" fillId="0" borderId="0" xfId="0" applyBorder="1"/>
    <xf numFmtId="0" fontId="0" fillId="0" borderId="12" xfId="0" applyBorder="1"/>
    <xf numFmtId="164" fontId="4" fillId="4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4" fontId="1" fillId="2" borderId="1" xfId="1" applyNumberFormat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4" xfId="1" applyNumberFormat="1" applyFont="1" applyFill="1" applyBorder="1" applyAlignment="1">
      <alignment horizontal="center" vertical="center"/>
    </xf>
    <xf numFmtId="43" fontId="1" fillId="2" borderId="5" xfId="1" applyFont="1" applyFill="1" applyBorder="1" applyAlignment="1">
      <alignment horizontal="center" vertical="center"/>
    </xf>
    <xf numFmtId="43" fontId="1" fillId="2" borderId="6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/>
    </xf>
    <xf numFmtId="4" fontId="1" fillId="2" borderId="8" xfId="1" applyNumberFormat="1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401588</xdr:colOff>
      <xdr:row>1</xdr:row>
      <xdr:rowOff>40612</xdr:rowOff>
    </xdr:from>
    <xdr:to>
      <xdr:col>0</xdr:col>
      <xdr:colOff>1714500</xdr:colOff>
      <xdr:row>5</xdr:row>
      <xdr:rowOff>153907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588" y="231112"/>
          <a:ext cx="1312912" cy="1310724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7</xdr:col>
      <xdr:colOff>939707</xdr:colOff>
      <xdr:row>1</xdr:row>
      <xdr:rowOff>99758</xdr:rowOff>
    </xdr:from>
    <xdr:to>
      <xdr:col>9</xdr:col>
      <xdr:colOff>977271</xdr:colOff>
      <xdr:row>5</xdr:row>
      <xdr:rowOff>111126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5332" y="290258"/>
          <a:ext cx="2541938" cy="118611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3180669</xdr:colOff>
      <xdr:row>40</xdr:row>
      <xdr:rowOff>132668</xdr:rowOff>
    </xdr:from>
    <xdr:to>
      <xdr:col>8</xdr:col>
      <xdr:colOff>336271</xdr:colOff>
      <xdr:row>57</xdr:row>
      <xdr:rowOff>68116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0669" y="9929811"/>
          <a:ext cx="8293608" cy="3296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abSelected="1" zoomScale="73" zoomScaleNormal="73" zoomScaleSheetLayoutView="70" zoomScalePageLayoutView="40" workbookViewId="0">
      <selection activeCell="I19" sqref="I19"/>
    </sheetView>
  </sheetViews>
  <sheetFormatPr baseColWidth="10" defaultRowHeight="15" x14ac:dyDescent="0.25"/>
  <cols>
    <col min="1" max="1" width="54.7109375" customWidth="1"/>
    <col min="2" max="2" width="37" customWidth="1"/>
    <col min="3" max="3" width="14.140625" customWidth="1"/>
    <col min="4" max="4" width="16.7109375" bestFit="1" customWidth="1"/>
    <col min="5" max="5" width="15.7109375" bestFit="1" customWidth="1"/>
    <col min="6" max="6" width="13.85546875" bestFit="1" customWidth="1"/>
    <col min="7" max="7" width="15.140625" customWidth="1"/>
    <col min="8" max="8" width="18.28515625" hidden="1" customWidth="1"/>
    <col min="9" max="9" width="20.42578125" customWidth="1"/>
    <col min="10" max="10" width="16.85546875" bestFit="1" customWidth="1"/>
  </cols>
  <sheetData>
    <row r="1" spans="1:10" s="10" customFormat="1" x14ac:dyDescent="0.25">
      <c r="A1" s="28"/>
      <c r="B1" s="29"/>
      <c r="C1" s="29"/>
      <c r="D1" s="29"/>
      <c r="E1" s="29"/>
      <c r="F1" s="29"/>
      <c r="G1" s="29"/>
      <c r="H1" s="29"/>
      <c r="I1" s="29"/>
      <c r="J1" s="29"/>
    </row>
    <row r="2" spans="1:10" s="11" customFormat="1" ht="26.25" x14ac:dyDescent="0.4">
      <c r="A2" s="30" t="s">
        <v>33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s="11" customFormat="1" ht="26.25" x14ac:dyDescent="0.4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s="11" customFormat="1" ht="20.25" x14ac:dyDescent="0.3">
      <c r="A4" s="26" t="s">
        <v>1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s="11" customFormat="1" ht="20.25" x14ac:dyDescent="0.3">
      <c r="A5" s="26" t="s">
        <v>26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s="11" customFormat="1" ht="21" thickBot="1" x14ac:dyDescent="0.35">
      <c r="A6" s="26" t="s">
        <v>44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s="11" customFormat="1" x14ac:dyDescent="0.25">
      <c r="A7" s="20" t="s">
        <v>34</v>
      </c>
      <c r="B7" s="22" t="s">
        <v>2</v>
      </c>
      <c r="C7" s="22" t="s">
        <v>41</v>
      </c>
      <c r="D7" s="16" t="s">
        <v>3</v>
      </c>
      <c r="E7" s="24" t="s">
        <v>4</v>
      </c>
      <c r="F7" s="16" t="s">
        <v>5</v>
      </c>
      <c r="G7" s="24" t="s">
        <v>6</v>
      </c>
      <c r="H7" s="16" t="s">
        <v>7</v>
      </c>
      <c r="I7" s="16" t="s">
        <v>8</v>
      </c>
      <c r="J7" s="18" t="s">
        <v>9</v>
      </c>
    </row>
    <row r="8" spans="1:10" s="12" customFormat="1" ht="15.75" thickBot="1" x14ac:dyDescent="0.3">
      <c r="A8" s="21"/>
      <c r="B8" s="23"/>
      <c r="C8" s="23"/>
      <c r="D8" s="17"/>
      <c r="E8" s="25"/>
      <c r="F8" s="17"/>
      <c r="G8" s="25"/>
      <c r="H8" s="17"/>
      <c r="I8" s="17"/>
      <c r="J8" s="19"/>
    </row>
    <row r="9" spans="1:10" s="9" customFormat="1" x14ac:dyDescent="0.25">
      <c r="A9" s="7"/>
      <c r="B9" s="7"/>
      <c r="C9" s="7"/>
      <c r="D9" s="8"/>
      <c r="E9" s="8"/>
      <c r="F9" s="8"/>
      <c r="G9" s="8"/>
      <c r="H9" s="8"/>
      <c r="I9" s="8"/>
      <c r="J9" s="8"/>
    </row>
    <row r="10" spans="1:10" x14ac:dyDescent="0.25">
      <c r="A10" s="15" t="s">
        <v>30</v>
      </c>
      <c r="B10" s="15"/>
      <c r="C10" s="15"/>
      <c r="D10" s="15"/>
      <c r="E10" s="15"/>
      <c r="F10" s="15"/>
      <c r="G10" s="15"/>
      <c r="H10" s="15"/>
      <c r="I10" s="15"/>
      <c r="J10" s="15"/>
    </row>
    <row r="11" spans="1:10" x14ac:dyDescent="0.25">
      <c r="A11" t="s">
        <v>29</v>
      </c>
      <c r="B11" t="s">
        <v>28</v>
      </c>
      <c r="C11" s="14" t="s">
        <v>42</v>
      </c>
      <c r="D11" s="1">
        <v>87000</v>
      </c>
      <c r="E11" s="1">
        <f>D11*0.0287</f>
        <v>2496.9</v>
      </c>
      <c r="F11" s="1">
        <v>9047.44</v>
      </c>
      <c r="G11" s="1">
        <f>D11*0.0304</f>
        <v>2644.8</v>
      </c>
      <c r="H11" s="1">
        <v>125</v>
      </c>
      <c r="I11" s="1">
        <f>SUM(E11:H11)</f>
        <v>14314.14</v>
      </c>
      <c r="J11" s="1">
        <f>+D11-I12</f>
        <v>72685.86</v>
      </c>
    </row>
    <row r="12" spans="1:10" x14ac:dyDescent="0.25">
      <c r="A12" s="2" t="s">
        <v>25</v>
      </c>
      <c r="B12" s="2">
        <v>1</v>
      </c>
      <c r="C12" s="2"/>
      <c r="D12" s="3">
        <f t="shared" ref="D12:J12" si="0">SUM(D11)</f>
        <v>87000</v>
      </c>
      <c r="E12" s="3">
        <f>SUM(E11)</f>
        <v>2496.9</v>
      </c>
      <c r="F12" s="3">
        <f t="shared" si="0"/>
        <v>9047.44</v>
      </c>
      <c r="G12" s="3">
        <f t="shared" si="0"/>
        <v>2644.8</v>
      </c>
      <c r="H12" s="3">
        <f t="shared" si="0"/>
        <v>125</v>
      </c>
      <c r="I12" s="3">
        <f t="shared" si="0"/>
        <v>14314.14</v>
      </c>
      <c r="J12" s="3">
        <f t="shared" si="0"/>
        <v>72685.86</v>
      </c>
    </row>
    <row r="13" spans="1:10" x14ac:dyDescent="0.25">
      <c r="D13" s="1"/>
      <c r="E13" s="1"/>
      <c r="F13" s="1"/>
      <c r="G13" s="1"/>
      <c r="H13" s="1"/>
      <c r="I13" s="1"/>
      <c r="J13" s="1"/>
    </row>
    <row r="14" spans="1:10" x14ac:dyDescent="0.25">
      <c r="A14" s="15" t="s">
        <v>11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x14ac:dyDescent="0.25">
      <c r="A15" t="s">
        <v>12</v>
      </c>
      <c r="B15" t="s">
        <v>13</v>
      </c>
      <c r="C15" s="14" t="s">
        <v>42</v>
      </c>
      <c r="D15" s="1">
        <v>10000</v>
      </c>
      <c r="E15" s="1">
        <f>D15*0.0287</f>
        <v>287</v>
      </c>
      <c r="F15" s="1">
        <v>0</v>
      </c>
      <c r="G15" s="1">
        <f>D15*0.0304</f>
        <v>304</v>
      </c>
      <c r="H15" s="1">
        <v>25</v>
      </c>
      <c r="I15" s="1">
        <f>SUM(E15:H15)</f>
        <v>616</v>
      </c>
      <c r="J15" s="1">
        <f>+D15-I15</f>
        <v>9384</v>
      </c>
    </row>
    <row r="16" spans="1:10" x14ac:dyDescent="0.25">
      <c r="A16" s="2" t="s">
        <v>25</v>
      </c>
      <c r="B16" s="2">
        <v>1</v>
      </c>
      <c r="C16" s="2"/>
      <c r="D16" s="3">
        <f t="shared" ref="D16:J16" si="1">SUM(D15)</f>
        <v>10000</v>
      </c>
      <c r="E16" s="3">
        <f t="shared" si="1"/>
        <v>287</v>
      </c>
      <c r="F16" s="3">
        <f t="shared" si="1"/>
        <v>0</v>
      </c>
      <c r="G16" s="3">
        <f t="shared" si="1"/>
        <v>304</v>
      </c>
      <c r="H16" s="3">
        <f t="shared" si="1"/>
        <v>25</v>
      </c>
      <c r="I16" s="3">
        <f t="shared" si="1"/>
        <v>616</v>
      </c>
      <c r="J16" s="3">
        <f t="shared" si="1"/>
        <v>9384</v>
      </c>
    </row>
    <row r="18" spans="1:10" x14ac:dyDescent="0.25">
      <c r="A18" s="15" t="s">
        <v>38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t="s">
        <v>35</v>
      </c>
      <c r="B19" t="s">
        <v>36</v>
      </c>
      <c r="C19" s="14" t="s">
        <v>42</v>
      </c>
      <c r="D19" s="1">
        <v>165000</v>
      </c>
      <c r="E19" s="1">
        <v>4735.5</v>
      </c>
      <c r="F19" s="1">
        <v>27463.39</v>
      </c>
      <c r="G19" s="1">
        <v>4742.3999999999996</v>
      </c>
      <c r="H19" s="1">
        <v>25</v>
      </c>
      <c r="I19" s="1">
        <v>36966.29</v>
      </c>
      <c r="J19" s="1">
        <f>D19-I19</f>
        <v>128033.70999999999</v>
      </c>
    </row>
    <row r="20" spans="1:10" x14ac:dyDescent="0.25">
      <c r="A20" s="2" t="s">
        <v>25</v>
      </c>
      <c r="B20" s="2">
        <v>1</v>
      </c>
      <c r="C20" s="2"/>
      <c r="D20" s="3">
        <f t="shared" ref="D20:J20" si="2">SUM(D19)</f>
        <v>165000</v>
      </c>
      <c r="E20" s="3">
        <f t="shared" si="2"/>
        <v>4735.5</v>
      </c>
      <c r="F20" s="3">
        <f t="shared" si="2"/>
        <v>27463.39</v>
      </c>
      <c r="G20" s="3">
        <f t="shared" si="2"/>
        <v>4742.3999999999996</v>
      </c>
      <c r="H20" s="3">
        <f t="shared" si="2"/>
        <v>25</v>
      </c>
      <c r="I20" s="3">
        <f t="shared" si="2"/>
        <v>36966.29</v>
      </c>
      <c r="J20" s="3">
        <f t="shared" si="2"/>
        <v>128033.70999999999</v>
      </c>
    </row>
    <row r="22" spans="1:10" x14ac:dyDescent="0.25">
      <c r="A22" s="15" t="s">
        <v>40</v>
      </c>
      <c r="B22" s="15"/>
      <c r="C22" s="15"/>
      <c r="D22" s="15"/>
      <c r="E22" s="15"/>
      <c r="F22" s="15"/>
      <c r="G22" s="15"/>
      <c r="H22" s="15"/>
      <c r="I22" s="15"/>
      <c r="J22" s="15"/>
    </row>
    <row r="23" spans="1:10" x14ac:dyDescent="0.25">
      <c r="A23" t="s">
        <v>14</v>
      </c>
      <c r="B23" t="s">
        <v>15</v>
      </c>
      <c r="C23" s="14" t="s">
        <v>42</v>
      </c>
      <c r="D23" s="1">
        <v>10000</v>
      </c>
      <c r="E23" s="1">
        <f>D23*0.0287</f>
        <v>287</v>
      </c>
      <c r="F23" s="1">
        <v>0</v>
      </c>
      <c r="G23" s="1">
        <f>D23*0.0304</f>
        <v>304</v>
      </c>
      <c r="H23" s="1">
        <v>25</v>
      </c>
      <c r="I23" s="1">
        <f t="shared" ref="I23:I26" si="3">SUM(E23:H23)</f>
        <v>616</v>
      </c>
      <c r="J23" s="1">
        <f t="shared" ref="J23:J26" si="4">+D23-I23</f>
        <v>9384</v>
      </c>
    </row>
    <row r="24" spans="1:10" x14ac:dyDescent="0.25">
      <c r="A24" t="s">
        <v>16</v>
      </c>
      <c r="B24" t="s">
        <v>15</v>
      </c>
      <c r="C24" s="14" t="s">
        <v>42</v>
      </c>
      <c r="D24" s="1">
        <v>10000</v>
      </c>
      <c r="E24" s="1">
        <f t="shared" ref="E24:E26" si="5">D24*0.0287</f>
        <v>287</v>
      </c>
      <c r="F24" s="1">
        <v>0</v>
      </c>
      <c r="G24" s="1">
        <f t="shared" ref="G24:G26" si="6">D24*0.0304</f>
        <v>304</v>
      </c>
      <c r="H24" s="1">
        <v>25</v>
      </c>
      <c r="I24" s="1">
        <f t="shared" si="3"/>
        <v>616</v>
      </c>
      <c r="J24" s="1">
        <f t="shared" si="4"/>
        <v>9384</v>
      </c>
    </row>
    <row r="25" spans="1:10" x14ac:dyDescent="0.25">
      <c r="A25" t="s">
        <v>17</v>
      </c>
      <c r="B25" t="s">
        <v>15</v>
      </c>
      <c r="C25" s="14" t="s">
        <v>42</v>
      </c>
      <c r="D25" s="1">
        <v>10000</v>
      </c>
      <c r="E25" s="1">
        <f t="shared" si="5"/>
        <v>287</v>
      </c>
      <c r="F25" s="1">
        <v>0</v>
      </c>
      <c r="G25" s="1">
        <f t="shared" si="6"/>
        <v>304</v>
      </c>
      <c r="H25" s="1">
        <v>25</v>
      </c>
      <c r="I25" s="1">
        <f t="shared" si="3"/>
        <v>616</v>
      </c>
      <c r="J25" s="1">
        <f t="shared" si="4"/>
        <v>9384</v>
      </c>
    </row>
    <row r="26" spans="1:10" x14ac:dyDescent="0.25">
      <c r="A26" t="s">
        <v>18</v>
      </c>
      <c r="B26" t="s">
        <v>19</v>
      </c>
      <c r="C26" s="14" t="s">
        <v>42</v>
      </c>
      <c r="D26" s="1">
        <v>10000</v>
      </c>
      <c r="E26" s="1">
        <f t="shared" si="5"/>
        <v>287</v>
      </c>
      <c r="F26" s="1">
        <v>0</v>
      </c>
      <c r="G26" s="1">
        <f t="shared" si="6"/>
        <v>304</v>
      </c>
      <c r="H26" s="1">
        <v>25</v>
      </c>
      <c r="I26" s="1">
        <f t="shared" si="3"/>
        <v>616</v>
      </c>
      <c r="J26" s="1">
        <f t="shared" si="4"/>
        <v>9384</v>
      </c>
    </row>
    <row r="27" spans="1:10" x14ac:dyDescent="0.25">
      <c r="A27" s="2" t="s">
        <v>25</v>
      </c>
      <c r="B27" s="2">
        <v>4</v>
      </c>
      <c r="C27" s="2"/>
      <c r="D27" s="3">
        <f t="shared" ref="D27:J27" si="7">SUM(D23:D26)</f>
        <v>40000</v>
      </c>
      <c r="E27" s="3">
        <f t="shared" si="7"/>
        <v>1148</v>
      </c>
      <c r="F27" s="3">
        <f t="shared" si="7"/>
        <v>0</v>
      </c>
      <c r="G27" s="3">
        <f t="shared" si="7"/>
        <v>1216</v>
      </c>
      <c r="H27" s="3">
        <f t="shared" si="7"/>
        <v>100</v>
      </c>
      <c r="I27" s="3">
        <f t="shared" si="7"/>
        <v>2464</v>
      </c>
      <c r="J27" s="3">
        <f t="shared" si="7"/>
        <v>37536</v>
      </c>
    </row>
    <row r="28" spans="1:10" x14ac:dyDescent="0.25">
      <c r="D28" s="1"/>
      <c r="E28" s="1"/>
      <c r="F28" s="1"/>
      <c r="G28" s="1"/>
      <c r="H28" s="1"/>
      <c r="I28" s="1"/>
      <c r="J28" s="1"/>
    </row>
    <row r="29" spans="1:10" x14ac:dyDescent="0.25">
      <c r="A29" s="15" t="s">
        <v>37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0" x14ac:dyDescent="0.25">
      <c r="A30" t="s">
        <v>20</v>
      </c>
      <c r="B30" t="s">
        <v>10</v>
      </c>
      <c r="C30" s="14" t="s">
        <v>42</v>
      </c>
      <c r="D30" s="1">
        <v>10000</v>
      </c>
      <c r="E30" s="1">
        <f>D30*0.0287</f>
        <v>287</v>
      </c>
      <c r="F30" s="1">
        <v>0</v>
      </c>
      <c r="G30" s="1">
        <f>D30*0.0304</f>
        <v>304</v>
      </c>
      <c r="H30" s="1">
        <v>25</v>
      </c>
      <c r="I30" s="1">
        <f>SUM(E30:H30)</f>
        <v>616</v>
      </c>
      <c r="J30" s="1">
        <f>SUM(D30-I30)</f>
        <v>9384</v>
      </c>
    </row>
    <row r="31" spans="1:10" x14ac:dyDescent="0.25">
      <c r="A31" s="2" t="s">
        <v>25</v>
      </c>
      <c r="B31" s="2">
        <v>1</v>
      </c>
      <c r="C31" s="2"/>
      <c r="D31" s="3">
        <f t="shared" ref="D31:J31" si="8">SUM(D30:D30)</f>
        <v>10000</v>
      </c>
      <c r="E31" s="3">
        <f t="shared" si="8"/>
        <v>287</v>
      </c>
      <c r="F31" s="3">
        <f t="shared" si="8"/>
        <v>0</v>
      </c>
      <c r="G31" s="3">
        <f t="shared" si="8"/>
        <v>304</v>
      </c>
      <c r="H31" s="3">
        <f t="shared" si="8"/>
        <v>25</v>
      </c>
      <c r="I31" s="3">
        <f t="shared" si="8"/>
        <v>616</v>
      </c>
      <c r="J31" s="3">
        <f t="shared" si="8"/>
        <v>9384</v>
      </c>
    </row>
    <row r="32" spans="1:10" x14ac:dyDescent="0.25">
      <c r="D32" s="1"/>
      <c r="E32" s="1"/>
      <c r="F32" s="1"/>
      <c r="G32" s="1"/>
      <c r="H32" s="1"/>
      <c r="I32" s="1"/>
      <c r="J32" s="1"/>
    </row>
    <row r="33" spans="1:10" x14ac:dyDescent="0.25">
      <c r="A33" s="15" t="s">
        <v>39</v>
      </c>
      <c r="B33" s="15"/>
      <c r="C33" s="15"/>
      <c r="D33" s="15"/>
      <c r="E33" s="15"/>
      <c r="F33" s="15"/>
      <c r="G33" s="15"/>
      <c r="H33" s="15"/>
      <c r="I33" s="15"/>
      <c r="J33" s="15"/>
    </row>
    <row r="34" spans="1:10" x14ac:dyDescent="0.25">
      <c r="A34" t="s">
        <v>21</v>
      </c>
      <c r="B34" t="s">
        <v>22</v>
      </c>
      <c r="C34" s="14" t="s">
        <v>42</v>
      </c>
      <c r="D34" s="1">
        <v>17930</v>
      </c>
      <c r="E34" s="1">
        <f>D34*0.0287</f>
        <v>514.59100000000001</v>
      </c>
      <c r="F34" s="1">
        <v>0</v>
      </c>
      <c r="G34" s="1">
        <f>D34*0.0304</f>
        <v>545.072</v>
      </c>
      <c r="H34" s="1">
        <v>25</v>
      </c>
      <c r="I34" s="1">
        <f t="shared" ref="I34:I36" si="9">SUM(E34:H34)</f>
        <v>1084.663</v>
      </c>
      <c r="J34" s="1">
        <f t="shared" ref="J34:J36" si="10">SUM(D34-I34)</f>
        <v>16845.337</v>
      </c>
    </row>
    <row r="35" spans="1:10" x14ac:dyDescent="0.25">
      <c r="A35" t="s">
        <v>31</v>
      </c>
      <c r="B35" t="s">
        <v>32</v>
      </c>
      <c r="C35" s="14" t="s">
        <v>43</v>
      </c>
      <c r="D35" s="1">
        <v>19250</v>
      </c>
      <c r="E35" s="1">
        <f t="shared" ref="E35:E36" si="11">D35*0.0287</f>
        <v>552.47500000000002</v>
      </c>
      <c r="F35" s="1">
        <v>0</v>
      </c>
      <c r="G35" s="1">
        <f t="shared" ref="G35:G36" si="12">D35*0.0304</f>
        <v>585.20000000000005</v>
      </c>
      <c r="H35" s="1">
        <v>1215.1199999999999</v>
      </c>
      <c r="I35" s="1">
        <v>1162.68</v>
      </c>
      <c r="J35" s="1">
        <f>+D35-I35</f>
        <v>18087.32</v>
      </c>
    </row>
    <row r="36" spans="1:10" x14ac:dyDescent="0.25">
      <c r="A36" t="s">
        <v>23</v>
      </c>
      <c r="B36" t="s">
        <v>24</v>
      </c>
      <c r="C36" s="14" t="s">
        <v>43</v>
      </c>
      <c r="D36" s="1">
        <v>10000</v>
      </c>
      <c r="E36" s="1">
        <f t="shared" si="11"/>
        <v>287</v>
      </c>
      <c r="F36" s="1">
        <v>0</v>
      </c>
      <c r="G36" s="1">
        <f t="shared" si="12"/>
        <v>304</v>
      </c>
      <c r="H36" s="1">
        <v>25</v>
      </c>
      <c r="I36" s="1">
        <f t="shared" si="9"/>
        <v>616</v>
      </c>
      <c r="J36" s="1">
        <f t="shared" si="10"/>
        <v>9384</v>
      </c>
    </row>
    <row r="37" spans="1:10" x14ac:dyDescent="0.25">
      <c r="A37" s="2" t="s">
        <v>25</v>
      </c>
      <c r="B37" s="2">
        <v>3</v>
      </c>
      <c r="C37" s="2"/>
      <c r="D37" s="3">
        <f t="shared" ref="D37:J37" si="13">SUM(D34:D36)</f>
        <v>47180</v>
      </c>
      <c r="E37" s="3">
        <f t="shared" si="13"/>
        <v>1354.066</v>
      </c>
      <c r="F37" s="3">
        <f t="shared" si="13"/>
        <v>0</v>
      </c>
      <c r="G37" s="3">
        <f t="shared" si="13"/>
        <v>1434.2719999999999</v>
      </c>
      <c r="H37" s="3">
        <f t="shared" si="13"/>
        <v>1265.1199999999999</v>
      </c>
      <c r="I37" s="3">
        <v>2863.34</v>
      </c>
      <c r="J37" s="3">
        <f>SUM(J34:J36)</f>
        <v>44316.656999999999</v>
      </c>
    </row>
    <row r="38" spans="1:10" x14ac:dyDescent="0.25">
      <c r="D38" s="1"/>
      <c r="E38" s="1"/>
      <c r="F38" s="1"/>
      <c r="G38" s="1"/>
      <c r="H38" s="1"/>
      <c r="I38" s="1"/>
      <c r="J38" s="1"/>
    </row>
    <row r="39" spans="1:10" ht="15.75" x14ac:dyDescent="0.25">
      <c r="A39" s="5" t="s">
        <v>27</v>
      </c>
      <c r="B39" s="5">
        <v>11</v>
      </c>
      <c r="C39" s="5"/>
      <c r="D39" s="6">
        <f t="shared" ref="D39:J39" si="14">+D37+D31+D27+D20+D16+D12</f>
        <v>359180</v>
      </c>
      <c r="E39" s="13">
        <f t="shared" si="14"/>
        <v>10308.466</v>
      </c>
      <c r="F39" s="6">
        <f t="shared" si="14"/>
        <v>36510.83</v>
      </c>
      <c r="G39" s="13">
        <f t="shared" si="14"/>
        <v>10645.472</v>
      </c>
      <c r="H39" s="6">
        <f t="shared" si="14"/>
        <v>1565.12</v>
      </c>
      <c r="I39" s="13">
        <f t="shared" si="14"/>
        <v>57839.770000000004</v>
      </c>
      <c r="J39" s="13">
        <f t="shared" si="14"/>
        <v>301340.22700000001</v>
      </c>
    </row>
    <row r="43" spans="1:10" s="4" customFormat="1" ht="24.95" customHeight="1" x14ac:dyDescent="0.25">
      <c r="A43"/>
      <c r="B43"/>
      <c r="C43"/>
      <c r="D43"/>
      <c r="E43"/>
      <c r="F43"/>
      <c r="G43"/>
      <c r="H43"/>
      <c r="I43"/>
      <c r="J43"/>
    </row>
  </sheetData>
  <mergeCells count="22">
    <mergeCell ref="A6:J6"/>
    <mergeCell ref="A1:J1"/>
    <mergeCell ref="A2:J2"/>
    <mergeCell ref="A3:J3"/>
    <mergeCell ref="A4:J4"/>
    <mergeCell ref="A5:J5"/>
    <mergeCell ref="H7:H8"/>
    <mergeCell ref="I7:I8"/>
    <mergeCell ref="J7:J8"/>
    <mergeCell ref="A7:A8"/>
    <mergeCell ref="B7:B8"/>
    <mergeCell ref="D7:D8"/>
    <mergeCell ref="E7:E8"/>
    <mergeCell ref="F7:F8"/>
    <mergeCell ref="G7:G8"/>
    <mergeCell ref="C7:C8"/>
    <mergeCell ref="A22:J22"/>
    <mergeCell ref="A29:J29"/>
    <mergeCell ref="A33:J33"/>
    <mergeCell ref="A10:J10"/>
    <mergeCell ref="A14:J14"/>
    <mergeCell ref="A18:J18"/>
  </mergeCells>
  <pageMargins left="0.87" right="0.23622047244094491" top="0.74803149606299213" bottom="0.74803149606299213" header="0.31496062992125984" footer="0.31496062992125984"/>
  <pageSetup paperSize="5" scale="78" orientation="landscape" r:id="rId1"/>
  <rowBreaks count="3" manualBreakCount="3">
    <brk id="27" max="8" man="1"/>
    <brk id="64" max="9" man="1"/>
    <brk id="65" max="16383" man="1"/>
  </rowBreaks>
  <ignoredErrors>
    <ignoredError sqref="I15 I26 I36:J36 I34:J34 I23 I24 I2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8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Ismael Bautista Romero</cp:lastModifiedBy>
  <cp:lastPrinted>2021-08-30T18:15:33Z</cp:lastPrinted>
  <dcterms:created xsi:type="dcterms:W3CDTF">2016-11-10T20:16:03Z</dcterms:created>
  <dcterms:modified xsi:type="dcterms:W3CDTF">2021-08-30T18:25:25Z</dcterms:modified>
</cp:coreProperties>
</file>