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3\EJECUCION PRESUPUESTARIA 2023\PRESENTACION EN EL PORTAL EN EXCEL\"/>
    </mc:Choice>
  </mc:AlternateContent>
  <xr:revisionPtr revIDLastSave="0" documentId="13_ncr:1_{B135FE56-D603-49BC-88B8-95BFF70162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 Marzo2023" sheetId="8" r:id="rId1"/>
  </sheets>
  <definedNames>
    <definedName name="_xlnm.Print_Area" localSheetId="0">'Plantilla Ejecucion Marzo2023'!$B$1:$R$102</definedName>
    <definedName name="_xlnm.Print_Titles" localSheetId="0">'Plantilla Ejecucion Marzo2023'!$1:$9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8" l="1"/>
  <c r="H88" i="8"/>
  <c r="E88" i="8"/>
  <c r="E75" i="8"/>
  <c r="R75" i="8"/>
  <c r="G75" i="8"/>
  <c r="D70" i="8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2" i="8"/>
  <c r="R31" i="8"/>
  <c r="R30" i="8"/>
  <c r="R29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Q62" i="8" l="1"/>
  <c r="D16" i="8" l="1"/>
  <c r="P62" i="8"/>
  <c r="O16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8" i="8"/>
  <c r="G78" i="8"/>
  <c r="H78" i="8"/>
  <c r="I78" i="8"/>
  <c r="J78" i="8"/>
  <c r="L78" i="8"/>
  <c r="M78" i="8"/>
  <c r="N78" i="8"/>
  <c r="D88" i="8" l="1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N75" i="8"/>
  <c r="D75" i="8"/>
  <c r="M75" i="8"/>
  <c r="Q88" i="8" l="1"/>
  <c r="F81" i="8"/>
  <c r="G81" i="8"/>
  <c r="G88" i="8" s="1"/>
  <c r="H81" i="8"/>
  <c r="I81" i="8"/>
  <c r="J81" i="8"/>
  <c r="F84" i="8"/>
  <c r="G84" i="8"/>
  <c r="H84" i="8"/>
  <c r="I84" i="8"/>
  <c r="J84" i="8"/>
  <c r="R84" i="8" l="1"/>
  <c r="R81" i="8"/>
  <c r="F88" i="8"/>
  <c r="J86" i="8"/>
  <c r="L88" i="8"/>
  <c r="N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<sst xmlns="http://schemas.openxmlformats.org/spreadsheetml/2006/main" count="104" uniqueCount="103">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</sst>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1524000</xdr:colOff>
      <xdr:row>2</xdr:row>
      <xdr:rowOff>25809</xdr:rowOff>
    </xdr:from>
    <xdr:to>
      <xdr:col>17</xdr:col>
      <xdr:colOff>743106</xdr:colOff>
      <xdr:row>5</xdr:row>
      <xdr:rowOff>53094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59" y="496456"/>
          <a:ext cx="843959" cy="69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239892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324969</xdr:colOff>
      <xdr:row>94</xdr:row>
      <xdr:rowOff>134472</xdr:rowOff>
    </xdr:from>
    <xdr:to>
      <xdr:col>1</xdr:col>
      <xdr:colOff>2902322</xdr:colOff>
      <xdr:row>99</xdr:row>
      <xdr:rowOff>129683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0087" y="32553090"/>
          <a:ext cx="2577353" cy="1037358"/>
        </a:xfrm>
        <a:prstGeom prst="rect">
          <a:avLst/>
        </a:prstGeom>
      </xdr:spPr>
    </xdr:pic>
    <xdr:clientData/>
  </xdr:twoCellAnchor>
  <xdr:twoCellAnchor editAs="oneCell">
    <xdr:from>
      <xdr:col>2</xdr:col>
      <xdr:colOff>739587</xdr:colOff>
      <xdr:row>94</xdr:row>
      <xdr:rowOff>179293</xdr:rowOff>
    </xdr:from>
    <xdr:to>
      <xdr:col>4</xdr:col>
      <xdr:colOff>794846</xdr:colOff>
      <xdr:row>99</xdr:row>
      <xdr:rowOff>22411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97822" y="32597911"/>
          <a:ext cx="2856730" cy="885265"/>
        </a:xfrm>
        <a:prstGeom prst="rect">
          <a:avLst/>
        </a:prstGeom>
      </xdr:spPr>
    </xdr:pic>
    <xdr:clientData/>
  </xdr:twoCellAnchor>
  <xdr:twoCellAnchor editAs="oneCell">
    <xdr:from>
      <xdr:col>5</xdr:col>
      <xdr:colOff>1064558</xdr:colOff>
      <xdr:row>94</xdr:row>
      <xdr:rowOff>44824</xdr:rowOff>
    </xdr:from>
    <xdr:to>
      <xdr:col>17</xdr:col>
      <xdr:colOff>490625</xdr:colOff>
      <xdr:row>99</xdr:row>
      <xdr:rowOff>22411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68117" y="32463442"/>
          <a:ext cx="2776626" cy="1019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7"/>
  <sheetViews>
    <sheetView showGridLines="0" tabSelected="1" showWhiteSpace="0" view="pageBreakPreview" topLeftCell="A82" zoomScale="85" zoomScaleNormal="100" zoomScaleSheetLayoutView="85" workbookViewId="0">
      <selection activeCell="X104" sqref="X104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5703125" customWidth="1"/>
    <col min="6" max="7" width="16.42578125" style="5" bestFit="1" customWidth="1"/>
    <col min="8" max="8" width="17.28515625" style="5" customWidth="1"/>
    <col min="9" max="9" width="6.85546875" style="5" hidden="1" customWidth="1"/>
    <col min="10" max="10" width="7.7109375" style="5" hidden="1" customWidth="1"/>
    <col min="11" max="11" width="7.140625" style="5" hidden="1" customWidth="1"/>
    <col min="12" max="12" width="6.42578125" style="5" hidden="1" customWidth="1"/>
    <col min="13" max="13" width="9.28515625" style="5" hidden="1" customWidth="1"/>
    <col min="14" max="14" width="14.5703125" style="5" hidden="1" customWidth="1"/>
    <col min="15" max="15" width="11.28515625" style="5" hidden="1" customWidth="1"/>
    <col min="16" max="16" width="14" style="5" hidden="1" customWidth="1"/>
    <col min="17" max="17" width="11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4" width="14.140625" bestFit="1" customWidth="1"/>
    <col min="25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59"/>
    </row>
    <row r="2" spans="1:29" ht="18.75" customHeight="1" x14ac:dyDescent="0.25">
      <c r="B2" s="70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9"/>
    </row>
    <row r="3" spans="1:29" ht="18.75" customHeight="1" x14ac:dyDescent="0.25">
      <c r="B3" s="70">
        <v>2023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9" ht="18.75" x14ac:dyDescent="0.25">
      <c r="B4" s="70" t="s">
        <v>46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59"/>
    </row>
    <row r="5" spans="1:29" ht="15.75" customHeight="1" x14ac:dyDescent="0.3">
      <c r="B5" s="71" t="s">
        <v>30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74" t="s">
        <v>0</v>
      </c>
      <c r="C7" s="76" t="s">
        <v>96</v>
      </c>
      <c r="D7" s="72" t="s">
        <v>97</v>
      </c>
      <c r="E7" s="72" t="s">
        <v>100</v>
      </c>
      <c r="F7" s="78" t="s">
        <v>98</v>
      </c>
      <c r="G7" s="79"/>
      <c r="H7" s="79"/>
      <c r="I7" s="80"/>
      <c r="J7" s="79"/>
      <c r="K7" s="79"/>
      <c r="L7" s="79"/>
      <c r="M7" s="79"/>
      <c r="N7" s="79"/>
      <c r="O7" s="79"/>
      <c r="P7" s="79"/>
      <c r="Q7" s="50"/>
      <c r="R7" s="68" t="s">
        <v>101</v>
      </c>
    </row>
    <row r="8" spans="1:29" ht="24.75" customHeight="1" thickBot="1" x14ac:dyDescent="0.3">
      <c r="A8" s="6"/>
      <c r="B8" s="75"/>
      <c r="C8" s="77"/>
      <c r="D8" s="73"/>
      <c r="E8" s="73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9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12518961.869999999</v>
      </c>
      <c r="E10" s="47">
        <f>+C10+D10</f>
        <v>524877580.87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46289246.299999997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95398965.150000006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17821058.309999999</v>
      </c>
      <c r="E11" s="21">
        <f>+C11+D11</f>
        <v>434721804.31</v>
      </c>
      <c r="F11" s="21">
        <v>21481022.18</v>
      </c>
      <c r="G11" s="21">
        <v>20790261.300000001</v>
      </c>
      <c r="H11" s="21">
        <v>40424575.710000001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82695859.189999998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-4422179</v>
      </c>
      <c r="E12" s="21">
        <f t="shared" ref="E12:E15" si="3">+C12+D12</f>
        <v>34841303</v>
      </c>
      <c r="F12" s="21">
        <v>210000</v>
      </c>
      <c r="G12" s="21">
        <v>263000</v>
      </c>
      <c r="H12" s="21">
        <v>290000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763000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-879917.44</v>
      </c>
      <c r="E15" s="21">
        <f t="shared" si="3"/>
        <v>55314473.560000002</v>
      </c>
      <c r="F15" s="21">
        <v>3237466.52</v>
      </c>
      <c r="G15" s="21">
        <v>3127968.85</v>
      </c>
      <c r="H15" s="21">
        <v>5574670.5899999999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11940105.960000001</v>
      </c>
    </row>
    <row r="16" spans="1:29" ht="15.75" x14ac:dyDescent="0.25">
      <c r="A16" s="6"/>
      <c r="B16" s="19" t="s">
        <v>6</v>
      </c>
      <c r="C16" s="47">
        <f>+SUM(C17:C25)</f>
        <v>179330315</v>
      </c>
      <c r="D16" s="47">
        <f>SUM(D17:D25)</f>
        <v>10095272.539999999</v>
      </c>
      <c r="E16" s="47">
        <f>+C16+D16</f>
        <v>189425587.53999999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26706520.59</v>
      </c>
      <c r="I16" s="26">
        <f>SUM(I17:I25)</f>
        <v>0</v>
      </c>
      <c r="J16" s="26">
        <f t="shared" ref="J16:P16" si="5">SUM(J17:J25)</f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54115350.869999997</v>
      </c>
    </row>
    <row r="17" spans="1:18" ht="28.9" customHeight="1" x14ac:dyDescent="0.25">
      <c r="A17" s="6"/>
      <c r="B17" s="10" t="s">
        <v>7</v>
      </c>
      <c r="C17" s="21">
        <v>66819000</v>
      </c>
      <c r="D17" s="21">
        <v>1690890.54</v>
      </c>
      <c r="E17" s="21">
        <f>+C17+D17</f>
        <v>68509890.540000007</v>
      </c>
      <c r="F17" s="21">
        <v>20821253.43</v>
      </c>
      <c r="G17" s="21">
        <v>4823578.96</v>
      </c>
      <c r="H17" s="21">
        <v>25280624.050000001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50925456.439999998</v>
      </c>
    </row>
    <row r="18" spans="1:18" ht="30.75" customHeight="1" x14ac:dyDescent="0.25">
      <c r="A18" s="6"/>
      <c r="B18" s="10" t="s">
        <v>8</v>
      </c>
      <c r="C18" s="21">
        <v>19350000</v>
      </c>
      <c r="D18" s="21">
        <v>-15800000</v>
      </c>
      <c r="E18" s="21">
        <f t="shared" ref="E18:E25" si="7">+C18+D18</f>
        <v>3550000</v>
      </c>
      <c r="F18" s="21">
        <v>0</v>
      </c>
      <c r="G18" s="21">
        <v>0</v>
      </c>
      <c r="H18" s="21">
        <v>4425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4425</v>
      </c>
    </row>
    <row r="19" spans="1:18" ht="32.25" customHeight="1" x14ac:dyDescent="0.25">
      <c r="A19" s="6"/>
      <c r="B19" s="10" t="s">
        <v>9</v>
      </c>
      <c r="C19" s="21">
        <v>25128400</v>
      </c>
      <c r="D19" s="21">
        <v>39348450</v>
      </c>
      <c r="E19" s="21">
        <f t="shared" si="7"/>
        <v>64476850</v>
      </c>
      <c r="F19" s="21">
        <v>0</v>
      </c>
      <c r="G19" s="21">
        <v>237827.76</v>
      </c>
      <c r="H19" s="21">
        <v>363300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601127.76</v>
      </c>
    </row>
    <row r="20" spans="1:18" ht="27.75" customHeight="1" x14ac:dyDescent="0.25">
      <c r="A20" s="6"/>
      <c r="B20" s="10" t="s">
        <v>10</v>
      </c>
      <c r="C20" s="21">
        <v>6079815</v>
      </c>
      <c r="D20" s="21">
        <v>8658700</v>
      </c>
      <c r="E20" s="21">
        <f t="shared" si="7"/>
        <v>14738515</v>
      </c>
      <c r="F20" s="21">
        <v>0</v>
      </c>
      <c r="G20" s="21">
        <v>168100</v>
      </c>
      <c r="H20" s="21">
        <v>94000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262100</v>
      </c>
    </row>
    <row r="21" spans="1:18" ht="28.5" customHeight="1" x14ac:dyDescent="0.25">
      <c r="A21" s="6"/>
      <c r="B21" s="10" t="s">
        <v>11</v>
      </c>
      <c r="C21" s="21">
        <v>15612100</v>
      </c>
      <c r="D21" s="21">
        <v>-2536400</v>
      </c>
      <c r="E21" s="21">
        <f t="shared" si="7"/>
        <v>13075700</v>
      </c>
      <c r="F21" s="21">
        <v>150800</v>
      </c>
      <c r="G21" s="21">
        <v>150800</v>
      </c>
      <c r="H21" s="21">
        <v>150800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452400</v>
      </c>
    </row>
    <row r="22" spans="1:18" ht="24" customHeight="1" x14ac:dyDescent="0.25">
      <c r="A22" s="6"/>
      <c r="B22" s="10" t="s">
        <v>12</v>
      </c>
      <c r="C22" s="44">
        <v>4380000</v>
      </c>
      <c r="D22" s="21">
        <v>386000</v>
      </c>
      <c r="E22" s="21">
        <f t="shared" si="7"/>
        <v>4766000</v>
      </c>
      <c r="F22" s="21">
        <v>200978.97</v>
      </c>
      <c r="G22" s="21">
        <v>212430.16</v>
      </c>
      <c r="H22" s="21">
        <v>212940.04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626349.17000000004</v>
      </c>
    </row>
    <row r="23" spans="1:18" ht="26.25" customHeight="1" x14ac:dyDescent="0.25">
      <c r="A23" s="6"/>
      <c r="B23" s="10" t="s">
        <v>13</v>
      </c>
      <c r="C23" s="44">
        <v>2960000</v>
      </c>
      <c r="D23" s="21">
        <v>800000</v>
      </c>
      <c r="E23" s="21">
        <f t="shared" si="7"/>
        <v>3760000</v>
      </c>
      <c r="F23" s="21">
        <v>25000</v>
      </c>
      <c r="G23" s="21">
        <v>25000</v>
      </c>
      <c r="H23" s="21">
        <v>162223.96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212223.96</v>
      </c>
    </row>
    <row r="24" spans="1:18" ht="46.5" customHeight="1" x14ac:dyDescent="0.25">
      <c r="A24" s="6"/>
      <c r="B24" s="10" t="s">
        <v>14</v>
      </c>
      <c r="C24" s="44">
        <v>35924000</v>
      </c>
      <c r="D24" s="21">
        <v>-21985000</v>
      </c>
      <c r="E24" s="21">
        <f t="shared" si="7"/>
        <v>13939000</v>
      </c>
      <c r="F24" s="21">
        <v>172014.5</v>
      </c>
      <c r="G24" s="21">
        <v>312014.5</v>
      </c>
      <c r="H24" s="21">
        <v>246174.5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730203.5</v>
      </c>
    </row>
    <row r="25" spans="1:18" ht="42" customHeight="1" x14ac:dyDescent="0.25">
      <c r="A25" s="6"/>
      <c r="B25" s="10" t="s">
        <v>93</v>
      </c>
      <c r="C25" s="44">
        <v>3077000</v>
      </c>
      <c r="D25" s="21">
        <v>-467368</v>
      </c>
      <c r="E25" s="21">
        <f t="shared" si="7"/>
        <v>2609632</v>
      </c>
      <c r="F25" s="21">
        <v>0</v>
      </c>
      <c r="G25" s="21">
        <v>109032</v>
      </c>
      <c r="H25" s="21">
        <v>192033.04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301065.04000000004</v>
      </c>
    </row>
    <row r="26" spans="1:18" ht="15.75" x14ac:dyDescent="0.25">
      <c r="A26" s="6"/>
      <c r="B26" s="19" t="s">
        <v>15</v>
      </c>
      <c r="C26" s="47">
        <f>+SUM(C27:C35)</f>
        <v>19717352</v>
      </c>
      <c r="D26" s="47">
        <f>SUM(D27:D35)</f>
        <v>12188508.539999999</v>
      </c>
      <c r="E26" s="47">
        <f>+C26+D26</f>
        <v>31905860.539999999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40897.06</v>
      </c>
      <c r="I26" s="26">
        <f t="shared" si="8"/>
        <v>0</v>
      </c>
      <c r="J26" s="26">
        <f t="shared" ref="J26:P26" si="9">SUM(J27:J35)</f>
        <v>0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619077.06000000006</v>
      </c>
    </row>
    <row r="27" spans="1:18" ht="15.75" x14ac:dyDescent="0.25">
      <c r="A27" s="6"/>
      <c r="B27" s="10" t="s">
        <v>16</v>
      </c>
      <c r="C27" s="44">
        <v>751280</v>
      </c>
      <c r="D27" s="21">
        <v>-90000</v>
      </c>
      <c r="E27" s="21">
        <f>+C27+D27</f>
        <v>661280</v>
      </c>
      <c r="F27" s="21">
        <v>0</v>
      </c>
      <c r="G27" s="21">
        <v>20280</v>
      </c>
      <c r="H27" s="21">
        <v>29654.34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49934.34</v>
      </c>
    </row>
    <row r="28" spans="1:18" ht="15.75" x14ac:dyDescent="0.25">
      <c r="A28" s="6"/>
      <c r="B28" s="10" t="s">
        <v>17</v>
      </c>
      <c r="C28" s="44">
        <v>1833000</v>
      </c>
      <c r="D28" s="21">
        <v>1202320</v>
      </c>
      <c r="E28" s="21">
        <f t="shared" ref="E28:E35" si="11">+C28+D28</f>
        <v>3035320</v>
      </c>
      <c r="F28" s="21">
        <v>0</v>
      </c>
      <c r="G28" s="21">
        <v>0</v>
      </c>
      <c r="H28" s="21">
        <v>2312.8000000000002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2312.8000000000002</v>
      </c>
    </row>
    <row r="29" spans="1:18" ht="30.75" customHeight="1" x14ac:dyDescent="0.25">
      <c r="A29" s="6"/>
      <c r="B29" s="10" t="s">
        <v>18</v>
      </c>
      <c r="C29" s="44">
        <v>1328080</v>
      </c>
      <c r="D29" s="21">
        <v>230036.96</v>
      </c>
      <c r="E29" s="21">
        <f t="shared" si="11"/>
        <v>1558116.96</v>
      </c>
      <c r="F29" s="21">
        <v>0</v>
      </c>
      <c r="G29" s="21">
        <v>6900</v>
      </c>
      <c r="H29" s="21">
        <v>950.02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 t="shared" si="2"/>
        <v>7850.02</v>
      </c>
    </row>
    <row r="30" spans="1:18" ht="27.75" customHeight="1" x14ac:dyDescent="0.25">
      <c r="A30" s="6"/>
      <c r="B30" s="10" t="s">
        <v>19</v>
      </c>
      <c r="C30" s="44">
        <v>115000</v>
      </c>
      <c r="D30" s="21">
        <v>53160</v>
      </c>
      <c r="E30" s="21">
        <f t="shared" si="11"/>
        <v>168160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1">
        <v>0</v>
      </c>
      <c r="Q30" s="21">
        <v>0</v>
      </c>
      <c r="R30" s="21">
        <f t="shared" si="2"/>
        <v>0</v>
      </c>
    </row>
    <row r="31" spans="1:18" ht="25.5" customHeight="1" x14ac:dyDescent="0.25">
      <c r="A31" s="6"/>
      <c r="B31" s="10" t="s">
        <v>20</v>
      </c>
      <c r="C31" s="44">
        <v>175000</v>
      </c>
      <c r="D31" s="21">
        <v>-30000</v>
      </c>
      <c r="E31" s="21">
        <f t="shared" si="11"/>
        <v>145000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0</v>
      </c>
    </row>
    <row r="32" spans="1:18" ht="31.5" x14ac:dyDescent="0.25">
      <c r="A32" s="6"/>
      <c r="B32" s="10" t="s">
        <v>71</v>
      </c>
      <c r="C32" s="44">
        <v>46000</v>
      </c>
      <c r="D32" s="21">
        <v>0</v>
      </c>
      <c r="E32" s="21">
        <f t="shared" si="11"/>
        <v>46000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/>
      <c r="Q32" s="21">
        <v>0</v>
      </c>
      <c r="R32" s="21">
        <f t="shared" si="2"/>
        <v>0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7265602.4000000004</v>
      </c>
      <c r="E33" s="21">
        <f t="shared" si="11"/>
        <v>15436562.4</v>
      </c>
      <c r="F33" s="21">
        <v>0</v>
      </c>
      <c r="G33" s="21">
        <v>551000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551000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7298032</v>
      </c>
      <c r="D35" s="21">
        <v>3557389.18</v>
      </c>
      <c r="E35" s="21">
        <f t="shared" si="11"/>
        <v>10855421.18</v>
      </c>
      <c r="F35" s="21">
        <v>0</v>
      </c>
      <c r="G35" s="21">
        <v>0</v>
      </c>
      <c r="H35" s="21">
        <v>7979.9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7979.9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0</v>
      </c>
      <c r="E36" s="47">
        <f>+C36+D36</f>
        <v>1000000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0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70775</v>
      </c>
    </row>
    <row r="37" spans="1:18" ht="31.5" x14ac:dyDescent="0.25">
      <c r="A37" s="6"/>
      <c r="B37" s="10" t="s">
        <v>74</v>
      </c>
      <c r="C37" s="21">
        <v>1000000</v>
      </c>
      <c r="D37" s="21">
        <v>0</v>
      </c>
      <c r="E37" s="21">
        <f>+C37+D37</f>
        <v>1000000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70775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10293500</v>
      </c>
      <c r="D52" s="55">
        <f>SUM(D53:D61)</f>
        <v>-3250000</v>
      </c>
      <c r="E52" s="55">
        <f>+C52+D52</f>
        <v>7043500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0</v>
      </c>
      <c r="K52" s="26">
        <f t="shared" si="17"/>
        <v>0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0</v>
      </c>
    </row>
    <row r="53" spans="1:18" ht="15.75" x14ac:dyDescent="0.25">
      <c r="A53" s="6"/>
      <c r="B53" s="10" t="s">
        <v>24</v>
      </c>
      <c r="C53" s="21">
        <v>8810000</v>
      </c>
      <c r="D53" s="21">
        <v>-3250000</v>
      </c>
      <c r="E53" s="21">
        <f>+C53+D53</f>
        <v>5560000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0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0</v>
      </c>
      <c r="E54" s="21">
        <f t="shared" ref="E54:E61" si="19">+C54+D54</f>
        <v>400000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0</v>
      </c>
      <c r="E55" s="21">
        <f t="shared" si="19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0</v>
      </c>
      <c r="E56" s="21">
        <f t="shared" si="19"/>
        <v>283500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0</v>
      </c>
    </row>
    <row r="57" spans="1:18" ht="31.5" x14ac:dyDescent="0.25">
      <c r="A57" s="6"/>
      <c r="B57" s="10" t="s">
        <v>27</v>
      </c>
      <c r="C57" s="21">
        <v>800000</v>
      </c>
      <c r="D57" s="21">
        <v>0</v>
      </c>
      <c r="E57" s="21">
        <f t="shared" si="19"/>
        <v>800000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0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0</v>
      </c>
      <c r="L62" s="26"/>
      <c r="M62" s="26"/>
      <c r="N62" s="26"/>
      <c r="O62" s="26"/>
      <c r="P62" s="26">
        <f t="shared" ref="P62:Q62" si="21">SUM(P63:P71)</f>
        <v>0</v>
      </c>
      <c r="Q62" s="26">
        <f t="shared" si="21"/>
        <v>0</v>
      </c>
      <c r="R62" s="26">
        <f t="shared" si="2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0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>
        <v>0</v>
      </c>
      <c r="Q63" s="21">
        <v>0</v>
      </c>
      <c r="R63" s="15">
        <f t="shared" si="2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25547.59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25547.59</v>
      </c>
      <c r="I70" s="26">
        <f t="shared" si="23"/>
        <v>0</v>
      </c>
      <c r="J70" s="26">
        <f>+SUM(J71:J74)</f>
        <v>0</v>
      </c>
      <c r="K70" s="26">
        <f>+SUM(K71:K74)</f>
        <v>0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/>
      <c r="R70" s="26">
        <f t="shared" si="2"/>
        <v>25547.59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25547.59</v>
      </c>
      <c r="E74" s="21"/>
      <c r="F74" s="21">
        <v>0</v>
      </c>
      <c r="G74" s="21">
        <v>0</v>
      </c>
      <c r="H74" s="21">
        <v>25547.59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/>
      <c r="P74" s="21"/>
      <c r="Q74" s="21"/>
      <c r="R74" s="21">
        <f t="shared" si="2"/>
        <v>25547.59</v>
      </c>
      <c r="S74" s="21"/>
    </row>
    <row r="75" spans="1:24" ht="15.75" x14ac:dyDescent="0.25">
      <c r="A75" s="6"/>
      <c r="B75" s="81" t="s">
        <v>29</v>
      </c>
      <c r="C75" s="67">
        <f>+C70+C67+C62+C52+C44+C36+C26+C16+C10</f>
        <v>722699786</v>
      </c>
      <c r="D75" s="67">
        <f>+D70+D67+D62+D52+D44+D36+D26+D16+D10</f>
        <v>31578290.539999999</v>
      </c>
      <c r="E75" s="67">
        <f>+C75+D75</f>
        <v>754278076.53999996</v>
      </c>
      <c r="F75" s="67">
        <f t="shared" ref="F75:Q75" si="25">+F70+F67+F62+F52+F44+F36+F26+F16+F10</f>
        <v>46298535.599999994</v>
      </c>
      <c r="G75" s="67">
        <f>+G70+G67+G62+G52+G44+G36+G26+G16+G10</f>
        <v>30868968.530000001</v>
      </c>
      <c r="H75" s="67">
        <f>+H70+H67+H62+H52+H44+H36+H26+H16+H10</f>
        <v>73062211.539999992</v>
      </c>
      <c r="I75" s="67">
        <f t="shared" si="25"/>
        <v>0</v>
      </c>
      <c r="J75" s="67">
        <f t="shared" si="25"/>
        <v>0</v>
      </c>
      <c r="K75" s="67">
        <f t="shared" si="25"/>
        <v>0</v>
      </c>
      <c r="L75" s="67">
        <f t="shared" si="25"/>
        <v>0</v>
      </c>
      <c r="M75" s="67">
        <f t="shared" si="25"/>
        <v>0</v>
      </c>
      <c r="N75" s="67">
        <f t="shared" si="25"/>
        <v>0</v>
      </c>
      <c r="O75" s="67">
        <f t="shared" si="25"/>
        <v>0</v>
      </c>
      <c r="P75" s="67">
        <f t="shared" si="25"/>
        <v>0</v>
      </c>
      <c r="Q75" s="67">
        <f t="shared" si="25"/>
        <v>0</v>
      </c>
      <c r="R75" s="67">
        <f>SUM(F75:Q75)</f>
        <v>150229715.66999999</v>
      </c>
    </row>
    <row r="76" spans="1:24" ht="15.75" x14ac:dyDescent="0.25">
      <c r="A76" s="6"/>
      <c r="B76" s="81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722699786</v>
      </c>
      <c r="D88" s="49">
        <f>+D52+D36+D26+D16+D10+D62+D70</f>
        <v>31578290.539999995</v>
      </c>
      <c r="E88" s="49">
        <f>+C88+D88</f>
        <v>754278076.53999996</v>
      </c>
      <c r="F88" s="31">
        <f t="shared" ref="F88:M88" si="31">F10+F16+F26+F36+F44+F52+F62+F67+F70+F78+F81+F84</f>
        <v>46298535.599999994</v>
      </c>
      <c r="G88" s="31">
        <f t="shared" si="31"/>
        <v>30868968.530000001</v>
      </c>
      <c r="H88" s="31">
        <f>H10+H16+H26+H36+H44+H52+H62+H67+H70+H78+H81+H84</f>
        <v>73062211.540000007</v>
      </c>
      <c r="I88" s="31">
        <f t="shared" si="31"/>
        <v>0</v>
      </c>
      <c r="J88" s="31">
        <f t="shared" si="31"/>
        <v>0</v>
      </c>
      <c r="K88" s="31">
        <f t="shared" si="31"/>
        <v>0</v>
      </c>
      <c r="L88" s="31">
        <f t="shared" si="31"/>
        <v>0</v>
      </c>
      <c r="M88" s="31">
        <f t="shared" si="31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150229715.67000002</v>
      </c>
    </row>
    <row r="89" spans="1:24" ht="15.75" x14ac:dyDescent="0.25">
      <c r="A89" s="34"/>
      <c r="B89" s="62" t="s">
        <v>99</v>
      </c>
      <c r="C89" s="62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7"/>
      <c r="O98" s="7"/>
      <c r="P98" s="33"/>
      <c r="Q98" s="7"/>
      <c r="R98" s="7"/>
    </row>
    <row r="99" spans="1:29" ht="18.75" x14ac:dyDescent="0.3">
      <c r="A99" s="41"/>
      <c r="B99" s="66"/>
      <c r="C99" s="66"/>
      <c r="D99" s="66"/>
      <c r="E99" s="66"/>
      <c r="F99" s="66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64"/>
      <c r="H114" s="64"/>
      <c r="I114" s="64"/>
    </row>
    <row r="115" spans="1:29" s="5" customFormat="1" ht="18.75" x14ac:dyDescent="0.3">
      <c r="A115"/>
      <c r="B115"/>
      <c r="C115"/>
      <c r="D115"/>
      <c r="E115"/>
      <c r="G115" s="65"/>
      <c r="H115" s="65"/>
      <c r="I115" s="6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64"/>
      <c r="H116" s="64"/>
      <c r="I116" s="64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N75:N76"/>
    <mergeCell ref="O75:O76"/>
    <mergeCell ref="I75:I76"/>
    <mergeCell ref="J75:J76"/>
    <mergeCell ref="K75:K76"/>
    <mergeCell ref="L75:L76"/>
    <mergeCell ref="M75:M76"/>
    <mergeCell ref="E75:E76"/>
    <mergeCell ref="F75:F76"/>
    <mergeCell ref="D75:D76"/>
    <mergeCell ref="G75:G76"/>
    <mergeCell ref="H75:H76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B89:C89"/>
    <mergeCell ref="B98:M98"/>
    <mergeCell ref="G114:I114"/>
    <mergeCell ref="G115:I115"/>
    <mergeCell ref="G116:I116"/>
    <mergeCell ref="B99:F99"/>
  </mergeCells>
  <printOptions horizontalCentered="1"/>
  <pageMargins left="0.51" right="0.34" top="0.56999999999999995" bottom="0.51" header="0.31496062992125984" footer="0.31496062992125984"/>
  <pageSetup scale="54" fitToHeight="0" orientation="portrait" r:id="rId1"/>
  <headerFooter>
    <oddFooter>&amp;RPág. &amp;P / &amp;N</oddFooter>
  </headerFooter>
  <rowBreaks count="3" manualBreakCount="3">
    <brk id="45" min="1" max="17" man="1"/>
    <brk id="80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Marzo2023</vt:lpstr>
      <vt:lpstr>'Plantilla Ejecucion Marzo2023'!Área_de_impresión</vt:lpstr>
      <vt:lpstr>'Plantilla Ejecucion Marzo2023'!Títulos_a_imprimir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Eudimar Diaz Araujo</cp:lastModifiedBy>
  <cp:lastPrinted>2023-04-11T17:40:38Z</cp:lastPrinted>
  <dcterms:created xsi:type="dcterms:W3CDTF">2018-04-17T18:57:16Z</dcterms:created>
  <dcterms:modified xsi:type="dcterms:W3CDTF">2023-04-14T15:27:30Z</dcterms:modified>
</cp:coreProperties>
</file>