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ne.local\perfil\ONE\sonia.cristo\Desktop\Trans\"/>
    </mc:Choice>
  </mc:AlternateContent>
  <xr:revisionPtr revIDLastSave="0" documentId="8_{6316DB3D-5B84-472F-8E4D-1E1B393F4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 Mayo 2022" sheetId="8" r:id="rId1"/>
  </sheets>
  <definedNames>
    <definedName name="_xlnm.Print_Area" localSheetId="0">'Plantilla Ejecucion Mayo 2022'!$B$1:$P$103</definedName>
    <definedName name="_xlnm.Print_Titles" localSheetId="0">'Plantilla Ejecucion Mayo 2022'!$1:$9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8" l="1"/>
  <c r="D13" i="8"/>
  <c r="D12" i="8"/>
  <c r="I17" i="8" l="1"/>
  <c r="C71" i="8" l="1"/>
  <c r="C68" i="8"/>
  <c r="C63" i="8"/>
  <c r="C53" i="8"/>
  <c r="C45" i="8"/>
  <c r="C37" i="8"/>
  <c r="C75" i="8" s="1"/>
  <c r="C27" i="8"/>
  <c r="C17" i="8"/>
  <c r="C11" i="8"/>
  <c r="D11" i="8"/>
  <c r="C88" i="8" l="1"/>
  <c r="C76" i="8"/>
  <c r="F11" i="8"/>
  <c r="G11" i="8"/>
  <c r="H11" i="8"/>
  <c r="I11" i="8"/>
  <c r="J11" i="8"/>
  <c r="K11" i="8"/>
  <c r="L11" i="8"/>
  <c r="M11" i="8"/>
  <c r="N11" i="8"/>
  <c r="O11" i="8"/>
  <c r="P11" i="8"/>
  <c r="Q11" i="8"/>
  <c r="E12" i="8"/>
  <c r="E13" i="8"/>
  <c r="E14" i="8"/>
  <c r="E15" i="8"/>
  <c r="E16" i="8"/>
  <c r="D17" i="8"/>
  <c r="F17" i="8"/>
  <c r="G17" i="8"/>
  <c r="H17" i="8"/>
  <c r="J17" i="8"/>
  <c r="K17" i="8"/>
  <c r="L17" i="8"/>
  <c r="M17" i="8"/>
  <c r="N17" i="8"/>
  <c r="O17" i="8"/>
  <c r="P17" i="8"/>
  <c r="Q17" i="8"/>
  <c r="E18" i="8"/>
  <c r="E19" i="8"/>
  <c r="E20" i="8"/>
  <c r="E21" i="8"/>
  <c r="E22" i="8"/>
  <c r="E23" i="8"/>
  <c r="E24" i="8"/>
  <c r="E25" i="8"/>
  <c r="E26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4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39" i="8"/>
  <c r="E40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Q53" i="8"/>
  <c r="E54" i="8"/>
  <c r="E55" i="8"/>
  <c r="E56" i="8"/>
  <c r="E57" i="8"/>
  <c r="E58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E63" i="8" l="1"/>
  <c r="N75" i="8"/>
  <c r="E68" i="8"/>
  <c r="E45" i="8"/>
  <c r="E78" i="8"/>
  <c r="D75" i="8"/>
  <c r="E71" i="8"/>
  <c r="F75" i="8"/>
  <c r="E53" i="8"/>
  <c r="E37" i="8"/>
  <c r="I75" i="8"/>
  <c r="E27" i="8"/>
  <c r="E17" i="8"/>
  <c r="E11" i="8"/>
  <c r="M75" i="8"/>
  <c r="J75" i="8"/>
  <c r="Q75" i="8"/>
  <c r="H75" i="8"/>
  <c r="L75" i="8"/>
  <c r="O75" i="8"/>
  <c r="K75" i="8"/>
  <c r="G75" i="8"/>
  <c r="P75" i="8"/>
  <c r="E75" i="8" l="1"/>
  <c r="Q88" i="8" l="1"/>
  <c r="F81" i="8"/>
  <c r="G81" i="8"/>
  <c r="H81" i="8"/>
  <c r="I81" i="8"/>
  <c r="J81" i="8"/>
  <c r="E82" i="8"/>
  <c r="E83" i="8"/>
  <c r="F84" i="8"/>
  <c r="G84" i="8"/>
  <c r="H84" i="8"/>
  <c r="I84" i="8"/>
  <c r="J84" i="8"/>
  <c r="J86" i="8" s="1"/>
  <c r="E85" i="8"/>
  <c r="E84" i="8" l="1"/>
  <c r="E81" i="8"/>
  <c r="L88" i="8"/>
  <c r="N88" i="8"/>
  <c r="F86" i="8"/>
  <c r="P88" i="8"/>
  <c r="D88" i="8"/>
  <c r="G86" i="8"/>
  <c r="H88" i="8"/>
  <c r="H86" i="8"/>
  <c r="O88" i="8"/>
  <c r="I86" i="8"/>
  <c r="I88" i="8"/>
  <c r="M88" i="8"/>
  <c r="F88" i="8"/>
  <c r="J88" i="8"/>
  <c r="G88" i="8"/>
  <c r="K88" i="8"/>
  <c r="E86" i="8" l="1"/>
  <c r="E88" i="8"/>
</calcChain>
</file>

<file path=xl/sharedStrings.xml><?xml version="1.0" encoding="utf-8"?>
<sst xmlns="http://schemas.openxmlformats.org/spreadsheetml/2006/main" count="102" uniqueCount="101">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</sst>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164" fontId="0" fillId="0" borderId="0" xfId="0" applyNumberFormat="1" applyAlignment="1">
      <alignment vertical="center"/>
    </xf>
    <xf numFmtId="164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164" fontId="1" fillId="5" borderId="4" xfId="1" applyNumberFormat="1" applyFont="1" applyFill="1" applyBorder="1" applyAlignment="1">
      <alignment vertical="center"/>
    </xf>
    <xf numFmtId="164" fontId="1" fillId="5" borderId="5" xfId="1" applyNumberFormat="1" applyFont="1" applyFill="1" applyBorder="1" applyAlignment="1">
      <alignment vertical="center"/>
    </xf>
    <xf numFmtId="164" fontId="1" fillId="5" borderId="0" xfId="1" applyNumberFormat="1" applyFont="1" applyFill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3" borderId="0" xfId="1" applyNumberFormat="1" applyFont="1" applyFill="1" applyBorder="1" applyAlignment="1">
      <alignment vertical="center"/>
    </xf>
    <xf numFmtId="164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8" fillId="0" borderId="6" xfId="1" applyFont="1" applyBorder="1" applyAlignment="1">
      <alignment horizontal="left" vertical="center" wrapText="1"/>
    </xf>
    <xf numFmtId="164" fontId="1" fillId="2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vertical="center" wrapText="1"/>
    </xf>
    <xf numFmtId="164" fontId="1" fillId="0" borderId="6" xfId="1" applyNumberFormat="1" applyFont="1" applyBorder="1" applyAlignment="1">
      <alignment vertical="center"/>
    </xf>
    <xf numFmtId="164" fontId="1" fillId="5" borderId="4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861076</xdr:colOff>
      <xdr:row>0</xdr:row>
      <xdr:rowOff>227517</xdr:rowOff>
    </xdr:from>
    <xdr:to>
      <xdr:col>8</xdr:col>
      <xdr:colOff>518991</xdr:colOff>
      <xdr:row>4</xdr:row>
      <xdr:rowOff>187567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252" y="227517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23918</xdr:colOff>
      <xdr:row>99</xdr:row>
      <xdr:rowOff>211500</xdr:rowOff>
    </xdr:from>
    <xdr:to>
      <xdr:col>1</xdr:col>
      <xdr:colOff>2238375</xdr:colOff>
      <xdr:row>102</xdr:row>
      <xdr:rowOff>201039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18" y="31891650"/>
          <a:ext cx="2214457" cy="675339"/>
        </a:xfrm>
        <a:prstGeom prst="rect">
          <a:avLst/>
        </a:prstGeom>
      </xdr:spPr>
    </xdr:pic>
    <xdr:clientData/>
  </xdr:twoCellAnchor>
  <xdr:twoCellAnchor editAs="oneCell">
    <xdr:from>
      <xdr:col>2</xdr:col>
      <xdr:colOff>278748</xdr:colOff>
      <xdr:row>97</xdr:row>
      <xdr:rowOff>19366</xdr:rowOff>
    </xdr:from>
    <xdr:to>
      <xdr:col>4</xdr:col>
      <xdr:colOff>80682</xdr:colOff>
      <xdr:row>100</xdr:row>
      <xdr:rowOff>85927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6983" y="31317395"/>
          <a:ext cx="2603405" cy="772532"/>
        </a:xfrm>
        <a:prstGeom prst="rect">
          <a:avLst/>
        </a:prstGeom>
      </xdr:spPr>
    </xdr:pic>
    <xdr:clientData/>
  </xdr:twoCellAnchor>
  <xdr:twoCellAnchor editAs="oneCell">
    <xdr:from>
      <xdr:col>5</xdr:col>
      <xdr:colOff>481853</xdr:colOff>
      <xdr:row>99</xdr:row>
      <xdr:rowOff>67235</xdr:rowOff>
    </xdr:from>
    <xdr:to>
      <xdr:col>7</xdr:col>
      <xdr:colOff>851647</xdr:colOff>
      <xdr:row>102</xdr:row>
      <xdr:rowOff>75755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763000" y="32642735"/>
          <a:ext cx="2711823" cy="69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6"/>
  <sheetViews>
    <sheetView showGridLines="0" tabSelected="1" showWhiteSpace="0" view="pageBreakPreview" topLeftCell="C1" zoomScaleNormal="100" zoomScaleSheetLayoutView="100" workbookViewId="0">
      <selection activeCell="C88" sqref="C88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8" width="18.85546875" style="6" customWidth="1"/>
    <col min="9" max="9" width="16.42578125" style="6" bestFit="1" customWidth="1"/>
    <col min="10" max="10" width="18" style="6" customWidth="1"/>
    <col min="11" max="11" width="7.140625" style="6" hidden="1" customWidth="1"/>
    <col min="12" max="12" width="6.42578125" style="6" hidden="1" customWidth="1"/>
    <col min="13" max="13" width="9.28515625" style="6" hidden="1" customWidth="1"/>
    <col min="14" max="14" width="14.5703125" style="6" hidden="1" customWidth="1"/>
    <col min="15" max="15" width="11.28515625" style="6" hidden="1" customWidth="1"/>
    <col min="16" max="16" width="14" style="6" hidden="1" customWidth="1"/>
    <col min="17" max="17" width="9.85546875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1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9" ht="18.75" customHeight="1" x14ac:dyDescent="0.25">
      <c r="B2" s="71" t="s">
        <v>49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9" ht="18.75" customHeight="1" x14ac:dyDescent="0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9"/>
      <c r="O3" s="9"/>
      <c r="P3" s="9"/>
      <c r="Q3" s="9"/>
    </row>
    <row r="4" spans="1:29" ht="18.75" x14ac:dyDescent="0.25">
      <c r="B4" s="71">
        <v>2022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29" ht="15.75" customHeight="1" x14ac:dyDescent="0.25"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29" ht="18.75" x14ac:dyDescent="0.3">
      <c r="B6" s="70" t="s">
        <v>30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5" t="s">
        <v>0</v>
      </c>
      <c r="C8" s="73" t="s">
        <v>97</v>
      </c>
      <c r="D8" s="73" t="s">
        <v>98</v>
      </c>
      <c r="E8" s="75" t="s">
        <v>47</v>
      </c>
      <c r="F8" s="77" t="s">
        <v>99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67"/>
    </row>
    <row r="9" spans="1:29" ht="42.75" customHeight="1" thickBot="1" x14ac:dyDescent="0.3">
      <c r="A9" s="8"/>
      <c r="B9" s="76"/>
      <c r="C9" s="74"/>
      <c r="D9" s="74"/>
      <c r="E9" s="76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-717754064.23000002</v>
      </c>
      <c r="E11" s="33">
        <f>SUM(F11:V11)</f>
        <v>176131757.04999998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38837043.350000001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f>-724386642.4+5290000</f>
        <v>-719096642.39999998</v>
      </c>
      <c r="E12" s="26">
        <f>SUM(F12:U12)</f>
        <v>154171513.84999999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33749518.450000003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f>-4082500+950000</f>
        <v>-3132500</v>
      </c>
      <c r="E13" s="26">
        <f>SUM(F13:U13)</f>
        <v>856250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153500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4475078.17</v>
      </c>
      <c r="E16" s="26">
        <f>SUM(F16:U16)</f>
        <v>21103993.200000003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4934024.9000000004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-18616206.16</v>
      </c>
      <c r="E17" s="33">
        <f>SUM(F17:V17)</f>
        <v>26207370.390000001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4070445.96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-108587.56</v>
      </c>
      <c r="E18" s="25">
        <f>SUM(F18:T18)</f>
        <v>7412931.3900000006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2499626.6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4004805</v>
      </c>
      <c r="E19" s="25">
        <f t="shared" ref="E19:E25" si="6">SUM(F19:T19)</f>
        <v>286920.93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f>-12232929.06+250000</f>
        <v>-11982929.060000001</v>
      </c>
      <c r="E20" s="25">
        <f t="shared" si="6"/>
        <v>652500</v>
      </c>
      <c r="F20" s="25">
        <v>0</v>
      </c>
      <c r="G20" s="25">
        <v>165800</v>
      </c>
      <c r="H20" s="25">
        <v>61600</v>
      </c>
      <c r="I20" s="25">
        <v>331100</v>
      </c>
      <c r="J20" s="25">
        <v>94000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-11205572</v>
      </c>
      <c r="E21" s="25">
        <f t="shared" si="6"/>
        <v>347050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18034320.25</v>
      </c>
      <c r="E22" s="25">
        <f t="shared" si="6"/>
        <v>10566062.83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621800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7331332.3399999999</v>
      </c>
      <c r="E23" s="25">
        <f t="shared" si="6"/>
        <v>745890.74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171159.48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-3348965</v>
      </c>
      <c r="E24" s="25">
        <f t="shared" si="6"/>
        <v>309873.09000000003</v>
      </c>
      <c r="F24" s="25">
        <v>0</v>
      </c>
      <c r="G24" s="25">
        <v>84810</v>
      </c>
      <c r="H24" s="25">
        <v>25000</v>
      </c>
      <c r="I24" s="25">
        <v>57280.08</v>
      </c>
      <c r="J24" s="25">
        <v>142783.01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-22345205.129999999</v>
      </c>
      <c r="E25" s="25">
        <f t="shared" si="6"/>
        <v>5546041.8099999996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448387.87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1004595</v>
      </c>
      <c r="E26" s="25">
        <f>SUM(F26:T26)</f>
        <v>340099.6</v>
      </c>
      <c r="F26" s="25">
        <v>0</v>
      </c>
      <c r="G26" s="25">
        <v>0</v>
      </c>
      <c r="H26" s="25">
        <v>158450.4</v>
      </c>
      <c r="I26" s="25">
        <v>88960.2</v>
      </c>
      <c r="J26" s="25">
        <v>92689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112480283.89</v>
      </c>
      <c r="E27" s="33">
        <f>SUM(F27:V27)</f>
        <v>5742902.8099999996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2630205.0499999998</v>
      </c>
      <c r="K27" s="33">
        <f t="shared" si="8"/>
        <v>0</v>
      </c>
      <c r="L27" s="33">
        <f t="shared" si="8"/>
        <v>0</v>
      </c>
      <c r="M27" s="33">
        <f t="shared" si="8"/>
        <v>0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-55822</v>
      </c>
      <c r="E28" s="25">
        <f>+SUM(F28:T28)</f>
        <v>208960.75999999998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179148.79999999999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1259270</v>
      </c>
      <c r="E29" s="25">
        <f t="shared" ref="E29:E36" si="10">+SUM(F29:T29)</f>
        <v>785345.61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1424662</v>
      </c>
      <c r="E30" s="25">
        <f t="shared" si="10"/>
        <v>586000.88</v>
      </c>
      <c r="F30" s="25">
        <v>0</v>
      </c>
      <c r="G30" s="25">
        <v>0</v>
      </c>
      <c r="H30" s="25">
        <v>189952.76</v>
      </c>
      <c r="I30" s="25">
        <v>0</v>
      </c>
      <c r="J30" s="25">
        <v>396048.12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90781.28</v>
      </c>
      <c r="F31" s="25">
        <v>0</v>
      </c>
      <c r="G31" s="25">
        <v>0</v>
      </c>
      <c r="H31" s="25">
        <v>0</v>
      </c>
      <c r="I31" s="25">
        <v>81123.520000000004</v>
      </c>
      <c r="J31" s="25">
        <v>9657.76</v>
      </c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-237685</v>
      </c>
      <c r="E32" s="25">
        <f t="shared" si="10"/>
        <v>58150.400000000001</v>
      </c>
      <c r="F32" s="25">
        <v>0</v>
      </c>
      <c r="G32" s="25">
        <v>0</v>
      </c>
      <c r="H32" s="25">
        <v>0</v>
      </c>
      <c r="I32" s="25">
        <v>0</v>
      </c>
      <c r="J32" s="25">
        <v>58150.400000000001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-140019</v>
      </c>
      <c r="E33" s="25">
        <f t="shared" si="10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1440358.22</v>
      </c>
      <c r="E34" s="25">
        <f t="shared" si="10"/>
        <v>2615565.5099999998</v>
      </c>
      <c r="F34" s="25">
        <v>0</v>
      </c>
      <c r="G34" s="25">
        <v>0</v>
      </c>
      <c r="H34" s="25">
        <v>911565.51</v>
      </c>
      <c r="I34" s="25">
        <v>0</v>
      </c>
      <c r="J34" s="25">
        <v>1704000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108464752.31</v>
      </c>
      <c r="E36" s="25">
        <f t="shared" si="10"/>
        <v>1398098.3699999999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283199.96999999997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307054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114004</v>
      </c>
      <c r="K37" s="33">
        <f t="shared" si="11"/>
        <v>0</v>
      </c>
      <c r="L37" s="33">
        <f t="shared" si="11"/>
        <v>0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v>0</v>
      </c>
      <c r="F38" s="25">
        <v>0</v>
      </c>
      <c r="G38" s="25">
        <v>51775</v>
      </c>
      <c r="H38" s="25">
        <v>0</v>
      </c>
      <c r="I38" s="25">
        <v>141275</v>
      </c>
      <c r="J38" s="25">
        <v>114004</v>
      </c>
      <c r="K38" s="25">
        <v>0</v>
      </c>
      <c r="L38" s="27">
        <v>0</v>
      </c>
      <c r="M38" s="27">
        <v>0</v>
      </c>
      <c r="N38" s="27">
        <v>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 t="shared" ref="E39:E43" si="13"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 t="shared" si="13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si="13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631383786.5</v>
      </c>
      <c r="E53" s="33">
        <f>SUM(F53:V53)</f>
        <v>12133238.220000001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9265550.7100000009</v>
      </c>
      <c r="K53" s="33">
        <f t="shared" si="17"/>
        <v>0</v>
      </c>
      <c r="L53" s="33">
        <f t="shared" si="17"/>
        <v>0</v>
      </c>
      <c r="M53" s="33">
        <f t="shared" si="17"/>
        <v>0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592930867.72000003</v>
      </c>
      <c r="E54" s="25">
        <f>+SUM(F54:V54)</f>
        <v>10987214.24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9265550.7100000009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902057</v>
      </c>
      <c r="E55" s="25">
        <f t="shared" ref="E55:E62" si="19">+SUM(F55:V55)</f>
        <v>899676.82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 t="shared" si="19"/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24707265</v>
      </c>
      <c r="E57" s="25">
        <f t="shared" si="19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8917196.7799999993</v>
      </c>
      <c r="E58" s="25">
        <f>+SUM(F58:V58)</f>
        <v>194702.1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si="19"/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/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/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7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7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7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7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7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7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7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7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7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7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7" ht="15.75" x14ac:dyDescent="0.25">
      <c r="A75" s="8"/>
      <c r="B75" s="13" t="s">
        <v>29</v>
      </c>
      <c r="C75" s="59">
        <f>+C71+C68+C63+C53+C45+C37+C27+C17+C11</f>
        <v>2675678070</v>
      </c>
      <c r="D75" s="59">
        <f>+D71+D68+D63+D53+D45+D37+D27+D17+D11</f>
        <v>7390000</v>
      </c>
      <c r="E75" s="59">
        <f>SUM(F75:V75)</f>
        <v>220329272.47000003</v>
      </c>
      <c r="F75" s="59">
        <f>+F71+F68+F63+F53+F45+F37+F27+F17+F11</f>
        <v>23282118.98</v>
      </c>
      <c r="G75" s="36">
        <f t="shared" ref="G75:I75" si="23">+G63+G53+G27+G17+G11</f>
        <v>39440905.710000001</v>
      </c>
      <c r="H75" s="36">
        <f>+H63+H53+H27+H17+H11+H37</f>
        <v>54910124.339999996</v>
      </c>
      <c r="I75" s="36">
        <f t="shared" si="23"/>
        <v>47778874.369999997</v>
      </c>
      <c r="J75" s="36">
        <f t="shared" ref="J75:O75" si="24">+J63+J53+J27+J17+J37+J11+J71+J68+J45</f>
        <v>54917249.070000008</v>
      </c>
      <c r="K75" s="36">
        <f t="shared" si="24"/>
        <v>0</v>
      </c>
      <c r="L75" s="36">
        <f t="shared" si="24"/>
        <v>0</v>
      </c>
      <c r="M75" s="36">
        <f t="shared" si="24"/>
        <v>0</v>
      </c>
      <c r="N75" s="36">
        <f t="shared" si="24"/>
        <v>0</v>
      </c>
      <c r="O75" s="36">
        <f t="shared" si="24"/>
        <v>0</v>
      </c>
      <c r="P75" s="36">
        <f>+P71+P68+P63+P53+P45+P37+P27+P17+P11</f>
        <v>0</v>
      </c>
      <c r="Q75" s="36">
        <f>+Q71+Q68+Q63+Q53+Q45+Q37+Q27+Q17+Q11</f>
        <v>0</v>
      </c>
    </row>
    <row r="76" spans="1:17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45"/>
      <c r="B77" s="10" t="s">
        <v>60</v>
      </c>
      <c r="C77" s="62">
        <v>0</v>
      </c>
      <c r="D77" s="62"/>
      <c r="E77" s="30">
        <f t="shared" ref="E77:E85" si="25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6">SUM(H79:H80)</f>
        <v>0</v>
      </c>
      <c r="I78" s="33">
        <f t="shared" si="26"/>
        <v>0</v>
      </c>
      <c r="J78" s="33">
        <f t="shared" si="26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7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5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7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5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7">SUM(G82:G83)</f>
        <v>0</v>
      </c>
      <c r="H81" s="33">
        <f t="shared" si="27"/>
        <v>0</v>
      </c>
      <c r="I81" s="33">
        <f t="shared" si="27"/>
        <v>0</v>
      </c>
      <c r="J81" s="33">
        <f t="shared" si="27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5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5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8">SUM(G85)</f>
        <v>0</v>
      </c>
      <c r="H84" s="33">
        <f t="shared" si="28"/>
        <v>0</v>
      </c>
      <c r="I84" s="33">
        <f t="shared" si="28"/>
        <v>0</v>
      </c>
      <c r="J84" s="33">
        <f t="shared" si="28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5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29">+G84+G81+G78</f>
        <v>0</v>
      </c>
      <c r="H86" s="38">
        <f t="shared" si="29"/>
        <v>0</v>
      </c>
      <c r="I86" s="38">
        <f t="shared" si="29"/>
        <v>0</v>
      </c>
      <c r="J86" s="38">
        <f t="shared" si="29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</f>
        <v>7390000</v>
      </c>
      <c r="E88" s="39">
        <f>SUM(F88:V88)</f>
        <v>220522322.46999997</v>
      </c>
      <c r="F88" s="40">
        <f t="shared" ref="F88:M88" si="30">F11+F17+F27+F37+F45+F53+F63+F68+F71+F78+F81+F84</f>
        <v>23282118.98</v>
      </c>
      <c r="G88" s="40">
        <f t="shared" si="30"/>
        <v>39492680.710000001</v>
      </c>
      <c r="H88" s="40">
        <f t="shared" si="30"/>
        <v>54910124.339999996</v>
      </c>
      <c r="I88" s="40">
        <f t="shared" si="30"/>
        <v>47920149.36999999</v>
      </c>
      <c r="J88" s="40">
        <f t="shared" si="30"/>
        <v>54917249.07</v>
      </c>
      <c r="K88" s="40">
        <f t="shared" si="30"/>
        <v>0</v>
      </c>
      <c r="L88" s="40">
        <f t="shared" si="30"/>
        <v>0</v>
      </c>
      <c r="M88" s="40">
        <f t="shared" si="30"/>
        <v>0</v>
      </c>
      <c r="N88" s="40">
        <f>SUM(N75:N87)</f>
        <v>0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79" t="s">
        <v>100</v>
      </c>
      <c r="C89" s="79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45"/>
      <c r="F90" s="45"/>
      <c r="G90" s="45"/>
      <c r="H90" s="45"/>
      <c r="I90" s="45"/>
      <c r="J90" s="17"/>
      <c r="K90" s="16"/>
      <c r="L90" s="16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45"/>
      <c r="F91" s="45"/>
      <c r="G91" s="45"/>
      <c r="H91" s="45"/>
      <c r="I91" s="45"/>
      <c r="J91" s="17"/>
      <c r="K91" s="16"/>
      <c r="L91" s="16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41"/>
      <c r="O98" s="41"/>
      <c r="P98" s="44"/>
      <c r="Q98" s="9"/>
      <c r="R98" s="9"/>
    </row>
    <row r="99" spans="1:29" ht="18.75" x14ac:dyDescent="0.3">
      <c r="A99" s="8"/>
      <c r="B99" s="84"/>
      <c r="C99" s="84"/>
      <c r="D99" s="84"/>
      <c r="E99" s="84"/>
      <c r="F99" s="84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81"/>
      <c r="H114" s="81"/>
      <c r="I114" s="81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82"/>
      <c r="H115" s="82"/>
      <c r="I115" s="82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83"/>
      <c r="H116" s="83"/>
      <c r="I116" s="83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89:C89"/>
    <mergeCell ref="B98:M98"/>
    <mergeCell ref="G114:I114"/>
    <mergeCell ref="G115:I115"/>
    <mergeCell ref="G116:I116"/>
    <mergeCell ref="B99:F99"/>
    <mergeCell ref="D8:D9"/>
    <mergeCell ref="B8:B9"/>
    <mergeCell ref="C8:C9"/>
    <mergeCell ref="F8:P8"/>
    <mergeCell ref="E8:E9"/>
    <mergeCell ref="B6:S6"/>
    <mergeCell ref="B1:S1"/>
    <mergeCell ref="B2:S2"/>
    <mergeCell ref="B3:M3"/>
    <mergeCell ref="B4:S4"/>
    <mergeCell ref="B5:S5"/>
  </mergeCells>
  <printOptions horizontalCentered="1"/>
  <pageMargins left="0.70866141732283461" right="0.70866141732283461" top="0.74803149606299213" bottom="0.74803149606299213" header="0.31496062992125984" footer="0.31496062992125984"/>
  <pageSetup scale="44" fitToHeight="0" orientation="portrait" r:id="rId1"/>
  <headerFooter>
    <oddFooter>&amp;RPág. &amp;P / &amp;N</oddFooter>
  </headerFooter>
  <rowBreaks count="1" manualBreakCount="1">
    <brk id="53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Mayo 2022</vt:lpstr>
      <vt:lpstr>'Plantilla Ejecucion Mayo 2022'!Área_de_impresión</vt:lpstr>
      <vt:lpstr>'Plantilla Ejecucion Mayo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Sonia Luisana Cristo Santos</cp:lastModifiedBy>
  <cp:lastPrinted>2022-06-17T17:38:25Z</cp:lastPrinted>
  <dcterms:created xsi:type="dcterms:W3CDTF">2018-04-17T18:57:16Z</dcterms:created>
  <dcterms:modified xsi:type="dcterms:W3CDTF">2022-08-12T12:04:41Z</dcterms:modified>
</cp:coreProperties>
</file>