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lacion de Ingresos y Egresos" sheetId="1" r:id="rId1"/>
  </sheets>
  <definedNames>
    <definedName name="_xlnm.Print_Area" localSheetId="0">'Relacion de Ingresos y Egresos'!$A$1:$E$6</definedName>
    <definedName name="_xlnm.Print_Titles" localSheetId="0">'Relacion de Ingresos y Egresos'!$6:$6</definedName>
  </definedNames>
  <calcPr fullCalcOnLoad="1"/>
</workbook>
</file>

<file path=xl/sharedStrings.xml><?xml version="1.0" encoding="utf-8"?>
<sst xmlns="http://schemas.openxmlformats.org/spreadsheetml/2006/main" count="333" uniqueCount="112">
  <si>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</si>
  <si>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</si>
  <si>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</si>
  <si>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</si>
  <si>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</si>
  <si>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</si>
  <si>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</si>
  <si>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</si>
  <si>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</si>
  <si>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</si>
  <si>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</si>
  <si>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</si>
  <si>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</si>
  <si>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</si>
  <si>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Inicial</t>
  </si>
  <si>
    <t>Presupuesto Vigente</t>
  </si>
  <si>
    <t>Presupuesto Ejecutado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</si>
  <si>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</si>
  <si>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</si>
  <si>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</si>
  <si>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</si>
  <si>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</si>
  <si>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</si>
  <si>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</si>
  <si>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</si>
  <si>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</si>
  <si>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</si>
  <si>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</si>
  <si>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</si>
  <si>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</si>
  <si>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</si>
  <si>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</si>
  <si>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</si>
  <si>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</si>
  <si>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</si>
  <si>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</si>
  <si>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</si>
  <si>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</si>
  <si>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</si>
  <si>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</si>
  <si>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</si>
  <si>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</si>
  <si>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</si>
  <si>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</si>
  <si>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</si>
  <si>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</si>
  <si>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</si>
  <si>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</si>
  <si>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</si>
  <si>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</si>
  <si>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</si>
  <si>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</si>
  <si>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</si>
  <si>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</si>
  <si>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</si>
  <si>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</si>
  <si>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</si>
  <si>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</si>
  <si>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</si>
  <si>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</si>
  <si>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</si>
  <si>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</si>
  <si>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</si>
  <si>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</si>
  <si>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Modificación Presupuestaria</t>
  </si>
  <si>
    <t>2.1.1.2.05-Sueldo al personal nominal en período probatorio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</si>
  <si>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</si>
  <si>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</si>
  <si>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</si>
  <si>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</si>
  <si>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</si>
  <si>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</si>
  <si>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</si>
  <si>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</si>
  <si>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</si>
  <si>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</si>
  <si>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</si>
  <si>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</si>
  <si>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</si>
  <si>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</si>
  <si>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</si>
  <si>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</si>
  <si>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</si>
  <si>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</si>
  <si>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2.3.9.2.01-Útiles de escritorio, oficina e informática </t>
  </si>
  <si>
    <t>2.3.4.1.01-Productos medicinales para uso humano</t>
  </si>
  <si>
    <t>2.2.8.2.01-Comisiones y gastos bancarios</t>
  </si>
  <si>
    <t>0009-OFICINA NACIONAL DE ESTADISTICAS</t>
  </si>
  <si>
    <t xml:space="preserve">Relación de Ingresos y Egresos </t>
  </si>
  <si>
    <t>2.3.9.9.02-Bonos para útiles diversos</t>
  </si>
  <si>
    <t>2.2.4.4.01-Peaje</t>
  </si>
  <si>
    <t>"Año de Fomento de las Exportaciones”</t>
  </si>
  <si>
    <t>2.6.1.1.01-Muebles, equipos de oficina y estantería</t>
  </si>
  <si>
    <t>0036-Lineamientos e investigaciones previas al levantamiento de la información principal</t>
  </si>
  <si>
    <t>0037-Diseño</t>
  </si>
  <si>
    <t>0038-Encuestas</t>
  </si>
  <si>
    <t>0039-Análisis de Resultados</t>
  </si>
  <si>
    <t>0040-Equipos</t>
  </si>
  <si>
    <t>0041-Consultorías</t>
  </si>
  <si>
    <t>0042-Sistemas Informáticos</t>
  </si>
  <si>
    <t>0043-Produccion de Informacion Estadistica y coordinacion Intersectorial sobre Indicadores del Cap. B de la CM Embarazo en Adolescentes</t>
  </si>
  <si>
    <t>0045-Levantamiento de la informacion</t>
  </si>
  <si>
    <t>2.1.1.5.03-Prestación laboral por desvinculación</t>
  </si>
  <si>
    <t>2.1.1.5.04-Proporción de vacaciones no disfrutadas</t>
  </si>
  <si>
    <t>2.2.7.1.02-Servicios especiales de mantenimiento y reparación</t>
  </si>
  <si>
    <t>Periodo del 1ro de Enero al 31 de Marzo de 2018</t>
  </si>
  <si>
    <t>2.2.5.3.04-Alquiler de equipo de oficina y muebles</t>
  </si>
  <si>
    <t>2.2.7.2.08-Servicios de mantenimiento, reparación, desmonte e instalación</t>
  </si>
  <si>
    <t>2.2.1.4.01-Telefax y correos</t>
  </si>
  <si>
    <t>2.6.5.8.01-Otros equipos</t>
  </si>
  <si>
    <t>2.6.4.1.01-Automóviles y camiones</t>
  </si>
  <si>
    <t>2.6.6.2.01-Equipos de seguridad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</si>
</sst>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2" borderId="10" xfId="0" applyNumberFormat="1" applyFont="1" applyFill="1" applyBorder="1" applyAlignment="1">
      <alignment horizontal="left"/>
    </xf>
    <xf numFmtId="171" fontId="2" fillId="23" borderId="0" xfId="47" applyFont="1" applyFill="1" applyBorder="1" applyAlignment="1">
      <alignment horizontal="center" vertical="center" wrapText="1"/>
    </xf>
    <xf numFmtId="171" fontId="3" fillId="2" borderId="10" xfId="47" applyFont="1" applyFill="1" applyBorder="1" applyAlignment="1">
      <alignment horizontal="right"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2" fillId="14" borderId="0" xfId="0" applyFont="1" applyFill="1" applyAlignment="1">
      <alignment/>
    </xf>
    <xf numFmtId="171" fontId="2" fillId="14" borderId="0" xfId="47" applyFont="1" applyFill="1" applyAlignment="1">
      <alignment/>
    </xf>
    <xf numFmtId="0" fontId="2" fillId="2" borderId="0" xfId="0" applyFont="1" applyFill="1" applyAlignment="1">
      <alignment/>
    </xf>
    <xf numFmtId="171" fontId="2" fillId="2" borderId="0" xfId="47" applyFont="1" applyFill="1" applyAlignment="1">
      <alignment/>
    </xf>
    <xf numFmtId="0" fontId="2" fillId="8" borderId="0" xfId="0" applyFont="1" applyFill="1" applyAlignment="1">
      <alignment/>
    </xf>
    <xf numFmtId="171" fontId="2" fillId="8" borderId="0" xfId="47" applyFont="1" applyFill="1" applyAlignment="1">
      <alignment/>
    </xf>
    <xf numFmtId="0" fontId="0" fillId="0" borderId="0" xfId="0" applyFont="1" applyAlignment="1">
      <alignment/>
    </xf>
    <xf numFmtId="171" fontId="0" fillId="2" borderId="0" xfId="47" applyFont="1" applyFill="1" applyAlignment="1">
      <alignment/>
    </xf>
    <xf numFmtId="49" fontId="3" fillId="14" borderId="0" xfId="0" applyNumberFormat="1" applyFont="1" applyFill="1" applyBorder="1" applyAlignment="1">
      <alignment/>
    </xf>
    <xf numFmtId="171" fontId="3" fillId="14" borderId="0" xfId="47" applyFont="1" applyFill="1" applyAlignment="1">
      <alignment horizontal="right"/>
    </xf>
    <xf numFmtId="171" fontId="0" fillId="0" borderId="0" xfId="47" applyFont="1" applyAlignment="1">
      <alignment/>
    </xf>
    <xf numFmtId="49" fontId="3" fillId="2" borderId="0" xfId="0" applyNumberFormat="1" applyFont="1" applyFill="1" applyAlignment="1">
      <alignment vertical="top"/>
    </xf>
    <xf numFmtId="171" fontId="3" fillId="2" borderId="0" xfId="0" applyNumberFormat="1" applyFont="1" applyFill="1" applyAlignment="1">
      <alignment horizontal="right"/>
    </xf>
    <xf numFmtId="49" fontId="3" fillId="8" borderId="0" xfId="0" applyNumberFormat="1" applyFont="1" applyFill="1" applyAlignment="1">
      <alignment vertical="top"/>
    </xf>
    <xf numFmtId="171" fontId="3" fillId="8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0002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showGridLines="0" tabSelected="1" zoomScale="120" zoomScaleNormal="120" zoomScalePageLayoutView="0" workbookViewId="0" topLeftCell="A1">
      <pane ySplit="6" topLeftCell="A17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0.7109375" style="0" customWidth="1"/>
    <col min="2" max="2" width="23.57421875" style="6" bestFit="1" customWidth="1"/>
    <col min="3" max="3" width="20.00390625" style="6" bestFit="1" customWidth="1"/>
    <col min="4" max="4" width="20.421875" style="6" bestFit="1" customWidth="1"/>
    <col min="5" max="5" width="19.421875" style="6" bestFit="1" customWidth="1"/>
    <col min="6" max="6" width="15.5742187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">
      <c r="A1" s="24" t="s">
        <v>0</v>
      </c>
      <c r="B1" s="24"/>
      <c r="C1" s="24"/>
      <c r="D1" s="24"/>
      <c r="E1" s="24"/>
    </row>
    <row r="2" spans="1:5" ht="15.75">
      <c r="A2" s="25" t="s">
        <v>1</v>
      </c>
      <c r="B2" s="25"/>
      <c r="C2" s="25"/>
      <c r="D2" s="25"/>
      <c r="E2" s="25"/>
    </row>
    <row r="3" spans="1:5" ht="15">
      <c r="A3" s="26" t="s">
        <v>91</v>
      </c>
      <c r="B3" s="26"/>
      <c r="C3" s="26"/>
      <c r="D3" s="26"/>
      <c r="E3" s="26"/>
    </row>
    <row r="4" spans="1:5" ht="15">
      <c r="A4" s="26" t="s">
        <v>88</v>
      </c>
      <c r="B4" s="26"/>
      <c r="C4" s="26"/>
      <c r="D4" s="26"/>
      <c r="E4" s="26"/>
    </row>
    <row r="5" spans="1:5" ht="19.5" customHeight="1">
      <c r="A5" s="26" t="s">
        <v>105</v>
      </c>
      <c r="B5" s="26"/>
      <c r="C5" s="26"/>
      <c r="D5" s="26"/>
      <c r="E5" s="26"/>
    </row>
    <row r="6" spans="1:5" s="2" customFormat="1" ht="26.25" thickBot="1">
      <c r="A6" s="1" t="s">
        <v>2</v>
      </c>
      <c r="B6" s="4" t="s">
        <v>14</v>
      </c>
      <c r="C6" s="4" t="s">
        <v>64</v>
      </c>
      <c r="D6" s="4" t="s">
        <v>15</v>
      </c>
      <c r="E6" s="4" t="s">
        <v>16</v>
      </c>
    </row>
    <row r="7" spans="1:6" ht="13.5" thickBot="1">
      <c r="A7" s="3" t="s">
        <v>87</v>
      </c>
      <c r="B7" s="5">
        <f>+B8+B83+B115+B153+B172+B187+B216+B243+B271+B298+B301+B304+B309+B312+B316+B327</f>
        <v>624182085</v>
      </c>
      <c r="C7" s="5">
        <f>+C8+C83+C115+C153+C172+C187++C216+C243+C271+C298+C301+C304+C309+C312+C316+C327</f>
        <v>7.674088919884525E-09</v>
      </c>
      <c r="D7" s="5">
        <f>+D8+D83+D115+D153+D172+D187++D216+D243+D271+D298+D301+D304+D309+D312+D316+D327</f>
        <v>624182084.9999999</v>
      </c>
      <c r="E7" s="5">
        <f>+E8+E83+E115+E153+E172+E187++E216+E243+E271+E298+E301+E304+E309+E312+E316+E327</f>
        <v>66027832.67</v>
      </c>
      <c r="F7" s="7"/>
    </row>
    <row r="8" spans="1:5" ht="12.75">
      <c r="A8" s="16" t="s">
        <v>3</v>
      </c>
      <c r="B8" s="17">
        <f>+B9+B23+B52+B74</f>
        <v>204189984</v>
      </c>
      <c r="C8" s="17">
        <f>+C9+C23+C52+C74</f>
        <v>-10962100</v>
      </c>
      <c r="D8" s="17">
        <f>+D9+D23+D52+D74</f>
        <v>193227884</v>
      </c>
      <c r="E8" s="17">
        <f>+E9+E23+E52+E74</f>
        <v>28909662.97</v>
      </c>
    </row>
    <row r="9" spans="1:5" ht="12.75">
      <c r="A9" s="12" t="s">
        <v>4</v>
      </c>
      <c r="B9" s="13">
        <f>SUM(B10:B22)</f>
        <v>150611162</v>
      </c>
      <c r="C9" s="13">
        <f>SUM(C10:C22)</f>
        <v>-6022857</v>
      </c>
      <c r="D9" s="13">
        <f>SUM(D10:D22)</f>
        <v>144588305</v>
      </c>
      <c r="E9" s="13">
        <f>SUM(E10:E22)</f>
        <v>24249268.82</v>
      </c>
    </row>
    <row r="10" spans="1:5" ht="12.75">
      <c r="A10" s="14" t="s">
        <v>17</v>
      </c>
      <c r="B10" s="18">
        <v>74959080</v>
      </c>
      <c r="C10" s="18">
        <v>0</v>
      </c>
      <c r="D10" s="18">
        <v>74959080</v>
      </c>
      <c r="E10" s="18">
        <v>18015636.67</v>
      </c>
    </row>
    <row r="11" spans="1:5" ht="12.75">
      <c r="A11" s="14" t="s">
        <v>18</v>
      </c>
      <c r="B11" s="18">
        <v>29278152</v>
      </c>
      <c r="C11" s="18">
        <v>-6704041</v>
      </c>
      <c r="D11" s="18">
        <v>22574111</v>
      </c>
      <c r="E11" s="18">
        <v>1028600</v>
      </c>
    </row>
    <row r="12" spans="1:5" ht="12.75">
      <c r="A12" s="14" t="s">
        <v>65</v>
      </c>
      <c r="B12" s="18">
        <v>600000</v>
      </c>
      <c r="C12" s="18">
        <v>0</v>
      </c>
      <c r="D12" s="18">
        <v>600000</v>
      </c>
      <c r="E12" s="18">
        <v>150000</v>
      </c>
    </row>
    <row r="13" spans="1:5" ht="12.75">
      <c r="A13" s="14" t="s">
        <v>19</v>
      </c>
      <c r="B13" s="18">
        <v>4624629</v>
      </c>
      <c r="C13" s="18">
        <v>0</v>
      </c>
      <c r="D13" s="18">
        <v>4624629</v>
      </c>
      <c r="E13" s="18">
        <v>1156157.04</v>
      </c>
    </row>
    <row r="14" spans="1:5" ht="12.75">
      <c r="A14" s="14" t="s">
        <v>20</v>
      </c>
      <c r="B14" s="18">
        <v>8767581</v>
      </c>
      <c r="C14" s="18">
        <v>-62426</v>
      </c>
      <c r="D14" s="18">
        <v>8705155</v>
      </c>
      <c r="E14" s="18">
        <v>0</v>
      </c>
    </row>
    <row r="15" spans="1:5" ht="12.75">
      <c r="A15" s="14" t="s">
        <v>102</v>
      </c>
      <c r="B15" s="18">
        <v>0</v>
      </c>
      <c r="C15" s="18">
        <v>280000</v>
      </c>
      <c r="D15" s="18">
        <v>280000</v>
      </c>
      <c r="E15" s="18">
        <v>280000</v>
      </c>
    </row>
    <row r="16" spans="1:5" ht="12.75">
      <c r="A16" s="14" t="s">
        <v>103</v>
      </c>
      <c r="B16" s="18">
        <v>0</v>
      </c>
      <c r="C16" s="18">
        <v>663610</v>
      </c>
      <c r="D16" s="18">
        <v>663610</v>
      </c>
      <c r="E16" s="18">
        <v>199120.9</v>
      </c>
    </row>
    <row r="17" spans="1:5" ht="12.75">
      <c r="A17" s="14" t="s">
        <v>21</v>
      </c>
      <c r="B17" s="18">
        <v>7481587</v>
      </c>
      <c r="C17" s="18">
        <v>-200000</v>
      </c>
      <c r="D17" s="18">
        <v>7281587</v>
      </c>
      <c r="E17" s="18">
        <v>0</v>
      </c>
    </row>
    <row r="18" spans="1:5" ht="12.75">
      <c r="A18" s="14" t="s">
        <v>22</v>
      </c>
      <c r="B18" s="18">
        <v>1628400</v>
      </c>
      <c r="C18" s="18">
        <v>0</v>
      </c>
      <c r="D18" s="18">
        <v>1628400</v>
      </c>
      <c r="E18" s="18">
        <v>407100</v>
      </c>
    </row>
    <row r="19" spans="1:5" ht="12.75">
      <c r="A19" s="14" t="s">
        <v>23</v>
      </c>
      <c r="B19" s="18">
        <v>7417711</v>
      </c>
      <c r="C19" s="18">
        <v>0</v>
      </c>
      <c r="D19" s="18">
        <v>7417711</v>
      </c>
      <c r="E19" s="18">
        <v>0</v>
      </c>
    </row>
    <row r="20" spans="1:5" ht="12.75">
      <c r="A20" s="14" t="s">
        <v>24</v>
      </c>
      <c r="B20" s="18">
        <v>7829912</v>
      </c>
      <c r="C20" s="18">
        <v>0</v>
      </c>
      <c r="D20" s="18">
        <v>7829912</v>
      </c>
      <c r="E20" s="18">
        <v>1395337.07</v>
      </c>
    </row>
    <row r="21" spans="1:5" ht="12.75">
      <c r="A21" s="14" t="s">
        <v>25</v>
      </c>
      <c r="B21" s="18">
        <v>7214048</v>
      </c>
      <c r="C21" s="18">
        <v>0</v>
      </c>
      <c r="D21" s="18">
        <v>7214048</v>
      </c>
      <c r="E21" s="18">
        <v>1444136.64</v>
      </c>
    </row>
    <row r="22" spans="1:5" ht="12.75">
      <c r="A22" s="14" t="s">
        <v>26</v>
      </c>
      <c r="B22" s="18">
        <v>810062</v>
      </c>
      <c r="C22" s="18">
        <v>0</v>
      </c>
      <c r="D22" s="18">
        <v>810062</v>
      </c>
      <c r="E22" s="18">
        <v>173180.5</v>
      </c>
    </row>
    <row r="23" spans="1:5" ht="12.75">
      <c r="A23" s="10" t="s">
        <v>5</v>
      </c>
      <c r="B23" s="11">
        <f>SUM(B24:B51)</f>
        <v>25352878</v>
      </c>
      <c r="C23" s="11">
        <f>SUM(C24:C51)</f>
        <v>14855030.21</v>
      </c>
      <c r="D23" s="11">
        <f>SUM(D24:D51)</f>
        <v>40207908.21</v>
      </c>
      <c r="E23" s="11">
        <f>SUM(E24:E51)</f>
        <v>4054058.15</v>
      </c>
    </row>
    <row r="24" spans="1:5" ht="12.75">
      <c r="A24" s="14" t="s">
        <v>27</v>
      </c>
      <c r="B24" s="18">
        <v>120000</v>
      </c>
      <c r="C24" s="18">
        <v>0</v>
      </c>
      <c r="D24" s="18">
        <v>120000</v>
      </c>
      <c r="E24" s="18">
        <v>0</v>
      </c>
    </row>
    <row r="25" spans="1:5" ht="12.75">
      <c r="A25" s="14" t="s">
        <v>28</v>
      </c>
      <c r="B25" s="18">
        <v>2730757</v>
      </c>
      <c r="C25" s="18">
        <v>0</v>
      </c>
      <c r="D25" s="18">
        <v>2730757</v>
      </c>
      <c r="E25" s="18">
        <v>565463.83</v>
      </c>
    </row>
    <row r="26" spans="1:5" ht="12.75">
      <c r="A26" s="14" t="s">
        <v>29</v>
      </c>
      <c r="B26" s="18">
        <v>850000</v>
      </c>
      <c r="C26" s="18">
        <v>0</v>
      </c>
      <c r="D26" s="18">
        <v>850000</v>
      </c>
      <c r="E26" s="18">
        <v>348997.63</v>
      </c>
    </row>
    <row r="27" spans="1:5" ht="12.75">
      <c r="A27" s="14" t="s">
        <v>30</v>
      </c>
      <c r="B27" s="18">
        <v>9962100</v>
      </c>
      <c r="C27" s="18">
        <v>0</v>
      </c>
      <c r="D27" s="18">
        <v>9962100</v>
      </c>
      <c r="E27" s="18">
        <v>1910636.83</v>
      </c>
    </row>
    <row r="28" spans="1:5" ht="12.75">
      <c r="A28" s="14" t="s">
        <v>31</v>
      </c>
      <c r="B28" s="18">
        <v>48000</v>
      </c>
      <c r="C28" s="18">
        <v>0</v>
      </c>
      <c r="D28" s="18">
        <v>48000</v>
      </c>
      <c r="E28" s="18">
        <v>11520</v>
      </c>
    </row>
    <row r="29" spans="1:5" ht="12.75">
      <c r="A29" s="14" t="s">
        <v>66</v>
      </c>
      <c r="B29" s="18">
        <v>20000</v>
      </c>
      <c r="C29" s="18">
        <v>6677663</v>
      </c>
      <c r="D29" s="18">
        <v>6697663</v>
      </c>
      <c r="E29" s="18">
        <v>0</v>
      </c>
    </row>
    <row r="30" spans="1:5" ht="12.75">
      <c r="A30" s="14" t="s">
        <v>32</v>
      </c>
      <c r="B30" s="18">
        <v>600000</v>
      </c>
      <c r="C30" s="18">
        <v>-300000</v>
      </c>
      <c r="D30" s="18">
        <v>300000</v>
      </c>
      <c r="E30" s="18">
        <v>0</v>
      </c>
    </row>
    <row r="31" spans="1:5" ht="12.75">
      <c r="A31" s="14" t="s">
        <v>57</v>
      </c>
      <c r="B31" s="18">
        <v>20000</v>
      </c>
      <c r="C31" s="18">
        <v>0</v>
      </c>
      <c r="D31" s="18">
        <v>20000</v>
      </c>
      <c r="E31" s="18">
        <v>0</v>
      </c>
    </row>
    <row r="32" spans="1:5" ht="12.75">
      <c r="A32" s="14" t="s">
        <v>33</v>
      </c>
      <c r="B32" s="18">
        <v>1094043</v>
      </c>
      <c r="C32" s="18">
        <v>-484043</v>
      </c>
      <c r="D32" s="18">
        <v>610000</v>
      </c>
      <c r="E32" s="18">
        <v>0</v>
      </c>
    </row>
    <row r="33" spans="1:5" ht="12.75">
      <c r="A33" s="14" t="s">
        <v>34</v>
      </c>
      <c r="B33" s="18">
        <v>800000</v>
      </c>
      <c r="C33" s="18">
        <v>-260000</v>
      </c>
      <c r="D33" s="18">
        <v>540000</v>
      </c>
      <c r="E33" s="18">
        <v>0</v>
      </c>
    </row>
    <row r="34" spans="1:5" ht="12.75">
      <c r="A34" s="14" t="s">
        <v>35</v>
      </c>
      <c r="B34" s="18">
        <v>708000</v>
      </c>
      <c r="C34" s="18">
        <v>0</v>
      </c>
      <c r="D34" s="18">
        <v>708000</v>
      </c>
      <c r="E34" s="18">
        <v>177000</v>
      </c>
    </row>
    <row r="35" spans="1:5" ht="12.75">
      <c r="A35" s="14" t="s">
        <v>106</v>
      </c>
      <c r="B35" s="18">
        <v>0</v>
      </c>
      <c r="C35" s="18">
        <v>1890028</v>
      </c>
      <c r="D35" s="18">
        <v>1890028</v>
      </c>
      <c r="E35" s="18">
        <v>0</v>
      </c>
    </row>
    <row r="36" spans="1:5" ht="12.75">
      <c r="A36" s="14" t="s">
        <v>67</v>
      </c>
      <c r="B36" s="18">
        <v>0</v>
      </c>
      <c r="C36" s="18">
        <v>35000</v>
      </c>
      <c r="D36" s="18">
        <v>35000</v>
      </c>
      <c r="E36" s="18">
        <v>0</v>
      </c>
    </row>
    <row r="37" spans="1:5" ht="12.75">
      <c r="A37" s="14" t="s">
        <v>68</v>
      </c>
      <c r="B37" s="18">
        <v>336000</v>
      </c>
      <c r="C37" s="18">
        <v>336000</v>
      </c>
      <c r="D37" s="18">
        <v>672000</v>
      </c>
      <c r="E37" s="18">
        <v>224000</v>
      </c>
    </row>
    <row r="38" spans="1:5" ht="12.75">
      <c r="A38" s="14" t="s">
        <v>36</v>
      </c>
      <c r="B38" s="18">
        <v>1500000</v>
      </c>
      <c r="C38" s="18">
        <v>0</v>
      </c>
      <c r="D38" s="18">
        <v>1500000</v>
      </c>
      <c r="E38" s="18">
        <v>80396.36</v>
      </c>
    </row>
    <row r="39" spans="1:5" ht="12.75">
      <c r="A39" s="14" t="s">
        <v>37</v>
      </c>
      <c r="B39" s="18">
        <v>270000</v>
      </c>
      <c r="C39" s="18">
        <v>-120000</v>
      </c>
      <c r="D39" s="18">
        <v>150000</v>
      </c>
      <c r="E39" s="18">
        <v>20000</v>
      </c>
    </row>
    <row r="40" spans="1:5" ht="12.75">
      <c r="A40" s="14" t="s">
        <v>104</v>
      </c>
      <c r="B40" s="18">
        <v>0</v>
      </c>
      <c r="C40" s="18">
        <v>120000</v>
      </c>
      <c r="D40" s="18">
        <v>120000</v>
      </c>
      <c r="E40" s="18">
        <v>30000</v>
      </c>
    </row>
    <row r="41" spans="1:5" ht="12.75">
      <c r="A41" s="14" t="s">
        <v>38</v>
      </c>
      <c r="B41" s="18">
        <v>325000</v>
      </c>
      <c r="C41" s="18">
        <v>0</v>
      </c>
      <c r="D41" s="18">
        <v>325000</v>
      </c>
      <c r="E41" s="18">
        <v>0</v>
      </c>
    </row>
    <row r="42" spans="1:5" ht="12.75">
      <c r="A42" s="14" t="s">
        <v>69</v>
      </c>
      <c r="B42" s="18">
        <v>100000</v>
      </c>
      <c r="C42" s="18">
        <v>-100000</v>
      </c>
      <c r="D42" s="18">
        <v>0</v>
      </c>
      <c r="E42" s="18">
        <v>0</v>
      </c>
    </row>
    <row r="43" spans="1:5" ht="12.75">
      <c r="A43" s="14" t="s">
        <v>39</v>
      </c>
      <c r="B43" s="18">
        <v>461406</v>
      </c>
      <c r="C43" s="18">
        <v>38594</v>
      </c>
      <c r="D43" s="18">
        <v>500000</v>
      </c>
      <c r="E43" s="18">
        <v>0</v>
      </c>
    </row>
    <row r="44" spans="1:5" ht="12.75">
      <c r="A44" s="14" t="s">
        <v>107</v>
      </c>
      <c r="B44" s="18">
        <v>0</v>
      </c>
      <c r="C44" s="18">
        <v>90000</v>
      </c>
      <c r="D44" s="18">
        <v>90000</v>
      </c>
      <c r="E44" s="18">
        <v>0</v>
      </c>
    </row>
    <row r="45" spans="1:5" ht="12.75">
      <c r="A45" s="14" t="s">
        <v>86</v>
      </c>
      <c r="B45" s="18">
        <v>20000</v>
      </c>
      <c r="C45" s="18">
        <v>0</v>
      </c>
      <c r="D45" s="18">
        <v>20000</v>
      </c>
      <c r="E45" s="18">
        <v>0</v>
      </c>
    </row>
    <row r="46" spans="1:5" ht="12.75">
      <c r="A46" s="14" t="s">
        <v>70</v>
      </c>
      <c r="B46" s="18">
        <v>100000</v>
      </c>
      <c r="C46" s="18">
        <v>30000</v>
      </c>
      <c r="D46" s="18">
        <v>130000</v>
      </c>
      <c r="E46" s="18">
        <v>0</v>
      </c>
    </row>
    <row r="47" spans="1:5" ht="12.75">
      <c r="A47" s="14" t="s">
        <v>58</v>
      </c>
      <c r="B47" s="18">
        <v>2739243</v>
      </c>
      <c r="C47" s="18">
        <v>60757</v>
      </c>
      <c r="D47" s="18">
        <v>2800000</v>
      </c>
      <c r="E47" s="18">
        <v>0</v>
      </c>
    </row>
    <row r="48" spans="1:5" ht="12.75">
      <c r="A48" s="14" t="s">
        <v>71</v>
      </c>
      <c r="B48" s="18">
        <v>20000</v>
      </c>
      <c r="C48" s="18">
        <v>100000</v>
      </c>
      <c r="D48" s="18">
        <v>120000</v>
      </c>
      <c r="E48" s="18">
        <v>0</v>
      </c>
    </row>
    <row r="49" spans="1:5" ht="12.75">
      <c r="A49" s="14" t="s">
        <v>40</v>
      </c>
      <c r="B49" s="18">
        <v>1720000</v>
      </c>
      <c r="C49" s="18">
        <v>100000</v>
      </c>
      <c r="D49" s="18">
        <v>1820000</v>
      </c>
      <c r="E49" s="18">
        <v>170000</v>
      </c>
    </row>
    <row r="50" spans="1:5" ht="12.75">
      <c r="A50" s="14" t="s">
        <v>73</v>
      </c>
      <c r="B50" s="18">
        <v>808329</v>
      </c>
      <c r="C50" s="18">
        <v>5566031.21</v>
      </c>
      <c r="D50" s="18">
        <v>6374360.21</v>
      </c>
      <c r="E50" s="18">
        <v>516043.5</v>
      </c>
    </row>
    <row r="51" spans="1:5" ht="12.75">
      <c r="A51" s="14" t="s">
        <v>61</v>
      </c>
      <c r="B51" s="18">
        <v>0</v>
      </c>
      <c r="C51" s="18">
        <v>1075000</v>
      </c>
      <c r="D51" s="18">
        <v>1075000</v>
      </c>
      <c r="E51" s="18">
        <v>0</v>
      </c>
    </row>
    <row r="52" spans="1:5" ht="12.75">
      <c r="A52" s="10" t="s">
        <v>6</v>
      </c>
      <c r="B52" s="11">
        <f>SUM(B53:B73)</f>
        <v>26205944</v>
      </c>
      <c r="C52" s="11">
        <f>SUM(C53:C73)</f>
        <v>-19407273.21</v>
      </c>
      <c r="D52" s="11">
        <f>SUM(D53:D73)</f>
        <v>6798670.79</v>
      </c>
      <c r="E52" s="11">
        <f>SUM(E53:E73)</f>
        <v>606336</v>
      </c>
    </row>
    <row r="53" spans="1:5" ht="12.75">
      <c r="A53" s="14" t="s">
        <v>41</v>
      </c>
      <c r="B53" s="18">
        <v>1200000</v>
      </c>
      <c r="C53" s="18">
        <v>271840</v>
      </c>
      <c r="D53" s="18">
        <v>1471840</v>
      </c>
      <c r="E53" s="18">
        <v>36336</v>
      </c>
    </row>
    <row r="54" spans="1:5" ht="12.75">
      <c r="A54" s="14" t="s">
        <v>42</v>
      </c>
      <c r="B54" s="18">
        <v>100000</v>
      </c>
      <c r="C54" s="18">
        <v>-80000</v>
      </c>
      <c r="D54" s="18">
        <v>20000</v>
      </c>
      <c r="E54" s="18">
        <v>0</v>
      </c>
    </row>
    <row r="55" spans="1:5" ht="12.75">
      <c r="A55" s="14" t="s">
        <v>74</v>
      </c>
      <c r="B55" s="18">
        <v>50000</v>
      </c>
      <c r="C55" s="18">
        <v>97500</v>
      </c>
      <c r="D55" s="18">
        <v>147500</v>
      </c>
      <c r="E55" s="18">
        <v>0</v>
      </c>
    </row>
    <row r="56" spans="1:5" ht="12.75">
      <c r="A56" s="14" t="s">
        <v>43</v>
      </c>
      <c r="B56" s="18">
        <v>200000</v>
      </c>
      <c r="C56" s="18">
        <v>-77052</v>
      </c>
      <c r="D56" s="18">
        <v>122948</v>
      </c>
      <c r="E56" s="18">
        <v>0</v>
      </c>
    </row>
    <row r="57" spans="1:5" ht="12.75">
      <c r="A57" s="14" t="s">
        <v>44</v>
      </c>
      <c r="B57" s="18">
        <v>200000</v>
      </c>
      <c r="C57" s="18">
        <v>364313</v>
      </c>
      <c r="D57" s="18">
        <v>564313</v>
      </c>
      <c r="E57" s="18">
        <v>0</v>
      </c>
    </row>
    <row r="58" spans="1:5" ht="12.75">
      <c r="A58" s="14" t="s">
        <v>75</v>
      </c>
      <c r="B58" s="18">
        <v>40000</v>
      </c>
      <c r="C58" s="18">
        <v>0</v>
      </c>
      <c r="D58" s="18">
        <v>40000</v>
      </c>
      <c r="E58" s="18">
        <v>0</v>
      </c>
    </row>
    <row r="59" spans="1:5" ht="12.75">
      <c r="A59" s="14" t="s">
        <v>85</v>
      </c>
      <c r="B59" s="18">
        <v>20000</v>
      </c>
      <c r="C59" s="18">
        <v>0</v>
      </c>
      <c r="D59" s="18">
        <v>20000</v>
      </c>
      <c r="E59" s="18">
        <v>0</v>
      </c>
    </row>
    <row r="60" spans="1:5" ht="12.75">
      <c r="A60" s="14" t="s">
        <v>45</v>
      </c>
      <c r="B60" s="18">
        <v>100000</v>
      </c>
      <c r="C60" s="18">
        <v>-50000</v>
      </c>
      <c r="D60" s="18">
        <v>50000</v>
      </c>
      <c r="E60" s="18">
        <v>0</v>
      </c>
    </row>
    <row r="61" spans="1:5" ht="12.75">
      <c r="A61" s="14" t="s">
        <v>46</v>
      </c>
      <c r="B61" s="18">
        <v>85700</v>
      </c>
      <c r="C61" s="18">
        <v>106742</v>
      </c>
      <c r="D61" s="18">
        <v>192442</v>
      </c>
      <c r="E61" s="18">
        <v>0</v>
      </c>
    </row>
    <row r="62" spans="1:5" ht="12.75">
      <c r="A62" s="14" t="s">
        <v>47</v>
      </c>
      <c r="B62" s="18">
        <v>30000</v>
      </c>
      <c r="C62" s="18">
        <v>-30000</v>
      </c>
      <c r="D62" s="18">
        <v>0</v>
      </c>
      <c r="E62" s="18">
        <v>0</v>
      </c>
    </row>
    <row r="63" spans="1:5" ht="12.75">
      <c r="A63" s="14" t="s">
        <v>48</v>
      </c>
      <c r="B63" s="18">
        <v>2280000</v>
      </c>
      <c r="C63" s="18">
        <v>0</v>
      </c>
      <c r="D63" s="18">
        <v>2280000</v>
      </c>
      <c r="E63" s="18">
        <v>570000</v>
      </c>
    </row>
    <row r="64" spans="1:5" ht="12.75">
      <c r="A64" s="14" t="s">
        <v>49</v>
      </c>
      <c r="B64" s="18">
        <v>300000</v>
      </c>
      <c r="C64" s="18">
        <v>91200</v>
      </c>
      <c r="D64" s="18">
        <v>391200</v>
      </c>
      <c r="E64" s="18">
        <v>0</v>
      </c>
    </row>
    <row r="65" spans="1:5" ht="12.75">
      <c r="A65" s="14" t="s">
        <v>50</v>
      </c>
      <c r="B65" s="18">
        <v>10000</v>
      </c>
      <c r="C65" s="18">
        <v>0</v>
      </c>
      <c r="D65" s="18">
        <v>10000</v>
      </c>
      <c r="E65" s="18">
        <v>0</v>
      </c>
    </row>
    <row r="66" spans="1:5" ht="12.75">
      <c r="A66" s="14" t="s">
        <v>51</v>
      </c>
      <c r="B66" s="18">
        <v>2478</v>
      </c>
      <c r="C66" s="18">
        <v>0</v>
      </c>
      <c r="D66" s="18">
        <v>2478</v>
      </c>
      <c r="E66" s="18">
        <v>0</v>
      </c>
    </row>
    <row r="67" spans="1:5" ht="12.75">
      <c r="A67" s="14" t="s">
        <v>76</v>
      </c>
      <c r="B67" s="18">
        <v>30000</v>
      </c>
      <c r="C67" s="18">
        <v>0</v>
      </c>
      <c r="D67" s="18">
        <v>30000</v>
      </c>
      <c r="E67" s="18">
        <v>0</v>
      </c>
    </row>
    <row r="68" spans="1:5" ht="12.75">
      <c r="A68" s="14" t="s">
        <v>52</v>
      </c>
      <c r="B68" s="18">
        <v>62000</v>
      </c>
      <c r="C68" s="18">
        <v>76325</v>
      </c>
      <c r="D68" s="18">
        <v>138325</v>
      </c>
      <c r="E68" s="18">
        <v>0</v>
      </c>
    </row>
    <row r="69" spans="1:5" ht="12.75">
      <c r="A69" s="14" t="s">
        <v>84</v>
      </c>
      <c r="B69" s="18">
        <v>337500</v>
      </c>
      <c r="C69" s="18">
        <v>401389.79</v>
      </c>
      <c r="D69" s="18">
        <v>738889.79</v>
      </c>
      <c r="E69" s="18">
        <v>0</v>
      </c>
    </row>
    <row r="70" spans="1:5" ht="12.75">
      <c r="A70" s="14" t="s">
        <v>53</v>
      </c>
      <c r="B70" s="18">
        <v>10266</v>
      </c>
      <c r="C70" s="18">
        <v>0</v>
      </c>
      <c r="D70" s="18">
        <v>10266</v>
      </c>
      <c r="E70" s="18">
        <v>0</v>
      </c>
    </row>
    <row r="71" spans="1:5" ht="12.75">
      <c r="A71" s="14" t="s">
        <v>54</v>
      </c>
      <c r="B71" s="18">
        <v>128000</v>
      </c>
      <c r="C71" s="18">
        <v>90469</v>
      </c>
      <c r="D71" s="18">
        <v>218469</v>
      </c>
      <c r="E71" s="18">
        <v>0</v>
      </c>
    </row>
    <row r="72" spans="1:5" ht="12.75">
      <c r="A72" s="14" t="s">
        <v>55</v>
      </c>
      <c r="B72" s="18">
        <v>21000000</v>
      </c>
      <c r="C72" s="18">
        <v>-20820000</v>
      </c>
      <c r="D72" s="18">
        <v>180000</v>
      </c>
      <c r="E72" s="18">
        <v>0</v>
      </c>
    </row>
    <row r="73" spans="1:5" ht="12.75">
      <c r="A73" s="14" t="s">
        <v>89</v>
      </c>
      <c r="B73" s="18">
        <v>20000</v>
      </c>
      <c r="C73" s="18">
        <v>150000</v>
      </c>
      <c r="D73" s="18">
        <v>170000</v>
      </c>
      <c r="E73" s="18">
        <v>0</v>
      </c>
    </row>
    <row r="74" spans="1:5" ht="12.75">
      <c r="A74" s="10" t="s">
        <v>7</v>
      </c>
      <c r="B74" s="11">
        <f>SUM(B75:B82)</f>
        <v>2020000</v>
      </c>
      <c r="C74" s="11">
        <f>SUM(C75:C82)</f>
        <v>-387000</v>
      </c>
      <c r="D74" s="11">
        <f>SUM(D75:D82)</f>
        <v>1633000</v>
      </c>
      <c r="E74" s="11">
        <f>SUM(E75:E82)</f>
        <v>0</v>
      </c>
    </row>
    <row r="75" spans="1:5" ht="12.75">
      <c r="A75" s="14" t="s">
        <v>92</v>
      </c>
      <c r="B75" s="18">
        <v>200000</v>
      </c>
      <c r="C75" s="18">
        <v>-150000</v>
      </c>
      <c r="D75" s="18">
        <v>50000</v>
      </c>
      <c r="E75" s="18">
        <v>0</v>
      </c>
    </row>
    <row r="76" spans="1:5" ht="12.75">
      <c r="A76" s="14" t="s">
        <v>59</v>
      </c>
      <c r="B76" s="18">
        <v>50000</v>
      </c>
      <c r="C76" s="18">
        <v>873000</v>
      </c>
      <c r="D76" s="18">
        <v>923000</v>
      </c>
      <c r="E76" s="18">
        <v>0</v>
      </c>
    </row>
    <row r="77" spans="1:5" ht="12.75">
      <c r="A77" s="14" t="s">
        <v>77</v>
      </c>
      <c r="B77" s="18">
        <v>100000</v>
      </c>
      <c r="C77" s="18">
        <v>-50000</v>
      </c>
      <c r="D77" s="18">
        <v>50000</v>
      </c>
      <c r="E77" s="18">
        <v>0</v>
      </c>
    </row>
    <row r="78" spans="1:5" ht="12.75">
      <c r="A78" s="14" t="s">
        <v>56</v>
      </c>
      <c r="B78" s="18">
        <v>100000</v>
      </c>
      <c r="C78" s="18">
        <v>200000</v>
      </c>
      <c r="D78" s="18">
        <v>300000</v>
      </c>
      <c r="E78" s="18">
        <v>0</v>
      </c>
    </row>
    <row r="79" spans="1:5" ht="12.75">
      <c r="A79" s="14" t="s">
        <v>63</v>
      </c>
      <c r="B79" s="18">
        <v>0</v>
      </c>
      <c r="C79" s="18">
        <v>250000</v>
      </c>
      <c r="D79" s="18">
        <v>250000</v>
      </c>
      <c r="E79" s="18">
        <v>0</v>
      </c>
    </row>
    <row r="80" spans="1:5" ht="12.75">
      <c r="A80" s="14" t="s">
        <v>78</v>
      </c>
      <c r="B80" s="18">
        <v>50000</v>
      </c>
      <c r="C80" s="18">
        <v>10000</v>
      </c>
      <c r="D80" s="18">
        <v>60000</v>
      </c>
      <c r="E80" s="18">
        <v>0</v>
      </c>
    </row>
    <row r="81" spans="1:5" ht="12.75">
      <c r="A81" s="14" t="s">
        <v>79</v>
      </c>
      <c r="B81" s="18">
        <v>20000</v>
      </c>
      <c r="C81" s="18">
        <v>-20000</v>
      </c>
      <c r="D81" s="18">
        <v>0</v>
      </c>
      <c r="E81" s="18">
        <v>0</v>
      </c>
    </row>
    <row r="82" spans="1:5" ht="12.75">
      <c r="A82" s="14" t="s">
        <v>80</v>
      </c>
      <c r="B82" s="18">
        <v>1500000</v>
      </c>
      <c r="C82" s="18">
        <v>-1500000</v>
      </c>
      <c r="D82" s="18">
        <v>0</v>
      </c>
      <c r="E82" s="18">
        <v>0</v>
      </c>
    </row>
    <row r="83" spans="1:5" ht="12.75">
      <c r="A83" s="8" t="s">
        <v>8</v>
      </c>
      <c r="B83" s="9">
        <f>+B94+B107+B84</f>
        <v>48327900</v>
      </c>
      <c r="C83" s="9">
        <f>+C94+C107+C84</f>
        <v>9962100</v>
      </c>
      <c r="D83" s="9">
        <f>+D94+D107+D84</f>
        <v>58290000</v>
      </c>
      <c r="E83" s="9">
        <f>+E94+E107+E84</f>
        <v>7408225.220000001</v>
      </c>
    </row>
    <row r="84" spans="1:5" ht="12.75">
      <c r="A84" s="10" t="s">
        <v>4</v>
      </c>
      <c r="B84" s="11">
        <f>SUM(B85:B93)</f>
        <v>23289999</v>
      </c>
      <c r="C84" s="11">
        <f>SUM(C85:C93)</f>
        <v>0</v>
      </c>
      <c r="D84" s="11">
        <f>SUM(D85:D93)</f>
        <v>23289999</v>
      </c>
      <c r="E84" s="11">
        <f>SUM(E85:E93)</f>
        <v>7408225.220000001</v>
      </c>
    </row>
    <row r="85" spans="1:5" ht="12.75">
      <c r="A85" s="14" t="s">
        <v>17</v>
      </c>
      <c r="B85" s="18">
        <v>16002256</v>
      </c>
      <c r="C85" s="18">
        <v>0</v>
      </c>
      <c r="D85" s="18">
        <v>16002256</v>
      </c>
      <c r="E85" s="18">
        <v>5242114.17</v>
      </c>
    </row>
    <row r="86" spans="1:5" ht="12.75">
      <c r="A86" s="14" t="s">
        <v>18</v>
      </c>
      <c r="B86" s="18">
        <v>1212000</v>
      </c>
      <c r="C86" s="18">
        <v>0</v>
      </c>
      <c r="D86" s="18">
        <v>1212000</v>
      </c>
      <c r="E86" s="18">
        <v>1216000</v>
      </c>
    </row>
    <row r="87" spans="1:5" ht="12.75">
      <c r="A87" s="14" t="s">
        <v>20</v>
      </c>
      <c r="B87" s="18">
        <v>1434521</v>
      </c>
      <c r="C87" s="18">
        <v>0</v>
      </c>
      <c r="D87" s="18">
        <v>1434521</v>
      </c>
      <c r="E87" s="18">
        <v>0</v>
      </c>
    </row>
    <row r="88" spans="1:5" ht="12.75">
      <c r="A88" s="14" t="s">
        <v>103</v>
      </c>
      <c r="B88" s="18">
        <v>0</v>
      </c>
      <c r="C88" s="18">
        <v>70000</v>
      </c>
      <c r="D88" s="18">
        <v>70000</v>
      </c>
      <c r="E88" s="18">
        <v>0</v>
      </c>
    </row>
    <row r="89" spans="1:5" ht="12.75">
      <c r="A89" s="14" t="s">
        <v>21</v>
      </c>
      <c r="B89" s="18">
        <v>1434521</v>
      </c>
      <c r="C89" s="18">
        <v>-70000</v>
      </c>
      <c r="D89" s="18">
        <v>1364521</v>
      </c>
      <c r="E89" s="18">
        <v>0</v>
      </c>
    </row>
    <row r="90" spans="1:5" ht="12.75">
      <c r="A90" s="14" t="s">
        <v>23</v>
      </c>
      <c r="B90" s="18">
        <v>690450</v>
      </c>
      <c r="C90" s="18">
        <v>0</v>
      </c>
      <c r="D90" s="18">
        <v>690450</v>
      </c>
      <c r="E90" s="18">
        <v>0</v>
      </c>
    </row>
    <row r="91" spans="1:5" ht="12.75">
      <c r="A91" s="14" t="s">
        <v>24</v>
      </c>
      <c r="B91" s="18">
        <v>1156145</v>
      </c>
      <c r="C91" s="18">
        <v>0</v>
      </c>
      <c r="D91" s="18">
        <v>1156145</v>
      </c>
      <c r="E91" s="18">
        <v>439753.99</v>
      </c>
    </row>
    <row r="92" spans="1:5" ht="12.75">
      <c r="A92" s="14" t="s">
        <v>25</v>
      </c>
      <c r="B92" s="18">
        <v>1203468</v>
      </c>
      <c r="C92" s="18">
        <v>0</v>
      </c>
      <c r="D92" s="18">
        <v>1203468</v>
      </c>
      <c r="E92" s="18">
        <v>458526.11</v>
      </c>
    </row>
    <row r="93" spans="1:5" ht="12.75">
      <c r="A93" s="14" t="s">
        <v>26</v>
      </c>
      <c r="B93" s="18">
        <v>156638</v>
      </c>
      <c r="C93" s="18">
        <v>0</v>
      </c>
      <c r="D93" s="18">
        <v>156638</v>
      </c>
      <c r="E93" s="18">
        <v>51830.95</v>
      </c>
    </row>
    <row r="94" spans="1:5" ht="12.75">
      <c r="A94" s="10" t="s">
        <v>5</v>
      </c>
      <c r="B94" s="11">
        <f>SUM(B95:B106)</f>
        <v>24651071</v>
      </c>
      <c r="C94" s="11">
        <f>SUM(C95:C106)</f>
        <v>6497850</v>
      </c>
      <c r="D94" s="11">
        <f>SUM(D95:D106)</f>
        <v>31148921</v>
      </c>
      <c r="E94" s="11">
        <f>SUM(E95:E106)</f>
        <v>0</v>
      </c>
    </row>
    <row r="95" spans="1:5" ht="12.75">
      <c r="A95" s="14" t="s">
        <v>27</v>
      </c>
      <c r="B95" s="18">
        <v>257143</v>
      </c>
      <c r="C95" s="18">
        <v>282857</v>
      </c>
      <c r="D95" s="18">
        <v>540000</v>
      </c>
      <c r="E95" s="18">
        <v>0</v>
      </c>
    </row>
    <row r="96" spans="1:5" ht="12.75">
      <c r="A96" s="14" t="s">
        <v>108</v>
      </c>
      <c r="B96" s="18">
        <v>0</v>
      </c>
      <c r="C96" s="18">
        <v>36737</v>
      </c>
      <c r="D96" s="18">
        <v>36737</v>
      </c>
      <c r="E96" s="18">
        <v>0</v>
      </c>
    </row>
    <row r="97" spans="1:5" ht="12.75">
      <c r="A97" s="14" t="s">
        <v>32</v>
      </c>
      <c r="B97" s="18">
        <v>1827713</v>
      </c>
      <c r="C97" s="18">
        <v>1200000</v>
      </c>
      <c r="D97" s="18">
        <v>3027713</v>
      </c>
      <c r="E97" s="18">
        <v>0</v>
      </c>
    </row>
    <row r="98" spans="1:5" ht="12.75">
      <c r="A98" s="14" t="s">
        <v>57</v>
      </c>
      <c r="B98" s="18">
        <v>5447943</v>
      </c>
      <c r="C98" s="18">
        <v>13629728</v>
      </c>
      <c r="D98" s="18">
        <v>19077671</v>
      </c>
      <c r="E98" s="18">
        <v>0</v>
      </c>
    </row>
    <row r="99" spans="1:5" ht="12.75">
      <c r="A99" s="14" t="s">
        <v>33</v>
      </c>
      <c r="B99" s="18">
        <v>0</v>
      </c>
      <c r="C99" s="18">
        <v>150000</v>
      </c>
      <c r="D99" s="18">
        <v>150000</v>
      </c>
      <c r="E99" s="18">
        <v>0</v>
      </c>
    </row>
    <row r="100" spans="1:5" ht="12.75">
      <c r="A100" s="14" t="s">
        <v>34</v>
      </c>
      <c r="B100" s="18">
        <v>1000000</v>
      </c>
      <c r="C100" s="18">
        <v>-200000</v>
      </c>
      <c r="D100" s="18">
        <v>800000</v>
      </c>
      <c r="E100" s="18">
        <v>0</v>
      </c>
    </row>
    <row r="101" spans="1:5" ht="12.75">
      <c r="A101" s="14" t="s">
        <v>90</v>
      </c>
      <c r="B101" s="18">
        <v>0</v>
      </c>
      <c r="C101" s="18">
        <v>5000</v>
      </c>
      <c r="D101" s="18">
        <v>5000</v>
      </c>
      <c r="E101" s="18">
        <v>0</v>
      </c>
    </row>
    <row r="102" spans="1:5" ht="12.75">
      <c r="A102" s="14" t="s">
        <v>67</v>
      </c>
      <c r="B102" s="18">
        <v>1302000</v>
      </c>
      <c r="C102" s="18">
        <v>2699800</v>
      </c>
      <c r="D102" s="18">
        <v>4001800</v>
      </c>
      <c r="E102" s="18">
        <v>0</v>
      </c>
    </row>
    <row r="103" spans="1:5" ht="12.75">
      <c r="A103" s="14" t="s">
        <v>81</v>
      </c>
      <c r="B103" s="18">
        <v>160000</v>
      </c>
      <c r="C103" s="18">
        <v>50000</v>
      </c>
      <c r="D103" s="18">
        <v>210000</v>
      </c>
      <c r="E103" s="18">
        <v>0</v>
      </c>
    </row>
    <row r="104" spans="1:5" ht="12.75">
      <c r="A104" s="14" t="s">
        <v>60</v>
      </c>
      <c r="B104" s="18">
        <v>600000</v>
      </c>
      <c r="C104" s="18">
        <v>-600000</v>
      </c>
      <c r="D104" s="18">
        <v>0</v>
      </c>
      <c r="E104" s="18">
        <v>0</v>
      </c>
    </row>
    <row r="105" spans="1:5" ht="12.75">
      <c r="A105" s="14" t="s">
        <v>40</v>
      </c>
      <c r="B105" s="18">
        <v>1402972</v>
      </c>
      <c r="C105" s="18">
        <v>-1402972</v>
      </c>
      <c r="D105" s="18">
        <v>0</v>
      </c>
      <c r="E105" s="18">
        <v>0</v>
      </c>
    </row>
    <row r="106" spans="1:5" ht="12.75">
      <c r="A106" s="14" t="s">
        <v>61</v>
      </c>
      <c r="B106" s="18">
        <v>12653300</v>
      </c>
      <c r="C106" s="18">
        <v>-9353300</v>
      </c>
      <c r="D106" s="18">
        <v>3300000</v>
      </c>
      <c r="E106" s="18">
        <v>0</v>
      </c>
    </row>
    <row r="107" spans="1:5" ht="12.75">
      <c r="A107" s="10" t="s">
        <v>6</v>
      </c>
      <c r="B107" s="11">
        <f>SUM(B108:B114)</f>
        <v>386830</v>
      </c>
      <c r="C107" s="11">
        <f>SUM(C108:C114)</f>
        <v>3464250</v>
      </c>
      <c r="D107" s="11">
        <f>SUM(D108:D114)</f>
        <v>3851080</v>
      </c>
      <c r="E107" s="11">
        <f>SUM(E108:E114)</f>
        <v>0</v>
      </c>
    </row>
    <row r="108" spans="1:5" ht="12.75">
      <c r="A108" s="14" t="s">
        <v>41</v>
      </c>
      <c r="B108" s="18">
        <v>0</v>
      </c>
      <c r="C108" s="18">
        <v>16000</v>
      </c>
      <c r="D108" s="18">
        <v>16000</v>
      </c>
      <c r="E108" s="18">
        <v>0</v>
      </c>
    </row>
    <row r="109" spans="1:5" ht="12.75">
      <c r="A109" s="14" t="s">
        <v>62</v>
      </c>
      <c r="B109" s="18">
        <v>0</v>
      </c>
      <c r="C109" s="18">
        <v>196250</v>
      </c>
      <c r="D109" s="18">
        <v>196250</v>
      </c>
      <c r="E109" s="18">
        <v>0</v>
      </c>
    </row>
    <row r="110" spans="1:5" ht="12.75">
      <c r="A110" s="14" t="s">
        <v>43</v>
      </c>
      <c r="B110" s="18">
        <v>0</v>
      </c>
      <c r="C110" s="18">
        <v>30000</v>
      </c>
      <c r="D110" s="18">
        <v>30000</v>
      </c>
      <c r="E110" s="18">
        <v>0</v>
      </c>
    </row>
    <row r="111" spans="1:5" ht="12.75">
      <c r="A111" s="14" t="s">
        <v>44</v>
      </c>
      <c r="B111" s="18">
        <v>0</v>
      </c>
      <c r="C111" s="18">
        <v>10000</v>
      </c>
      <c r="D111" s="18">
        <v>10000</v>
      </c>
      <c r="E111" s="18">
        <v>0</v>
      </c>
    </row>
    <row r="112" spans="1:5" ht="12.75">
      <c r="A112" s="14" t="s">
        <v>46</v>
      </c>
      <c r="B112" s="18">
        <v>0</v>
      </c>
      <c r="C112" s="18">
        <v>9000</v>
      </c>
      <c r="D112" s="18">
        <v>9000</v>
      </c>
      <c r="E112" s="18">
        <v>0</v>
      </c>
    </row>
    <row r="113" spans="1:5" ht="12.75">
      <c r="A113" s="14" t="s">
        <v>48</v>
      </c>
      <c r="B113" s="18">
        <v>0</v>
      </c>
      <c r="C113" s="18">
        <v>3203000</v>
      </c>
      <c r="D113" s="18">
        <v>3203000</v>
      </c>
      <c r="E113" s="18">
        <v>0</v>
      </c>
    </row>
    <row r="114" spans="1:5" ht="12.75">
      <c r="A114" s="14" t="s">
        <v>84</v>
      </c>
      <c r="B114" s="18">
        <v>386830</v>
      </c>
      <c r="C114" s="18">
        <v>0</v>
      </c>
      <c r="D114" s="18">
        <v>386830</v>
      </c>
      <c r="E114" s="18">
        <v>0</v>
      </c>
    </row>
    <row r="115" spans="1:5" ht="12.75">
      <c r="A115" s="8" t="s">
        <v>9</v>
      </c>
      <c r="B115" s="9">
        <f>+B116+B127+B140+B149</f>
        <v>68849263</v>
      </c>
      <c r="C115" s="9">
        <f>+C116+C127+C140+C149</f>
        <v>1000000</v>
      </c>
      <c r="D115" s="9">
        <f>+D116+D127+D140+D149</f>
        <v>69849263</v>
      </c>
      <c r="E115" s="9">
        <f>+E116+E127+E140+E149</f>
        <v>11724433.399999999</v>
      </c>
    </row>
    <row r="116" spans="1:5" ht="12.75">
      <c r="A116" s="10" t="s">
        <v>4</v>
      </c>
      <c r="B116" s="11">
        <f>SUM(B117:B126)</f>
        <v>55746972</v>
      </c>
      <c r="C116" s="11">
        <f>SUM(C117:C126)</f>
        <v>0</v>
      </c>
      <c r="D116" s="11">
        <f>SUM(D117:D126)</f>
        <v>55746972</v>
      </c>
      <c r="E116" s="11">
        <f>SUM(E117:E126)</f>
        <v>11432033.399999999</v>
      </c>
    </row>
    <row r="117" spans="1:5" ht="12.75">
      <c r="A117" s="14" t="s">
        <v>17</v>
      </c>
      <c r="B117" s="18">
        <v>32872800</v>
      </c>
      <c r="C117" s="18">
        <v>0</v>
      </c>
      <c r="D117" s="18">
        <v>32872800</v>
      </c>
      <c r="E117" s="18">
        <v>8617242</v>
      </c>
    </row>
    <row r="118" spans="1:5" ht="12.75">
      <c r="A118" s="14" t="s">
        <v>18</v>
      </c>
      <c r="B118" s="18">
        <v>7330368</v>
      </c>
      <c r="C118" s="18">
        <v>0</v>
      </c>
      <c r="D118" s="18">
        <v>7330368</v>
      </c>
      <c r="E118" s="18">
        <v>1246500</v>
      </c>
    </row>
    <row r="119" spans="1:5" ht="12.75">
      <c r="A119" s="14" t="s">
        <v>65</v>
      </c>
      <c r="B119" s="18">
        <v>1320000</v>
      </c>
      <c r="C119" s="18">
        <v>0</v>
      </c>
      <c r="D119" s="18">
        <v>1320000</v>
      </c>
      <c r="E119" s="18">
        <v>70000</v>
      </c>
    </row>
    <row r="120" spans="1:5" ht="12.75">
      <c r="A120" s="14" t="s">
        <v>20</v>
      </c>
      <c r="B120" s="18">
        <v>3460264</v>
      </c>
      <c r="C120" s="18">
        <v>0</v>
      </c>
      <c r="D120" s="18">
        <v>3460264</v>
      </c>
      <c r="E120" s="18">
        <v>0</v>
      </c>
    </row>
    <row r="121" spans="1:5" ht="12.75">
      <c r="A121" s="14" t="s">
        <v>103</v>
      </c>
      <c r="B121" s="18">
        <v>0</v>
      </c>
      <c r="C121" s="18">
        <v>50000</v>
      </c>
      <c r="D121" s="18">
        <v>50000</v>
      </c>
      <c r="E121" s="18">
        <v>0</v>
      </c>
    </row>
    <row r="122" spans="1:5" ht="12.75">
      <c r="A122" s="14" t="s">
        <v>21</v>
      </c>
      <c r="B122" s="18">
        <v>3460264</v>
      </c>
      <c r="C122" s="18">
        <v>-50000</v>
      </c>
      <c r="D122" s="18">
        <v>3410264</v>
      </c>
      <c r="E122" s="18">
        <v>0</v>
      </c>
    </row>
    <row r="123" spans="1:5" ht="12.75">
      <c r="A123" s="14" t="s">
        <v>23</v>
      </c>
      <c r="B123" s="18">
        <v>1010350</v>
      </c>
      <c r="C123" s="18">
        <v>0</v>
      </c>
      <c r="D123" s="18">
        <v>1010350</v>
      </c>
      <c r="E123" s="18">
        <v>0</v>
      </c>
    </row>
    <row r="124" spans="1:5" ht="12.75">
      <c r="A124" s="14" t="s">
        <v>24</v>
      </c>
      <c r="B124" s="18">
        <v>2941368</v>
      </c>
      <c r="C124" s="18">
        <v>0</v>
      </c>
      <c r="D124" s="18">
        <v>2941368</v>
      </c>
      <c r="E124" s="18">
        <v>699678.28</v>
      </c>
    </row>
    <row r="125" spans="1:5" ht="12.75">
      <c r="A125" s="14" t="s">
        <v>25</v>
      </c>
      <c r="B125" s="18">
        <v>2969909</v>
      </c>
      <c r="C125" s="18">
        <v>0</v>
      </c>
      <c r="D125" s="18">
        <v>2969909</v>
      </c>
      <c r="E125" s="18">
        <v>705295.67</v>
      </c>
    </row>
    <row r="126" spans="1:5" ht="12.75">
      <c r="A126" s="14" t="s">
        <v>26</v>
      </c>
      <c r="B126" s="18">
        <v>381649</v>
      </c>
      <c r="C126" s="18">
        <v>0</v>
      </c>
      <c r="D126" s="18">
        <v>381649</v>
      </c>
      <c r="E126" s="18">
        <v>93317.45</v>
      </c>
    </row>
    <row r="127" spans="1:5" ht="12.75">
      <c r="A127" s="10" t="s">
        <v>5</v>
      </c>
      <c r="B127" s="11">
        <f>SUM(B128:B139)</f>
        <v>12690291</v>
      </c>
      <c r="C127" s="11">
        <f>SUM(C128:C139)</f>
        <v>736005</v>
      </c>
      <c r="D127" s="11">
        <f>SUM(D128:D139)</f>
        <v>13426296</v>
      </c>
      <c r="E127" s="11">
        <f>SUM(E128:E139)</f>
        <v>292400</v>
      </c>
    </row>
    <row r="128" spans="1:5" ht="12.75">
      <c r="A128" s="14" t="s">
        <v>27</v>
      </c>
      <c r="B128" s="18">
        <v>0</v>
      </c>
      <c r="C128" s="18">
        <v>40000</v>
      </c>
      <c r="D128" s="18">
        <v>40000</v>
      </c>
      <c r="E128" s="18">
        <v>0</v>
      </c>
    </row>
    <row r="129" spans="1:5" ht="12.75">
      <c r="A129" s="14" t="s">
        <v>29</v>
      </c>
      <c r="B129" s="18">
        <v>0</v>
      </c>
      <c r="C129" s="18">
        <v>40000</v>
      </c>
      <c r="D129" s="18">
        <v>40000</v>
      </c>
      <c r="E129" s="18">
        <v>0</v>
      </c>
    </row>
    <row r="130" spans="1:5" ht="12.75">
      <c r="A130" s="14" t="s">
        <v>66</v>
      </c>
      <c r="B130" s="18">
        <v>0</v>
      </c>
      <c r="C130" s="18">
        <v>593000</v>
      </c>
      <c r="D130" s="18">
        <v>593000</v>
      </c>
      <c r="E130" s="18">
        <v>0</v>
      </c>
    </row>
    <row r="131" spans="1:5" ht="12.75">
      <c r="A131" s="14" t="s">
        <v>32</v>
      </c>
      <c r="B131" s="18">
        <v>0</v>
      </c>
      <c r="C131" s="18">
        <v>342000</v>
      </c>
      <c r="D131" s="18">
        <v>342000</v>
      </c>
      <c r="E131" s="18">
        <v>0</v>
      </c>
    </row>
    <row r="132" spans="1:5" ht="12.75">
      <c r="A132" s="14" t="s">
        <v>57</v>
      </c>
      <c r="B132" s="18">
        <v>2302000</v>
      </c>
      <c r="C132" s="18">
        <v>701400</v>
      </c>
      <c r="D132" s="18">
        <v>3003400</v>
      </c>
      <c r="E132" s="18">
        <v>100000</v>
      </c>
    </row>
    <row r="133" spans="1:5" ht="12.75">
      <c r="A133" s="14" t="s">
        <v>34</v>
      </c>
      <c r="B133" s="18">
        <v>1840000</v>
      </c>
      <c r="C133" s="18">
        <v>258611</v>
      </c>
      <c r="D133" s="18">
        <v>2098611</v>
      </c>
      <c r="E133" s="18">
        <v>192400</v>
      </c>
    </row>
    <row r="134" spans="1:5" ht="12.75">
      <c r="A134" s="14" t="s">
        <v>82</v>
      </c>
      <c r="B134" s="18">
        <v>90000</v>
      </c>
      <c r="C134" s="18">
        <v>-90000</v>
      </c>
      <c r="D134" s="18">
        <v>0</v>
      </c>
      <c r="E134" s="18">
        <v>0</v>
      </c>
    </row>
    <row r="135" spans="1:5" ht="12.75">
      <c r="A135" s="14" t="s">
        <v>81</v>
      </c>
      <c r="B135" s="18">
        <v>0</v>
      </c>
      <c r="C135" s="18">
        <v>45000</v>
      </c>
      <c r="D135" s="18">
        <v>45000</v>
      </c>
      <c r="E135" s="18">
        <v>0</v>
      </c>
    </row>
    <row r="136" spans="1:5" ht="12.75">
      <c r="A136" s="14" t="s">
        <v>58</v>
      </c>
      <c r="B136" s="18">
        <v>48150</v>
      </c>
      <c r="C136" s="18">
        <v>311850</v>
      </c>
      <c r="D136" s="18">
        <v>360000</v>
      </c>
      <c r="E136" s="18">
        <v>0</v>
      </c>
    </row>
    <row r="137" spans="1:5" ht="12.75">
      <c r="A137" s="14" t="s">
        <v>72</v>
      </c>
      <c r="B137" s="18">
        <v>4800</v>
      </c>
      <c r="C137" s="18">
        <v>-4800</v>
      </c>
      <c r="D137" s="18">
        <v>0</v>
      </c>
      <c r="E137" s="18">
        <v>0</v>
      </c>
    </row>
    <row r="138" spans="1:5" ht="12.75">
      <c r="A138" s="14" t="s">
        <v>40</v>
      </c>
      <c r="B138" s="18">
        <v>60000</v>
      </c>
      <c r="C138" s="18">
        <v>-60000</v>
      </c>
      <c r="D138" s="18">
        <v>0</v>
      </c>
      <c r="E138" s="18">
        <v>0</v>
      </c>
    </row>
    <row r="139" spans="1:5" ht="12.75">
      <c r="A139" s="14" t="s">
        <v>61</v>
      </c>
      <c r="B139" s="18">
        <v>8345341</v>
      </c>
      <c r="C139" s="18">
        <v>-1441056</v>
      </c>
      <c r="D139" s="18">
        <v>6904285</v>
      </c>
      <c r="E139" s="18">
        <v>0</v>
      </c>
    </row>
    <row r="140" spans="1:5" ht="12.75">
      <c r="A140" s="10" t="s">
        <v>6</v>
      </c>
      <c r="B140" s="11">
        <f>SUM(B141:B148)</f>
        <v>412000</v>
      </c>
      <c r="C140" s="11">
        <f>SUM(C141:C148)</f>
        <v>67995</v>
      </c>
      <c r="D140" s="11">
        <f>SUM(D141:D148)</f>
        <v>479995</v>
      </c>
      <c r="E140" s="11">
        <f>SUM(E141:E148)</f>
        <v>0</v>
      </c>
    </row>
    <row r="141" spans="1:5" ht="12.75">
      <c r="A141" s="14" t="s">
        <v>41</v>
      </c>
      <c r="B141" s="18">
        <v>0</v>
      </c>
      <c r="C141" s="18">
        <v>85995</v>
      </c>
      <c r="D141" s="18">
        <v>85995</v>
      </c>
      <c r="E141" s="18">
        <v>0</v>
      </c>
    </row>
    <row r="142" spans="1:5" ht="12.75">
      <c r="A142" s="14" t="s">
        <v>74</v>
      </c>
      <c r="B142" s="18">
        <v>0</v>
      </c>
      <c r="C142" s="18">
        <v>7000</v>
      </c>
      <c r="D142" s="18">
        <v>7000</v>
      </c>
      <c r="E142" s="18">
        <v>0</v>
      </c>
    </row>
    <row r="143" spans="1:5" ht="12.75">
      <c r="A143" s="14" t="s">
        <v>62</v>
      </c>
      <c r="B143" s="18">
        <v>0</v>
      </c>
      <c r="C143" s="18">
        <v>12000</v>
      </c>
      <c r="D143" s="18">
        <v>12000</v>
      </c>
      <c r="E143" s="18">
        <v>0</v>
      </c>
    </row>
    <row r="144" spans="1:5" ht="12.75">
      <c r="A144" s="14" t="s">
        <v>43</v>
      </c>
      <c r="B144" s="18">
        <v>0</v>
      </c>
      <c r="C144" s="18">
        <v>17000</v>
      </c>
      <c r="D144" s="18">
        <v>17000</v>
      </c>
      <c r="E144" s="18">
        <v>0</v>
      </c>
    </row>
    <row r="145" spans="1:5" ht="12.75">
      <c r="A145" s="14" t="s">
        <v>46</v>
      </c>
      <c r="B145" s="18">
        <v>0</v>
      </c>
      <c r="C145" s="18">
        <v>8000</v>
      </c>
      <c r="D145" s="18">
        <v>8000</v>
      </c>
      <c r="E145" s="18">
        <v>0</v>
      </c>
    </row>
    <row r="146" spans="1:5" ht="12.75">
      <c r="A146" s="14" t="s">
        <v>49</v>
      </c>
      <c r="B146" s="18">
        <v>150000</v>
      </c>
      <c r="C146" s="18">
        <v>0</v>
      </c>
      <c r="D146" s="18">
        <v>150000</v>
      </c>
      <c r="E146" s="18">
        <v>0</v>
      </c>
    </row>
    <row r="147" spans="1:5" ht="12.75">
      <c r="A147" s="14" t="s">
        <v>83</v>
      </c>
      <c r="B147" s="18">
        <v>62000</v>
      </c>
      <c r="C147" s="18">
        <v>-62000</v>
      </c>
      <c r="D147" s="18">
        <v>0</v>
      </c>
      <c r="E147" s="18">
        <v>0</v>
      </c>
    </row>
    <row r="148" spans="1:5" ht="12.75">
      <c r="A148" s="14" t="s">
        <v>84</v>
      </c>
      <c r="B148" s="18">
        <v>200000</v>
      </c>
      <c r="C148" s="18">
        <v>0</v>
      </c>
      <c r="D148" s="18">
        <v>200000</v>
      </c>
      <c r="E148" s="18">
        <v>0</v>
      </c>
    </row>
    <row r="149" spans="1:5" ht="12.75">
      <c r="A149" s="19" t="s">
        <v>7</v>
      </c>
      <c r="B149" s="20">
        <f>+B150+B151+B152</f>
        <v>0</v>
      </c>
      <c r="C149" s="20">
        <f>+C150+C151+C152</f>
        <v>196000</v>
      </c>
      <c r="D149" s="20">
        <f>+D150+D151+D152</f>
        <v>196000</v>
      </c>
      <c r="E149" s="20">
        <f>+E150+E151+E152</f>
        <v>0</v>
      </c>
    </row>
    <row r="150" spans="1:5" ht="12.75">
      <c r="A150" s="14" t="s">
        <v>92</v>
      </c>
      <c r="B150" s="18">
        <v>0</v>
      </c>
      <c r="C150" s="18">
        <v>20000</v>
      </c>
      <c r="D150" s="18">
        <v>20000</v>
      </c>
      <c r="E150" s="18">
        <v>0</v>
      </c>
    </row>
    <row r="151" spans="1:5" ht="12.75">
      <c r="A151" s="14" t="s">
        <v>78</v>
      </c>
      <c r="B151" s="18">
        <v>0</v>
      </c>
      <c r="C151" s="18">
        <v>116000</v>
      </c>
      <c r="D151" s="18">
        <v>116000</v>
      </c>
      <c r="E151" s="18">
        <v>0</v>
      </c>
    </row>
    <row r="152" spans="1:5" ht="12.75">
      <c r="A152" s="14" t="s">
        <v>109</v>
      </c>
      <c r="B152" s="18">
        <v>0</v>
      </c>
      <c r="C152" s="18">
        <v>60000</v>
      </c>
      <c r="D152" s="18">
        <v>60000</v>
      </c>
      <c r="E152" s="18">
        <v>0</v>
      </c>
    </row>
    <row r="153" spans="1:5" ht="12.75">
      <c r="A153" s="8" t="s">
        <v>10</v>
      </c>
      <c r="B153" s="9">
        <f>+B154+B164+B170</f>
        <v>34575276</v>
      </c>
      <c r="C153" s="9">
        <f>+C154+C164+C170</f>
        <v>0</v>
      </c>
      <c r="D153" s="9">
        <f>+D154+D164+D170</f>
        <v>34575276</v>
      </c>
      <c r="E153" s="9">
        <f>+E154+E164+E170</f>
        <v>7355103.649999999</v>
      </c>
    </row>
    <row r="154" spans="1:5" ht="12.75">
      <c r="A154" s="10" t="s">
        <v>4</v>
      </c>
      <c r="B154" s="11">
        <f>SUM(B155:B163)</f>
        <v>31818248</v>
      </c>
      <c r="C154" s="11">
        <f>SUM(C155:C163)</f>
        <v>0</v>
      </c>
      <c r="D154" s="11">
        <f>SUM(D155:D163)</f>
        <v>31818248</v>
      </c>
      <c r="E154" s="11">
        <f>SUM(E155:E163)</f>
        <v>7355103.649999999</v>
      </c>
    </row>
    <row r="155" spans="1:5" ht="12.75">
      <c r="A155" s="14" t="s">
        <v>17</v>
      </c>
      <c r="B155" s="18">
        <v>19444712</v>
      </c>
      <c r="C155" s="18">
        <v>0</v>
      </c>
      <c r="D155" s="18">
        <v>19444712</v>
      </c>
      <c r="E155" s="18">
        <v>5902678.1</v>
      </c>
    </row>
    <row r="156" spans="1:5" ht="12.75">
      <c r="A156" s="14" t="s">
        <v>18</v>
      </c>
      <c r="B156" s="18">
        <v>4896000</v>
      </c>
      <c r="C156" s="18">
        <v>0</v>
      </c>
      <c r="D156" s="18">
        <v>4896000</v>
      </c>
      <c r="E156" s="18">
        <v>489466.67</v>
      </c>
    </row>
    <row r="157" spans="1:5" ht="12.75">
      <c r="A157" s="14" t="s">
        <v>20</v>
      </c>
      <c r="B157" s="18">
        <v>2028393</v>
      </c>
      <c r="C157" s="18">
        <v>0</v>
      </c>
      <c r="D157" s="18">
        <v>2028393</v>
      </c>
      <c r="E157" s="18">
        <v>0</v>
      </c>
    </row>
    <row r="158" spans="1:5" ht="12.75">
      <c r="A158" s="14" t="s">
        <v>103</v>
      </c>
      <c r="B158" s="18">
        <v>0</v>
      </c>
      <c r="C158" s="18">
        <v>50000</v>
      </c>
      <c r="D158" s="18">
        <v>50000</v>
      </c>
      <c r="E158" s="18">
        <v>0</v>
      </c>
    </row>
    <row r="159" spans="1:5" ht="12.75">
      <c r="A159" s="14" t="s">
        <v>21</v>
      </c>
      <c r="B159" s="18">
        <v>2028393</v>
      </c>
      <c r="C159" s="18">
        <v>-50000</v>
      </c>
      <c r="D159" s="18">
        <v>1978393</v>
      </c>
      <c r="E159" s="18">
        <v>0</v>
      </c>
    </row>
    <row r="160" spans="1:5" ht="12.75">
      <c r="A160" s="14" t="s">
        <v>23</v>
      </c>
      <c r="B160" s="18">
        <v>58000</v>
      </c>
      <c r="C160" s="18">
        <v>0</v>
      </c>
      <c r="D160" s="18">
        <v>58000</v>
      </c>
      <c r="E160" s="18">
        <v>0</v>
      </c>
    </row>
    <row r="161" spans="1:5" ht="12.75">
      <c r="A161" s="14" t="s">
        <v>24</v>
      </c>
      <c r="B161" s="18">
        <v>1560332</v>
      </c>
      <c r="C161" s="18">
        <v>0</v>
      </c>
      <c r="D161" s="18">
        <v>1560332</v>
      </c>
      <c r="E161" s="18">
        <v>448579.01</v>
      </c>
    </row>
    <row r="162" spans="1:5" ht="12.75">
      <c r="A162" s="14" t="s">
        <v>25</v>
      </c>
      <c r="B162" s="18">
        <v>1586925</v>
      </c>
      <c r="C162" s="18">
        <v>0</v>
      </c>
      <c r="D162" s="18">
        <v>1586925</v>
      </c>
      <c r="E162" s="18">
        <v>453842.3</v>
      </c>
    </row>
    <row r="163" spans="1:5" ht="12.75">
      <c r="A163" s="14" t="s">
        <v>26</v>
      </c>
      <c r="B163" s="18">
        <v>215493</v>
      </c>
      <c r="C163" s="18">
        <v>0</v>
      </c>
      <c r="D163" s="18">
        <v>215493</v>
      </c>
      <c r="E163" s="18">
        <v>60537.57</v>
      </c>
    </row>
    <row r="164" spans="1:5" ht="12.75">
      <c r="A164" s="10" t="s">
        <v>5</v>
      </c>
      <c r="B164" s="11">
        <f>SUM(B165:B169)</f>
        <v>2741605</v>
      </c>
      <c r="C164" s="11">
        <f>SUM(C165:C169)</f>
        <v>15423</v>
      </c>
      <c r="D164" s="11">
        <f>SUM(D165:D169)</f>
        <v>2757028</v>
      </c>
      <c r="E164" s="11">
        <f>SUM(E165:E169)</f>
        <v>0</v>
      </c>
    </row>
    <row r="165" spans="1:5" ht="12.75">
      <c r="A165" s="14" t="s">
        <v>66</v>
      </c>
      <c r="B165" s="18">
        <v>0</v>
      </c>
      <c r="C165" s="18">
        <v>117028</v>
      </c>
      <c r="D165" s="18">
        <v>117028</v>
      </c>
      <c r="E165" s="18">
        <v>0</v>
      </c>
    </row>
    <row r="166" spans="1:5" ht="12.75">
      <c r="A166" s="14" t="s">
        <v>33</v>
      </c>
      <c r="B166" s="18">
        <v>942000</v>
      </c>
      <c r="C166" s="18">
        <v>-942000</v>
      </c>
      <c r="D166" s="18">
        <v>0</v>
      </c>
      <c r="E166" s="18">
        <v>0</v>
      </c>
    </row>
    <row r="167" spans="1:5" ht="12.75">
      <c r="A167" s="14" t="s">
        <v>34</v>
      </c>
      <c r="B167" s="18">
        <v>935600</v>
      </c>
      <c r="C167" s="18">
        <v>-935600</v>
      </c>
      <c r="D167" s="18">
        <v>0</v>
      </c>
      <c r="E167" s="18">
        <v>0</v>
      </c>
    </row>
    <row r="168" spans="1:5" ht="12.75">
      <c r="A168" s="14" t="s">
        <v>40</v>
      </c>
      <c r="B168" s="18">
        <v>864005</v>
      </c>
      <c r="C168" s="18">
        <v>-864005</v>
      </c>
      <c r="D168" s="18">
        <v>0</v>
      </c>
      <c r="E168" s="18">
        <v>0</v>
      </c>
    </row>
    <row r="169" spans="1:5" ht="12.75">
      <c r="A169" s="14" t="s">
        <v>61</v>
      </c>
      <c r="B169" s="18">
        <v>0</v>
      </c>
      <c r="C169" s="18">
        <v>2640000</v>
      </c>
      <c r="D169" s="18">
        <v>2640000</v>
      </c>
      <c r="E169" s="18">
        <v>0</v>
      </c>
    </row>
    <row r="170" spans="1:5" ht="12.75">
      <c r="A170" s="10" t="s">
        <v>6</v>
      </c>
      <c r="B170" s="11">
        <f>SUM(B171)</f>
        <v>15423</v>
      </c>
      <c r="C170" s="11">
        <f>SUM(C171)</f>
        <v>-15423</v>
      </c>
      <c r="D170" s="11">
        <f>SUM(D171)</f>
        <v>0</v>
      </c>
      <c r="E170" s="11">
        <f>SUM(E171)</f>
        <v>0</v>
      </c>
    </row>
    <row r="171" spans="1:5" ht="12.75">
      <c r="A171" s="14" t="s">
        <v>41</v>
      </c>
      <c r="B171" s="18">
        <v>15423</v>
      </c>
      <c r="C171" s="18">
        <v>-15423</v>
      </c>
      <c r="D171" s="18">
        <v>0</v>
      </c>
      <c r="E171" s="18">
        <v>0</v>
      </c>
    </row>
    <row r="172" spans="1:5" ht="12.75">
      <c r="A172" s="8" t="s">
        <v>11</v>
      </c>
      <c r="B172" s="9">
        <f>+B182+B173+B185</f>
        <v>25323046</v>
      </c>
      <c r="C172" s="9">
        <f>+C182+C173+C185</f>
        <v>0</v>
      </c>
      <c r="D172" s="9">
        <f>+D182+D173+D185</f>
        <v>25323046</v>
      </c>
      <c r="E172" s="9">
        <f>+E182+E173+E185</f>
        <v>6434206.2700000005</v>
      </c>
    </row>
    <row r="173" spans="1:5" ht="12.75">
      <c r="A173" s="10" t="s">
        <v>4</v>
      </c>
      <c r="B173" s="11">
        <f>SUM(B174:B181)</f>
        <v>25023046</v>
      </c>
      <c r="C173" s="11">
        <f>SUM(C174:C181)</f>
        <v>0</v>
      </c>
      <c r="D173" s="11">
        <f>SUM(D174:D181)</f>
        <v>25023046</v>
      </c>
      <c r="E173" s="11">
        <f>SUM(E174:E181)</f>
        <v>6434206.2700000005</v>
      </c>
    </row>
    <row r="174" spans="1:5" ht="12.75">
      <c r="A174" s="14" t="s">
        <v>17</v>
      </c>
      <c r="B174" s="18">
        <v>13376760</v>
      </c>
      <c r="C174" s="18">
        <v>0</v>
      </c>
      <c r="D174" s="18">
        <v>13376760</v>
      </c>
      <c r="E174" s="18">
        <v>4789230</v>
      </c>
    </row>
    <row r="175" spans="1:5" ht="12.75">
      <c r="A175" s="14" t="s">
        <v>18</v>
      </c>
      <c r="B175" s="18">
        <v>5340000</v>
      </c>
      <c r="C175" s="18">
        <v>0</v>
      </c>
      <c r="D175" s="18">
        <v>5340000</v>
      </c>
      <c r="E175" s="18">
        <v>795000</v>
      </c>
    </row>
    <row r="176" spans="1:5" ht="12.75">
      <c r="A176" s="14" t="s">
        <v>20</v>
      </c>
      <c r="B176" s="18">
        <v>1597691</v>
      </c>
      <c r="C176" s="18">
        <v>0</v>
      </c>
      <c r="D176" s="18">
        <v>1597691</v>
      </c>
      <c r="E176" s="18">
        <v>0</v>
      </c>
    </row>
    <row r="177" spans="1:5" ht="12.75">
      <c r="A177" s="14" t="s">
        <v>21</v>
      </c>
      <c r="B177" s="18">
        <v>1559730</v>
      </c>
      <c r="C177" s="18">
        <v>0</v>
      </c>
      <c r="D177" s="18">
        <v>1559730</v>
      </c>
      <c r="E177" s="18">
        <v>0</v>
      </c>
    </row>
    <row r="178" spans="1:5" ht="12.75">
      <c r="A178" s="14" t="s">
        <v>23</v>
      </c>
      <c r="B178" s="18">
        <v>292650</v>
      </c>
      <c r="C178" s="18">
        <v>0</v>
      </c>
      <c r="D178" s="18">
        <v>292650</v>
      </c>
      <c r="E178" s="18">
        <v>0</v>
      </c>
    </row>
    <row r="179" spans="1:5" ht="12.75">
      <c r="A179" s="14" t="s">
        <v>24</v>
      </c>
      <c r="B179" s="18">
        <v>1327019</v>
      </c>
      <c r="C179" s="18">
        <v>0</v>
      </c>
      <c r="D179" s="18">
        <v>1327019</v>
      </c>
      <c r="E179" s="18">
        <v>395921.95</v>
      </c>
    </row>
    <row r="180" spans="1:5" ht="12.75">
      <c r="A180" s="14" t="s">
        <v>25</v>
      </c>
      <c r="B180" s="18">
        <v>1328890</v>
      </c>
      <c r="C180" s="18">
        <v>0</v>
      </c>
      <c r="D180" s="18">
        <v>1328890</v>
      </c>
      <c r="E180" s="18">
        <v>396480.33</v>
      </c>
    </row>
    <row r="181" spans="1:5" ht="12.75">
      <c r="A181" s="14" t="s">
        <v>26</v>
      </c>
      <c r="B181" s="18">
        <v>200306</v>
      </c>
      <c r="C181" s="18">
        <v>0</v>
      </c>
      <c r="D181" s="18">
        <v>200306</v>
      </c>
      <c r="E181" s="18">
        <v>57573.99</v>
      </c>
    </row>
    <row r="182" spans="1:5" ht="12.75">
      <c r="A182" s="10" t="s">
        <v>5</v>
      </c>
      <c r="B182" s="11">
        <f>SUM(B183:B184)</f>
        <v>300000</v>
      </c>
      <c r="C182" s="11">
        <f>SUM(C183:C184)</f>
        <v>-150000</v>
      </c>
      <c r="D182" s="11">
        <f>SUM(D183:D184)</f>
        <v>150000</v>
      </c>
      <c r="E182" s="11">
        <f>SUM(E183:E184)</f>
        <v>0</v>
      </c>
    </row>
    <row r="183" spans="1:5" ht="12.75">
      <c r="A183" s="14" t="s">
        <v>32</v>
      </c>
      <c r="B183" s="18">
        <v>0</v>
      </c>
      <c r="C183" s="18">
        <v>150000</v>
      </c>
      <c r="D183" s="18">
        <v>150000</v>
      </c>
      <c r="E183" s="18">
        <v>0</v>
      </c>
    </row>
    <row r="184" spans="1:5" ht="12.75">
      <c r="A184" s="14" t="s">
        <v>33</v>
      </c>
      <c r="B184" s="18">
        <v>300000</v>
      </c>
      <c r="C184" s="18">
        <v>-300000</v>
      </c>
      <c r="D184" s="18">
        <v>0</v>
      </c>
      <c r="E184" s="18">
        <v>0</v>
      </c>
    </row>
    <row r="185" spans="1:5" ht="12.75">
      <c r="A185" s="21" t="s">
        <v>7</v>
      </c>
      <c r="B185" s="22">
        <f>+B186</f>
        <v>0</v>
      </c>
      <c r="C185" s="22">
        <f>+C186</f>
        <v>150000</v>
      </c>
      <c r="D185" s="22">
        <f>+D186</f>
        <v>150000</v>
      </c>
      <c r="E185" s="22">
        <f>+E186</f>
        <v>0</v>
      </c>
    </row>
    <row r="186" spans="1:5" ht="12.75">
      <c r="A186" s="14" t="s">
        <v>92</v>
      </c>
      <c r="B186" s="18">
        <v>0</v>
      </c>
      <c r="C186" s="18">
        <v>150000</v>
      </c>
      <c r="D186" s="18">
        <v>150000</v>
      </c>
      <c r="E186" s="18">
        <v>0</v>
      </c>
    </row>
    <row r="187" spans="1:5" ht="12.75">
      <c r="A187" s="8" t="s">
        <v>12</v>
      </c>
      <c r="B187" s="9">
        <f>+B188+B198+B206+B211</f>
        <v>18426563</v>
      </c>
      <c r="C187" s="9">
        <f>+C188+C198+C206+C211</f>
        <v>0</v>
      </c>
      <c r="D187" s="9">
        <f>+D188+D198+D206+D211</f>
        <v>18426563</v>
      </c>
      <c r="E187" s="9">
        <f>+E188+E198+E206+E211</f>
        <v>3861951.2399999998</v>
      </c>
    </row>
    <row r="188" spans="1:5" ht="12.75">
      <c r="A188" s="10" t="s">
        <v>4</v>
      </c>
      <c r="B188" s="11">
        <f>SUM(B189:B197)</f>
        <v>16896563</v>
      </c>
      <c r="C188" s="11">
        <f>SUM(C189:C197)</f>
        <v>0</v>
      </c>
      <c r="D188" s="11">
        <f>SUM(D189:D197)</f>
        <v>16896563</v>
      </c>
      <c r="E188" s="11">
        <f>SUM(E189:E197)</f>
        <v>3861951.2399999998</v>
      </c>
    </row>
    <row r="189" spans="1:5" ht="12.75">
      <c r="A189" s="14" t="s">
        <v>17</v>
      </c>
      <c r="B189" s="18">
        <v>10909200</v>
      </c>
      <c r="C189" s="18">
        <v>0</v>
      </c>
      <c r="D189" s="18">
        <v>10909200</v>
      </c>
      <c r="E189" s="18">
        <v>3141050</v>
      </c>
    </row>
    <row r="190" spans="1:5" ht="12.75">
      <c r="A190" s="14" t="s">
        <v>18</v>
      </c>
      <c r="B190" s="18">
        <v>1470000</v>
      </c>
      <c r="C190" s="18">
        <v>0</v>
      </c>
      <c r="D190" s="18">
        <v>1470000</v>
      </c>
      <c r="E190" s="18">
        <v>211000</v>
      </c>
    </row>
    <row r="191" spans="1:5" ht="12.75">
      <c r="A191" s="14" t="s">
        <v>20</v>
      </c>
      <c r="B191" s="18">
        <v>1066913</v>
      </c>
      <c r="C191" s="18">
        <v>0</v>
      </c>
      <c r="D191" s="18">
        <v>1066913</v>
      </c>
      <c r="E191" s="18">
        <v>0</v>
      </c>
    </row>
    <row r="192" spans="1:5" ht="12.75">
      <c r="A192" s="14" t="s">
        <v>103</v>
      </c>
      <c r="B192" s="18">
        <v>0</v>
      </c>
      <c r="C192" s="18">
        <v>50000</v>
      </c>
      <c r="D192" s="18">
        <v>50000</v>
      </c>
      <c r="E192" s="18">
        <v>0</v>
      </c>
    </row>
    <row r="193" spans="1:5" ht="12.75">
      <c r="A193" s="14" t="s">
        <v>21</v>
      </c>
      <c r="B193" s="18">
        <v>1031600</v>
      </c>
      <c r="C193" s="18">
        <v>-50000</v>
      </c>
      <c r="D193" s="18">
        <v>981600</v>
      </c>
      <c r="E193" s="18">
        <v>0</v>
      </c>
    </row>
    <row r="194" spans="1:5" ht="12.75">
      <c r="A194" s="14" t="s">
        <v>23</v>
      </c>
      <c r="B194" s="18">
        <v>530850</v>
      </c>
      <c r="C194" s="18">
        <v>0</v>
      </c>
      <c r="D194" s="18">
        <v>530850</v>
      </c>
      <c r="E194" s="18">
        <v>0</v>
      </c>
    </row>
    <row r="195" spans="1:5" ht="12.75">
      <c r="A195" s="14" t="s">
        <v>24</v>
      </c>
      <c r="B195" s="18">
        <v>881940</v>
      </c>
      <c r="C195" s="18">
        <v>0</v>
      </c>
      <c r="D195" s="18">
        <v>881940</v>
      </c>
      <c r="E195" s="18">
        <v>237660.36</v>
      </c>
    </row>
    <row r="196" spans="1:5" ht="12.75">
      <c r="A196" s="14" t="s">
        <v>25</v>
      </c>
      <c r="B196" s="18">
        <v>883183</v>
      </c>
      <c r="C196" s="18">
        <v>0</v>
      </c>
      <c r="D196" s="18">
        <v>883183</v>
      </c>
      <c r="E196" s="18">
        <v>237995.55</v>
      </c>
    </row>
    <row r="197" spans="1:5" ht="12.75">
      <c r="A197" s="14" t="s">
        <v>26</v>
      </c>
      <c r="B197" s="18">
        <v>122877</v>
      </c>
      <c r="C197" s="18">
        <v>0</v>
      </c>
      <c r="D197" s="18">
        <v>122877</v>
      </c>
      <c r="E197" s="18">
        <v>34245.33</v>
      </c>
    </row>
    <row r="198" spans="1:5" ht="12.75">
      <c r="A198" s="10" t="s">
        <v>5</v>
      </c>
      <c r="B198" s="11">
        <f>SUM(B199:B205)</f>
        <v>915000</v>
      </c>
      <c r="C198" s="11">
        <f>SUM(C199:C205)</f>
        <v>234000</v>
      </c>
      <c r="D198" s="11">
        <f>SUM(D199:D205)</f>
        <v>1149000</v>
      </c>
      <c r="E198" s="11">
        <f>SUM(E199:E205)</f>
        <v>0</v>
      </c>
    </row>
    <row r="199" spans="1:5" ht="12.75">
      <c r="A199" s="14" t="s">
        <v>66</v>
      </c>
      <c r="B199" s="18">
        <v>0</v>
      </c>
      <c r="C199" s="18">
        <v>40500</v>
      </c>
      <c r="D199" s="18">
        <v>40500</v>
      </c>
      <c r="E199" s="18">
        <v>0</v>
      </c>
    </row>
    <row r="200" spans="1:5" ht="12.75">
      <c r="A200" s="14" t="s">
        <v>32</v>
      </c>
      <c r="B200" s="18">
        <v>25000</v>
      </c>
      <c r="C200" s="18">
        <v>-25000</v>
      </c>
      <c r="D200" s="18">
        <v>0</v>
      </c>
      <c r="E200" s="18">
        <v>0</v>
      </c>
    </row>
    <row r="201" spans="1:5" ht="12.75">
      <c r="A201" s="14" t="s">
        <v>33</v>
      </c>
      <c r="B201" s="18">
        <v>40000</v>
      </c>
      <c r="C201" s="18">
        <v>-40000</v>
      </c>
      <c r="D201" s="18">
        <v>0</v>
      </c>
      <c r="E201" s="18">
        <v>0</v>
      </c>
    </row>
    <row r="202" spans="1:5" ht="12.75">
      <c r="A202" s="14" t="s">
        <v>34</v>
      </c>
      <c r="B202" s="18">
        <v>200000</v>
      </c>
      <c r="C202" s="18">
        <v>-200000</v>
      </c>
      <c r="D202" s="18">
        <v>0</v>
      </c>
      <c r="E202" s="18">
        <v>0</v>
      </c>
    </row>
    <row r="203" spans="1:5" ht="12.75">
      <c r="A203" s="14" t="s">
        <v>60</v>
      </c>
      <c r="B203" s="18">
        <v>500000</v>
      </c>
      <c r="C203" s="18">
        <v>-500000</v>
      </c>
      <c r="D203" s="18">
        <v>0</v>
      </c>
      <c r="E203" s="18">
        <v>0</v>
      </c>
    </row>
    <row r="204" spans="1:5" ht="12.75">
      <c r="A204" s="14" t="s">
        <v>40</v>
      </c>
      <c r="B204" s="18">
        <v>150000</v>
      </c>
      <c r="C204" s="18">
        <v>-71500</v>
      </c>
      <c r="D204" s="18">
        <v>78500</v>
      </c>
      <c r="E204" s="18">
        <v>0</v>
      </c>
    </row>
    <row r="205" spans="1:5" ht="12.75">
      <c r="A205" s="14" t="s">
        <v>61</v>
      </c>
      <c r="B205" s="18">
        <v>0</v>
      </c>
      <c r="C205" s="18">
        <v>1030000</v>
      </c>
      <c r="D205" s="18">
        <v>1030000</v>
      </c>
      <c r="E205" s="18">
        <v>0</v>
      </c>
    </row>
    <row r="206" spans="1:5" ht="12.75">
      <c r="A206" s="10" t="s">
        <v>6</v>
      </c>
      <c r="B206" s="11">
        <f>SUM(B207:B210)</f>
        <v>545000</v>
      </c>
      <c r="C206" s="11">
        <f>SUM(C207:C210)</f>
        <v>-507000</v>
      </c>
      <c r="D206" s="11">
        <f>SUM(D207:D210)</f>
        <v>38000</v>
      </c>
      <c r="E206" s="11">
        <f>SUM(E207:E210)</f>
        <v>0</v>
      </c>
    </row>
    <row r="207" spans="1:5" ht="12.75">
      <c r="A207" s="14" t="s">
        <v>41</v>
      </c>
      <c r="B207" s="18">
        <v>200000</v>
      </c>
      <c r="C207" s="18">
        <v>-200000</v>
      </c>
      <c r="D207" s="18">
        <v>0</v>
      </c>
      <c r="E207" s="18">
        <v>0</v>
      </c>
    </row>
    <row r="208" spans="1:5" ht="12.75">
      <c r="A208" s="14" t="s">
        <v>62</v>
      </c>
      <c r="B208" s="18">
        <v>90000</v>
      </c>
      <c r="C208" s="18">
        <v>-90000</v>
      </c>
      <c r="D208" s="18">
        <v>0</v>
      </c>
      <c r="E208" s="18">
        <v>0</v>
      </c>
    </row>
    <row r="209" spans="1:5" ht="12.75">
      <c r="A209" s="23" t="s">
        <v>44</v>
      </c>
      <c r="B209" s="18">
        <v>0</v>
      </c>
      <c r="C209" s="18">
        <v>8000</v>
      </c>
      <c r="D209" s="18">
        <v>8000</v>
      </c>
      <c r="E209" s="18">
        <v>0</v>
      </c>
    </row>
    <row r="210" spans="1:5" ht="12.75">
      <c r="A210" s="14" t="s">
        <v>84</v>
      </c>
      <c r="B210" s="18">
        <v>255000</v>
      </c>
      <c r="C210" s="18">
        <v>-225000</v>
      </c>
      <c r="D210" s="18">
        <v>30000</v>
      </c>
      <c r="E210" s="18">
        <v>0</v>
      </c>
    </row>
    <row r="211" spans="1:5" ht="12.75">
      <c r="A211" s="12" t="s">
        <v>7</v>
      </c>
      <c r="B211" s="13">
        <f>SUM(B212)</f>
        <v>70000</v>
      </c>
      <c r="C211" s="13">
        <f>SUM(C212:C215)</f>
        <v>273000</v>
      </c>
      <c r="D211" s="13">
        <f>SUM(D212:D215)</f>
        <v>343000</v>
      </c>
      <c r="E211" s="13">
        <f>SUM(E212:E215)</f>
        <v>0</v>
      </c>
    </row>
    <row r="212" spans="1:5" ht="12.75">
      <c r="A212" s="14" t="s">
        <v>92</v>
      </c>
      <c r="B212" s="18">
        <v>70000</v>
      </c>
      <c r="C212" s="18">
        <v>-37000</v>
      </c>
      <c r="D212" s="18">
        <v>33000</v>
      </c>
      <c r="E212" s="18">
        <v>0</v>
      </c>
    </row>
    <row r="213" spans="1:5" ht="12.75">
      <c r="A213" s="14" t="s">
        <v>59</v>
      </c>
      <c r="B213" s="18">
        <v>0</v>
      </c>
      <c r="C213" s="18">
        <v>168000</v>
      </c>
      <c r="D213" s="18">
        <v>168000</v>
      </c>
      <c r="E213" s="18">
        <v>0</v>
      </c>
    </row>
    <row r="214" spans="1:5" ht="12.75">
      <c r="A214" s="14" t="s">
        <v>56</v>
      </c>
      <c r="B214" s="18">
        <v>0</v>
      </c>
      <c r="C214" s="18">
        <v>130000</v>
      </c>
      <c r="D214" s="18">
        <v>130000</v>
      </c>
      <c r="E214" s="18">
        <v>0</v>
      </c>
    </row>
    <row r="215" spans="1:5" ht="12.75">
      <c r="A215" s="14" t="s">
        <v>78</v>
      </c>
      <c r="B215" s="18">
        <v>0</v>
      </c>
      <c r="C215" s="18">
        <v>12000</v>
      </c>
      <c r="D215" s="18">
        <v>12000</v>
      </c>
      <c r="E215" s="18">
        <v>0</v>
      </c>
    </row>
    <row r="216" spans="1:5" ht="12.75">
      <c r="A216" s="8" t="s">
        <v>13</v>
      </c>
      <c r="B216" s="9">
        <f>+B217+B226+B234+B239</f>
        <v>1990053</v>
      </c>
      <c r="C216" s="9">
        <f>+C217+C226+C234+C239</f>
        <v>0</v>
      </c>
      <c r="D216" s="9">
        <f>+D217+D226+D234+D239</f>
        <v>1990053</v>
      </c>
      <c r="E216" s="9">
        <f>+E217+E226+E234+E239</f>
        <v>41504.4</v>
      </c>
    </row>
    <row r="217" spans="1:5" ht="12.75">
      <c r="A217" s="10" t="s">
        <v>4</v>
      </c>
      <c r="B217" s="11">
        <f>SUM(B218:B225)</f>
        <v>570053</v>
      </c>
      <c r="C217" s="11">
        <f>SUM(C218:C225)</f>
        <v>0</v>
      </c>
      <c r="D217" s="11">
        <f>SUM(D218:D225)</f>
        <v>570053</v>
      </c>
      <c r="E217" s="11">
        <f>SUM(E218:E225)</f>
        <v>41504.4</v>
      </c>
    </row>
    <row r="218" spans="1:5" ht="12.75">
      <c r="A218" s="14" t="s">
        <v>17</v>
      </c>
      <c r="B218" s="18">
        <v>0</v>
      </c>
      <c r="C218" s="18">
        <v>432000</v>
      </c>
      <c r="D218" s="18">
        <v>432000</v>
      </c>
      <c r="E218" s="18">
        <v>36000</v>
      </c>
    </row>
    <row r="219" spans="1:5" ht="12.75">
      <c r="A219" s="14" t="s">
        <v>18</v>
      </c>
      <c r="B219" s="18">
        <v>432000</v>
      </c>
      <c r="C219" s="18">
        <v>-432000</v>
      </c>
      <c r="D219" s="18">
        <v>0</v>
      </c>
      <c r="E219" s="18">
        <v>0</v>
      </c>
    </row>
    <row r="220" spans="1:5" ht="12.75">
      <c r="A220" s="14" t="s">
        <v>20</v>
      </c>
      <c r="B220" s="18">
        <v>36000</v>
      </c>
      <c r="C220" s="18">
        <v>0</v>
      </c>
      <c r="D220" s="18">
        <v>36000</v>
      </c>
      <c r="E220" s="18">
        <v>0</v>
      </c>
    </row>
    <row r="221" spans="1:5" ht="12.75">
      <c r="A221" s="14" t="s">
        <v>103</v>
      </c>
      <c r="B221" s="18">
        <v>0</v>
      </c>
      <c r="C221" s="18">
        <v>25000</v>
      </c>
      <c r="D221" s="18">
        <v>25000</v>
      </c>
      <c r="E221" s="18">
        <v>0</v>
      </c>
    </row>
    <row r="222" spans="1:5" ht="12.75">
      <c r="A222" s="14" t="s">
        <v>21</v>
      </c>
      <c r="B222" s="18">
        <v>36000</v>
      </c>
      <c r="C222" s="18">
        <v>-25000</v>
      </c>
      <c r="D222" s="18">
        <v>11000</v>
      </c>
      <c r="E222" s="18">
        <v>0</v>
      </c>
    </row>
    <row r="223" spans="1:5" ht="12.75">
      <c r="A223" s="14" t="s">
        <v>24</v>
      </c>
      <c r="B223" s="18">
        <v>30629</v>
      </c>
      <c r="C223" s="18">
        <v>0</v>
      </c>
      <c r="D223" s="18">
        <v>30629</v>
      </c>
      <c r="E223" s="18">
        <v>2552.4</v>
      </c>
    </row>
    <row r="224" spans="1:5" ht="12.75">
      <c r="A224" s="14" t="s">
        <v>25</v>
      </c>
      <c r="B224" s="18">
        <v>30672</v>
      </c>
      <c r="C224" s="18">
        <v>0</v>
      </c>
      <c r="D224" s="18">
        <v>30672</v>
      </c>
      <c r="E224" s="18">
        <v>2556</v>
      </c>
    </row>
    <row r="225" spans="1:5" ht="12.75">
      <c r="A225" s="14" t="s">
        <v>26</v>
      </c>
      <c r="B225" s="18">
        <v>4752</v>
      </c>
      <c r="C225" s="18">
        <v>0</v>
      </c>
      <c r="D225" s="18">
        <v>4752</v>
      </c>
      <c r="E225" s="18">
        <v>396</v>
      </c>
    </row>
    <row r="226" spans="1:5" ht="12.75">
      <c r="A226" s="10" t="s">
        <v>5</v>
      </c>
      <c r="B226" s="11">
        <f>SUM(B227:B233)</f>
        <v>1025000</v>
      </c>
      <c r="C226" s="11">
        <f>SUM(C227:C233)</f>
        <v>25000</v>
      </c>
      <c r="D226" s="11">
        <f>SUM(D227:D233)</f>
        <v>1050000</v>
      </c>
      <c r="E226" s="11">
        <f>SUM(E227:E233)</f>
        <v>0</v>
      </c>
    </row>
    <row r="227" spans="1:5" ht="12.75">
      <c r="A227" s="14" t="s">
        <v>32</v>
      </c>
      <c r="B227" s="18">
        <v>80000</v>
      </c>
      <c r="C227" s="18">
        <v>-30000</v>
      </c>
      <c r="D227" s="18">
        <v>50000</v>
      </c>
      <c r="E227" s="18">
        <v>0</v>
      </c>
    </row>
    <row r="228" spans="1:5" ht="12.75">
      <c r="A228" s="14" t="s">
        <v>33</v>
      </c>
      <c r="B228" s="18">
        <v>100000</v>
      </c>
      <c r="C228" s="18">
        <v>110000</v>
      </c>
      <c r="D228" s="18">
        <v>210000</v>
      </c>
      <c r="E228" s="18">
        <v>0</v>
      </c>
    </row>
    <row r="229" spans="1:5" ht="12.75">
      <c r="A229" s="14" t="s">
        <v>34</v>
      </c>
      <c r="B229" s="18">
        <v>100000</v>
      </c>
      <c r="C229" s="18">
        <v>285000</v>
      </c>
      <c r="D229" s="18">
        <v>385000</v>
      </c>
      <c r="E229" s="18">
        <v>0</v>
      </c>
    </row>
    <row r="230" spans="1:5" ht="12.75">
      <c r="A230" s="14" t="s">
        <v>58</v>
      </c>
      <c r="B230" s="18">
        <v>0</v>
      </c>
      <c r="C230" s="18">
        <v>155000</v>
      </c>
      <c r="D230" s="18">
        <v>155000</v>
      </c>
      <c r="E230" s="18">
        <v>0</v>
      </c>
    </row>
    <row r="231" spans="1:5" ht="12.75">
      <c r="A231" s="14" t="s">
        <v>60</v>
      </c>
      <c r="B231" s="18">
        <v>200000</v>
      </c>
      <c r="C231" s="18">
        <v>-200000</v>
      </c>
      <c r="D231" s="18">
        <v>0</v>
      </c>
      <c r="E231" s="18">
        <v>0</v>
      </c>
    </row>
    <row r="232" spans="1:5" ht="12.75">
      <c r="A232" s="14" t="s">
        <v>40</v>
      </c>
      <c r="B232" s="18">
        <v>0</v>
      </c>
      <c r="C232" s="18">
        <v>162600</v>
      </c>
      <c r="D232" s="18">
        <v>162600</v>
      </c>
      <c r="E232" s="18">
        <v>0</v>
      </c>
    </row>
    <row r="233" spans="1:5" ht="12.75">
      <c r="A233" s="14" t="s">
        <v>61</v>
      </c>
      <c r="B233" s="18">
        <v>545000</v>
      </c>
      <c r="C233" s="18">
        <v>-457600</v>
      </c>
      <c r="D233" s="18">
        <v>87400</v>
      </c>
      <c r="E233" s="18">
        <v>0</v>
      </c>
    </row>
    <row r="234" spans="1:5" ht="12.75">
      <c r="A234" s="10" t="s">
        <v>6</v>
      </c>
      <c r="B234" s="11">
        <f>SUM(B235:B238)</f>
        <v>195000</v>
      </c>
      <c r="C234" s="11">
        <f>SUM(C235:C238)</f>
        <v>175000</v>
      </c>
      <c r="D234" s="11">
        <f>SUM(D235:D238)</f>
        <v>370000</v>
      </c>
      <c r="E234" s="11">
        <f>SUM(E235:E238)</f>
        <v>0</v>
      </c>
    </row>
    <row r="235" spans="1:5" ht="12.75">
      <c r="A235" s="14" t="s">
        <v>41</v>
      </c>
      <c r="B235" s="18">
        <v>100000</v>
      </c>
      <c r="C235" s="18">
        <v>105000</v>
      </c>
      <c r="D235" s="18">
        <v>205000</v>
      </c>
      <c r="E235" s="18">
        <v>0</v>
      </c>
    </row>
    <row r="236" spans="1:5" ht="12.75">
      <c r="A236" s="14" t="s">
        <v>62</v>
      </c>
      <c r="B236" s="18">
        <v>94100</v>
      </c>
      <c r="C236" s="18">
        <v>-94100</v>
      </c>
      <c r="D236" s="18">
        <v>0</v>
      </c>
      <c r="E236" s="18">
        <v>0</v>
      </c>
    </row>
    <row r="237" spans="1:5" ht="12.75">
      <c r="A237" s="14" t="s">
        <v>43</v>
      </c>
      <c r="B237" s="18">
        <v>0</v>
      </c>
      <c r="C237" s="18">
        <v>15000</v>
      </c>
      <c r="D237" s="18">
        <v>15000</v>
      </c>
      <c r="E237" s="18">
        <v>0</v>
      </c>
    </row>
    <row r="238" spans="1:5" ht="12.75">
      <c r="A238" s="14" t="s">
        <v>84</v>
      </c>
      <c r="B238" s="18">
        <v>900</v>
      </c>
      <c r="C238" s="18">
        <v>149100</v>
      </c>
      <c r="D238" s="18">
        <v>150000</v>
      </c>
      <c r="E238" s="18">
        <v>0</v>
      </c>
    </row>
    <row r="239" spans="1:5" ht="12.75">
      <c r="A239" s="10" t="s">
        <v>7</v>
      </c>
      <c r="B239" s="11">
        <f>SUM(B240:B242)</f>
        <v>200000</v>
      </c>
      <c r="C239" s="11">
        <f>SUM(C240:C242)</f>
        <v>-200000</v>
      </c>
      <c r="D239" s="11">
        <f>SUM(D240:D242)</f>
        <v>0</v>
      </c>
      <c r="E239" s="11">
        <f>SUM(E240:E242)</f>
        <v>0</v>
      </c>
    </row>
    <row r="240" spans="1:5" ht="12.75">
      <c r="A240" s="14" t="s">
        <v>92</v>
      </c>
      <c r="B240" s="18">
        <v>194000</v>
      </c>
      <c r="C240" s="18">
        <v>-194000</v>
      </c>
      <c r="D240" s="18">
        <v>0</v>
      </c>
      <c r="E240" s="18">
        <v>0</v>
      </c>
    </row>
    <row r="241" spans="1:5" ht="12.75">
      <c r="A241" s="14" t="s">
        <v>59</v>
      </c>
      <c r="B241" s="18">
        <v>3900</v>
      </c>
      <c r="C241" s="18">
        <v>-3900</v>
      </c>
      <c r="D241" s="18">
        <v>0</v>
      </c>
      <c r="E241" s="18">
        <v>0</v>
      </c>
    </row>
    <row r="242" spans="1:5" ht="12.75">
      <c r="A242" s="14" t="s">
        <v>63</v>
      </c>
      <c r="B242" s="18">
        <v>2100</v>
      </c>
      <c r="C242" s="18">
        <v>-2100</v>
      </c>
      <c r="D242" s="18">
        <v>0</v>
      </c>
      <c r="E242" s="18">
        <v>0</v>
      </c>
    </row>
    <row r="243" spans="1:5" ht="12.75">
      <c r="A243" s="8" t="s">
        <v>93</v>
      </c>
      <c r="B243" s="9">
        <f>+B244+B250+B260+B267</f>
        <v>49999806</v>
      </c>
      <c r="C243" s="9">
        <f>+C244+C250+C260+C267</f>
        <v>77082521.13</v>
      </c>
      <c r="D243" s="9">
        <f>+D244+D250+D260+D267</f>
        <v>127082327.13</v>
      </c>
      <c r="E243" s="9">
        <f>+E244+E250+E260+E267</f>
        <v>292745.52</v>
      </c>
    </row>
    <row r="244" spans="1:5" ht="12.75">
      <c r="A244" s="10" t="s">
        <v>4</v>
      </c>
      <c r="B244" s="11">
        <f>SUM(B245:B249)</f>
        <v>25649331</v>
      </c>
      <c r="C244" s="11">
        <f>SUM(C245:C249)</f>
        <v>15472959</v>
      </c>
      <c r="D244" s="11">
        <f>SUM(D245:D249)</f>
        <v>41122290</v>
      </c>
      <c r="E244" s="11">
        <f>SUM(E245:E249)</f>
        <v>292745.52</v>
      </c>
    </row>
    <row r="245" spans="1:5" ht="12.75">
      <c r="A245" s="14" t="s">
        <v>18</v>
      </c>
      <c r="B245" s="18">
        <v>20796755</v>
      </c>
      <c r="C245" s="18">
        <v>12073245</v>
      </c>
      <c r="D245" s="18">
        <v>32870000</v>
      </c>
      <c r="E245" s="18">
        <v>255000</v>
      </c>
    </row>
    <row r="246" spans="1:5" ht="12.75">
      <c r="A246" s="14" t="s">
        <v>20</v>
      </c>
      <c r="B246" s="18">
        <v>1733063</v>
      </c>
      <c r="C246" s="18">
        <v>1493937</v>
      </c>
      <c r="D246" s="18">
        <v>3227000</v>
      </c>
      <c r="E246" s="18">
        <v>0</v>
      </c>
    </row>
    <row r="247" spans="1:5" ht="12.75">
      <c r="A247" s="14" t="s">
        <v>24</v>
      </c>
      <c r="B247" s="18">
        <v>3119513</v>
      </c>
      <c r="C247" s="18">
        <v>-789563</v>
      </c>
      <c r="D247" s="18">
        <v>2329950</v>
      </c>
      <c r="E247" s="18">
        <v>18079.5</v>
      </c>
    </row>
    <row r="248" spans="1:5" ht="12.75">
      <c r="A248" s="14" t="s">
        <v>25</v>
      </c>
      <c r="B248" s="18">
        <v>0</v>
      </c>
      <c r="C248" s="18">
        <v>2333770</v>
      </c>
      <c r="D248" s="18">
        <v>2333770</v>
      </c>
      <c r="E248" s="18">
        <v>18105</v>
      </c>
    </row>
    <row r="249" spans="1:5" ht="12.75">
      <c r="A249" s="14" t="s">
        <v>26</v>
      </c>
      <c r="B249" s="18">
        <v>0</v>
      </c>
      <c r="C249" s="18">
        <v>361570</v>
      </c>
      <c r="D249" s="18">
        <v>361570</v>
      </c>
      <c r="E249" s="18">
        <v>1561.02</v>
      </c>
    </row>
    <row r="250" spans="1:5" ht="12.75">
      <c r="A250" s="10" t="s">
        <v>5</v>
      </c>
      <c r="B250" s="11">
        <f>SUM(B251:B259)</f>
        <v>16190959</v>
      </c>
      <c r="C250" s="11">
        <f>SUM(C251:C259)</f>
        <v>56619993.1</v>
      </c>
      <c r="D250" s="11">
        <f>SUM(D251:D259)</f>
        <v>72810952.1</v>
      </c>
      <c r="E250" s="11">
        <f>SUM(E251:E259)</f>
        <v>0</v>
      </c>
    </row>
    <row r="251" spans="1:5" ht="12.75">
      <c r="A251" s="14" t="s">
        <v>27</v>
      </c>
      <c r="B251" s="18">
        <v>1078258</v>
      </c>
      <c r="C251" s="18">
        <v>1099142</v>
      </c>
      <c r="D251" s="18">
        <v>2177400</v>
      </c>
      <c r="E251" s="18">
        <v>0</v>
      </c>
    </row>
    <row r="252" spans="1:5" ht="12.75">
      <c r="A252" s="14" t="s">
        <v>57</v>
      </c>
      <c r="B252" s="18">
        <v>3254508</v>
      </c>
      <c r="C252" s="18">
        <v>48048853.74</v>
      </c>
      <c r="D252" s="18">
        <v>51303361.74</v>
      </c>
      <c r="E252" s="18">
        <v>0</v>
      </c>
    </row>
    <row r="253" spans="1:5" ht="12.75">
      <c r="A253" s="14" t="s">
        <v>34</v>
      </c>
      <c r="B253" s="18">
        <v>2116423</v>
      </c>
      <c r="C253" s="18">
        <v>-837152.06</v>
      </c>
      <c r="D253" s="18">
        <v>1279270.94</v>
      </c>
      <c r="E253" s="18">
        <v>0</v>
      </c>
    </row>
    <row r="254" spans="1:5" ht="12.75">
      <c r="A254" s="14" t="s">
        <v>90</v>
      </c>
      <c r="B254" s="18">
        <v>0</v>
      </c>
      <c r="C254" s="18">
        <v>127440</v>
      </c>
      <c r="D254" s="18">
        <v>127440</v>
      </c>
      <c r="E254" s="18">
        <v>0</v>
      </c>
    </row>
    <row r="255" spans="1:5" ht="12.75">
      <c r="A255" s="14" t="s">
        <v>67</v>
      </c>
      <c r="B255" s="18">
        <v>0</v>
      </c>
      <c r="C255" s="18">
        <v>5994000</v>
      </c>
      <c r="D255" s="18">
        <v>5994000</v>
      </c>
      <c r="E255" s="18">
        <v>0</v>
      </c>
    </row>
    <row r="256" spans="1:5" ht="12.75">
      <c r="A256" s="14" t="s">
        <v>37</v>
      </c>
      <c r="B256" s="18">
        <v>0</v>
      </c>
      <c r="C256" s="18">
        <v>1464527</v>
      </c>
      <c r="D256" s="18">
        <v>1464527</v>
      </c>
      <c r="E256" s="18">
        <v>0</v>
      </c>
    </row>
    <row r="257" spans="1:5" ht="12.75">
      <c r="A257" s="14" t="s">
        <v>60</v>
      </c>
      <c r="B257" s="18">
        <v>1442485</v>
      </c>
      <c r="C257" s="18">
        <v>-1442485</v>
      </c>
      <c r="D257" s="18">
        <v>0</v>
      </c>
      <c r="E257" s="18">
        <v>0</v>
      </c>
    </row>
    <row r="258" spans="1:5" ht="12.75">
      <c r="A258" s="14" t="s">
        <v>73</v>
      </c>
      <c r="B258" s="18">
        <v>3957834</v>
      </c>
      <c r="C258" s="18">
        <v>-3957834</v>
      </c>
      <c r="D258" s="18">
        <v>0</v>
      </c>
      <c r="E258" s="18">
        <v>0</v>
      </c>
    </row>
    <row r="259" spans="1:5" ht="12.75">
      <c r="A259" s="14" t="s">
        <v>61</v>
      </c>
      <c r="B259" s="18">
        <v>4341451</v>
      </c>
      <c r="C259" s="18">
        <v>6123501.42</v>
      </c>
      <c r="D259" s="18">
        <v>10464952.42</v>
      </c>
      <c r="E259" s="18">
        <v>0</v>
      </c>
    </row>
    <row r="260" spans="1:5" ht="12.75">
      <c r="A260" s="10" t="s">
        <v>6</v>
      </c>
      <c r="B260" s="11">
        <f>SUM(B261:B266)</f>
        <v>8159516</v>
      </c>
      <c r="C260" s="11">
        <f>SUM(C261:C266)</f>
        <v>-2156680.9699999997</v>
      </c>
      <c r="D260" s="11">
        <f>SUM(D261:D266)</f>
        <v>6002835.03</v>
      </c>
      <c r="E260" s="11">
        <f>SUM(E261:E266)</f>
        <v>0</v>
      </c>
    </row>
    <row r="261" spans="1:5" ht="12.75">
      <c r="A261" s="14" t="s">
        <v>62</v>
      </c>
      <c r="B261" s="18">
        <v>0</v>
      </c>
      <c r="C261" s="18">
        <v>60000</v>
      </c>
      <c r="D261" s="18">
        <v>60000</v>
      </c>
      <c r="E261" s="18">
        <v>0</v>
      </c>
    </row>
    <row r="262" spans="1:5" ht="12.75">
      <c r="A262" s="14" t="s">
        <v>43</v>
      </c>
      <c r="B262" s="18">
        <v>37886</v>
      </c>
      <c r="C262" s="18">
        <v>101617.99</v>
      </c>
      <c r="D262" s="18">
        <v>139503.99</v>
      </c>
      <c r="E262" s="18">
        <v>0</v>
      </c>
    </row>
    <row r="263" spans="1:5" ht="12.75">
      <c r="A263" s="14" t="s">
        <v>46</v>
      </c>
      <c r="B263" s="18">
        <v>7282</v>
      </c>
      <c r="C263" s="18">
        <v>-7282</v>
      </c>
      <c r="D263" s="18">
        <v>0</v>
      </c>
      <c r="E263" s="18">
        <v>0</v>
      </c>
    </row>
    <row r="264" spans="1:5" ht="12.75">
      <c r="A264" s="14" t="s">
        <v>48</v>
      </c>
      <c r="B264" s="18">
        <v>5201269</v>
      </c>
      <c r="C264" s="18">
        <v>-364469</v>
      </c>
      <c r="D264" s="18">
        <v>4836800</v>
      </c>
      <c r="E264" s="18">
        <v>0</v>
      </c>
    </row>
    <row r="265" spans="1:5" ht="12.75">
      <c r="A265" s="14" t="s">
        <v>84</v>
      </c>
      <c r="B265" s="18">
        <v>1162179</v>
      </c>
      <c r="C265" s="18">
        <v>-195647.96</v>
      </c>
      <c r="D265" s="18">
        <v>966531.04</v>
      </c>
      <c r="E265" s="18">
        <v>0</v>
      </c>
    </row>
    <row r="266" spans="1:5" ht="12.75">
      <c r="A266" s="14" t="s">
        <v>55</v>
      </c>
      <c r="B266" s="18">
        <v>1750900</v>
      </c>
      <c r="C266" s="18">
        <v>-1750900</v>
      </c>
      <c r="D266" s="18">
        <v>0</v>
      </c>
      <c r="E266" s="18">
        <v>0</v>
      </c>
    </row>
    <row r="267" spans="1:5" ht="12.75">
      <c r="A267" s="10" t="s">
        <v>7</v>
      </c>
      <c r="B267" s="11">
        <f>+B268</f>
        <v>0</v>
      </c>
      <c r="C267" s="11">
        <f>C269+C268+C270</f>
        <v>7146250</v>
      </c>
      <c r="D267" s="11">
        <f>D269+D268+D270</f>
        <v>7146250</v>
      </c>
      <c r="E267" s="11">
        <f>E269+E268+E270</f>
        <v>0</v>
      </c>
    </row>
    <row r="268" spans="1:5" ht="12.75">
      <c r="A268" s="14" t="s">
        <v>92</v>
      </c>
      <c r="B268" s="18">
        <v>0</v>
      </c>
      <c r="C268" s="18">
        <v>1056250</v>
      </c>
      <c r="D268" s="18">
        <v>1056250</v>
      </c>
      <c r="E268" s="18">
        <v>0</v>
      </c>
    </row>
    <row r="269" spans="1:5" ht="12.75">
      <c r="A269" s="14" t="s">
        <v>59</v>
      </c>
      <c r="B269" s="18">
        <v>0</v>
      </c>
      <c r="C269" s="18">
        <v>2690000</v>
      </c>
      <c r="D269" s="18">
        <v>2690000</v>
      </c>
      <c r="E269" s="18">
        <v>0</v>
      </c>
    </row>
    <row r="270" spans="1:5" ht="12.75">
      <c r="A270" s="14" t="s">
        <v>110</v>
      </c>
      <c r="B270" s="18">
        <v>0</v>
      </c>
      <c r="C270" s="18">
        <v>3400000</v>
      </c>
      <c r="D270" s="18">
        <v>3400000</v>
      </c>
      <c r="E270" s="18">
        <v>0</v>
      </c>
    </row>
    <row r="271" spans="1:5" ht="12.75">
      <c r="A271" s="8" t="s">
        <v>94</v>
      </c>
      <c r="B271" s="9">
        <f>+B272+B278+B290+B295</f>
        <v>151500000</v>
      </c>
      <c r="C271" s="9">
        <f>+C272+C278+C290+C295</f>
        <v>-81965800.69999999</v>
      </c>
      <c r="D271" s="9">
        <f>+D272+D278+D290+D295</f>
        <v>69534199.3</v>
      </c>
      <c r="E271" s="9">
        <f>+E272+E278+E290+E295</f>
        <v>0</v>
      </c>
    </row>
    <row r="272" spans="1:5" ht="12.75">
      <c r="A272" s="10" t="s">
        <v>4</v>
      </c>
      <c r="B272" s="11">
        <f>+B273+B274+B276+B275+B277</f>
        <v>0</v>
      </c>
      <c r="C272" s="11">
        <f>+C273+C274+C276+C275+C277</f>
        <v>17541080.91</v>
      </c>
      <c r="D272" s="11">
        <f>+D273+D274+D276+D275+D277</f>
        <v>17541080.91</v>
      </c>
      <c r="E272" s="11">
        <f>+E273+E274+E276+E275+E277</f>
        <v>0</v>
      </c>
    </row>
    <row r="273" spans="1:5" ht="12.75">
      <c r="A273" s="14" t="s">
        <v>18</v>
      </c>
      <c r="B273" s="18">
        <v>0</v>
      </c>
      <c r="C273" s="18">
        <v>14009090.91</v>
      </c>
      <c r="D273" s="18">
        <v>14009090.91</v>
      </c>
      <c r="E273" s="18">
        <v>0</v>
      </c>
    </row>
    <row r="274" spans="1:5" ht="12.75">
      <c r="A274" s="14" t="s">
        <v>20</v>
      </c>
      <c r="B274" s="18">
        <v>0</v>
      </c>
      <c r="C274" s="18">
        <v>1390000</v>
      </c>
      <c r="D274" s="18">
        <v>1390000</v>
      </c>
      <c r="E274" s="18">
        <v>0</v>
      </c>
    </row>
    <row r="275" spans="1:5" ht="12.75">
      <c r="A275" s="14" t="s">
        <v>24</v>
      </c>
      <c r="B275" s="18">
        <v>0</v>
      </c>
      <c r="C275" s="18">
        <v>993244.55</v>
      </c>
      <c r="D275" s="18">
        <v>993244.55</v>
      </c>
      <c r="E275" s="18">
        <v>0</v>
      </c>
    </row>
    <row r="276" spans="1:5" ht="12.75">
      <c r="A276" s="14" t="s">
        <v>25</v>
      </c>
      <c r="B276" s="18">
        <v>0</v>
      </c>
      <c r="C276" s="18">
        <v>994645.45</v>
      </c>
      <c r="D276" s="18">
        <v>994645.45</v>
      </c>
      <c r="E276" s="18">
        <v>0</v>
      </c>
    </row>
    <row r="277" spans="1:5" ht="12.75">
      <c r="A277" s="14" t="s">
        <v>26</v>
      </c>
      <c r="B277" s="18">
        <v>0</v>
      </c>
      <c r="C277" s="18">
        <v>154100</v>
      </c>
      <c r="D277" s="18">
        <v>154100</v>
      </c>
      <c r="E277" s="18">
        <v>0</v>
      </c>
    </row>
    <row r="278" spans="1:5" ht="12.75">
      <c r="A278" s="10" t="s">
        <v>5</v>
      </c>
      <c r="B278" s="11">
        <f>+B279+B280+B281+B282+B283+B284+B285+B286+B287+B288+B289</f>
        <v>151500000</v>
      </c>
      <c r="C278" s="11">
        <f>+C279+C280+C281+C282+C283+C284+C285+C286+C287+C288+C289</f>
        <v>-104024855.16999999</v>
      </c>
      <c r="D278" s="11">
        <f>+D279+D280+D281+D282+D283+D284+D285+D286+D287+D288+D289</f>
        <v>47475144.83</v>
      </c>
      <c r="E278" s="11">
        <f>+E279+E280+E281+E282+E283+E284+E285+E286+E287+E288+E289</f>
        <v>0</v>
      </c>
    </row>
    <row r="279" spans="1:5" ht="12.75">
      <c r="A279" s="14" t="s">
        <v>27</v>
      </c>
      <c r="B279" s="18">
        <v>0</v>
      </c>
      <c r="C279" s="18">
        <v>250000</v>
      </c>
      <c r="D279" s="18">
        <v>250000</v>
      </c>
      <c r="E279" s="18">
        <v>0</v>
      </c>
    </row>
    <row r="280" spans="1:5" ht="12.75">
      <c r="A280" s="14" t="s">
        <v>66</v>
      </c>
      <c r="B280" s="18">
        <v>0</v>
      </c>
      <c r="C280" s="18">
        <v>3600000</v>
      </c>
      <c r="D280" s="18">
        <v>3600000</v>
      </c>
      <c r="E280" s="18">
        <v>0</v>
      </c>
    </row>
    <row r="281" spans="1:5" ht="12.75">
      <c r="A281" s="14" t="s">
        <v>32</v>
      </c>
      <c r="B281" s="18">
        <v>0</v>
      </c>
      <c r="C281" s="18">
        <v>1000164</v>
      </c>
      <c r="D281" s="18">
        <v>1000164</v>
      </c>
      <c r="E281" s="18">
        <v>0</v>
      </c>
    </row>
    <row r="282" spans="1:5" ht="12.75">
      <c r="A282" s="14" t="s">
        <v>57</v>
      </c>
      <c r="B282" s="18">
        <v>0</v>
      </c>
      <c r="C282" s="18">
        <v>18016543.86</v>
      </c>
      <c r="D282" s="18">
        <v>18016543.86</v>
      </c>
      <c r="E282" s="18">
        <v>0</v>
      </c>
    </row>
    <row r="283" spans="1:5" ht="12.75">
      <c r="A283" s="14" t="s">
        <v>33</v>
      </c>
      <c r="B283" s="18">
        <v>0</v>
      </c>
      <c r="C283" s="18">
        <v>1176000</v>
      </c>
      <c r="D283" s="18">
        <v>1176000</v>
      </c>
      <c r="E283" s="18">
        <v>0</v>
      </c>
    </row>
    <row r="284" spans="1:5" ht="12.75">
      <c r="A284" s="14" t="s">
        <v>34</v>
      </c>
      <c r="B284" s="18">
        <v>0</v>
      </c>
      <c r="C284" s="18">
        <v>5106291.66</v>
      </c>
      <c r="D284" s="18">
        <v>5106291.66</v>
      </c>
      <c r="E284" s="18">
        <v>0</v>
      </c>
    </row>
    <row r="285" spans="1:5" ht="12.75">
      <c r="A285" s="14" t="s">
        <v>90</v>
      </c>
      <c r="B285" s="18">
        <v>0</v>
      </c>
      <c r="C285" s="18">
        <v>30545.45</v>
      </c>
      <c r="D285" s="18">
        <v>30545.45</v>
      </c>
      <c r="E285" s="18">
        <v>0</v>
      </c>
    </row>
    <row r="286" spans="1:5" ht="12.75">
      <c r="A286" s="14" t="s">
        <v>58</v>
      </c>
      <c r="B286" s="18">
        <v>0</v>
      </c>
      <c r="C286" s="18">
        <v>840000</v>
      </c>
      <c r="D286" s="18">
        <v>840000</v>
      </c>
      <c r="E286" s="18">
        <v>0</v>
      </c>
    </row>
    <row r="287" spans="1:5" ht="12.75">
      <c r="A287" s="14" t="s">
        <v>40</v>
      </c>
      <c r="B287" s="18">
        <v>0</v>
      </c>
      <c r="C287" s="18">
        <v>4190000</v>
      </c>
      <c r="D287" s="18">
        <v>4190000</v>
      </c>
      <c r="E287" s="18">
        <v>0</v>
      </c>
    </row>
    <row r="288" spans="1:5" ht="12.75">
      <c r="A288" s="14" t="s">
        <v>73</v>
      </c>
      <c r="B288" s="18">
        <v>0</v>
      </c>
      <c r="C288" s="18">
        <v>7005600</v>
      </c>
      <c r="D288" s="18">
        <v>7005600</v>
      </c>
      <c r="E288" s="18">
        <v>0</v>
      </c>
    </row>
    <row r="289" spans="1:5" ht="12.75">
      <c r="A289" s="14" t="s">
        <v>61</v>
      </c>
      <c r="B289" s="18">
        <v>151500000</v>
      </c>
      <c r="C289" s="18">
        <v>-145240000.14</v>
      </c>
      <c r="D289" s="18">
        <v>6259999.86</v>
      </c>
      <c r="E289" s="18">
        <v>0</v>
      </c>
    </row>
    <row r="290" spans="1:5" ht="12.75">
      <c r="A290" s="10" t="s">
        <v>6</v>
      </c>
      <c r="B290" s="11">
        <f>+B291+B292+B293+B294</f>
        <v>0</v>
      </c>
      <c r="C290" s="11">
        <f>+C291+C292+C293+C294</f>
        <v>1570500</v>
      </c>
      <c r="D290" s="11">
        <f>+D291+D292+D293+D294</f>
        <v>1570500</v>
      </c>
      <c r="E290" s="11">
        <f>+E291+E292+E293+E294</f>
        <v>0</v>
      </c>
    </row>
    <row r="291" spans="1:5" ht="12.75">
      <c r="A291" s="14" t="s">
        <v>41</v>
      </c>
      <c r="B291" s="18">
        <v>0</v>
      </c>
      <c r="C291" s="18">
        <v>52500</v>
      </c>
      <c r="D291" s="18">
        <v>52500</v>
      </c>
      <c r="E291" s="18">
        <v>0</v>
      </c>
    </row>
    <row r="292" spans="1:5" ht="12.75">
      <c r="A292" s="14" t="s">
        <v>44</v>
      </c>
      <c r="B292" s="18">
        <v>0</v>
      </c>
      <c r="C292" s="18">
        <v>398000</v>
      </c>
      <c r="D292" s="18">
        <v>398000</v>
      </c>
      <c r="E292" s="18">
        <v>0</v>
      </c>
    </row>
    <row r="293" spans="1:5" ht="12.75">
      <c r="A293" s="14" t="s">
        <v>49</v>
      </c>
      <c r="B293" s="18">
        <v>0</v>
      </c>
      <c r="C293" s="18">
        <v>720000</v>
      </c>
      <c r="D293" s="18">
        <v>720000</v>
      </c>
      <c r="E293" s="18">
        <v>0</v>
      </c>
    </row>
    <row r="294" spans="1:5" ht="12.75">
      <c r="A294" s="14" t="s">
        <v>84</v>
      </c>
      <c r="B294" s="18">
        <v>0</v>
      </c>
      <c r="C294" s="18">
        <v>400000</v>
      </c>
      <c r="D294" s="18">
        <v>400000</v>
      </c>
      <c r="E294" s="18">
        <v>0</v>
      </c>
    </row>
    <row r="295" spans="1:5" ht="12.75">
      <c r="A295" s="10" t="s">
        <v>7</v>
      </c>
      <c r="B295" s="11">
        <f>+B296+B297</f>
        <v>0</v>
      </c>
      <c r="C295" s="11">
        <f>+C296+C297</f>
        <v>2947473.56</v>
      </c>
      <c r="D295" s="11">
        <f>+D296+D297</f>
        <v>2947473.56</v>
      </c>
      <c r="E295" s="11">
        <f>+E296+E297</f>
        <v>0</v>
      </c>
    </row>
    <row r="296" spans="1:5" ht="12.75">
      <c r="A296" s="14" t="s">
        <v>92</v>
      </c>
      <c r="B296" s="18">
        <v>0</v>
      </c>
      <c r="C296" s="18">
        <v>819000</v>
      </c>
      <c r="D296" s="18">
        <v>819000</v>
      </c>
      <c r="E296" s="18">
        <v>0</v>
      </c>
    </row>
    <row r="297" spans="1:5" ht="12.75">
      <c r="A297" s="14" t="s">
        <v>80</v>
      </c>
      <c r="B297" s="18">
        <v>0</v>
      </c>
      <c r="C297" s="18">
        <v>2128473.56</v>
      </c>
      <c r="D297" s="18">
        <v>2128473.56</v>
      </c>
      <c r="E297" s="18">
        <v>0</v>
      </c>
    </row>
    <row r="298" spans="1:5" ht="12.75">
      <c r="A298" s="8" t="s">
        <v>95</v>
      </c>
      <c r="B298" s="9">
        <f>+B299</f>
        <v>1000000</v>
      </c>
      <c r="C298" s="9">
        <f aca="true" t="shared" si="0" ref="C298:E299">+C299</f>
        <v>-1000000</v>
      </c>
      <c r="D298" s="9">
        <f t="shared" si="0"/>
        <v>0</v>
      </c>
      <c r="E298" s="9">
        <f t="shared" si="0"/>
        <v>0</v>
      </c>
    </row>
    <row r="299" spans="1:5" ht="12.75">
      <c r="A299" s="10" t="s">
        <v>5</v>
      </c>
      <c r="B299" s="11">
        <f>+B300</f>
        <v>1000000</v>
      </c>
      <c r="C299" s="11">
        <f t="shared" si="0"/>
        <v>-1000000</v>
      </c>
      <c r="D299" s="11">
        <f t="shared" si="0"/>
        <v>0</v>
      </c>
      <c r="E299" s="11">
        <f t="shared" si="0"/>
        <v>0</v>
      </c>
    </row>
    <row r="300" spans="1:5" ht="12.75">
      <c r="A300" s="14" t="s">
        <v>61</v>
      </c>
      <c r="B300" s="18">
        <v>1000000</v>
      </c>
      <c r="C300" s="18">
        <v>-1000000</v>
      </c>
      <c r="D300" s="18">
        <v>0</v>
      </c>
      <c r="E300" s="18">
        <v>0</v>
      </c>
    </row>
    <row r="301" spans="1:5" ht="12.75">
      <c r="A301" s="8" t="s">
        <v>96</v>
      </c>
      <c r="B301" s="9">
        <f>+B302</f>
        <v>1000000</v>
      </c>
      <c r="C301" s="9">
        <f aca="true" t="shared" si="1" ref="C301:E302">+C302</f>
        <v>2273000</v>
      </c>
      <c r="D301" s="9">
        <f t="shared" si="1"/>
        <v>3273000</v>
      </c>
      <c r="E301" s="9">
        <f t="shared" si="1"/>
        <v>0</v>
      </c>
    </row>
    <row r="302" spans="1:5" ht="12.75">
      <c r="A302" s="10" t="s">
        <v>5</v>
      </c>
      <c r="B302" s="11">
        <f>+B303</f>
        <v>1000000</v>
      </c>
      <c r="C302" s="11">
        <f t="shared" si="1"/>
        <v>2273000</v>
      </c>
      <c r="D302" s="11">
        <f t="shared" si="1"/>
        <v>3273000</v>
      </c>
      <c r="E302" s="11">
        <f t="shared" si="1"/>
        <v>0</v>
      </c>
    </row>
    <row r="303" spans="1:5" ht="12.75">
      <c r="A303" s="14" t="s">
        <v>61</v>
      </c>
      <c r="B303" s="18">
        <v>1000000</v>
      </c>
      <c r="C303" s="18">
        <v>2273000</v>
      </c>
      <c r="D303" s="18">
        <v>3273000</v>
      </c>
      <c r="E303" s="18">
        <v>0</v>
      </c>
    </row>
    <row r="304" spans="1:5" ht="12.75">
      <c r="A304" s="8" t="s">
        <v>97</v>
      </c>
      <c r="B304" s="9">
        <f>+B305</f>
        <v>1000000</v>
      </c>
      <c r="C304" s="9">
        <f>+C305</f>
        <v>4530473.5600000005</v>
      </c>
      <c r="D304" s="9">
        <f>+D305</f>
        <v>5530473.56</v>
      </c>
      <c r="E304" s="9">
        <f>+E305</f>
        <v>0</v>
      </c>
    </row>
    <row r="305" spans="1:5" ht="12.75">
      <c r="A305" s="10" t="s">
        <v>7</v>
      </c>
      <c r="B305" s="15">
        <f>+B306+B307+B308</f>
        <v>1000000</v>
      </c>
      <c r="C305" s="15">
        <f>+C306+C307+C308</f>
        <v>4530473.5600000005</v>
      </c>
      <c r="D305" s="15">
        <f>+D306+D307+D308</f>
        <v>5530473.56</v>
      </c>
      <c r="E305" s="15">
        <f>+E306+E307+E308</f>
        <v>0</v>
      </c>
    </row>
    <row r="306" spans="1:5" ht="12.75">
      <c r="A306" s="14" t="s">
        <v>59</v>
      </c>
      <c r="B306" s="18">
        <v>1000000</v>
      </c>
      <c r="C306" s="18">
        <v>3528473.56</v>
      </c>
      <c r="D306" s="18">
        <v>4528473.56</v>
      </c>
      <c r="E306" s="18">
        <v>0</v>
      </c>
    </row>
    <row r="307" spans="1:5" ht="12.75">
      <c r="A307" s="14" t="s">
        <v>78</v>
      </c>
      <c r="B307" s="18">
        <v>0</v>
      </c>
      <c r="C307" s="18">
        <v>378000</v>
      </c>
      <c r="D307" s="18">
        <v>378000</v>
      </c>
      <c r="E307" s="18">
        <v>0</v>
      </c>
    </row>
    <row r="308" spans="1:5" ht="12.75">
      <c r="A308" s="14" t="s">
        <v>111</v>
      </c>
      <c r="B308" s="18">
        <v>0</v>
      </c>
      <c r="C308" s="18">
        <v>624000</v>
      </c>
      <c r="D308" s="18">
        <v>624000</v>
      </c>
      <c r="E308" s="18">
        <v>0</v>
      </c>
    </row>
    <row r="309" spans="1:5" ht="12.75">
      <c r="A309" s="8" t="s">
        <v>98</v>
      </c>
      <c r="B309" s="9">
        <f>+B310</f>
        <v>500000</v>
      </c>
      <c r="C309" s="9">
        <f aca="true" t="shared" si="2" ref="C309:E310">+C310</f>
        <v>0</v>
      </c>
      <c r="D309" s="9">
        <f t="shared" si="2"/>
        <v>500000</v>
      </c>
      <c r="E309" s="9">
        <f t="shared" si="2"/>
        <v>0</v>
      </c>
    </row>
    <row r="310" spans="1:5" ht="12.75">
      <c r="A310" s="10" t="s">
        <v>5</v>
      </c>
      <c r="B310" s="11">
        <f>+B311</f>
        <v>500000</v>
      </c>
      <c r="C310" s="11">
        <f t="shared" si="2"/>
        <v>0</v>
      </c>
      <c r="D310" s="11">
        <f t="shared" si="2"/>
        <v>500000</v>
      </c>
      <c r="E310" s="11">
        <f t="shared" si="2"/>
        <v>0</v>
      </c>
    </row>
    <row r="311" spans="1:5" ht="12.75">
      <c r="A311" s="14" t="s">
        <v>61</v>
      </c>
      <c r="B311" s="18">
        <v>500000</v>
      </c>
      <c r="C311" s="18">
        <v>0</v>
      </c>
      <c r="D311" s="18">
        <v>500000</v>
      </c>
      <c r="E311" s="18">
        <v>0</v>
      </c>
    </row>
    <row r="312" spans="1:5" ht="12.75">
      <c r="A312" s="8" t="s">
        <v>99</v>
      </c>
      <c r="B312" s="9">
        <f>+B313</f>
        <v>1500000</v>
      </c>
      <c r="C312" s="9">
        <f>+C313</f>
        <v>-920000</v>
      </c>
      <c r="D312" s="9">
        <f>+D313</f>
        <v>580000</v>
      </c>
      <c r="E312" s="9">
        <f>+E313</f>
        <v>0</v>
      </c>
    </row>
    <row r="313" spans="1:5" ht="12.75">
      <c r="A313" s="10" t="s">
        <v>5</v>
      </c>
      <c r="B313" s="11">
        <f>+B314+B315</f>
        <v>1500000</v>
      </c>
      <c r="C313" s="11">
        <f>+C314+C315</f>
        <v>-920000</v>
      </c>
      <c r="D313" s="11">
        <f>+D314+D315</f>
        <v>580000</v>
      </c>
      <c r="E313" s="11">
        <f>+E314+E315</f>
        <v>0</v>
      </c>
    </row>
    <row r="314" spans="1:5" ht="12.75">
      <c r="A314" s="14" t="s">
        <v>73</v>
      </c>
      <c r="B314" s="18">
        <v>1500000</v>
      </c>
      <c r="C314" s="18">
        <v>-1500000</v>
      </c>
      <c r="D314" s="18">
        <v>0</v>
      </c>
      <c r="E314" s="18">
        <v>0</v>
      </c>
    </row>
    <row r="315" spans="1:5" ht="12.75">
      <c r="A315" s="14" t="s">
        <v>61</v>
      </c>
      <c r="B315" s="18">
        <v>0</v>
      </c>
      <c r="C315" s="18">
        <v>580000</v>
      </c>
      <c r="D315" s="18">
        <v>580000</v>
      </c>
      <c r="E315" s="18">
        <v>0</v>
      </c>
    </row>
    <row r="316" spans="1:5" ht="12.75">
      <c r="A316" s="8" t="s">
        <v>100</v>
      </c>
      <c r="B316" s="9">
        <f>+B317+B319+B324</f>
        <v>16000000</v>
      </c>
      <c r="C316" s="9">
        <f>+C317+C319+C324</f>
        <v>0</v>
      </c>
      <c r="D316" s="9">
        <f>+D317+D319+D324</f>
        <v>16000000</v>
      </c>
      <c r="E316" s="9">
        <f>+E317+E319+E324</f>
        <v>0</v>
      </c>
    </row>
    <row r="317" spans="1:5" ht="12.75">
      <c r="A317" s="10" t="s">
        <v>4</v>
      </c>
      <c r="B317" s="11">
        <f>+B318</f>
        <v>3300000</v>
      </c>
      <c r="C317" s="11">
        <f>+C318</f>
        <v>0</v>
      </c>
      <c r="D317" s="11">
        <f>+D318</f>
        <v>3300000</v>
      </c>
      <c r="E317" s="11">
        <f>+E318</f>
        <v>0</v>
      </c>
    </row>
    <row r="318" spans="1:5" ht="12.75">
      <c r="A318" s="14" t="s">
        <v>18</v>
      </c>
      <c r="B318" s="18">
        <v>3300000</v>
      </c>
      <c r="C318" s="18">
        <v>0</v>
      </c>
      <c r="D318" s="18">
        <v>3300000</v>
      </c>
      <c r="E318" s="18">
        <v>0</v>
      </c>
    </row>
    <row r="319" spans="1:5" ht="12.75">
      <c r="A319" s="10" t="s">
        <v>5</v>
      </c>
      <c r="B319" s="11">
        <f>+B320+B321+B322+B323</f>
        <v>10292500</v>
      </c>
      <c r="C319" s="11">
        <f>+C320+C321+C322+C323</f>
        <v>0</v>
      </c>
      <c r="D319" s="11">
        <f>+D320+D321+D322+D323</f>
        <v>10292500</v>
      </c>
      <c r="E319" s="11">
        <f>+E320+E321+E322+E323</f>
        <v>0</v>
      </c>
    </row>
    <row r="320" spans="1:5" ht="12.75">
      <c r="A320" s="14" t="s">
        <v>57</v>
      </c>
      <c r="B320" s="18">
        <v>2880000</v>
      </c>
      <c r="C320" s="18">
        <v>0</v>
      </c>
      <c r="D320" s="18">
        <v>2880000</v>
      </c>
      <c r="E320" s="18">
        <v>0</v>
      </c>
    </row>
    <row r="321" spans="1:5" ht="12.75">
      <c r="A321" s="14" t="s">
        <v>90</v>
      </c>
      <c r="B321" s="18">
        <v>9000</v>
      </c>
      <c r="C321" s="18">
        <v>0</v>
      </c>
      <c r="D321" s="18">
        <v>9000</v>
      </c>
      <c r="E321" s="18">
        <v>0</v>
      </c>
    </row>
    <row r="322" spans="1:5" ht="12.75">
      <c r="A322" s="14" t="s">
        <v>58</v>
      </c>
      <c r="B322" s="18">
        <v>3653500</v>
      </c>
      <c r="C322" s="18">
        <v>0</v>
      </c>
      <c r="D322" s="18">
        <v>3653500</v>
      </c>
      <c r="E322" s="18">
        <v>0</v>
      </c>
    </row>
    <row r="323" spans="1:5" ht="12.75">
      <c r="A323" s="14" t="s">
        <v>61</v>
      </c>
      <c r="B323" s="18">
        <v>3750000</v>
      </c>
      <c r="C323" s="18">
        <v>0</v>
      </c>
      <c r="D323" s="18">
        <v>3750000</v>
      </c>
      <c r="E323" s="18">
        <v>0</v>
      </c>
    </row>
    <row r="324" spans="1:5" ht="12.75">
      <c r="A324" s="10" t="s">
        <v>6</v>
      </c>
      <c r="B324" s="11">
        <f>+B325+B326</f>
        <v>2407500</v>
      </c>
      <c r="C324" s="11">
        <f>+C325+C326</f>
        <v>0</v>
      </c>
      <c r="D324" s="11">
        <f>+D325+D326</f>
        <v>2407500</v>
      </c>
      <c r="E324" s="11">
        <f>+E325+E326</f>
        <v>0</v>
      </c>
    </row>
    <row r="325" spans="1:5" ht="12.75">
      <c r="A325" s="14" t="s">
        <v>41</v>
      </c>
      <c r="B325" s="18">
        <v>1800000</v>
      </c>
      <c r="C325" s="18">
        <v>0</v>
      </c>
      <c r="D325" s="18">
        <v>1800000</v>
      </c>
      <c r="E325" s="18">
        <v>0</v>
      </c>
    </row>
    <row r="326" spans="1:5" ht="12.75">
      <c r="A326" s="14" t="s">
        <v>48</v>
      </c>
      <c r="B326" s="18">
        <v>607500</v>
      </c>
      <c r="C326" s="18">
        <v>0</v>
      </c>
      <c r="D326" s="18">
        <v>607500</v>
      </c>
      <c r="E326" s="18">
        <v>0</v>
      </c>
    </row>
    <row r="327" spans="1:5" ht="12.75">
      <c r="A327" s="8" t="s">
        <v>101</v>
      </c>
      <c r="B327" s="9">
        <f>+B328</f>
        <v>194</v>
      </c>
      <c r="C327" s="9">
        <f aca="true" t="shared" si="3" ref="C327:E328">+C328</f>
        <v>-193.99</v>
      </c>
      <c r="D327" s="9">
        <f t="shared" si="3"/>
        <v>0.01</v>
      </c>
      <c r="E327" s="9">
        <f t="shared" si="3"/>
        <v>0</v>
      </c>
    </row>
    <row r="328" spans="1:5" ht="12.75">
      <c r="A328" s="10" t="s">
        <v>4</v>
      </c>
      <c r="B328" s="11">
        <f>+B329</f>
        <v>194</v>
      </c>
      <c r="C328" s="11">
        <f t="shared" si="3"/>
        <v>-193.99</v>
      </c>
      <c r="D328" s="11">
        <f t="shared" si="3"/>
        <v>0.01</v>
      </c>
      <c r="E328" s="11">
        <f t="shared" si="3"/>
        <v>0</v>
      </c>
    </row>
    <row r="329" spans="1:5" ht="12.75">
      <c r="A329" s="14" t="s">
        <v>18</v>
      </c>
      <c r="B329" s="18">
        <v>194</v>
      </c>
      <c r="C329" s="18">
        <v>-193.99</v>
      </c>
      <c r="D329" s="18">
        <v>0.01</v>
      </c>
      <c r="E329" s="18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2016-12-05T18:58:59Z</cp:lastPrinted>
  <dcterms:created xsi:type="dcterms:W3CDTF">2016-12-05T18:19:41Z</dcterms:created>
  <dcterms:modified xsi:type="dcterms:W3CDTF">2018-04-05T18:34:29Z</dcterms:modified>
  <cp:category/>
  <cp:version/>
  <cp:contentType/>
  <cp:contentStatus/>
</cp:coreProperties>
</file>