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2\EJECUCION PRESUPUESTARIA 2022\PRESENTACION  PORTAL EXCELL 2022\"/>
    </mc:Choice>
  </mc:AlternateContent>
  <bookViews>
    <workbookView xWindow="-120" yWindow="-120" windowWidth="29040" windowHeight="15840"/>
  </bookViews>
  <sheets>
    <sheet name="Plantilla Ejecucion agost  2022" sheetId="8" r:id="rId1"/>
  </sheets>
  <definedNames>
    <definedName name="_xlnm.Print_Area" localSheetId="0">'Plantilla Ejecucion agost  2022'!$B$1:$P$103</definedName>
    <definedName name="_xlnm.Print_Titles" localSheetId="0">'Plantilla Ejecucion agost  2022'!$1:$9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8" l="1"/>
  <c r="R75" i="8" l="1"/>
  <c r="E38" i="8"/>
  <c r="E40" i="8"/>
  <c r="E39" i="8"/>
  <c r="E34" i="8"/>
  <c r="E58" i="8"/>
  <c r="E57" i="8"/>
  <c r="E56" i="8"/>
  <c r="E55" i="8"/>
  <c r="E54" i="8"/>
  <c r="E26" i="8"/>
  <c r="E25" i="8"/>
  <c r="E24" i="8"/>
  <c r="E23" i="8"/>
  <c r="E22" i="8"/>
  <c r="E21" i="8"/>
  <c r="E20" i="8"/>
  <c r="E19" i="8"/>
  <c r="E18" i="8"/>
  <c r="E16" i="8"/>
  <c r="E13" i="8"/>
  <c r="E12" i="8"/>
  <c r="D11" i="8" l="1"/>
  <c r="I17" i="8" l="1"/>
  <c r="C71" i="8" l="1"/>
  <c r="C68" i="8"/>
  <c r="C63" i="8"/>
  <c r="C53" i="8"/>
  <c r="C75" i="8" s="1"/>
  <c r="C45" i="8"/>
  <c r="C37" i="8"/>
  <c r="C27" i="8"/>
  <c r="C17" i="8"/>
  <c r="C11" i="8"/>
  <c r="C88" i="8" l="1"/>
  <c r="C76" i="8"/>
  <c r="F11" i="8"/>
  <c r="G11" i="8"/>
  <c r="H11" i="8"/>
  <c r="I11" i="8"/>
  <c r="J11" i="8"/>
  <c r="K11" i="8"/>
  <c r="L11" i="8"/>
  <c r="M11" i="8"/>
  <c r="N11" i="8"/>
  <c r="O11" i="8"/>
  <c r="P11" i="8"/>
  <c r="Q11" i="8"/>
  <c r="E14" i="8"/>
  <c r="E15" i="8"/>
  <c r="D17" i="8"/>
  <c r="F17" i="8"/>
  <c r="G17" i="8"/>
  <c r="H17" i="8"/>
  <c r="J17" i="8"/>
  <c r="K17" i="8"/>
  <c r="L17" i="8"/>
  <c r="M17" i="8"/>
  <c r="N17" i="8"/>
  <c r="O17" i="8"/>
  <c r="P17" i="8"/>
  <c r="Q17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P75" i="8" s="1"/>
  <c r="Q53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G75" i="8" s="1"/>
  <c r="H71" i="8"/>
  <c r="I71" i="8"/>
  <c r="J71" i="8"/>
  <c r="K71" i="8"/>
  <c r="K75" i="8" s="1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E37" i="8" l="1"/>
  <c r="J75" i="8"/>
  <c r="O75" i="8"/>
  <c r="F75" i="8"/>
  <c r="I75" i="8"/>
  <c r="L75" i="8"/>
  <c r="H75" i="8"/>
  <c r="Q75" i="8"/>
  <c r="D88" i="8"/>
  <c r="N75" i="8"/>
  <c r="D75" i="8"/>
  <c r="M75" i="8"/>
  <c r="E68" i="8"/>
  <c r="E71" i="8"/>
  <c r="E45" i="8"/>
  <c r="E78" i="8"/>
  <c r="E63" i="8"/>
  <c r="E53" i="8"/>
  <c r="E27" i="8"/>
  <c r="E17" i="8"/>
  <c r="E11" i="8"/>
  <c r="E75" i="8" l="1"/>
  <c r="Q88" i="8"/>
  <c r="F81" i="8"/>
  <c r="G81" i="8"/>
  <c r="H81" i="8"/>
  <c r="I81" i="8"/>
  <c r="J81" i="8"/>
  <c r="E82" i="8"/>
  <c r="E83" i="8"/>
  <c r="F84" i="8"/>
  <c r="G84" i="8"/>
  <c r="H84" i="8"/>
  <c r="I84" i="8"/>
  <c r="J84" i="8"/>
  <c r="E85" i="8"/>
  <c r="J86" i="8" l="1"/>
  <c r="E81" i="8"/>
  <c r="E84" i="8"/>
  <c r="L88" i="8"/>
  <c r="N88" i="8"/>
  <c r="F86" i="8"/>
  <c r="P88" i="8"/>
  <c r="G86" i="8"/>
  <c r="H88" i="8"/>
  <c r="H86" i="8"/>
  <c r="O88" i="8"/>
  <c r="I86" i="8"/>
  <c r="I88" i="8"/>
  <c r="M88" i="8"/>
  <c r="F88" i="8"/>
  <c r="J88" i="8"/>
  <c r="G88" i="8"/>
  <c r="K88" i="8"/>
  <c r="E88" i="8" l="1"/>
  <c r="E86" i="8"/>
</calcChain>
</file>

<file path=xl/sharedStrings.xml><?xml version="1.0" encoding="utf-8"?>
<sst xmlns="http://schemas.openxmlformats.org/spreadsheetml/2006/main" count="102" uniqueCount="101">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</sst>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4" fillId="0" borderId="0" xfId="1" applyNumberFormat="1" applyFont="1" applyAlignment="1">
      <alignment horizontal="right"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43" fontId="1" fillId="5" borderId="4" xfId="1" applyNumberFormat="1" applyFont="1" applyFill="1" applyBorder="1" applyAlignment="1">
      <alignment vertical="center"/>
    </xf>
    <xf numFmtId="43" fontId="1" fillId="5" borderId="5" xfId="1" applyNumberFormat="1" applyFont="1" applyFill="1" applyBorder="1" applyAlignment="1">
      <alignment vertical="center"/>
    </xf>
    <xf numFmtId="43" fontId="1" fillId="5" borderId="0" xfId="1" applyNumberFormat="1" applyFont="1" applyFill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8" fillId="0" borderId="6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right" vertical="center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6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211134</xdr:colOff>
      <xdr:row>1</xdr:row>
      <xdr:rowOff>25809</xdr:rowOff>
    </xdr:from>
    <xdr:to>
      <xdr:col>13</xdr:col>
      <xdr:colOff>1124108</xdr:colOff>
      <xdr:row>5</xdr:row>
      <xdr:rowOff>19477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7399" y="261133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1211741</xdr:colOff>
      <xdr:row>112</xdr:row>
      <xdr:rowOff>121853</xdr:rowOff>
    </xdr:from>
    <xdr:to>
      <xdr:col>1</xdr:col>
      <xdr:colOff>3485029</xdr:colOff>
      <xdr:row>115</xdr:row>
      <xdr:rowOff>151686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859" y="35577265"/>
          <a:ext cx="2273288" cy="690980"/>
        </a:xfrm>
        <a:prstGeom prst="rect">
          <a:avLst/>
        </a:prstGeom>
      </xdr:spPr>
    </xdr:pic>
    <xdr:clientData/>
  </xdr:twoCellAnchor>
  <xdr:twoCellAnchor editAs="oneCell">
    <xdr:from>
      <xdr:col>3</xdr:col>
      <xdr:colOff>177896</xdr:colOff>
      <xdr:row>112</xdr:row>
      <xdr:rowOff>56029</xdr:rowOff>
    </xdr:from>
    <xdr:to>
      <xdr:col>5</xdr:col>
      <xdr:colOff>192742</xdr:colOff>
      <xdr:row>116</xdr:row>
      <xdr:rowOff>85928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0484" y="35511441"/>
          <a:ext cx="2603405" cy="926369"/>
        </a:xfrm>
        <a:prstGeom prst="rect">
          <a:avLst/>
        </a:prstGeom>
      </xdr:spPr>
    </xdr:pic>
    <xdr:clientData/>
  </xdr:twoCellAnchor>
  <xdr:twoCellAnchor editAs="oneCell">
    <xdr:from>
      <xdr:col>10</xdr:col>
      <xdr:colOff>997323</xdr:colOff>
      <xdr:row>107</xdr:row>
      <xdr:rowOff>100855</xdr:rowOff>
    </xdr:from>
    <xdr:to>
      <xdr:col>13</xdr:col>
      <xdr:colOff>123264</xdr:colOff>
      <xdr:row>110</xdr:row>
      <xdr:rowOff>154198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015882" y="34536531"/>
          <a:ext cx="2711823" cy="692079"/>
        </a:xfrm>
        <a:prstGeom prst="rect">
          <a:avLst/>
        </a:prstGeom>
      </xdr:spPr>
    </xdr:pic>
    <xdr:clientData/>
  </xdr:twoCellAnchor>
  <xdr:twoCellAnchor editAs="oneCell">
    <xdr:from>
      <xdr:col>4</xdr:col>
      <xdr:colOff>605118</xdr:colOff>
      <xdr:row>105</xdr:row>
      <xdr:rowOff>112060</xdr:rowOff>
    </xdr:from>
    <xdr:to>
      <xdr:col>6</xdr:col>
      <xdr:colOff>831127</xdr:colOff>
      <xdr:row>109</xdr:row>
      <xdr:rowOff>168089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791A4E94-B083-7229-7769-D0449A65E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64824" y="34077089"/>
          <a:ext cx="2624068" cy="963706"/>
        </a:xfrm>
        <a:prstGeom prst="rect">
          <a:avLst/>
        </a:prstGeom>
      </xdr:spPr>
    </xdr:pic>
    <xdr:clientData/>
  </xdr:twoCellAnchor>
  <xdr:twoCellAnchor editAs="oneCell">
    <xdr:from>
      <xdr:col>1</xdr:col>
      <xdr:colOff>504263</xdr:colOff>
      <xdr:row>92</xdr:row>
      <xdr:rowOff>123264</xdr:rowOff>
    </xdr:from>
    <xdr:to>
      <xdr:col>1</xdr:col>
      <xdr:colOff>3451410</xdr:colOff>
      <xdr:row>100</xdr:row>
      <xdr:rowOff>65377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2B6E16F7-C587-4041-B685-AB13E3CD4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09381" y="31219588"/>
          <a:ext cx="2947147" cy="1656613"/>
        </a:xfrm>
        <a:prstGeom prst="rect">
          <a:avLst/>
        </a:prstGeom>
      </xdr:spPr>
    </xdr:pic>
    <xdr:clientData/>
  </xdr:twoCellAnchor>
  <xdr:twoCellAnchor editAs="oneCell">
    <xdr:from>
      <xdr:col>10</xdr:col>
      <xdr:colOff>773204</xdr:colOff>
      <xdr:row>91</xdr:row>
      <xdr:rowOff>98893</xdr:rowOff>
    </xdr:from>
    <xdr:to>
      <xdr:col>13</xdr:col>
      <xdr:colOff>560292</xdr:colOff>
      <xdr:row>100</xdr:row>
      <xdr:rowOff>21565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40BA3F43-0115-4607-A428-58787C2AA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791763" y="30993511"/>
          <a:ext cx="3372970" cy="1838878"/>
        </a:xfrm>
        <a:prstGeom prst="rect">
          <a:avLst/>
        </a:prstGeom>
      </xdr:spPr>
    </xdr:pic>
    <xdr:clientData/>
  </xdr:twoCellAnchor>
  <xdr:twoCellAnchor editAs="oneCell">
    <xdr:from>
      <xdr:col>4</xdr:col>
      <xdr:colOff>1098176</xdr:colOff>
      <xdr:row>92</xdr:row>
      <xdr:rowOff>0</xdr:rowOff>
    </xdr:from>
    <xdr:to>
      <xdr:col>7</xdr:col>
      <xdr:colOff>156883</xdr:colOff>
      <xdr:row>101</xdr:row>
      <xdr:rowOff>43221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5FB619E0-BDFB-4D74-8033-3350B9CB89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b="15343"/>
        <a:stretch/>
      </xdr:blipFill>
      <xdr:spPr>
        <a:xfrm>
          <a:off x="8157882" y="31096324"/>
          <a:ext cx="2622177" cy="1959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6"/>
  <sheetViews>
    <sheetView showGridLines="0" tabSelected="1" showWhiteSpace="0" view="pageBreakPreview" topLeftCell="B1" zoomScale="85" zoomScaleNormal="100" zoomScaleSheetLayoutView="85" workbookViewId="0">
      <selection activeCell="I99" sqref="I99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17.42578125" style="6" customWidth="1"/>
    <col min="8" max="9" width="16.42578125" style="6" bestFit="1" customWidth="1"/>
    <col min="10" max="11" width="18" style="6" customWidth="1"/>
    <col min="12" max="12" width="18.5703125" style="6" customWidth="1"/>
    <col min="13" max="13" width="17.140625" style="6" customWidth="1"/>
    <col min="14" max="14" width="19.140625" style="6" customWidth="1"/>
    <col min="15" max="15" width="11.28515625" style="6" hidden="1" customWidth="1"/>
    <col min="16" max="16" width="14" style="6" hidden="1" customWidth="1"/>
    <col min="17" max="17" width="11" style="6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4" t="s">
        <v>48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9" ht="18.75" customHeight="1" x14ac:dyDescent="0.25">
      <c r="B2" s="74" t="s">
        <v>49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9" ht="18.7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9"/>
      <c r="O3" s="9"/>
      <c r="P3" s="9"/>
      <c r="Q3" s="9">
        <v>42</v>
      </c>
    </row>
    <row r="4" spans="1:29" ht="18.75" x14ac:dyDescent="0.25">
      <c r="B4" s="74">
        <v>2022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9" ht="15.75" customHeight="1" x14ac:dyDescent="0.25">
      <c r="B5" s="74" t="s">
        <v>46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9" ht="18.75" x14ac:dyDescent="0.3">
      <c r="B6" s="73" t="s">
        <v>30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thickBot="1" x14ac:dyDescent="0.3">
      <c r="A8" s="8"/>
      <c r="B8" s="78" t="s">
        <v>0</v>
      </c>
      <c r="C8" s="76" t="s">
        <v>97</v>
      </c>
      <c r="D8" s="76" t="s">
        <v>98</v>
      </c>
      <c r="E8" s="78" t="s">
        <v>47</v>
      </c>
      <c r="F8" s="80" t="s">
        <v>99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67"/>
    </row>
    <row r="9" spans="1:29" ht="42.75" customHeight="1" thickBot="1" x14ac:dyDescent="0.3">
      <c r="A9" s="8"/>
      <c r="B9" s="79"/>
      <c r="C9" s="77"/>
      <c r="D9" s="77"/>
      <c r="E9" s="79"/>
      <c r="F9" s="69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-711864460.23000002</v>
      </c>
      <c r="E11" s="33">
        <f>SUM(F11:V11)</f>
        <v>382317542.97999996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44700961.519999996</v>
      </c>
      <c r="I11" s="33">
        <f t="shared" si="0"/>
        <v>34881924.469999999</v>
      </c>
      <c r="J11" s="33">
        <f t="shared" si="0"/>
        <v>38837043.350000001</v>
      </c>
      <c r="K11" s="33">
        <f t="shared" si="0"/>
        <v>41127646.82</v>
      </c>
      <c r="L11" s="33">
        <f t="shared" si="0"/>
        <v>42276539.569999993</v>
      </c>
      <c r="M11" s="33">
        <f t="shared" si="0"/>
        <v>53497599.789999999</v>
      </c>
      <c r="N11" s="33">
        <f t="shared" si="0"/>
        <v>69283999.75</v>
      </c>
      <c r="O11" s="33">
        <f t="shared" si="0"/>
        <v>0</v>
      </c>
      <c r="P11" s="33">
        <f t="shared" si="0"/>
        <v>0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v>-710706658.39999998</v>
      </c>
      <c r="E12" s="26">
        <f>SUM(F12:U12)</f>
        <v>328950563.74000001</v>
      </c>
      <c r="F12" s="25">
        <v>19449552.620000001</v>
      </c>
      <c r="G12" s="25">
        <v>31425865.210000001</v>
      </c>
      <c r="H12" s="25">
        <v>38973060.439999998</v>
      </c>
      <c r="I12" s="25">
        <v>30573517.129999999</v>
      </c>
      <c r="J12" s="25">
        <v>33749518.450000003</v>
      </c>
      <c r="K12" s="25">
        <v>35629301.960000001</v>
      </c>
      <c r="L12" s="25">
        <v>37011871.549999997</v>
      </c>
      <c r="M12" s="25">
        <v>42768201.259999998</v>
      </c>
      <c r="N12" s="25">
        <v>59369675.119999997</v>
      </c>
      <c r="O12" s="25">
        <v>0</v>
      </c>
      <c r="P12" s="25">
        <v>0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v>-5656580</v>
      </c>
      <c r="E13" s="26">
        <f>SUM(F13:U13)</f>
        <v>7123168.8499999996</v>
      </c>
      <c r="F13" s="25">
        <v>153500</v>
      </c>
      <c r="G13" s="25">
        <v>242250</v>
      </c>
      <c r="H13" s="25">
        <v>153500</v>
      </c>
      <c r="I13" s="25">
        <v>153500</v>
      </c>
      <c r="J13" s="25">
        <v>153500</v>
      </c>
      <c r="K13" s="25">
        <v>153500</v>
      </c>
      <c r="L13" s="25">
        <v>153500</v>
      </c>
      <c r="M13" s="25">
        <v>4473663.8499999996</v>
      </c>
      <c r="N13" s="25">
        <v>1486255</v>
      </c>
      <c r="O13" s="25">
        <v>0</v>
      </c>
      <c r="P13" s="25">
        <v>0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4498778.17</v>
      </c>
      <c r="E16" s="26">
        <f>SUM(F16:U16)</f>
        <v>46243810.390000008</v>
      </c>
      <c r="F16" s="25">
        <v>2933266.86</v>
      </c>
      <c r="G16" s="25">
        <v>3507393.02</v>
      </c>
      <c r="H16" s="25">
        <v>5574401.0800000001</v>
      </c>
      <c r="I16" s="25">
        <v>4154907.34</v>
      </c>
      <c r="J16" s="25">
        <v>4934024.9000000004</v>
      </c>
      <c r="K16" s="25">
        <v>5344844.8600000003</v>
      </c>
      <c r="L16" s="25">
        <v>5111168.0199999996</v>
      </c>
      <c r="M16" s="25">
        <v>6255734.6799999997</v>
      </c>
      <c r="N16" s="25">
        <v>8428069.6300000008</v>
      </c>
      <c r="O16" s="25">
        <v>0</v>
      </c>
      <c r="P16" s="25">
        <v>0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H17" si="3">SUM(D18:D26)</f>
        <v>9800161.6999999955</v>
      </c>
      <c r="E17" s="33">
        <f>SUM(F17:V17)</f>
        <v>104795519.29000001</v>
      </c>
      <c r="F17" s="33">
        <f t="shared" si="3"/>
        <v>745799.5</v>
      </c>
      <c r="G17" s="33">
        <f t="shared" si="3"/>
        <v>4052507.4699999997</v>
      </c>
      <c r="H17" s="33">
        <f t="shared" si="3"/>
        <v>6859144.6600000001</v>
      </c>
      <c r="I17" s="33">
        <f>SUM(I18:I26)</f>
        <v>10479472.799999999</v>
      </c>
      <c r="J17" s="33">
        <f t="shared" ref="J17:P17" si="4">SUM(J18:J26)</f>
        <v>4070445.96</v>
      </c>
      <c r="K17" s="33">
        <f t="shared" si="4"/>
        <v>22058253.380000003</v>
      </c>
      <c r="L17" s="33">
        <f t="shared" si="4"/>
        <v>21157483.919999998</v>
      </c>
      <c r="M17" s="33">
        <f t="shared" si="4"/>
        <v>12230769.93</v>
      </c>
      <c r="N17" s="33">
        <f t="shared" si="4"/>
        <v>23141641.670000006</v>
      </c>
      <c r="O17" s="33">
        <f t="shared" si="4"/>
        <v>0</v>
      </c>
      <c r="P17" s="33">
        <f t="shared" si="4"/>
        <v>0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>
        <v>12439656.300000001</v>
      </c>
      <c r="E18" s="25">
        <f t="shared" ref="E18:E26" si="6">SUM(F18:T18)</f>
        <v>16054563.690000001</v>
      </c>
      <c r="F18" s="25">
        <v>299943</v>
      </c>
      <c r="G18" s="25">
        <v>1023840.79</v>
      </c>
      <c r="H18" s="25">
        <v>2094932.98</v>
      </c>
      <c r="I18" s="25">
        <v>1494588.02</v>
      </c>
      <c r="J18" s="25">
        <v>2499626.6</v>
      </c>
      <c r="K18" s="25">
        <v>1605211.63</v>
      </c>
      <c r="L18" s="25">
        <v>2273751.5699999998</v>
      </c>
      <c r="M18" s="25">
        <v>1619921.3</v>
      </c>
      <c r="N18" s="25">
        <v>3142747.8</v>
      </c>
      <c r="O18" s="25">
        <v>0</v>
      </c>
      <c r="P18" s="25">
        <v>0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4114305</v>
      </c>
      <c r="E19" s="25">
        <f t="shared" si="6"/>
        <v>2290831.56</v>
      </c>
      <c r="F19" s="25">
        <v>0</v>
      </c>
      <c r="G19" s="25">
        <v>0</v>
      </c>
      <c r="H19" s="25">
        <v>219330.47</v>
      </c>
      <c r="I19" s="25">
        <v>67590.460000000006</v>
      </c>
      <c r="J19" s="25">
        <v>0</v>
      </c>
      <c r="K19" s="25">
        <v>381702.33</v>
      </c>
      <c r="L19" s="25">
        <v>368953.9</v>
      </c>
      <c r="M19" s="25">
        <v>0</v>
      </c>
      <c r="N19" s="25">
        <v>1253254.3999999999</v>
      </c>
      <c r="O19" s="25">
        <v>0</v>
      </c>
      <c r="P19" s="25">
        <v>0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v>-8678289.0600000005</v>
      </c>
      <c r="E20" s="25">
        <f t="shared" si="6"/>
        <v>20249258</v>
      </c>
      <c r="F20" s="25">
        <v>0</v>
      </c>
      <c r="G20" s="25">
        <v>165800</v>
      </c>
      <c r="H20" s="25">
        <v>61600</v>
      </c>
      <c r="I20" s="25">
        <v>331100</v>
      </c>
      <c r="J20" s="25">
        <v>94000</v>
      </c>
      <c r="K20" s="25">
        <v>14340708</v>
      </c>
      <c r="L20" s="25">
        <v>5089600</v>
      </c>
      <c r="M20" s="25">
        <v>166450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-11090562</v>
      </c>
      <c r="E21" s="25">
        <f t="shared" si="6"/>
        <v>1462510</v>
      </c>
      <c r="F21" s="25">
        <v>0</v>
      </c>
      <c r="G21" s="25">
        <v>140700</v>
      </c>
      <c r="H21" s="25">
        <v>87900</v>
      </c>
      <c r="I21" s="25">
        <v>118450</v>
      </c>
      <c r="J21" s="25">
        <v>0</v>
      </c>
      <c r="K21" s="25">
        <v>836880</v>
      </c>
      <c r="L21" s="25">
        <v>255080</v>
      </c>
      <c r="M21" s="25">
        <v>23500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54690670.609999999</v>
      </c>
      <c r="E22" s="25">
        <f t="shared" si="6"/>
        <v>50383241.32</v>
      </c>
      <c r="F22" s="25">
        <v>150800</v>
      </c>
      <c r="G22" s="25">
        <v>1746642.05</v>
      </c>
      <c r="H22" s="25">
        <v>150800</v>
      </c>
      <c r="I22" s="25">
        <v>7896020.7800000003</v>
      </c>
      <c r="J22" s="25">
        <v>621800</v>
      </c>
      <c r="K22" s="25">
        <v>6463034.4500000002</v>
      </c>
      <c r="L22" s="25">
        <v>10225764.359999999</v>
      </c>
      <c r="M22" s="25">
        <v>7391152.0999999996</v>
      </c>
      <c r="N22" s="25">
        <v>15737227.58</v>
      </c>
      <c r="O22" s="25">
        <v>0</v>
      </c>
      <c r="P22" s="25">
        <v>0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7421332.3399999999</v>
      </c>
      <c r="E23" s="25">
        <f t="shared" si="6"/>
        <v>3544497.91</v>
      </c>
      <c r="F23" s="25">
        <v>123042</v>
      </c>
      <c r="G23" s="25">
        <v>89141.67</v>
      </c>
      <c r="H23" s="25">
        <v>280130.92</v>
      </c>
      <c r="I23" s="25">
        <v>82416.67</v>
      </c>
      <c r="J23" s="25">
        <v>171159.48</v>
      </c>
      <c r="K23" s="25">
        <v>182910.38</v>
      </c>
      <c r="L23" s="25">
        <v>1756788.52</v>
      </c>
      <c r="M23" s="25">
        <v>182980.6</v>
      </c>
      <c r="N23" s="25">
        <v>675927.67</v>
      </c>
      <c r="O23" s="25">
        <v>0</v>
      </c>
      <c r="P23" s="25">
        <v>0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-4070587</v>
      </c>
      <c r="E24" s="25">
        <f t="shared" si="6"/>
        <v>1526530.1500000001</v>
      </c>
      <c r="F24" s="25">
        <v>0</v>
      </c>
      <c r="G24" s="25">
        <v>84810</v>
      </c>
      <c r="H24" s="25">
        <v>25000</v>
      </c>
      <c r="I24" s="25">
        <v>57280.08</v>
      </c>
      <c r="J24" s="25">
        <v>142783.01</v>
      </c>
      <c r="K24" s="25">
        <v>42840.44</v>
      </c>
      <c r="L24" s="25">
        <v>152033.03</v>
      </c>
      <c r="M24" s="25">
        <v>535466.17000000004</v>
      </c>
      <c r="N24" s="25">
        <v>486317.42</v>
      </c>
      <c r="O24" s="25">
        <v>0</v>
      </c>
      <c r="P24" s="25">
        <v>0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-46125959.490000002</v>
      </c>
      <c r="E25" s="25">
        <f t="shared" si="6"/>
        <v>7068955.459999999</v>
      </c>
      <c r="F25" s="25">
        <v>172014.5</v>
      </c>
      <c r="G25" s="25">
        <v>801572.96</v>
      </c>
      <c r="H25" s="25">
        <v>3780999.89</v>
      </c>
      <c r="I25" s="25">
        <v>343066.59</v>
      </c>
      <c r="J25" s="25">
        <v>448387.87</v>
      </c>
      <c r="K25" s="25">
        <v>-1891481.15</v>
      </c>
      <c r="L25" s="25">
        <v>765885.9</v>
      </c>
      <c r="M25" s="25">
        <v>1250724.3999999999</v>
      </c>
      <c r="N25" s="25">
        <v>1397784.5</v>
      </c>
      <c r="O25" s="25">
        <v>0</v>
      </c>
      <c r="P25" s="25">
        <v>0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1099595</v>
      </c>
      <c r="E26" s="25">
        <f t="shared" si="6"/>
        <v>2215131.2000000002</v>
      </c>
      <c r="F26" s="25">
        <v>0</v>
      </c>
      <c r="G26" s="25">
        <v>0</v>
      </c>
      <c r="H26" s="25">
        <v>158450.4</v>
      </c>
      <c r="I26" s="25">
        <v>88960.2</v>
      </c>
      <c r="J26" s="25">
        <v>92689</v>
      </c>
      <c r="K26" s="25">
        <v>96447.3</v>
      </c>
      <c r="L26" s="25">
        <v>269626.64</v>
      </c>
      <c r="M26" s="25">
        <v>1060575.3600000001</v>
      </c>
      <c r="N26" s="25">
        <v>448382.3</v>
      </c>
      <c r="O26" s="25">
        <v>0</v>
      </c>
      <c r="P26" s="25">
        <v>0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109586635.89</v>
      </c>
      <c r="E27" s="33">
        <f>SUM(F27:V27)</f>
        <v>30604463.719999999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2102146.13</v>
      </c>
      <c r="I27" s="33">
        <f t="shared" si="7"/>
        <v>797661.62</v>
      </c>
      <c r="J27" s="33">
        <f t="shared" ref="J27:P27" si="8">SUM(J28:J36)</f>
        <v>2630205.0499999998</v>
      </c>
      <c r="K27" s="33">
        <f t="shared" si="8"/>
        <v>10336405.449999999</v>
      </c>
      <c r="L27" s="33">
        <f t="shared" si="8"/>
        <v>10692816.51</v>
      </c>
      <c r="M27" s="33">
        <f t="shared" si="8"/>
        <v>1537073.37</v>
      </c>
      <c r="N27" s="33">
        <f t="shared" si="8"/>
        <v>2295265.58</v>
      </c>
      <c r="O27" s="33">
        <f t="shared" si="8"/>
        <v>0</v>
      </c>
      <c r="P27" s="33">
        <f t="shared" si="8"/>
        <v>0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1186148</v>
      </c>
      <c r="E28" s="25">
        <f>+SUM(F28:T28)</f>
        <v>1125014.45</v>
      </c>
      <c r="F28" s="25">
        <v>0</v>
      </c>
      <c r="G28" s="25">
        <v>15960</v>
      </c>
      <c r="H28" s="25">
        <v>13974.74</v>
      </c>
      <c r="I28" s="25">
        <v>-122.78</v>
      </c>
      <c r="J28" s="25">
        <v>179148.79999999999</v>
      </c>
      <c r="K28" s="25">
        <v>40162.18</v>
      </c>
      <c r="L28" s="25">
        <v>60400.69</v>
      </c>
      <c r="M28" s="25">
        <v>338735.78</v>
      </c>
      <c r="N28" s="25">
        <v>476755.04</v>
      </c>
      <c r="O28" s="25">
        <v>0</v>
      </c>
      <c r="P28" s="25">
        <v>0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1272270</v>
      </c>
      <c r="E29" s="25">
        <f t="shared" ref="E29:E36" si="10">+SUM(F29:T29)</f>
        <v>1479706.46</v>
      </c>
      <c r="F29" s="25">
        <v>0</v>
      </c>
      <c r="G29" s="25">
        <v>37642</v>
      </c>
      <c r="H29" s="25">
        <v>536188.61</v>
      </c>
      <c r="I29" s="25">
        <v>211515</v>
      </c>
      <c r="J29" s="25">
        <v>0</v>
      </c>
      <c r="K29" s="25">
        <v>689876.85</v>
      </c>
      <c r="L29" s="25">
        <v>0</v>
      </c>
      <c r="M29" s="25">
        <v>0</v>
      </c>
      <c r="N29" s="25">
        <v>4484</v>
      </c>
      <c r="O29" s="25">
        <v>0</v>
      </c>
      <c r="P29" s="25">
        <v>0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1579338</v>
      </c>
      <c r="E30" s="25">
        <f t="shared" si="10"/>
        <v>869182.74</v>
      </c>
      <c r="F30" s="25">
        <v>0</v>
      </c>
      <c r="G30" s="25">
        <v>0</v>
      </c>
      <c r="H30" s="25">
        <v>189952.76</v>
      </c>
      <c r="I30" s="25">
        <v>0</v>
      </c>
      <c r="J30" s="25">
        <v>396048.12</v>
      </c>
      <c r="K30" s="25">
        <v>13567.92</v>
      </c>
      <c r="L30" s="25">
        <v>87853.94</v>
      </c>
      <c r="M30" s="25">
        <v>113488.5</v>
      </c>
      <c r="N30" s="25">
        <v>68271.5</v>
      </c>
      <c r="O30" s="25">
        <v>0</v>
      </c>
      <c r="P30" s="25">
        <v>0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324767.35999999999</v>
      </c>
      <c r="E31" s="25">
        <f t="shared" si="10"/>
        <v>90781.28</v>
      </c>
      <c r="F31" s="25">
        <v>0</v>
      </c>
      <c r="G31" s="25">
        <v>0</v>
      </c>
      <c r="H31" s="25">
        <v>0</v>
      </c>
      <c r="I31" s="25">
        <v>81123.520000000004</v>
      </c>
      <c r="J31" s="25">
        <v>9657.76</v>
      </c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-10176063</v>
      </c>
      <c r="E32" s="25">
        <f t="shared" si="10"/>
        <v>269771.60000000003</v>
      </c>
      <c r="F32" s="25">
        <v>0</v>
      </c>
      <c r="G32" s="25">
        <v>0</v>
      </c>
      <c r="H32" s="25">
        <v>0</v>
      </c>
      <c r="I32" s="25">
        <v>0</v>
      </c>
      <c r="J32" s="25">
        <v>58150.400000000001</v>
      </c>
      <c r="K32" s="25">
        <v>0</v>
      </c>
      <c r="L32" s="25">
        <v>211621.2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-94819</v>
      </c>
      <c r="E33" s="25">
        <f t="shared" si="10"/>
        <v>6769.66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2639.66</v>
      </c>
      <c r="M33" s="25">
        <v>4130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3272248.22</v>
      </c>
      <c r="E34" s="25">
        <f t="shared" si="10"/>
        <v>5854276.1099999994</v>
      </c>
      <c r="F34" s="25">
        <v>0</v>
      </c>
      <c r="G34" s="25">
        <v>0</v>
      </c>
      <c r="H34" s="25">
        <v>911565.51</v>
      </c>
      <c r="I34" s="25">
        <v>0</v>
      </c>
      <c r="J34" s="25">
        <v>1704000</v>
      </c>
      <c r="K34" s="25">
        <v>1067800</v>
      </c>
      <c r="L34" s="25">
        <v>1246770.6000000001</v>
      </c>
      <c r="M34" s="25">
        <v>27140</v>
      </c>
      <c r="N34" s="25">
        <v>897000</v>
      </c>
      <c r="O34" s="25">
        <v>0</v>
      </c>
      <c r="P34" s="25">
        <v>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112222746.31</v>
      </c>
      <c r="E36" s="25">
        <f t="shared" si="10"/>
        <v>20908961.419999998</v>
      </c>
      <c r="F36" s="25">
        <v>0</v>
      </c>
      <c r="G36" s="25">
        <v>159288.01</v>
      </c>
      <c r="H36" s="25">
        <v>450464.51</v>
      </c>
      <c r="I36" s="25">
        <v>505145.88</v>
      </c>
      <c r="J36" s="25">
        <v>283199.96999999997</v>
      </c>
      <c r="K36" s="25">
        <v>8524998.5</v>
      </c>
      <c r="L36" s="25">
        <v>9083530.4199999999</v>
      </c>
      <c r="M36" s="25">
        <v>1053579.0900000001</v>
      </c>
      <c r="N36" s="25">
        <v>848755.04</v>
      </c>
      <c r="O36" s="25">
        <v>0</v>
      </c>
      <c r="P36" s="25">
        <v>0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-103800</v>
      </c>
      <c r="E37" s="33">
        <f>SUM(F37:V37)</f>
        <v>427029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141275</v>
      </c>
      <c r="J37" s="33">
        <f t="shared" si="11"/>
        <v>114004</v>
      </c>
      <c r="K37" s="33">
        <f t="shared" si="11"/>
        <v>0</v>
      </c>
      <c r="L37" s="33">
        <f t="shared" si="11"/>
        <v>59275</v>
      </c>
      <c r="M37" s="33">
        <f t="shared" si="11"/>
        <v>0</v>
      </c>
      <c r="N37" s="33">
        <f t="shared" si="11"/>
        <v>60700</v>
      </c>
      <c r="O37" s="33">
        <f t="shared" si="11"/>
        <v>0</v>
      </c>
      <c r="P37" s="33">
        <f t="shared" si="11"/>
        <v>0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-103800</v>
      </c>
      <c r="E38" s="25">
        <f>+SUM(F38:T38)</f>
        <v>427029</v>
      </c>
      <c r="F38" s="25">
        <v>0</v>
      </c>
      <c r="G38" s="25">
        <v>51775</v>
      </c>
      <c r="H38" s="25">
        <v>0</v>
      </c>
      <c r="I38" s="25">
        <v>141275</v>
      </c>
      <c r="J38" s="25">
        <v>114004</v>
      </c>
      <c r="K38" s="25">
        <v>0</v>
      </c>
      <c r="L38" s="27">
        <v>59275</v>
      </c>
      <c r="M38" s="27">
        <v>0</v>
      </c>
      <c r="N38" s="27">
        <v>60700</v>
      </c>
      <c r="O38" s="27"/>
      <c r="P38" s="27">
        <v>0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>+SUM(F40:V40)</f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ref="E43" si="13">+SUM(F43:V43)</f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600921462.63999999</v>
      </c>
      <c r="E53" s="33">
        <f>SUM(F53:V53)</f>
        <v>398762422.56</v>
      </c>
      <c r="F53" s="33">
        <f>SUM(F54:F61)</f>
        <v>0</v>
      </c>
      <c r="G53" s="33">
        <f t="shared" ref="G53:I53" si="16">SUM(G54:G61)</f>
        <v>0</v>
      </c>
      <c r="H53" s="33">
        <f t="shared" si="16"/>
        <v>1247872.0299999998</v>
      </c>
      <c r="I53" s="33">
        <f t="shared" si="16"/>
        <v>1619815.48</v>
      </c>
      <c r="J53" s="33">
        <f t="shared" ref="J53:P53" si="17">SUM(J54:J62)</f>
        <v>9265550.7100000009</v>
      </c>
      <c r="K53" s="33">
        <f t="shared" si="17"/>
        <v>130789851.66</v>
      </c>
      <c r="L53" s="33">
        <f t="shared" si="17"/>
        <v>153513927.13000003</v>
      </c>
      <c r="M53" s="33">
        <f t="shared" si="17"/>
        <v>3981200.37</v>
      </c>
      <c r="N53" s="33">
        <f t="shared" si="17"/>
        <v>98344205.180000007</v>
      </c>
      <c r="O53" s="33">
        <f t="shared" si="17"/>
        <v>0</v>
      </c>
      <c r="P53" s="33">
        <f t="shared" si="17"/>
        <v>0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548343080.54999995</v>
      </c>
      <c r="E54" s="25">
        <f>+SUM(F54:V54)</f>
        <v>393838528.78000003</v>
      </c>
      <c r="F54" s="25">
        <v>0</v>
      </c>
      <c r="G54" s="25">
        <v>0</v>
      </c>
      <c r="H54" s="25">
        <v>1072510.1299999999</v>
      </c>
      <c r="I54" s="25">
        <v>649153.4</v>
      </c>
      <c r="J54" s="25">
        <v>9265550.7100000009</v>
      </c>
      <c r="K54" s="25">
        <v>130341426.56</v>
      </c>
      <c r="L54" s="25">
        <v>152801946.80000001</v>
      </c>
      <c r="M54" s="25">
        <v>3766764.75</v>
      </c>
      <c r="N54" s="25">
        <v>95941176.430000007</v>
      </c>
      <c r="O54" s="25">
        <v>0</v>
      </c>
      <c r="P54" s="25">
        <v>0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2053057</v>
      </c>
      <c r="E55" s="25">
        <f>+SUM(F55:V55)</f>
        <v>1070129.6299999999</v>
      </c>
      <c r="F55" s="25">
        <v>0</v>
      </c>
      <c r="G55" s="25">
        <v>0</v>
      </c>
      <c r="H55" s="25">
        <v>0</v>
      </c>
      <c r="I55" s="25">
        <v>899676.82</v>
      </c>
      <c r="J55" s="25">
        <v>0</v>
      </c>
      <c r="K55" s="25">
        <v>18752.599999999999</v>
      </c>
      <c r="L55" s="25">
        <v>76689.81</v>
      </c>
      <c r="M55" s="25">
        <v>75010.399999999994</v>
      </c>
      <c r="N55" s="25">
        <v>0</v>
      </c>
      <c r="O55" s="25"/>
      <c r="P55" s="25">
        <v>0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53900</v>
      </c>
      <c r="E56" s="25">
        <f>+SUM(F56:V56)</f>
        <v>51645.06</v>
      </c>
      <c r="F56" s="25">
        <v>0</v>
      </c>
      <c r="G56" s="25">
        <v>0</v>
      </c>
      <c r="H56" s="25">
        <v>0</v>
      </c>
      <c r="I56" s="25">
        <v>51645.06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7507265</v>
      </c>
      <c r="E57" s="25">
        <f>+SUM(F57:V57)</f>
        <v>103600.01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103600.01</v>
      </c>
      <c r="O57" s="25"/>
      <c r="P57" s="25"/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39091660.090000004</v>
      </c>
      <c r="E58" s="25">
        <f>+SUM(F58:V58)</f>
        <v>3698519.08</v>
      </c>
      <c r="F58" s="25">
        <v>0</v>
      </c>
      <c r="G58" s="25">
        <v>0</v>
      </c>
      <c r="H58" s="25">
        <v>175361.9</v>
      </c>
      <c r="I58" s="25">
        <v>19340.2</v>
      </c>
      <c r="J58" s="25">
        <v>0</v>
      </c>
      <c r="K58" s="25">
        <v>429672.5</v>
      </c>
      <c r="L58" s="25">
        <v>635290.52</v>
      </c>
      <c r="M58" s="25">
        <v>139425.22</v>
      </c>
      <c r="N58" s="25">
        <v>2299428.7400000002</v>
      </c>
      <c r="O58" s="25">
        <v>0</v>
      </c>
      <c r="P58" s="25">
        <v>0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3872500</v>
      </c>
      <c r="E59" s="25">
        <f t="shared" ref="E59:E62" si="19">+SUM(F59:V59)</f>
        <v>0</v>
      </c>
      <c r="F59" s="25">
        <v>0</v>
      </c>
      <c r="G59" s="25">
        <v>0</v>
      </c>
      <c r="H59" s="25" t="s">
        <v>95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/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>
        <f>+SUM(D64:D67)</f>
        <v>6250000</v>
      </c>
      <c r="E63" s="33">
        <f>SUM(F63:V63)</f>
        <v>0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/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>
        <v>6250000</v>
      </c>
      <c r="E64" s="29">
        <f t="shared" si="15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/>
      <c r="Q64" s="25"/>
    </row>
    <row r="65" spans="1:18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8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8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8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1">SUM(G69:G70)</f>
        <v>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/>
      <c r="P68" s="33"/>
      <c r="Q68" s="33"/>
    </row>
    <row r="69" spans="1:18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8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8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2">SUM(H72:H74)</f>
        <v>0</v>
      </c>
      <c r="I71" s="33">
        <f t="shared" si="22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8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8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8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8" ht="15.75" x14ac:dyDescent="0.25">
      <c r="A75" s="8"/>
      <c r="B75" s="13" t="s">
        <v>29</v>
      </c>
      <c r="C75" s="59">
        <f>+C71+C68+C63+C53+C45+C37+C27+C17+C11</f>
        <v>2675678070</v>
      </c>
      <c r="D75" s="59">
        <f>+D71+D68+D63+D53+D45+D37+D27+D17+D11</f>
        <v>14590000</v>
      </c>
      <c r="E75" s="59">
        <f>SUM(F75:V75)</f>
        <v>916906977.54999995</v>
      </c>
      <c r="F75" s="59">
        <f>+F71+F68+F63+F53+F45+F37+F27+F17+F11</f>
        <v>23282118.98</v>
      </c>
      <c r="G75" s="59">
        <f t="shared" ref="G75:R75" si="23">+G71+G68+G63+G53+G45+G37+G27+G17+G11</f>
        <v>39492680.710000001</v>
      </c>
      <c r="H75" s="59">
        <f t="shared" si="23"/>
        <v>54910124.339999996</v>
      </c>
      <c r="I75" s="59">
        <f t="shared" si="23"/>
        <v>47920149.369999997</v>
      </c>
      <c r="J75" s="59">
        <f t="shared" si="23"/>
        <v>54917249.070000008</v>
      </c>
      <c r="K75" s="59">
        <f t="shared" si="23"/>
        <v>204312157.30999997</v>
      </c>
      <c r="L75" s="59">
        <f t="shared" si="23"/>
        <v>227700042.13</v>
      </c>
      <c r="M75" s="59">
        <f t="shared" si="23"/>
        <v>71246643.460000008</v>
      </c>
      <c r="N75" s="59">
        <f t="shared" si="23"/>
        <v>193125812.18000001</v>
      </c>
      <c r="O75" s="59">
        <f t="shared" si="23"/>
        <v>0</v>
      </c>
      <c r="P75" s="59">
        <f t="shared" si="23"/>
        <v>0</v>
      </c>
      <c r="Q75" s="59">
        <f t="shared" si="23"/>
        <v>0</v>
      </c>
      <c r="R75" s="59">
        <f t="shared" si="23"/>
        <v>0</v>
      </c>
    </row>
    <row r="76" spans="1:18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8" ht="15.75" x14ac:dyDescent="0.25">
      <c r="A77" s="45"/>
      <c r="B77" s="10" t="s">
        <v>60</v>
      </c>
      <c r="C77" s="62">
        <v>0</v>
      </c>
      <c r="D77" s="62"/>
      <c r="E77" s="30">
        <f t="shared" ref="E77:E85" si="24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8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5">SUM(H79:H80)</f>
        <v>0</v>
      </c>
      <c r="I78" s="33">
        <f t="shared" si="25"/>
        <v>0</v>
      </c>
      <c r="J78" s="33">
        <f t="shared" si="25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8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4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8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4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6">SUM(G82:G83)</f>
        <v>0</v>
      </c>
      <c r="H81" s="33">
        <f t="shared" si="26"/>
        <v>0</v>
      </c>
      <c r="I81" s="33">
        <f t="shared" si="26"/>
        <v>0</v>
      </c>
      <c r="J81" s="33">
        <f t="shared" si="26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4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4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7">SUM(G85)</f>
        <v>0</v>
      </c>
      <c r="H84" s="33">
        <f t="shared" si="27"/>
        <v>0</v>
      </c>
      <c r="I84" s="33">
        <f t="shared" si="27"/>
        <v>0</v>
      </c>
      <c r="J84" s="33">
        <f t="shared" si="27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4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28">+G84+G81+G78</f>
        <v>0</v>
      </c>
      <c r="H86" s="38">
        <f t="shared" si="28"/>
        <v>0</v>
      </c>
      <c r="I86" s="38">
        <f t="shared" si="28"/>
        <v>0</v>
      </c>
      <c r="J86" s="38">
        <f t="shared" si="28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+D53+D37+D27+D17+D11+D63</f>
        <v>14590000</v>
      </c>
      <c r="E88" s="39">
        <f>SUM(F88:V88)</f>
        <v>916906977.54999995</v>
      </c>
      <c r="F88" s="40">
        <f t="shared" ref="F88:M88" si="29">F11+F17+F27+F37+F45+F53+F63+F68+F71+F78+F81+F84</f>
        <v>23282118.98</v>
      </c>
      <c r="G88" s="40">
        <f t="shared" si="29"/>
        <v>39492680.710000001</v>
      </c>
      <c r="H88" s="40">
        <f t="shared" si="29"/>
        <v>54910124.339999996</v>
      </c>
      <c r="I88" s="40">
        <f t="shared" si="29"/>
        <v>47920149.36999999</v>
      </c>
      <c r="J88" s="40">
        <f t="shared" si="29"/>
        <v>54917249.07</v>
      </c>
      <c r="K88" s="40">
        <f t="shared" si="29"/>
        <v>204312157.31</v>
      </c>
      <c r="L88" s="40">
        <f t="shared" si="29"/>
        <v>227700042.13000003</v>
      </c>
      <c r="M88" s="40">
        <f t="shared" si="29"/>
        <v>71246643.460000008</v>
      </c>
      <c r="N88" s="40">
        <f>SUM(N75:N87)</f>
        <v>193125812.18000001</v>
      </c>
      <c r="O88" s="40">
        <f>SUM(O75:O87)</f>
        <v>0</v>
      </c>
      <c r="P88" s="40">
        <f>+P84+P81+P78+P75</f>
        <v>0</v>
      </c>
      <c r="Q88" s="40">
        <f>+Q84+Q81+Q78+Q75</f>
        <v>0</v>
      </c>
    </row>
    <row r="89" spans="1:24" ht="15.75" x14ac:dyDescent="0.25">
      <c r="A89" s="45"/>
      <c r="B89" s="82" t="s">
        <v>100</v>
      </c>
      <c r="C89" s="82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68"/>
      <c r="C90" s="68"/>
      <c r="D90" s="45"/>
      <c r="E90" s="72"/>
      <c r="F90" s="72"/>
      <c r="G90" s="72"/>
      <c r="H90" s="72"/>
      <c r="I90" s="72"/>
      <c r="J90" s="72"/>
      <c r="K90" s="72"/>
      <c r="L90" s="72"/>
      <c r="M90" s="16"/>
      <c r="N90" s="16"/>
      <c r="O90" s="9"/>
      <c r="P90" s="9"/>
      <c r="Q90" s="9"/>
    </row>
    <row r="91" spans="1:24" ht="15.75" x14ac:dyDescent="0.25">
      <c r="A91" s="45"/>
      <c r="B91" s="68"/>
      <c r="C91" s="68"/>
      <c r="D91" s="45"/>
      <c r="E91" s="72"/>
      <c r="F91" s="72"/>
      <c r="G91" s="72"/>
      <c r="H91" s="72"/>
      <c r="I91" s="72"/>
      <c r="J91" s="72"/>
      <c r="K91" s="72"/>
      <c r="L91" s="72"/>
      <c r="M91" s="16"/>
      <c r="N91" s="16"/>
      <c r="O91" s="9"/>
      <c r="P91" s="9"/>
      <c r="Q91" s="9"/>
    </row>
    <row r="92" spans="1:24" ht="15.75" x14ac:dyDescent="0.25">
      <c r="A92" s="45"/>
      <c r="B92" s="68"/>
      <c r="C92" s="68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68"/>
      <c r="C93" s="68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5.75" x14ac:dyDescent="0.25">
      <c r="A94" s="45"/>
      <c r="B94" s="45"/>
      <c r="C94" s="45"/>
      <c r="D94" s="17"/>
      <c r="E94" s="45"/>
      <c r="F94" s="45"/>
      <c r="G94" s="45"/>
      <c r="H94" s="45"/>
      <c r="I94" s="45"/>
      <c r="J94" s="17"/>
      <c r="K94" s="16"/>
      <c r="L94" s="16"/>
      <c r="M94" s="16"/>
      <c r="N94" s="16"/>
      <c r="O94" s="9"/>
      <c r="P94" s="9"/>
      <c r="Q94" s="9"/>
    </row>
    <row r="95" spans="1:24" ht="15.75" x14ac:dyDescent="0.25">
      <c r="A95" s="45"/>
      <c r="B95" s="45"/>
      <c r="C95" s="71"/>
      <c r="D95" s="70"/>
      <c r="E95" s="70"/>
      <c r="F95" s="45"/>
      <c r="G95" s="45"/>
      <c r="H95" s="45"/>
      <c r="I95" s="45"/>
      <c r="J95" s="17"/>
      <c r="K95" s="16"/>
      <c r="L95" s="16"/>
      <c r="M95" s="16"/>
      <c r="N95" s="16"/>
      <c r="O95" s="9"/>
      <c r="P95" s="9"/>
      <c r="Q95" s="9"/>
    </row>
    <row r="96" spans="1:24" ht="15.75" x14ac:dyDescent="0.25">
      <c r="A96" s="45"/>
      <c r="B96" s="45"/>
      <c r="C96" s="45"/>
      <c r="D96" s="70"/>
      <c r="E96" s="45"/>
      <c r="F96" s="45"/>
      <c r="G96" s="45"/>
      <c r="H96" s="45"/>
      <c r="I96" s="45"/>
      <c r="J96" s="17"/>
      <c r="K96" s="16"/>
      <c r="L96" s="16"/>
      <c r="M96" s="16"/>
      <c r="N96" s="16"/>
      <c r="O96" s="9"/>
      <c r="P96" s="9"/>
      <c r="Q96" s="9"/>
    </row>
    <row r="97" spans="1:29" ht="15.75" x14ac:dyDescent="0.25">
      <c r="A97" s="45"/>
      <c r="B97" s="45"/>
      <c r="C97" s="45"/>
      <c r="D97" s="45"/>
      <c r="E97" s="17"/>
      <c r="F97" s="45"/>
      <c r="G97" s="45"/>
      <c r="H97" s="45"/>
      <c r="I97" s="45"/>
      <c r="J97" s="17"/>
      <c r="K97" s="16"/>
      <c r="L97" s="16"/>
      <c r="M97" s="16"/>
      <c r="N97" s="16"/>
      <c r="O97" s="9"/>
      <c r="P97" s="9"/>
      <c r="Q97" s="9"/>
    </row>
    <row r="98" spans="1:29" ht="18.75" x14ac:dyDescent="0.3">
      <c r="A98" s="5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41"/>
      <c r="O98" s="41"/>
      <c r="P98" s="44"/>
      <c r="Q98" s="9"/>
      <c r="R98" s="9"/>
    </row>
    <row r="99" spans="1:29" ht="18.75" x14ac:dyDescent="0.3">
      <c r="A99" s="8"/>
      <c r="B99" s="87"/>
      <c r="C99" s="87"/>
      <c r="D99" s="87"/>
      <c r="E99" s="87"/>
      <c r="F99" s="87"/>
      <c r="G99" s="17"/>
      <c r="H99" s="17"/>
      <c r="I99" s="17"/>
      <c r="J99" s="17"/>
      <c r="K99" s="17"/>
      <c r="L99" s="17"/>
      <c r="M99" s="16"/>
      <c r="N99" s="6" t="s">
        <v>95</v>
      </c>
      <c r="O99" s="56"/>
      <c r="P99" s="56"/>
      <c r="Q99" s="43"/>
      <c r="R99" s="9"/>
    </row>
    <row r="100" spans="1:29" s="50" customFormat="1" ht="18.75" x14ac:dyDescent="0.3">
      <c r="A100" s="49"/>
      <c r="E100" s="31"/>
      <c r="F100" s="31"/>
      <c r="G100" s="31"/>
      <c r="H100" s="31"/>
      <c r="I100" s="31"/>
      <c r="J100" s="48"/>
      <c r="K100" s="31"/>
      <c r="L100" s="31"/>
      <c r="M100" s="31"/>
      <c r="N100" s="51"/>
      <c r="O100" s="42"/>
      <c r="P100" s="15"/>
      <c r="Q100" s="41"/>
      <c r="R100" s="41"/>
    </row>
    <row r="101" spans="1:29" s="6" customFormat="1" ht="15.75" customHeight="1" x14ac:dyDescent="0.3">
      <c r="A101"/>
      <c r="B101" s="50"/>
      <c r="C101"/>
      <c r="D101"/>
      <c r="E101" s="46"/>
      <c r="F101" s="46"/>
      <c r="G101" s="46"/>
      <c r="H101" s="31"/>
      <c r="I101" s="31"/>
      <c r="J101" s="53"/>
      <c r="K101" s="47"/>
      <c r="L101" s="47"/>
      <c r="M101" s="47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9.5" x14ac:dyDescent="0.3">
      <c r="A102"/>
      <c r="B102"/>
      <c r="C102"/>
      <c r="D102"/>
      <c r="E102" s="31"/>
      <c r="F102" s="31"/>
      <c r="G102" s="31"/>
      <c r="H102" s="31"/>
      <c r="I102" s="31"/>
      <c r="J102" s="52"/>
      <c r="K102" s="31"/>
      <c r="L102" s="31"/>
      <c r="M102" s="31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 s="32"/>
      <c r="C103" s="32"/>
      <c r="D103" s="32"/>
      <c r="E103" s="32"/>
      <c r="F103" s="32"/>
      <c r="H103" s="32"/>
      <c r="I103" s="32"/>
      <c r="J103" s="32"/>
      <c r="K103" s="32"/>
      <c r="L103" s="32"/>
      <c r="M103" s="32"/>
      <c r="P103" s="18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 s="32"/>
      <c r="C104" s="32"/>
      <c r="D104" s="32"/>
      <c r="E104" s="32"/>
      <c r="F104" s="31"/>
      <c r="G104" s="32"/>
      <c r="H104" s="32"/>
      <c r="I104" s="32"/>
      <c r="K104" s="32"/>
      <c r="L104" s="32"/>
      <c r="M104" s="32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8.75" x14ac:dyDescent="0.3">
      <c r="A105"/>
      <c r="B105" s="47"/>
      <c r="C105" s="47"/>
      <c r="D105" s="47"/>
      <c r="E105" s="56"/>
      <c r="F105" s="56"/>
      <c r="G105" s="9"/>
      <c r="H105" s="9"/>
      <c r="I105" s="9"/>
      <c r="J105" s="45" t="s">
        <v>96</v>
      </c>
      <c r="K105" s="45"/>
      <c r="L105" s="4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8.75" x14ac:dyDescent="0.3">
      <c r="A106"/>
      <c r="B106" s="31"/>
      <c r="C106" s="31"/>
      <c r="D106" s="31"/>
      <c r="E106" s="8"/>
      <c r="F106" s="9"/>
      <c r="G106" s="9"/>
      <c r="H106" s="9"/>
      <c r="I106" s="9"/>
      <c r="J106" s="56"/>
      <c r="K106" s="56"/>
      <c r="L106" s="56"/>
      <c r="P106" s="18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" customFormat="1" ht="18.75" x14ac:dyDescent="0.3">
      <c r="A107"/>
      <c r="B107"/>
      <c r="C107"/>
      <c r="D107"/>
      <c r="E107"/>
      <c r="H107" s="54"/>
      <c r="J107" s="57"/>
      <c r="K107" s="57"/>
      <c r="L107" s="5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" customFormat="1" ht="18.75" x14ac:dyDescent="0.3">
      <c r="A108"/>
      <c r="B108"/>
      <c r="C108"/>
      <c r="D108"/>
      <c r="I108" s="55"/>
      <c r="J108" s="55"/>
      <c r="K108" s="55"/>
      <c r="L108" s="20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" customFormat="1" ht="15.75" x14ac:dyDescent="0.25">
      <c r="A109"/>
      <c r="B109"/>
      <c r="C109"/>
      <c r="D109"/>
      <c r="I109" s="9"/>
      <c r="J109" s="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" customFormat="1" ht="15.75" x14ac:dyDescent="0.25">
      <c r="A110"/>
      <c r="B110"/>
      <c r="C110"/>
      <c r="D110"/>
      <c r="I110" s="9"/>
      <c r="J110" s="9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" customFormat="1" ht="18.75" x14ac:dyDescent="0.3">
      <c r="A114"/>
      <c r="B114"/>
      <c r="C114"/>
      <c r="D114"/>
      <c r="G114" s="84"/>
      <c r="H114" s="84"/>
      <c r="I114" s="8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" customFormat="1" ht="18.75" x14ac:dyDescent="0.3">
      <c r="A115"/>
      <c r="B115"/>
      <c r="C115"/>
      <c r="D115"/>
      <c r="G115" s="85"/>
      <c r="H115" s="85"/>
      <c r="I115" s="8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" customFormat="1" ht="18.75" x14ac:dyDescent="0.3">
      <c r="A116"/>
      <c r="B116"/>
      <c r="C116"/>
      <c r="D116"/>
      <c r="G116" s="86"/>
      <c r="H116" s="86"/>
      <c r="I116" s="86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89:C89"/>
    <mergeCell ref="B98:M98"/>
    <mergeCell ref="G114:I114"/>
    <mergeCell ref="G115:I115"/>
    <mergeCell ref="G116:I116"/>
    <mergeCell ref="B99:F99"/>
    <mergeCell ref="D8:D9"/>
    <mergeCell ref="B8:B9"/>
    <mergeCell ref="C8:C9"/>
    <mergeCell ref="F8:P8"/>
    <mergeCell ref="E8:E9"/>
    <mergeCell ref="B6:S6"/>
    <mergeCell ref="B1:S1"/>
    <mergeCell ref="B2:S2"/>
    <mergeCell ref="B3:M3"/>
    <mergeCell ref="B4:S4"/>
    <mergeCell ref="B5:S5"/>
  </mergeCells>
  <printOptions horizontalCentered="1"/>
  <pageMargins left="0.70866141732283461" right="0.70866141732283461" top="0.74803149606299213" bottom="0.74803149606299213" header="0.31496062992125984" footer="0.31496062992125984"/>
  <pageSetup scale="32" fitToHeight="0" orientation="portrait" r:id="rId1"/>
  <headerFooter>
    <oddFooter>&amp;RPág. &amp;P / &amp;N</oddFooter>
  </headerFooter>
  <rowBreaks count="1" manualBreakCount="1">
    <brk id="66" min="1" max="15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Ejecucion agost  2022</vt:lpstr>
      <vt:lpstr>'Plantilla Ejecucion agost  2022'!Área_de_impresión</vt:lpstr>
      <vt:lpstr>'Plantilla Ejecucion agost 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2022-10-27T18:12:40Z</cp:lastPrinted>
  <dcterms:created xsi:type="dcterms:W3CDTF">2018-04-17T18:57:16Z</dcterms:created>
  <dcterms:modified xsi:type="dcterms:W3CDTF">2022-10-27T18:15:16Z</dcterms:modified>
</cp:coreProperties>
</file>