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-120" yWindow="-120" windowWidth="29040" windowHeight="15840"/>
  </bookViews>
  <sheets>
    <sheet name="Plantilla Ejecucion agost  2022" sheetId="8" r:id="rId1"/>
  </sheets>
  <definedNames>
    <definedName name="_xlnm.Print_Area" localSheetId="0">'Plantilla Ejecucion agost  2022'!$B$1:$P$103</definedName>
    <definedName name="_xlnm.Print_Titles" localSheetId="0">'Plantilla Ejecucion agost 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8" l="1"/>
  <c r="R75" i="8" l="1"/>
  <c r="E38" i="8"/>
  <c r="E40" i="8"/>
  <c r="E39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D17" i="8"/>
  <c r="F17" i="8"/>
  <c r="G17" i="8"/>
  <c r="H17" i="8"/>
  <c r="J17" i="8"/>
  <c r="K17" i="8"/>
  <c r="L17" i="8"/>
  <c r="M17" i="8"/>
  <c r="N17" i="8"/>
  <c r="O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P75" i="8" s="1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G75" i="8" s="1"/>
  <c r="H71" i="8"/>
  <c r="I71" i="8"/>
  <c r="J71" i="8"/>
  <c r="K71" i="8"/>
  <c r="K75" i="8" s="1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37" i="8" l="1"/>
  <c r="J75" i="8"/>
  <c r="O75" i="8"/>
  <c r="F75" i="8"/>
  <c r="I75" i="8"/>
  <c r="L75" i="8"/>
  <c r="H75" i="8"/>
  <c r="Q75" i="8"/>
  <c r="D88" i="8"/>
  <c r="N75" i="8"/>
  <c r="D75" i="8"/>
  <c r="M75" i="8"/>
  <c r="E68" i="8"/>
  <c r="E71" i="8"/>
  <c r="E45" i="8"/>
  <c r="E78" i="8"/>
  <c r="E63" i="8"/>
  <c r="E53" i="8"/>
  <c r="E27" i="8"/>
  <c r="E17" i="8"/>
  <c r="E11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<sst xmlns="http://schemas.openxmlformats.org/spreadsheetml/2006/main" count="102" uniqueCount="101">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</sst>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211134</xdr:colOff>
      <xdr:row>1</xdr:row>
      <xdr:rowOff>25809</xdr:rowOff>
    </xdr:from>
    <xdr:to>
      <xdr:col>13</xdr:col>
      <xdr:colOff>1124108</xdr:colOff>
      <xdr:row>5</xdr:row>
      <xdr:rowOff>19477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7399" y="261133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1211741</xdr:colOff>
      <xdr:row>112</xdr:row>
      <xdr:rowOff>121853</xdr:rowOff>
    </xdr:from>
    <xdr:to>
      <xdr:col>1</xdr:col>
      <xdr:colOff>3485029</xdr:colOff>
      <xdr:row>115</xdr:row>
      <xdr:rowOff>151686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859" y="35577265"/>
          <a:ext cx="2273288" cy="690980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107</xdr:row>
      <xdr:rowOff>100855</xdr:rowOff>
    </xdr:from>
    <xdr:to>
      <xdr:col>13</xdr:col>
      <xdr:colOff>123264</xdr:colOff>
      <xdr:row>110</xdr:row>
      <xdr:rowOff>154198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15882" y="34536531"/>
          <a:ext cx="2711823" cy="692079"/>
        </a:xfrm>
        <a:prstGeom prst="rect">
          <a:avLst/>
        </a:prstGeom>
      </xdr:spPr>
    </xdr:pic>
    <xdr:clientData/>
  </xdr:twoCellAnchor>
  <xdr:twoCellAnchor editAs="oneCell">
    <xdr:from>
      <xdr:col>4</xdr:col>
      <xdr:colOff>605118</xdr:colOff>
      <xdr:row>105</xdr:row>
      <xdr:rowOff>112060</xdr:rowOff>
    </xdr:from>
    <xdr:to>
      <xdr:col>6</xdr:col>
      <xdr:colOff>831127</xdr:colOff>
      <xdr:row>109</xdr:row>
      <xdr:rowOff>168089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64824" y="34077089"/>
          <a:ext cx="2624068" cy="963706"/>
        </a:xfrm>
        <a:prstGeom prst="rect">
          <a:avLst/>
        </a:prstGeom>
      </xdr:spPr>
    </xdr:pic>
    <xdr:clientData/>
  </xdr:twoCellAnchor>
  <xdr:twoCellAnchor editAs="oneCell">
    <xdr:from>
      <xdr:col>1</xdr:col>
      <xdr:colOff>504263</xdr:colOff>
      <xdr:row>92</xdr:row>
      <xdr:rowOff>123264</xdr:rowOff>
    </xdr:from>
    <xdr:to>
      <xdr:col>1</xdr:col>
      <xdr:colOff>3451410</xdr:colOff>
      <xdr:row>100</xdr:row>
      <xdr:rowOff>65377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B6E16F7-C587-4041-B685-AB13E3CD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9381" y="31219588"/>
          <a:ext cx="2947147" cy="1656613"/>
        </a:xfrm>
        <a:prstGeom prst="rect">
          <a:avLst/>
        </a:prstGeom>
      </xdr:spPr>
    </xdr:pic>
    <xdr:clientData/>
  </xdr:twoCellAnchor>
  <xdr:twoCellAnchor editAs="oneCell">
    <xdr:from>
      <xdr:col>10</xdr:col>
      <xdr:colOff>773204</xdr:colOff>
      <xdr:row>91</xdr:row>
      <xdr:rowOff>98893</xdr:rowOff>
    </xdr:from>
    <xdr:to>
      <xdr:col>13</xdr:col>
      <xdr:colOff>560292</xdr:colOff>
      <xdr:row>100</xdr:row>
      <xdr:rowOff>21565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40BA3F43-0115-4607-A428-58787C2A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791763" y="30993511"/>
          <a:ext cx="3372970" cy="1838878"/>
        </a:xfrm>
        <a:prstGeom prst="rect">
          <a:avLst/>
        </a:prstGeom>
      </xdr:spPr>
    </xdr:pic>
    <xdr:clientData/>
  </xdr:twoCellAnchor>
  <xdr:twoCellAnchor editAs="oneCell">
    <xdr:from>
      <xdr:col>4</xdr:col>
      <xdr:colOff>1098176</xdr:colOff>
      <xdr:row>92</xdr:row>
      <xdr:rowOff>0</xdr:rowOff>
    </xdr:from>
    <xdr:to>
      <xdr:col>7</xdr:col>
      <xdr:colOff>156883</xdr:colOff>
      <xdr:row>101</xdr:row>
      <xdr:rowOff>43221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5FB619E0-BDFB-4D74-8033-3350B9CB8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b="15343"/>
        <a:stretch/>
      </xdr:blipFill>
      <xdr:spPr>
        <a:xfrm>
          <a:off x="8157882" y="31096324"/>
          <a:ext cx="2622177" cy="1959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B1" zoomScale="85" zoomScaleNormal="100" zoomScaleSheetLayoutView="85" workbookViewId="0">
      <selection activeCell="I99" sqref="I9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9.140625" style="6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4" t="s">
        <v>48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9" ht="18.75" customHeight="1" x14ac:dyDescent="0.25">
      <c r="B2" s="74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9" ht="18.7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"/>
      <c r="O3" s="9"/>
      <c r="P3" s="9"/>
      <c r="Q3" s="9">
        <v>42</v>
      </c>
    </row>
    <row r="4" spans="1:29" ht="18.75" x14ac:dyDescent="0.25">
      <c r="B4" s="74">
        <v>2022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9" ht="15.75" customHeight="1" x14ac:dyDescent="0.25">
      <c r="B5" s="74" t="s">
        <v>46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9" ht="18.75" x14ac:dyDescent="0.3">
      <c r="B6" s="73" t="s">
        <v>30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8" t="s">
        <v>0</v>
      </c>
      <c r="C8" s="76" t="s">
        <v>97</v>
      </c>
      <c r="D8" s="76" t="s">
        <v>98</v>
      </c>
      <c r="E8" s="78" t="s">
        <v>47</v>
      </c>
      <c r="F8" s="80" t="s">
        <v>99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67"/>
    </row>
    <row r="9" spans="1:29" ht="42.75" customHeight="1" thickBot="1" x14ac:dyDescent="0.3">
      <c r="A9" s="8"/>
      <c r="B9" s="79"/>
      <c r="C9" s="77"/>
      <c r="D9" s="77"/>
      <c r="E9" s="79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-711864460.23000002</v>
      </c>
      <c r="E11" s="33">
        <f>SUM(F11:V11)</f>
        <v>382317542.97999996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53497599.789999999</v>
      </c>
      <c r="N11" s="33">
        <f t="shared" si="0"/>
        <v>69283999.75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-710706658.39999998</v>
      </c>
      <c r="E12" s="26">
        <f>SUM(F12:U12)</f>
        <v>328950563.74000001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42768201.259999998</v>
      </c>
      <c r="N12" s="25">
        <v>59369675.119999997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-5656580</v>
      </c>
      <c r="E13" s="26">
        <f>SUM(F13:U13)</f>
        <v>7123168.8499999996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4473663.8499999996</v>
      </c>
      <c r="N13" s="25">
        <v>1486255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4498778.17</v>
      </c>
      <c r="E16" s="26">
        <f>SUM(F16:U16)</f>
        <v>46243810.390000008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6255734.6799999997</v>
      </c>
      <c r="N16" s="25">
        <v>8428069.6300000008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9800161.6999999955</v>
      </c>
      <c r="E17" s="33">
        <f>SUM(F17:V17)</f>
        <v>104795519.29000001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12230769.93</v>
      </c>
      <c r="N17" s="33">
        <f t="shared" si="4"/>
        <v>23141641.670000006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12439656.300000001</v>
      </c>
      <c r="E18" s="25">
        <f t="shared" ref="E18:E26" si="6">SUM(F18:T18)</f>
        <v>16054563.690000001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1619921.3</v>
      </c>
      <c r="N18" s="25">
        <v>3142747.8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4114305</v>
      </c>
      <c r="E19" s="25">
        <f t="shared" si="6"/>
        <v>2290831.56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1253254.3999999999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-8678289.0600000005</v>
      </c>
      <c r="E20" s="25">
        <f t="shared" si="6"/>
        <v>20249258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166450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-11090562</v>
      </c>
      <c r="E21" s="25">
        <f t="shared" si="6"/>
        <v>1462510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23500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54690670.609999999</v>
      </c>
      <c r="E22" s="25">
        <f t="shared" si="6"/>
        <v>50383241.32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7391152.0999999996</v>
      </c>
      <c r="N22" s="25">
        <v>15737227.58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7421332.3399999999</v>
      </c>
      <c r="E23" s="25">
        <f t="shared" si="6"/>
        <v>3544497.91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182980.6</v>
      </c>
      <c r="N23" s="25">
        <v>675927.67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-4070587</v>
      </c>
      <c r="E24" s="25">
        <f t="shared" si="6"/>
        <v>1526530.1500000001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535466.17000000004</v>
      </c>
      <c r="N24" s="25">
        <v>486317.42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-46125959.490000002</v>
      </c>
      <c r="E25" s="25">
        <f t="shared" si="6"/>
        <v>7068955.459999999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1250724.3999999999</v>
      </c>
      <c r="N25" s="25">
        <v>1397784.5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1099595</v>
      </c>
      <c r="E26" s="25">
        <f t="shared" si="6"/>
        <v>2215131.2000000002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1060575.3600000001</v>
      </c>
      <c r="N26" s="25">
        <v>448382.3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109586635.89</v>
      </c>
      <c r="E27" s="33">
        <f>SUM(F27:V27)</f>
        <v>30604463.719999999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1537073.37</v>
      </c>
      <c r="N27" s="33">
        <f t="shared" si="8"/>
        <v>2295265.58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1186148</v>
      </c>
      <c r="E28" s="25">
        <f>+SUM(F28:T28)</f>
        <v>1125014.45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338735.78</v>
      </c>
      <c r="N28" s="25">
        <v>476755.04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1272270</v>
      </c>
      <c r="E29" s="25">
        <f t="shared" ref="E29:E36" si="10">+SUM(F29:T29)</f>
        <v>1479706.46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4484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1579338</v>
      </c>
      <c r="E30" s="25">
        <f t="shared" si="10"/>
        <v>869182.74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113488.5</v>
      </c>
      <c r="N30" s="25">
        <v>68271.5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-10176063</v>
      </c>
      <c r="E32" s="25">
        <f t="shared" si="10"/>
        <v>269771.60000000003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-94819</v>
      </c>
      <c r="E33" s="25">
        <f t="shared" si="10"/>
        <v>6769.66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4130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3272248.22</v>
      </c>
      <c r="E34" s="25">
        <f t="shared" si="10"/>
        <v>5854276.1099999994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27140</v>
      </c>
      <c r="N34" s="25">
        <v>897000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112222746.31</v>
      </c>
      <c r="E36" s="25">
        <f t="shared" si="10"/>
        <v>20908961.419999998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1053579.0900000001</v>
      </c>
      <c r="N36" s="25">
        <v>848755.04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427029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60700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f>+SUM(F38:T38)</f>
        <v>427029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60700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600921462.63999999</v>
      </c>
      <c r="E53" s="33">
        <f>SUM(F53:V53)</f>
        <v>398762422.56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3981200.37</v>
      </c>
      <c r="N53" s="33">
        <f t="shared" si="17"/>
        <v>98344205.180000007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548343080.54999995</v>
      </c>
      <c r="E54" s="25">
        <f>+SUM(F54:V54)</f>
        <v>393838528.78000003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3766764.75</v>
      </c>
      <c r="N54" s="25">
        <v>95941176.430000007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2053057</v>
      </c>
      <c r="E55" s="25">
        <f>+SUM(F55:V55)</f>
        <v>1070129.6299999999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75010.399999999994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7507265</v>
      </c>
      <c r="E57" s="25">
        <f>+SUM(F57:V57)</f>
        <v>103600.01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103600.01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39091660.090000004</v>
      </c>
      <c r="E58" s="25">
        <f>+SUM(F58:V58)</f>
        <v>3698519.08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139425.22</v>
      </c>
      <c r="N58" s="25">
        <v>2299428.7400000002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>
        <f>+SUM(D64:D67)</f>
        <v>6250000</v>
      </c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>
        <v>6250000</v>
      </c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14590000</v>
      </c>
      <c r="E75" s="59">
        <f>SUM(F75:V75)</f>
        <v>916906977.54999995</v>
      </c>
      <c r="F75" s="59">
        <f>+F71+F68+F63+F53+F45+F37+F27+F17+F11</f>
        <v>23282118.98</v>
      </c>
      <c r="G75" s="59">
        <f t="shared" ref="G75:R75" si="23">+G71+G68+G63+G53+G45+G37+G27+G17+G11</f>
        <v>39492680.710000001</v>
      </c>
      <c r="H75" s="59">
        <f t="shared" si="23"/>
        <v>54910124.339999996</v>
      </c>
      <c r="I75" s="59">
        <f t="shared" si="23"/>
        <v>47920149.369999997</v>
      </c>
      <c r="J75" s="59">
        <f t="shared" si="23"/>
        <v>54917249.070000008</v>
      </c>
      <c r="K75" s="59">
        <f t="shared" si="23"/>
        <v>204312157.30999997</v>
      </c>
      <c r="L75" s="59">
        <f t="shared" si="23"/>
        <v>227700042.13</v>
      </c>
      <c r="M75" s="59">
        <f t="shared" si="23"/>
        <v>71246643.460000008</v>
      </c>
      <c r="N75" s="59">
        <f t="shared" si="23"/>
        <v>193125812.18000001</v>
      </c>
      <c r="O75" s="59">
        <f t="shared" si="23"/>
        <v>0</v>
      </c>
      <c r="P75" s="59">
        <f t="shared" si="23"/>
        <v>0</v>
      </c>
      <c r="Q75" s="59">
        <f t="shared" si="23"/>
        <v>0</v>
      </c>
      <c r="R75" s="59">
        <f t="shared" si="23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4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5">SUM(H79:H80)</f>
        <v>0</v>
      </c>
      <c r="I78" s="33">
        <f t="shared" si="25"/>
        <v>0</v>
      </c>
      <c r="J78" s="33">
        <f t="shared" si="25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4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4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6">SUM(G82:G83)</f>
        <v>0</v>
      </c>
      <c r="H81" s="33">
        <f t="shared" si="26"/>
        <v>0</v>
      </c>
      <c r="I81" s="33">
        <f t="shared" si="26"/>
        <v>0</v>
      </c>
      <c r="J81" s="33">
        <f t="shared" si="26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4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7">SUM(G85)</f>
        <v>0</v>
      </c>
      <c r="H84" s="33">
        <f t="shared" si="27"/>
        <v>0</v>
      </c>
      <c r="I84" s="33">
        <f t="shared" si="27"/>
        <v>0</v>
      </c>
      <c r="J84" s="33">
        <f t="shared" si="27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4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8">+G84+G81+G78</f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+D53+D37+D27+D17+D11+D63</f>
        <v>14590000</v>
      </c>
      <c r="E88" s="39">
        <f>SUM(F88:V88)</f>
        <v>916906977.54999995</v>
      </c>
      <c r="F88" s="40">
        <f t="shared" ref="F88:M88" si="29">F11+F17+F27+F37+F45+F53+F63+F68+F71+F78+F81+F84</f>
        <v>23282118.98</v>
      </c>
      <c r="G88" s="40">
        <f t="shared" si="29"/>
        <v>39492680.710000001</v>
      </c>
      <c r="H88" s="40">
        <f t="shared" si="29"/>
        <v>54910124.339999996</v>
      </c>
      <c r="I88" s="40">
        <f t="shared" si="29"/>
        <v>47920149.36999999</v>
      </c>
      <c r="J88" s="40">
        <f t="shared" si="29"/>
        <v>54917249.07</v>
      </c>
      <c r="K88" s="40">
        <f t="shared" si="29"/>
        <v>204312157.31</v>
      </c>
      <c r="L88" s="40">
        <f t="shared" si="29"/>
        <v>227700042.13000003</v>
      </c>
      <c r="M88" s="40">
        <f t="shared" si="29"/>
        <v>71246643.460000008</v>
      </c>
      <c r="N88" s="40">
        <f>SUM(N75:N87)</f>
        <v>193125812.18000001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82" t="s">
        <v>100</v>
      </c>
      <c r="C89" s="82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72"/>
      <c r="F91" s="72"/>
      <c r="G91" s="72"/>
      <c r="H91" s="72"/>
      <c r="I91" s="72"/>
      <c r="J91" s="72"/>
      <c r="K91" s="72"/>
      <c r="L91" s="72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41"/>
      <c r="O98" s="41"/>
      <c r="P98" s="44"/>
      <c r="Q98" s="9"/>
      <c r="R98" s="9"/>
    </row>
    <row r="99" spans="1:29" ht="18.75" x14ac:dyDescent="0.3">
      <c r="A99" s="8"/>
      <c r="B99" s="87"/>
      <c r="C99" s="87"/>
      <c r="D99" s="87"/>
      <c r="E99" s="87"/>
      <c r="F99" s="87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4"/>
      <c r="H114" s="84"/>
      <c r="I114" s="8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5"/>
      <c r="H115" s="85"/>
      <c r="I115" s="8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6"/>
      <c r="H116" s="86"/>
      <c r="I116" s="86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32" fitToHeight="0" orientation="portrait" r:id="rId1"/>
  <headerFooter>
    <oddFooter>&amp;RPág. &amp;P / &amp;N</oddFooter>
  </headerFooter>
  <rowBreaks count="1" manualBreakCount="1">
    <brk id="66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agost  2022</vt:lpstr>
      <vt:lpstr>'Plantilla Ejecucion agost  2022'!Área_de_impresión</vt:lpstr>
      <vt:lpstr>'Plantilla Ejecucion agost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2022-10-27T18:12:40Z</cp:lastPrinted>
  <dcterms:created xsi:type="dcterms:W3CDTF">2018-04-17T18:57:16Z</dcterms:created>
  <dcterms:modified xsi:type="dcterms:W3CDTF">2022-10-27T18:15:16Z</dcterms:modified>
</cp:coreProperties>
</file>