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PRESUPUESTO\ASIGNACION Y EJECUCION PRESUPUESTARIA 2017-2023\EJECUCION PRESUPUESTARIA 2023\PRESENTACION EN EL PORTAL EN EXCEL\"/>
    </mc:Choice>
  </mc:AlternateContent>
  <bookViews>
    <workbookView xWindow="-120" yWindow="-120" windowWidth="29040" windowHeight="15840"/>
  </bookViews>
  <sheets>
    <sheet name="Plantilla Ejecucion Julio 2023" sheetId="8" r:id="rId1"/>
    <sheet name="Hoja1" sheetId="9" r:id="rId2"/>
  </sheets>
  <definedNames>
    <definedName name="_xlnm.Print_Area" localSheetId="0">'Plantilla Ejecucion Julio 2023'!$B$1:$R$102</definedName>
    <definedName name="_xlnm.Print_Titles" localSheetId="0">'Plantilla Ejecucion Julio 2023'!$1:$9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8" l="1"/>
  <c r="R32" i="8" l="1"/>
  <c r="R29" i="8"/>
  <c r="D70" i="8" l="1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16" i="8"/>
  <c r="G26" i="8"/>
  <c r="D52" i="8" l="1"/>
  <c r="Q62" i="8" l="1"/>
  <c r="D16" i="8" l="1"/>
  <c r="P62" i="8"/>
  <c r="O16" i="8" l="1"/>
  <c r="D10" i="8" l="1"/>
  <c r="I16" i="8" l="1"/>
  <c r="C70" i="8" l="1"/>
  <c r="C67" i="8"/>
  <c r="C62" i="8"/>
  <c r="C52" i="8"/>
  <c r="E52" i="8" s="1"/>
  <c r="C44" i="8"/>
  <c r="C36" i="8"/>
  <c r="C26" i="8"/>
  <c r="C16" i="8"/>
  <c r="E16" i="8" s="1"/>
  <c r="C10" i="8"/>
  <c r="E10" i="8" s="1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K70" i="8"/>
  <c r="L70" i="8"/>
  <c r="M70" i="8"/>
  <c r="N70" i="8"/>
  <c r="F78" i="8"/>
  <c r="G78" i="8"/>
  <c r="H78" i="8"/>
  <c r="I78" i="8"/>
  <c r="J78" i="8"/>
  <c r="L78" i="8"/>
  <c r="M78" i="8"/>
  <c r="N78" i="8"/>
  <c r="H75" i="8" l="1"/>
  <c r="G75" i="8"/>
  <c r="D88" i="8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N75" i="8"/>
  <c r="D75" i="8"/>
  <c r="E75" i="8" s="1"/>
  <c r="M75" i="8"/>
  <c r="E88" i="8" l="1"/>
  <c r="R75" i="8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R84" i="8"/>
  <c r="R81" i="8"/>
  <c r="F88" i="8"/>
  <c r="J86" i="8"/>
  <c r="L88" i="8"/>
  <c r="N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<sst xmlns="http://schemas.openxmlformats.org/spreadsheetml/2006/main" count="104" uniqueCount="103">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</sst>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4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869576</xdr:colOff>
      <xdr:row>1</xdr:row>
      <xdr:rowOff>9524</xdr:rowOff>
    </xdr:from>
    <xdr:to>
      <xdr:col>17</xdr:col>
      <xdr:colOff>895350</xdr:colOff>
      <xdr:row>4</xdr:row>
      <xdr:rowOff>161924</xdr:rowOff>
    </xdr:to>
    <xdr:pic>
      <xdr:nvPicPr>
        <xdr:cNvPr id="2" name="Imagen 43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1326" y="247649"/>
          <a:ext cx="11020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99</xdr:row>
      <xdr:rowOff>78442</xdr:rowOff>
    </xdr:from>
    <xdr:to>
      <xdr:col>5</xdr:col>
      <xdr:colOff>161451</xdr:colOff>
      <xdr:row>101</xdr:row>
      <xdr:rowOff>93638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1028700</xdr:colOff>
      <xdr:row>92</xdr:row>
      <xdr:rowOff>28575</xdr:rowOff>
    </xdr:from>
    <xdr:to>
      <xdr:col>1</xdr:col>
      <xdr:colOff>3105151</xdr:colOff>
      <xdr:row>98</xdr:row>
      <xdr:rowOff>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38300" y="319468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91</xdr:row>
      <xdr:rowOff>142875</xdr:rowOff>
    </xdr:from>
    <xdr:to>
      <xdr:col>5</xdr:col>
      <xdr:colOff>990600</xdr:colOff>
      <xdr:row>97</xdr:row>
      <xdr:rowOff>168237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34225" y="31861125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90</xdr:row>
      <xdr:rowOff>47625</xdr:rowOff>
    </xdr:from>
    <xdr:to>
      <xdr:col>10</xdr:col>
      <xdr:colOff>333375</xdr:colOff>
      <xdr:row>97</xdr:row>
      <xdr:rowOff>78522</xdr:rowOff>
    </xdr:to>
    <xdr:pic>
      <xdr:nvPicPr>
        <xdr:cNvPr id="15" name="Imagen 1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5343"/>
        <a:stretch/>
      </xdr:blipFill>
      <xdr:spPr>
        <a:xfrm>
          <a:off x="12496800" y="31565850"/>
          <a:ext cx="1838325" cy="1431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465BF3C-E2BF-4D68-949A-69DDF2DD0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A77B612-BC02-42B7-A6F3-25706A0EC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6072167-790B-4078-8988-D49D21C91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17</xdr:row>
      <xdr:rowOff>142875</xdr:rowOff>
    </xdr:from>
    <xdr:to>
      <xdr:col>10</xdr:col>
      <xdr:colOff>428625</xdr:colOff>
      <xdr:row>24</xdr:row>
      <xdr:rowOff>34887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00725" y="3381375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666750</xdr:colOff>
      <xdr:row>17</xdr:row>
      <xdr:rowOff>28575</xdr:rowOff>
    </xdr:from>
    <xdr:to>
      <xdr:col>15</xdr:col>
      <xdr:colOff>219075</xdr:colOff>
      <xdr:row>24</xdr:row>
      <xdr:rowOff>126147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10750" y="3267075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7"/>
  <sheetViews>
    <sheetView showGridLines="0" tabSelected="1" showWhiteSpace="0" view="pageBreakPreview" topLeftCell="A76" zoomScaleNormal="100" zoomScaleSheetLayoutView="100" workbookViewId="0">
      <selection activeCell="C97" sqref="C97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9.85546875" customWidth="1"/>
    <col min="6" max="7" width="16.42578125" style="5" bestFit="1" customWidth="1"/>
    <col min="8" max="8" width="17.28515625" style="5" customWidth="1"/>
    <col min="9" max="9" width="17.140625" style="5" customWidth="1"/>
    <col min="10" max="10" width="16.85546875" style="5" customWidth="1"/>
    <col min="11" max="11" width="16.140625" style="5" customWidth="1"/>
    <col min="12" max="12" width="15.5703125" style="5" customWidth="1"/>
    <col min="13" max="13" width="9.28515625" style="5" hidden="1" customWidth="1"/>
    <col min="14" max="14" width="14.5703125" style="5" hidden="1" customWidth="1"/>
    <col min="15" max="15" width="11.140625" style="5" hidden="1" customWidth="1"/>
    <col min="16" max="16" width="14" style="5" hidden="1" customWidth="1"/>
    <col min="17" max="17" width="10.85546875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65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59"/>
    </row>
    <row r="2" spans="1:29" ht="18.75" customHeight="1" x14ac:dyDescent="0.25">
      <c r="B2" s="65" t="s">
        <v>48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59"/>
    </row>
    <row r="3" spans="1:29" ht="18.75" customHeight="1" x14ac:dyDescent="0.25">
      <c r="B3" s="65">
        <v>2023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9" ht="18.75" x14ac:dyDescent="0.25">
      <c r="B4" s="65" t="s">
        <v>46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59"/>
    </row>
    <row r="5" spans="1:29" ht="15.75" customHeight="1" x14ac:dyDescent="0.3">
      <c r="B5" s="66" t="s">
        <v>30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/>
    </row>
    <row r="6" spans="1:29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69" t="s">
        <v>0</v>
      </c>
      <c r="C7" s="71" t="s">
        <v>96</v>
      </c>
      <c r="D7" s="67" t="s">
        <v>97</v>
      </c>
      <c r="E7" s="67" t="s">
        <v>100</v>
      </c>
      <c r="F7" s="73" t="s">
        <v>98</v>
      </c>
      <c r="G7" s="74"/>
      <c r="H7" s="74"/>
      <c r="I7" s="75"/>
      <c r="J7" s="74"/>
      <c r="K7" s="74"/>
      <c r="L7" s="74"/>
      <c r="M7" s="74"/>
      <c r="N7" s="74"/>
      <c r="O7" s="74"/>
      <c r="P7" s="74"/>
      <c r="Q7" s="50"/>
      <c r="R7" s="63" t="s">
        <v>101</v>
      </c>
    </row>
    <row r="8" spans="1:29" ht="24.75" customHeight="1" thickBot="1" x14ac:dyDescent="0.3">
      <c r="A8" s="6"/>
      <c r="B8" s="70"/>
      <c r="C8" s="72"/>
      <c r="D8" s="68"/>
      <c r="E8" s="68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64"/>
    </row>
    <row r="9" spans="1:29" ht="42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512358619</v>
      </c>
      <c r="D10" s="47">
        <f>SUM(D11:D15)</f>
        <v>-1475365.1299999994</v>
      </c>
      <c r="E10" s="47">
        <f>+C10+D10</f>
        <v>510883253.87</v>
      </c>
      <c r="F10" s="26">
        <f>SUM(F11:F15)</f>
        <v>24928488.699999999</v>
      </c>
      <c r="G10" s="26">
        <f t="shared" ref="G10:P10" si="0">SUM(G11:G15)</f>
        <v>24181230.150000002</v>
      </c>
      <c r="H10" s="26">
        <f t="shared" si="0"/>
        <v>46289246.299999997</v>
      </c>
      <c r="I10" s="26">
        <f t="shared" si="0"/>
        <v>36905376.340000004</v>
      </c>
      <c r="J10" s="26">
        <f t="shared" si="0"/>
        <v>42062987.340000004</v>
      </c>
      <c r="K10" s="26">
        <f t="shared" si="0"/>
        <v>42989475.789999999</v>
      </c>
      <c r="L10" s="26">
        <f t="shared" si="0"/>
        <v>46236540.039999999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SUM(F10:Q10)</f>
        <v>263593344.66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416900746</v>
      </c>
      <c r="D11" s="21">
        <v>5408718.1100000003</v>
      </c>
      <c r="E11" s="21">
        <f>+C11+D11</f>
        <v>422309464.11000001</v>
      </c>
      <c r="F11" s="21">
        <v>21481022.18</v>
      </c>
      <c r="G11" s="21">
        <v>20790261.300000001</v>
      </c>
      <c r="H11" s="21">
        <v>40424575.710000001</v>
      </c>
      <c r="I11" s="21">
        <v>32497286.920000002</v>
      </c>
      <c r="J11" s="21">
        <v>37415667.5</v>
      </c>
      <c r="K11" s="21">
        <v>33761888.93</v>
      </c>
      <c r="L11" s="21">
        <v>42214749.060000002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f t="shared" ref="R11:R74" si="2">SUM(F11:Q11)</f>
        <v>228585451.60000002</v>
      </c>
      <c r="T11" s="3"/>
    </row>
    <row r="12" spans="1:29" ht="15.75" x14ac:dyDescent="0.25">
      <c r="A12" s="6"/>
      <c r="B12" s="10" t="s">
        <v>4</v>
      </c>
      <c r="C12" s="21">
        <v>39263482</v>
      </c>
      <c r="D12" s="21">
        <v>-4494860.13</v>
      </c>
      <c r="E12" s="21">
        <f t="shared" ref="E12:E15" si="3">+C12+D12</f>
        <v>34768621.869999997</v>
      </c>
      <c r="F12" s="21">
        <v>210000</v>
      </c>
      <c r="G12" s="21">
        <v>263000</v>
      </c>
      <c r="H12" s="21">
        <v>290000</v>
      </c>
      <c r="I12" s="21">
        <v>280000</v>
      </c>
      <c r="J12" s="21">
        <v>590000</v>
      </c>
      <c r="K12" s="21">
        <v>5213088.8499999996</v>
      </c>
      <c r="L12" s="21">
        <v>290000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 t="shared" si="2"/>
        <v>7136088.8499999996</v>
      </c>
    </row>
    <row r="13" spans="1:29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24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31.5" customHeight="1" x14ac:dyDescent="0.25">
      <c r="A15" s="6"/>
      <c r="B15" s="10" t="s">
        <v>5</v>
      </c>
      <c r="C15" s="21">
        <v>56194391</v>
      </c>
      <c r="D15" s="21">
        <v>-2389223.11</v>
      </c>
      <c r="E15" s="21">
        <f t="shared" si="3"/>
        <v>53805167.890000001</v>
      </c>
      <c r="F15" s="21">
        <v>3237466.52</v>
      </c>
      <c r="G15" s="21">
        <v>3127968.85</v>
      </c>
      <c r="H15" s="21">
        <v>5574670.5899999999</v>
      </c>
      <c r="I15" s="21">
        <v>4128089.42</v>
      </c>
      <c r="J15" s="21">
        <v>4057319.84</v>
      </c>
      <c r="K15" s="21">
        <v>4014498.01</v>
      </c>
      <c r="L15" s="21">
        <v>3731790.98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2"/>
        <v>27871804.209999997</v>
      </c>
    </row>
    <row r="16" spans="1:29" ht="15.75" x14ac:dyDescent="0.25">
      <c r="A16" s="6"/>
      <c r="B16" s="19" t="s">
        <v>6</v>
      </c>
      <c r="C16" s="47">
        <f>+SUM(C17:C25)</f>
        <v>179330315</v>
      </c>
      <c r="D16" s="47">
        <f>SUM(D17:D25)</f>
        <v>55055403.419999994</v>
      </c>
      <c r="E16" s="47">
        <f>+C16+D16</f>
        <v>234385718.41999999</v>
      </c>
      <c r="F16" s="26">
        <f t="shared" ref="F16:H16" si="4">SUM(F17:F25)</f>
        <v>21370046.899999999</v>
      </c>
      <c r="G16" s="26">
        <f t="shared" si="4"/>
        <v>6038783.3799999999</v>
      </c>
      <c r="H16" s="26">
        <f t="shared" si="4"/>
        <v>26706520.59</v>
      </c>
      <c r="I16" s="26">
        <f>SUM(I17:I25)</f>
        <v>3457414.84</v>
      </c>
      <c r="J16" s="26">
        <f t="shared" ref="J16:P16" si="5">SUM(J17:J25)</f>
        <v>21698545.109999999</v>
      </c>
      <c r="K16" s="26">
        <f t="shared" si="5"/>
        <v>22143411.579999998</v>
      </c>
      <c r="L16" s="26">
        <f t="shared" si="5"/>
        <v>7054065.21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 t="shared" si="2"/>
        <v>108468787.60999998</v>
      </c>
    </row>
    <row r="17" spans="1:25" ht="28.9" customHeight="1" x14ac:dyDescent="0.25">
      <c r="A17" s="6"/>
      <c r="B17" s="10" t="s">
        <v>7</v>
      </c>
      <c r="C17" s="21">
        <v>66819000</v>
      </c>
      <c r="D17" s="44">
        <v>8045890.54</v>
      </c>
      <c r="E17" s="21">
        <f>+C17+D17</f>
        <v>74864890.540000007</v>
      </c>
      <c r="F17" s="21">
        <v>20821253.43</v>
      </c>
      <c r="G17" s="21">
        <v>4823578.96</v>
      </c>
      <c r="H17" s="21">
        <v>25280624.050000001</v>
      </c>
      <c r="I17" s="21">
        <v>1697384.51</v>
      </c>
      <c r="J17" s="21">
        <v>1747052.64</v>
      </c>
      <c r="K17" s="21">
        <v>8373488.9699999997</v>
      </c>
      <c r="L17" s="21">
        <v>1956673.55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 t="shared" si="2"/>
        <v>64700056.109999992</v>
      </c>
    </row>
    <row r="18" spans="1:25" ht="30.75" customHeight="1" x14ac:dyDescent="0.25">
      <c r="A18" s="6"/>
      <c r="B18" s="10" t="s">
        <v>8</v>
      </c>
      <c r="C18" s="21">
        <v>19350000</v>
      </c>
      <c r="D18" s="21">
        <v>-16641000</v>
      </c>
      <c r="E18" s="21">
        <f t="shared" ref="E18:E25" si="7">+C18+D18</f>
        <v>2709000</v>
      </c>
      <c r="F18" s="21">
        <v>0</v>
      </c>
      <c r="G18" s="21">
        <v>0</v>
      </c>
      <c r="H18" s="21">
        <v>4425</v>
      </c>
      <c r="I18" s="21">
        <v>61596</v>
      </c>
      <c r="J18" s="21">
        <v>179555.88</v>
      </c>
      <c r="K18" s="21">
        <v>123900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2"/>
        <v>369476.88</v>
      </c>
    </row>
    <row r="19" spans="1:25" ht="32.25" customHeight="1" x14ac:dyDescent="0.25">
      <c r="A19" s="6"/>
      <c r="B19" s="10" t="s">
        <v>9</v>
      </c>
      <c r="C19" s="21">
        <v>25128400</v>
      </c>
      <c r="D19" s="21">
        <v>62554750</v>
      </c>
      <c r="E19" s="21">
        <f t="shared" si="7"/>
        <v>87683150</v>
      </c>
      <c r="F19" s="21">
        <v>0</v>
      </c>
      <c r="G19" s="21">
        <v>237827.76</v>
      </c>
      <c r="H19" s="21">
        <v>363300</v>
      </c>
      <c r="I19" s="21">
        <v>766250</v>
      </c>
      <c r="J19" s="21">
        <v>18128900</v>
      </c>
      <c r="K19" s="21">
        <v>4072400</v>
      </c>
      <c r="L19" s="21">
        <v>1021000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2"/>
        <v>24589677.760000002</v>
      </c>
    </row>
    <row r="20" spans="1:25" ht="27.75" customHeight="1" x14ac:dyDescent="0.25">
      <c r="A20" s="6"/>
      <c r="B20" s="10" t="s">
        <v>10</v>
      </c>
      <c r="C20" s="21">
        <v>6079815</v>
      </c>
      <c r="D20" s="21">
        <v>7662067</v>
      </c>
      <c r="E20" s="21">
        <f t="shared" si="7"/>
        <v>13741882</v>
      </c>
      <c r="F20" s="21">
        <v>0</v>
      </c>
      <c r="G20" s="21">
        <v>168100</v>
      </c>
      <c r="H20" s="21">
        <v>94000</v>
      </c>
      <c r="I20" s="21">
        <v>79400</v>
      </c>
      <c r="J20" s="21">
        <v>3200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2"/>
        <v>344700</v>
      </c>
    </row>
    <row r="21" spans="1:25" ht="28.5" customHeight="1" x14ac:dyDescent="0.25">
      <c r="A21" s="6"/>
      <c r="B21" s="10" t="s">
        <v>11</v>
      </c>
      <c r="C21" s="21">
        <v>15612100</v>
      </c>
      <c r="D21" s="21">
        <v>5180462</v>
      </c>
      <c r="E21" s="21">
        <f t="shared" si="7"/>
        <v>20792562</v>
      </c>
      <c r="F21" s="21">
        <v>150800</v>
      </c>
      <c r="G21" s="21">
        <v>150800</v>
      </c>
      <c r="H21" s="21">
        <v>150800</v>
      </c>
      <c r="I21" s="21">
        <v>186800</v>
      </c>
      <c r="J21" s="21">
        <v>150800</v>
      </c>
      <c r="K21" s="21">
        <v>8530746.7300000004</v>
      </c>
      <c r="L21" s="21">
        <v>734213.33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2"/>
        <v>10054960.060000001</v>
      </c>
    </row>
    <row r="22" spans="1:25" ht="24" customHeight="1" x14ac:dyDescent="0.25">
      <c r="A22" s="6"/>
      <c r="B22" s="10" t="s">
        <v>12</v>
      </c>
      <c r="C22" s="44">
        <v>4380000</v>
      </c>
      <c r="D22" s="21">
        <v>439000</v>
      </c>
      <c r="E22" s="21">
        <f t="shared" si="7"/>
        <v>4819000</v>
      </c>
      <c r="F22" s="21">
        <v>200978.97</v>
      </c>
      <c r="G22" s="21">
        <v>212430.16</v>
      </c>
      <c r="H22" s="21">
        <v>212940.04</v>
      </c>
      <c r="I22" s="21">
        <v>217921.54</v>
      </c>
      <c r="J22" s="21">
        <v>217848.4</v>
      </c>
      <c r="K22" s="21">
        <v>221756.5</v>
      </c>
      <c r="L22" s="21">
        <v>2091591.66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2"/>
        <v>3375467.27</v>
      </c>
    </row>
    <row r="23" spans="1:25" ht="26.25" customHeight="1" x14ac:dyDescent="0.25">
      <c r="A23" s="6"/>
      <c r="B23" s="10" t="s">
        <v>13</v>
      </c>
      <c r="C23" s="44">
        <v>2960000</v>
      </c>
      <c r="D23" s="21">
        <v>565000</v>
      </c>
      <c r="E23" s="21">
        <f t="shared" si="7"/>
        <v>3525000</v>
      </c>
      <c r="F23" s="21">
        <v>25000</v>
      </c>
      <c r="G23" s="21">
        <v>25000</v>
      </c>
      <c r="H23" s="21">
        <v>162223.96</v>
      </c>
      <c r="I23" s="21">
        <v>170134.29</v>
      </c>
      <c r="J23" s="21">
        <v>408169.68</v>
      </c>
      <c r="K23" s="21">
        <v>238057.31</v>
      </c>
      <c r="L23" s="21">
        <v>432684.57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2"/>
        <v>1461269.81</v>
      </c>
    </row>
    <row r="24" spans="1:25" ht="46.5" customHeight="1" x14ac:dyDescent="0.25">
      <c r="A24" s="6"/>
      <c r="B24" s="10" t="s">
        <v>14</v>
      </c>
      <c r="C24" s="44">
        <v>35924000</v>
      </c>
      <c r="D24" s="21">
        <v>-14802000</v>
      </c>
      <c r="E24" s="21">
        <f t="shared" si="7"/>
        <v>21122000</v>
      </c>
      <c r="F24" s="21">
        <v>172014.5</v>
      </c>
      <c r="G24" s="21">
        <v>312014.5</v>
      </c>
      <c r="H24" s="21">
        <v>246174.5</v>
      </c>
      <c r="I24" s="21">
        <v>228014.5</v>
      </c>
      <c r="J24" s="21">
        <v>603597.55000000005</v>
      </c>
      <c r="K24" s="21">
        <v>170928.95</v>
      </c>
      <c r="L24" s="21">
        <v>708964.5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 t="shared" si="2"/>
        <v>2441709</v>
      </c>
    </row>
    <row r="25" spans="1:25" ht="42" customHeight="1" x14ac:dyDescent="0.25">
      <c r="A25" s="6"/>
      <c r="B25" s="10" t="s">
        <v>93</v>
      </c>
      <c r="C25" s="44">
        <v>3077000</v>
      </c>
      <c r="D25" s="21">
        <v>2051233.88</v>
      </c>
      <c r="E25" s="21">
        <f t="shared" si="7"/>
        <v>5128233.88</v>
      </c>
      <c r="F25" s="21">
        <v>0</v>
      </c>
      <c r="G25" s="21">
        <v>109032</v>
      </c>
      <c r="H25" s="21">
        <v>192033.04</v>
      </c>
      <c r="I25" s="21">
        <v>49914</v>
      </c>
      <c r="J25" s="21">
        <v>259420.96</v>
      </c>
      <c r="K25" s="21">
        <v>412133.12</v>
      </c>
      <c r="L25" s="21">
        <v>108937.60000000001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2"/>
        <v>1131470.72</v>
      </c>
    </row>
    <row r="26" spans="1:25" ht="15.75" x14ac:dyDescent="0.25">
      <c r="A26" s="6"/>
      <c r="B26" s="19" t="s">
        <v>15</v>
      </c>
      <c r="C26" s="47">
        <f>+SUM(C27:C35)</f>
        <v>19717352</v>
      </c>
      <c r="D26" s="47">
        <f>SUM(D27:D35)</f>
        <v>10405666.66</v>
      </c>
      <c r="E26" s="47">
        <f>+C26+D26</f>
        <v>30123018.66</v>
      </c>
      <c r="F26" s="26">
        <f t="shared" ref="F26:I26" si="8">SUM(F27:F35)</f>
        <v>0</v>
      </c>
      <c r="G26" s="26">
        <f t="shared" si="8"/>
        <v>578180</v>
      </c>
      <c r="H26" s="26">
        <f t="shared" si="8"/>
        <v>40897.06</v>
      </c>
      <c r="I26" s="26">
        <f t="shared" si="8"/>
        <v>1645870.4100000001</v>
      </c>
      <c r="J26" s="26">
        <f t="shared" ref="J26:P26" si="9">SUM(J27:J35)</f>
        <v>1123584.56</v>
      </c>
      <c r="K26" s="26">
        <f t="shared" si="9"/>
        <v>1730929.3399999999</v>
      </c>
      <c r="L26" s="26">
        <f t="shared" si="9"/>
        <v>1352409.91</v>
      </c>
      <c r="M26" s="26">
        <f t="shared" si="9"/>
        <v>0</v>
      </c>
      <c r="N26" s="26">
        <f t="shared" si="9"/>
        <v>0</v>
      </c>
      <c r="O26" s="26">
        <f t="shared" si="9"/>
        <v>0</v>
      </c>
      <c r="P26" s="26">
        <f t="shared" si="9"/>
        <v>0</v>
      </c>
      <c r="Q26" s="26">
        <f t="shared" ref="Q26" si="10">SUM(Q27:Q35)</f>
        <v>0</v>
      </c>
      <c r="R26" s="26">
        <f t="shared" si="2"/>
        <v>6471871.2800000003</v>
      </c>
    </row>
    <row r="27" spans="1:25" ht="15.75" x14ac:dyDescent="0.25">
      <c r="A27" s="6"/>
      <c r="B27" s="10" t="s">
        <v>16</v>
      </c>
      <c r="C27" s="44">
        <v>751280</v>
      </c>
      <c r="D27" s="21">
        <v>-136000</v>
      </c>
      <c r="E27" s="21">
        <f>+C27+D27</f>
        <v>615280</v>
      </c>
      <c r="F27" s="21">
        <v>0</v>
      </c>
      <c r="G27" s="21">
        <v>20280</v>
      </c>
      <c r="H27" s="21">
        <v>29654.34</v>
      </c>
      <c r="I27" s="21">
        <v>33676</v>
      </c>
      <c r="J27" s="21">
        <v>19050.02</v>
      </c>
      <c r="K27" s="21">
        <v>94452.33</v>
      </c>
      <c r="L27" s="21">
        <v>22594.240000000002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2"/>
        <v>219706.93</v>
      </c>
    </row>
    <row r="28" spans="1:25" ht="15.75" x14ac:dyDescent="0.25">
      <c r="A28" s="6"/>
      <c r="B28" s="10" t="s">
        <v>17</v>
      </c>
      <c r="C28" s="44">
        <v>1833000</v>
      </c>
      <c r="D28" s="21">
        <v>163379.13</v>
      </c>
      <c r="E28" s="21">
        <f t="shared" ref="E28:E35" si="11">+C28+D28</f>
        <v>1996379.13</v>
      </c>
      <c r="F28" s="21">
        <v>0</v>
      </c>
      <c r="G28" s="21">
        <v>0</v>
      </c>
      <c r="H28" s="21">
        <v>2312.8000000000002</v>
      </c>
      <c r="I28" s="21">
        <v>70804.13</v>
      </c>
      <c r="J28" s="21">
        <v>610414</v>
      </c>
      <c r="K28" s="21">
        <v>37559.4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721090.33000000007</v>
      </c>
    </row>
    <row r="29" spans="1:25" ht="30.75" customHeight="1" x14ac:dyDescent="0.25">
      <c r="A29" s="6"/>
      <c r="B29" s="10" t="s">
        <v>18</v>
      </c>
      <c r="C29" s="44">
        <v>1328080</v>
      </c>
      <c r="D29" s="21">
        <v>-405531.04</v>
      </c>
      <c r="E29" s="21">
        <f t="shared" si="11"/>
        <v>922548.96</v>
      </c>
      <c r="F29" s="21">
        <v>0</v>
      </c>
      <c r="G29" s="21">
        <v>6900</v>
      </c>
      <c r="H29" s="21">
        <v>950.02</v>
      </c>
      <c r="I29" s="21">
        <v>70030.64</v>
      </c>
      <c r="J29" s="21">
        <v>116732.96</v>
      </c>
      <c r="K29" s="21">
        <v>50327</v>
      </c>
      <c r="L29" s="21">
        <v>96288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341228.62</v>
      </c>
      <c r="Y29" s="2"/>
    </row>
    <row r="30" spans="1:25" ht="27.75" customHeight="1" x14ac:dyDescent="0.25">
      <c r="A30" s="6"/>
      <c r="B30" s="10" t="s">
        <v>19</v>
      </c>
      <c r="C30" s="44">
        <v>115000</v>
      </c>
      <c r="D30" s="21">
        <v>-28840</v>
      </c>
      <c r="E30" s="21">
        <f t="shared" si="11"/>
        <v>86160</v>
      </c>
      <c r="F30" s="21">
        <v>0</v>
      </c>
      <c r="G30" s="21">
        <v>0</v>
      </c>
      <c r="H30" s="21">
        <v>0</v>
      </c>
      <c r="I30" s="21">
        <v>44544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/>
      <c r="P30" s="21">
        <v>0</v>
      </c>
      <c r="Q30" s="21">
        <v>0</v>
      </c>
      <c r="R30" s="21">
        <f t="shared" si="2"/>
        <v>44544</v>
      </c>
    </row>
    <row r="31" spans="1:25" ht="25.5" customHeight="1" x14ac:dyDescent="0.25">
      <c r="A31" s="6"/>
      <c r="B31" s="10" t="s">
        <v>20</v>
      </c>
      <c r="C31" s="44">
        <v>175000</v>
      </c>
      <c r="D31" s="21">
        <v>-75000</v>
      </c>
      <c r="E31" s="21">
        <f t="shared" si="11"/>
        <v>100000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2"/>
        <v>0</v>
      </c>
    </row>
    <row r="32" spans="1:25" ht="31.5" x14ac:dyDescent="0.25">
      <c r="A32" s="6"/>
      <c r="B32" s="10" t="s">
        <v>71</v>
      </c>
      <c r="C32" s="44">
        <v>46000</v>
      </c>
      <c r="D32" s="21">
        <v>98000</v>
      </c>
      <c r="E32" s="21">
        <f t="shared" si="11"/>
        <v>144000</v>
      </c>
      <c r="F32" s="21">
        <v>0</v>
      </c>
      <c r="G32" s="21">
        <v>0</v>
      </c>
      <c r="H32" s="21">
        <v>0</v>
      </c>
      <c r="I32" s="21">
        <v>28584.32</v>
      </c>
      <c r="J32" s="21">
        <v>0</v>
      </c>
      <c r="K32" s="21">
        <v>27875.94</v>
      </c>
      <c r="L32" s="21">
        <v>3717</v>
      </c>
      <c r="M32" s="21">
        <v>0</v>
      </c>
      <c r="N32" s="21">
        <v>0</v>
      </c>
      <c r="O32" s="21">
        <v>0</v>
      </c>
      <c r="P32" s="21"/>
      <c r="Q32" s="21">
        <v>0</v>
      </c>
      <c r="R32" s="21">
        <f t="shared" si="2"/>
        <v>60177.259999999995</v>
      </c>
    </row>
    <row r="33" spans="1:18" ht="46.5" customHeight="1" x14ac:dyDescent="0.25">
      <c r="A33" s="6"/>
      <c r="B33" s="10" t="s">
        <v>21</v>
      </c>
      <c r="C33" s="44">
        <v>8170960</v>
      </c>
      <c r="D33" s="21">
        <v>6077602.4000000004</v>
      </c>
      <c r="E33" s="21">
        <f t="shared" si="11"/>
        <v>14248562.4</v>
      </c>
      <c r="F33" s="21">
        <v>0</v>
      </c>
      <c r="G33" s="21">
        <v>551000</v>
      </c>
      <c r="H33" s="21">
        <v>0</v>
      </c>
      <c r="I33" s="21">
        <v>848496</v>
      </c>
      <c r="J33" s="21">
        <v>0</v>
      </c>
      <c r="K33" s="21">
        <v>1295192.3</v>
      </c>
      <c r="L33" s="21">
        <v>775932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2"/>
        <v>3470620.3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/>
      <c r="Q34" s="21"/>
      <c r="R34" s="21">
        <f t="shared" si="2"/>
        <v>0</v>
      </c>
    </row>
    <row r="35" spans="1:18" ht="42" customHeight="1" x14ac:dyDescent="0.25">
      <c r="A35" s="6"/>
      <c r="B35" s="10" t="s">
        <v>22</v>
      </c>
      <c r="C35" s="44">
        <v>7298032</v>
      </c>
      <c r="D35" s="21">
        <v>4712056.17</v>
      </c>
      <c r="E35" s="21">
        <f t="shared" si="11"/>
        <v>12010088.17</v>
      </c>
      <c r="F35" s="21">
        <v>0</v>
      </c>
      <c r="G35" s="21">
        <v>0</v>
      </c>
      <c r="H35" s="21">
        <v>7979.9</v>
      </c>
      <c r="I35" s="21">
        <v>549735.31999999995</v>
      </c>
      <c r="J35" s="21">
        <v>377387.58</v>
      </c>
      <c r="K35" s="21">
        <v>225522.37</v>
      </c>
      <c r="L35" s="21">
        <v>453878.67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2"/>
        <v>1614503.8399999999</v>
      </c>
    </row>
    <row r="36" spans="1:18" ht="15.75" x14ac:dyDescent="0.25">
      <c r="A36" s="6"/>
      <c r="B36" s="19" t="s">
        <v>73</v>
      </c>
      <c r="C36" s="47">
        <f>+SUM(C37:C43)</f>
        <v>1000000</v>
      </c>
      <c r="D36" s="47">
        <f>SUM(D37:D43)</f>
        <v>-250000</v>
      </c>
      <c r="E36" s="47">
        <f>+C36+D36</f>
        <v>750000</v>
      </c>
      <c r="F36" s="26">
        <f>SUM(F37:F43)</f>
        <v>0</v>
      </c>
      <c r="G36" s="26">
        <f t="shared" ref="G36:P36" si="12">SUM(G37:G43)</f>
        <v>70775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179005</v>
      </c>
      <c r="L36" s="26">
        <f t="shared" si="12"/>
        <v>0</v>
      </c>
      <c r="M36" s="26">
        <f t="shared" si="12"/>
        <v>0</v>
      </c>
      <c r="N36" s="26">
        <f t="shared" si="12"/>
        <v>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249780</v>
      </c>
    </row>
    <row r="37" spans="1:18" ht="31.5" x14ac:dyDescent="0.25">
      <c r="A37" s="6"/>
      <c r="B37" s="10" t="s">
        <v>74</v>
      </c>
      <c r="C37" s="21">
        <v>1000000</v>
      </c>
      <c r="D37" s="21">
        <v>-250000</v>
      </c>
      <c r="E37" s="21">
        <f>+C37+D37</f>
        <v>750000</v>
      </c>
      <c r="F37" s="21">
        <v>0</v>
      </c>
      <c r="G37" s="21">
        <v>70775</v>
      </c>
      <c r="H37" s="21">
        <v>0</v>
      </c>
      <c r="I37" s="21">
        <v>0</v>
      </c>
      <c r="J37" s="21">
        <v>0</v>
      </c>
      <c r="K37" s="21">
        <v>179005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  <c r="R37" s="21">
        <f t="shared" si="2"/>
        <v>249780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8" customHeight="1" x14ac:dyDescent="0.25">
      <c r="A42" s="6"/>
      <c r="B42" s="10" t="s">
        <v>79</v>
      </c>
      <c r="C42" s="21">
        <v>0</v>
      </c>
      <c r="D42" s="21">
        <v>0</v>
      </c>
      <c r="E42" s="21">
        <f t="shared" si="14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  <c r="R42" s="21">
        <f t="shared" si="2"/>
        <v>0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10293500</v>
      </c>
      <c r="D52" s="55">
        <f>SUM(D53:D61)</f>
        <v>-6799013</v>
      </c>
      <c r="E52" s="55">
        <f>+C52+D52</f>
        <v>3494487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212223</v>
      </c>
      <c r="K52" s="26">
        <f t="shared" si="17"/>
        <v>103545</v>
      </c>
      <c r="L52" s="26">
        <f t="shared" si="17"/>
        <v>0</v>
      </c>
      <c r="M52" s="26">
        <f t="shared" si="17"/>
        <v>0</v>
      </c>
      <c r="N52" s="26">
        <f t="shared" si="17"/>
        <v>0</v>
      </c>
      <c r="O52" s="26">
        <f t="shared" si="17"/>
        <v>0</v>
      </c>
      <c r="P52" s="26">
        <f t="shared" si="17"/>
        <v>0</v>
      </c>
      <c r="Q52" s="26">
        <f t="shared" ref="Q52" si="18">SUM(Q53:Q61)</f>
        <v>0</v>
      </c>
      <c r="R52" s="26">
        <f t="shared" si="2"/>
        <v>315768</v>
      </c>
    </row>
    <row r="53" spans="1:18" ht="15.75" x14ac:dyDescent="0.25">
      <c r="A53" s="6"/>
      <c r="B53" s="10" t="s">
        <v>24</v>
      </c>
      <c r="C53" s="21">
        <v>8810000</v>
      </c>
      <c r="D53" s="21">
        <v>-7252736</v>
      </c>
      <c r="E53" s="21">
        <f>+C53+D53</f>
        <v>1557264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103545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103545</v>
      </c>
    </row>
    <row r="54" spans="1:18" ht="33" customHeight="1" x14ac:dyDescent="0.25">
      <c r="A54" s="6"/>
      <c r="B54" s="10" t="s">
        <v>25</v>
      </c>
      <c r="C54" s="21">
        <v>400000</v>
      </c>
      <c r="D54" s="21">
        <v>270000</v>
      </c>
      <c r="E54" s="21">
        <f t="shared" ref="E54:E61" si="19">+C54+D54</f>
        <v>670000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2000</v>
      </c>
      <c r="E55" s="21">
        <f t="shared" si="19"/>
        <v>2000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/>
      <c r="Q55" s="21"/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283500</v>
      </c>
      <c r="D56" s="21">
        <v>-71277</v>
      </c>
      <c r="E56" s="21">
        <f t="shared" si="19"/>
        <v>212223</v>
      </c>
      <c r="F56" s="21">
        <v>0</v>
      </c>
      <c r="G56" s="21">
        <v>0</v>
      </c>
      <c r="H56" s="21">
        <v>0</v>
      </c>
      <c r="I56" s="21">
        <v>0</v>
      </c>
      <c r="J56" s="21">
        <v>212223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v>0</v>
      </c>
      <c r="Q56" s="21"/>
      <c r="R56" s="21">
        <f t="shared" si="2"/>
        <v>212223</v>
      </c>
    </row>
    <row r="57" spans="1:18" ht="31.5" x14ac:dyDescent="0.25">
      <c r="A57" s="6"/>
      <c r="B57" s="10" t="s">
        <v>27</v>
      </c>
      <c r="C57" s="21">
        <v>800000</v>
      </c>
      <c r="D57" s="21">
        <v>253000</v>
      </c>
      <c r="E57" s="21">
        <f t="shared" si="19"/>
        <v>1053000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0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0</v>
      </c>
      <c r="E58" s="21">
        <f t="shared" si="19"/>
        <v>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/>
      <c r="P58" s="21">
        <v>0</v>
      </c>
      <c r="Q58" s="21">
        <v>0</v>
      </c>
      <c r="R58" s="21">
        <f t="shared" si="2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3536051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3536050.61</v>
      </c>
      <c r="L62" s="26">
        <f>SUM(L63:L66)</f>
        <v>-181529.06</v>
      </c>
      <c r="M62" s="26"/>
      <c r="N62" s="26"/>
      <c r="O62" s="26"/>
      <c r="P62" s="26">
        <f t="shared" ref="P62:Q62" si="21">SUM(P63:P71)</f>
        <v>0</v>
      </c>
      <c r="Q62" s="26">
        <f t="shared" si="21"/>
        <v>0</v>
      </c>
      <c r="R62" s="26">
        <f t="shared" si="2"/>
        <v>3354521.55</v>
      </c>
    </row>
    <row r="63" spans="1:18" ht="15.75" x14ac:dyDescent="0.25">
      <c r="A63" s="6"/>
      <c r="B63" s="10" t="s">
        <v>33</v>
      </c>
      <c r="C63" s="21">
        <v>0</v>
      </c>
      <c r="D63" s="21">
        <v>3536051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3536050.61</v>
      </c>
      <c r="L63" s="21">
        <v>-181529.06</v>
      </c>
      <c r="M63" s="21">
        <v>0</v>
      </c>
      <c r="N63" s="21">
        <v>0</v>
      </c>
      <c r="O63" s="21"/>
      <c r="P63" s="21">
        <v>0</v>
      </c>
      <c r="Q63" s="21">
        <v>0</v>
      </c>
      <c r="R63" s="15">
        <f t="shared" si="2"/>
        <v>3354521.55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105547.59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25547.59</v>
      </c>
      <c r="I70" s="26">
        <f t="shared" si="23"/>
        <v>0</v>
      </c>
      <c r="J70" s="26">
        <f>+SUM(J71:J74)</f>
        <v>0</v>
      </c>
      <c r="K70" s="26">
        <f>+SUM(K71:K74)</f>
        <v>1599.53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/>
      <c r="R70" s="26">
        <f t="shared" si="2"/>
        <v>27147.119999999999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105547.59</v>
      </c>
      <c r="E74" s="21"/>
      <c r="F74" s="21">
        <v>0</v>
      </c>
      <c r="G74" s="21">
        <v>0</v>
      </c>
      <c r="H74" s="21">
        <v>25547.59</v>
      </c>
      <c r="I74" s="21">
        <v>0</v>
      </c>
      <c r="J74" s="21">
        <v>0</v>
      </c>
      <c r="K74" s="21">
        <v>1599.53</v>
      </c>
      <c r="L74" s="21">
        <v>0</v>
      </c>
      <c r="M74" s="21">
        <v>0</v>
      </c>
      <c r="N74" s="21">
        <v>0</v>
      </c>
      <c r="O74" s="21"/>
      <c r="P74" s="21"/>
      <c r="Q74" s="21"/>
      <c r="R74" s="21">
        <f t="shared" si="2"/>
        <v>27147.119999999999</v>
      </c>
      <c r="S74" s="21"/>
    </row>
    <row r="75" spans="1:24" ht="15.75" x14ac:dyDescent="0.25">
      <c r="A75" s="6"/>
      <c r="B75" s="76" t="s">
        <v>29</v>
      </c>
      <c r="C75" s="62">
        <f>+C70+C67+C62+C52+C44+C36+C26+C16+C10</f>
        <v>722699786</v>
      </c>
      <c r="D75" s="62">
        <f>+D70+D67+D62+D52+D44+D36+D26+D16+D10</f>
        <v>60578290.539999992</v>
      </c>
      <c r="E75" s="62">
        <f>+C75+D75</f>
        <v>783278076.53999996</v>
      </c>
      <c r="F75" s="62">
        <f t="shared" ref="F75:Q75" si="25">+F70+F67+F62+F52+F44+F36+F26+F16+F10</f>
        <v>46298535.599999994</v>
      </c>
      <c r="G75" s="62">
        <f>+G70+G67+G62+G52+G44+G36+G26+G16+G10</f>
        <v>30868968.530000001</v>
      </c>
      <c r="H75" s="62">
        <f>+H70+H67+H62+H52+H44+H36+H26+H16+H10</f>
        <v>73062211.539999992</v>
      </c>
      <c r="I75" s="62">
        <f t="shared" si="25"/>
        <v>42008661.590000004</v>
      </c>
      <c r="J75" s="62">
        <f t="shared" si="25"/>
        <v>65097340.010000005</v>
      </c>
      <c r="K75" s="62">
        <f t="shared" si="25"/>
        <v>70684016.849999994</v>
      </c>
      <c r="L75" s="62">
        <f t="shared" si="25"/>
        <v>54461486.100000001</v>
      </c>
      <c r="M75" s="62">
        <f t="shared" si="25"/>
        <v>0</v>
      </c>
      <c r="N75" s="62">
        <f t="shared" si="25"/>
        <v>0</v>
      </c>
      <c r="O75" s="62">
        <f t="shared" si="25"/>
        <v>0</v>
      </c>
      <c r="P75" s="62">
        <f t="shared" si="25"/>
        <v>0</v>
      </c>
      <c r="Q75" s="62">
        <f t="shared" si="25"/>
        <v>0</v>
      </c>
      <c r="R75" s="62">
        <f>SUM(F75:Q75)</f>
        <v>382481220.22000003</v>
      </c>
    </row>
    <row r="76" spans="1:24" ht="15.75" x14ac:dyDescent="0.25">
      <c r="A76" s="6"/>
      <c r="B76" s="76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722699786</v>
      </c>
      <c r="D88" s="49">
        <f>+D52+D36+D26+D16+D10+D62+D70</f>
        <v>60578290.539999999</v>
      </c>
      <c r="E88" s="49">
        <f>+C88+D88</f>
        <v>783278076.53999996</v>
      </c>
      <c r="F88" s="31">
        <f t="shared" ref="F88:M88" si="31">F10+F16+F26+F36+F44+F52+F62+F67+F70+F78+F81+F84</f>
        <v>46298535.599999994</v>
      </c>
      <c r="G88" s="31">
        <f t="shared" si="31"/>
        <v>30868968.530000001</v>
      </c>
      <c r="H88" s="31">
        <f>H10+H16+H26+H36+H44+H52+H62+H67+H70+H78+H81+H84</f>
        <v>73062211.540000007</v>
      </c>
      <c r="I88" s="31">
        <f t="shared" si="31"/>
        <v>42008661.590000004</v>
      </c>
      <c r="J88" s="31">
        <f t="shared" si="31"/>
        <v>65097340.010000005</v>
      </c>
      <c r="K88" s="31">
        <f t="shared" si="31"/>
        <v>70684016.849999994</v>
      </c>
      <c r="L88" s="31">
        <f t="shared" si="31"/>
        <v>54461486.099999994</v>
      </c>
      <c r="M88" s="31">
        <f t="shared" si="31"/>
        <v>0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  <c r="R88" s="31">
        <f t="shared" si="26"/>
        <v>382481220.22000003</v>
      </c>
    </row>
    <row r="89" spans="1:24" ht="15.75" x14ac:dyDescent="0.25">
      <c r="A89" s="34"/>
      <c r="B89" s="77" t="s">
        <v>99</v>
      </c>
      <c r="C89" s="77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34"/>
      <c r="B90" s="51"/>
      <c r="C90" s="51"/>
      <c r="D90" s="34"/>
      <c r="E90" s="34"/>
      <c r="F90" s="54"/>
      <c r="G90" s="54"/>
      <c r="H90" s="54"/>
      <c r="I90" s="54"/>
      <c r="J90" s="54"/>
      <c r="K90" s="54"/>
      <c r="L90" s="54"/>
      <c r="M90" s="13"/>
      <c r="N90" s="13"/>
      <c r="O90" s="7"/>
      <c r="P90" s="7"/>
      <c r="Q90" s="7"/>
    </row>
    <row r="91" spans="1:24" ht="15.75" x14ac:dyDescent="0.25">
      <c r="A91" s="34"/>
      <c r="B91" s="51"/>
      <c r="C91" s="51"/>
      <c r="D91" s="34"/>
      <c r="E91" s="34"/>
      <c r="F91" s="54"/>
      <c r="G91" s="54"/>
      <c r="H91" s="54"/>
      <c r="I91" s="54"/>
      <c r="J91" s="54"/>
      <c r="K91" s="54"/>
      <c r="L91" s="54"/>
      <c r="M91" s="13"/>
      <c r="N91" s="13"/>
      <c r="O91" s="7"/>
      <c r="P91" s="7"/>
      <c r="Q91" s="7"/>
    </row>
    <row r="92" spans="1:24" ht="15.75" x14ac:dyDescent="0.25">
      <c r="A92" s="34"/>
      <c r="B92" s="51"/>
      <c r="C92" s="51"/>
      <c r="D92" s="34"/>
      <c r="E92" s="34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4"/>
      <c r="B93" s="51"/>
      <c r="C93" s="51"/>
      <c r="D93" s="34"/>
      <c r="E93" s="34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34"/>
      <c r="C94" s="34"/>
      <c r="D94" s="6"/>
      <c r="E94" s="6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4" ht="15.75" x14ac:dyDescent="0.25">
      <c r="A95" s="34"/>
      <c r="B95" s="34"/>
      <c r="C95" s="53"/>
      <c r="D95" s="52"/>
      <c r="E95" s="52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34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"/>
      <c r="O98" s="7"/>
      <c r="P98" s="33"/>
      <c r="Q98" s="7"/>
      <c r="R98" s="7"/>
    </row>
    <row r="99" spans="1:29" ht="18.75" x14ac:dyDescent="0.3">
      <c r="A99" s="41"/>
      <c r="B99" s="81"/>
      <c r="C99" s="81"/>
      <c r="D99" s="81"/>
      <c r="E99" s="81"/>
      <c r="F99" s="81"/>
      <c r="G99" s="6"/>
      <c r="H99" s="6"/>
      <c r="I99" s="6"/>
      <c r="J99" s="6"/>
      <c r="K99" s="6"/>
      <c r="L99" s="6"/>
      <c r="M99" s="13"/>
      <c r="N99" s="5" t="s">
        <v>94</v>
      </c>
      <c r="O99" s="41"/>
      <c r="P99" s="41"/>
      <c r="Q99" s="33"/>
      <c r="R99" s="7"/>
    </row>
    <row r="100" spans="1:29" ht="18.75" x14ac:dyDescent="0.3">
      <c r="A100" s="6"/>
      <c r="F100" s="16"/>
      <c r="G100" s="16"/>
      <c r="H100" s="16"/>
      <c r="I100" s="16"/>
      <c r="J100" s="37"/>
      <c r="K100" s="16"/>
      <c r="L100" s="16"/>
      <c r="M100" s="16"/>
      <c r="O100" s="32"/>
      <c r="P100" s="12"/>
      <c r="Q100" s="7"/>
      <c r="R100" s="7"/>
    </row>
    <row r="101" spans="1:29" ht="18.75" x14ac:dyDescent="0.3">
      <c r="A101" s="6"/>
      <c r="F101" s="35"/>
      <c r="G101" s="35"/>
      <c r="H101" s="16"/>
      <c r="I101" s="16"/>
      <c r="J101" s="39"/>
      <c r="K101" s="36"/>
      <c r="L101" s="36"/>
      <c r="M101" s="36"/>
    </row>
    <row r="102" spans="1:29" s="5" customFormat="1" ht="15.75" customHeight="1" x14ac:dyDescent="0.3">
      <c r="A102"/>
      <c r="B102"/>
      <c r="C102"/>
      <c r="D102"/>
      <c r="E102"/>
      <c r="F102" s="16"/>
      <c r="G102" s="16"/>
      <c r="H102" s="16"/>
      <c r="I102" s="16"/>
      <c r="J102" s="38"/>
      <c r="K102" s="16"/>
      <c r="L102" s="16"/>
      <c r="M102" s="16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" customFormat="1" ht="18.75" x14ac:dyDescent="0.3">
      <c r="A103"/>
      <c r="B103" s="25"/>
      <c r="C103" s="25"/>
      <c r="D103" s="25"/>
      <c r="E103" s="25"/>
      <c r="F103" s="25"/>
      <c r="H103" s="25"/>
      <c r="I103" s="25"/>
      <c r="J103" s="25"/>
      <c r="K103" s="25"/>
      <c r="L103" s="25"/>
      <c r="M103" s="25"/>
      <c r="P103" s="14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16"/>
      <c r="G104" s="25"/>
      <c r="H104" s="25"/>
      <c r="I104" s="25"/>
      <c r="K104" s="25"/>
      <c r="L104" s="25"/>
      <c r="M104" s="25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36"/>
      <c r="C105" s="36"/>
      <c r="D105" s="36"/>
      <c r="E105" s="36"/>
      <c r="F105" s="41"/>
      <c r="G105" s="7"/>
      <c r="H105" s="7"/>
      <c r="I105" s="7"/>
      <c r="J105" s="34" t="s">
        <v>95</v>
      </c>
      <c r="K105" s="34"/>
      <c r="L105" s="34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16"/>
      <c r="C106" s="16"/>
      <c r="D106" s="16"/>
      <c r="E106" s="16"/>
      <c r="F106" s="7"/>
      <c r="G106" s="7"/>
      <c r="H106" s="7"/>
      <c r="I106" s="7"/>
      <c r="J106" s="41"/>
      <c r="K106" s="41"/>
      <c r="L106" s="41"/>
      <c r="P106" s="1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/>
      <c r="C107"/>
      <c r="D107"/>
      <c r="E107"/>
      <c r="H107" s="40"/>
      <c r="J107" s="42"/>
      <c r="K107" s="42"/>
      <c r="L107" s="42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I108" s="41"/>
      <c r="J108" s="41"/>
      <c r="K108" s="41"/>
      <c r="L108" s="16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x14ac:dyDescent="0.25">
      <c r="A111"/>
      <c r="B111"/>
      <c r="C111"/>
      <c r="D111"/>
      <c r="E111"/>
      <c r="R111"/>
      <c r="S111"/>
      <c r="T111"/>
      <c r="U111"/>
      <c r="V111"/>
      <c r="W111"/>
      <c r="X111"/>
      <c r="Y111"/>
      <c r="Z111"/>
      <c r="AA111"/>
      <c r="AB111"/>
      <c r="AC111"/>
    </row>
    <row r="114" spans="1:29" ht="18.75" x14ac:dyDescent="0.3">
      <c r="G114" s="79"/>
      <c r="H114" s="79"/>
      <c r="I114" s="79"/>
    </row>
    <row r="115" spans="1:29" s="5" customFormat="1" ht="18.75" x14ac:dyDescent="0.3">
      <c r="A115"/>
      <c r="B115"/>
      <c r="C115"/>
      <c r="D115"/>
      <c r="E115"/>
      <c r="G115" s="80"/>
      <c r="H115" s="80"/>
      <c r="I115" s="80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5" customFormat="1" ht="18.75" x14ac:dyDescent="0.3">
      <c r="A116"/>
      <c r="B116"/>
      <c r="C116"/>
      <c r="D116"/>
      <c r="E116"/>
      <c r="G116" s="79"/>
      <c r="H116" s="79"/>
      <c r="I116" s="79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x14ac:dyDescent="0.25">
      <c r="A117"/>
      <c r="B117"/>
      <c r="C117"/>
      <c r="D117"/>
      <c r="E117"/>
      <c r="R117"/>
      <c r="S117"/>
      <c r="T117"/>
      <c r="U117"/>
      <c r="V117"/>
      <c r="W117"/>
      <c r="X117"/>
      <c r="Y117"/>
      <c r="Z117"/>
      <c r="AA117"/>
      <c r="AB117"/>
      <c r="AC117"/>
    </row>
  </sheetData>
  <mergeCells count="34">
    <mergeCell ref="B89:C89"/>
    <mergeCell ref="B98:M98"/>
    <mergeCell ref="G114:I114"/>
    <mergeCell ref="G115:I115"/>
    <mergeCell ref="G116:I116"/>
    <mergeCell ref="B99:F99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E75:E76"/>
    <mergeCell ref="F75:F76"/>
    <mergeCell ref="D75:D76"/>
    <mergeCell ref="G75:G76"/>
    <mergeCell ref="H75:H76"/>
    <mergeCell ref="N75:N76"/>
    <mergeCell ref="O75:O76"/>
    <mergeCell ref="I75:I76"/>
    <mergeCell ref="J75:J76"/>
    <mergeCell ref="K75:K76"/>
    <mergeCell ref="L75:L76"/>
    <mergeCell ref="M75:M76"/>
  </mergeCells>
  <printOptions horizontalCentered="1"/>
  <pageMargins left="0.51" right="0.34" top="0.56999999999999995" bottom="0.51" header="0.31496062992125984" footer="0.31496062992125984"/>
  <pageSetup scale="38" fitToHeight="0" orientation="portrait" r:id="rId1"/>
  <headerFooter>
    <oddFooter>&amp;RPág. &amp;P / &amp;N</oddFooter>
  </headerFooter>
  <rowBreaks count="2" manualBreakCount="2">
    <brk id="61" min="1" max="17" man="1"/>
    <brk id="102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Julio 2023</vt:lpstr>
      <vt:lpstr>Hoja1</vt:lpstr>
      <vt:lpstr>'Plantilla Ejecucion Julio 2023'!Área_de_impresión</vt:lpstr>
      <vt:lpstr>'Plantilla Ejecucion Julio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2023-08-18T19:21:48Z</cp:lastPrinted>
  <dcterms:created xsi:type="dcterms:W3CDTF">2018-04-17T18:57:16Z</dcterms:created>
  <dcterms:modified xsi:type="dcterms:W3CDTF">2023-08-21T12:17:12Z</dcterms:modified>
</cp:coreProperties>
</file>