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ENERO 2022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Hoja1!$A$1:$J$51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B30" i="1" l="1"/>
  <c r="G27" i="1" l="1"/>
  <c r="G26" i="1"/>
  <c r="G25" i="1"/>
  <c r="J26" i="1"/>
  <c r="H12" i="1" l="1"/>
  <c r="G12" i="1"/>
  <c r="F12" i="1"/>
  <c r="E12" i="1"/>
  <c r="D12" i="1"/>
  <c r="I12" i="1"/>
  <c r="J11" i="1" l="1"/>
  <c r="J12" i="1" s="1"/>
  <c r="E26" i="1"/>
  <c r="E27" i="1"/>
  <c r="E25" i="1"/>
  <c r="G21" i="1"/>
  <c r="E21" i="1"/>
  <c r="G16" i="1"/>
  <c r="G17" i="1"/>
  <c r="G15" i="1"/>
  <c r="E16" i="1"/>
  <c r="E17" i="1"/>
  <c r="E15" i="1"/>
  <c r="E28" i="1" l="1"/>
  <c r="G18" i="1"/>
  <c r="D28" i="1" l="1"/>
  <c r="F28" i="1"/>
  <c r="G28" i="1"/>
  <c r="H28" i="1"/>
  <c r="D22" i="1"/>
  <c r="E22" i="1"/>
  <c r="E30" i="1" s="1"/>
  <c r="F22" i="1"/>
  <c r="G22" i="1"/>
  <c r="H22" i="1"/>
  <c r="D18" i="1"/>
  <c r="E18" i="1"/>
  <c r="F18" i="1"/>
  <c r="H18" i="1"/>
  <c r="I27" i="1"/>
  <c r="J27" i="1" s="1"/>
  <c r="I25" i="1"/>
  <c r="J25" i="1" s="1"/>
  <c r="I21" i="1"/>
  <c r="J21" i="1" s="1"/>
  <c r="I17" i="1"/>
  <c r="J17" i="1" s="1"/>
  <c r="I16" i="1"/>
  <c r="J16" i="1" s="1"/>
  <c r="I15" i="1"/>
  <c r="G30" i="1" l="1"/>
  <c r="D30" i="1"/>
  <c r="F30" i="1"/>
  <c r="H30" i="1"/>
  <c r="J28" i="1"/>
  <c r="I18" i="1"/>
  <c r="J22" i="1"/>
  <c r="I22" i="1"/>
  <c r="I30" i="1" s="1"/>
  <c r="J15" i="1"/>
  <c r="J18" i="1" s="1"/>
  <c r="J30" i="1" l="1"/>
</calcChain>
</file>

<file path=xl/sharedStrings.xml><?xml version="1.0" encoding="utf-8"?>
<sst xmlns="http://schemas.openxmlformats.org/spreadsheetml/2006/main" count="48" uniqueCount="38">
  <si>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</si>
  <si>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</si>
  <si>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</si>
  <si>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</si>
  <si>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</si>
  <si>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</si>
  <si>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</si>
  <si>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</si>
  <si>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</si>
  <si>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</si>
  <si>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</si>
  <si>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EUGENIA SENA</t>
  </si>
  <si>
    <t>CONSERJE</t>
  </si>
  <si>
    <t>LUCINDA VASQUEZ SORIANO</t>
  </si>
  <si>
    <t>ROSA DIAZ MONTES</t>
  </si>
  <si>
    <t>AUXILIAR III</t>
  </si>
  <si>
    <t>GLORIA BINET</t>
  </si>
  <si>
    <t>PEDRO ALBERTO MIESES</t>
  </si>
  <si>
    <t>ENCARGADO (A)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</si>
  <si>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</si>
  <si>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</si>
  <si>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</si>
  <si>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</si>
  <si>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</si>
  <si>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</si>
  <si>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</si>
  <si>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</si>
  <si>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</si>
  <si>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</si>
  <si>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</si>
  <si>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</si>
  <si>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</si>
  <si>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</si>
  <si>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</si>
  <si>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</si>
  <si>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</si>
  <si>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Genero</t>
  </si>
  <si>
    <t>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</si>
</sst>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3180669</xdr:colOff>
      <xdr:row>31</xdr:row>
      <xdr:rowOff>132668</xdr:rowOff>
    </xdr:from>
    <xdr:to>
      <xdr:col>8</xdr:col>
      <xdr:colOff>336271</xdr:colOff>
      <xdr:row>48</xdr:row>
      <xdr:rowOff>68116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669" y="9929811"/>
          <a:ext cx="8293608" cy="3296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="73" zoomScaleNormal="73" zoomScaleSheetLayoutView="70" zoomScalePageLayoutView="40" workbookViewId="0">
      <selection activeCell="L37" sqref="L37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10" width="20.42578125" customWidth="1"/>
  </cols>
  <sheetData>
    <row r="1" spans="1:10" s="10" customForma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</row>
    <row r="2" spans="1:10" s="11" customFormat="1" ht="26.25" x14ac:dyDescent="0.4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1" customFormat="1" ht="26.25" x14ac:dyDescent="0.4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1" customFormat="1" ht="20.25" x14ac:dyDescent="0.3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1" customFormat="1" ht="20.25" x14ac:dyDescent="0.3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1" customFormat="1" ht="21" thickBot="1" x14ac:dyDescent="0.35">
      <c r="A6" s="26" t="s">
        <v>37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11" customFormat="1" x14ac:dyDescent="0.25">
      <c r="A7" s="20" t="s">
        <v>27</v>
      </c>
      <c r="B7" s="22" t="s">
        <v>2</v>
      </c>
      <c r="C7" s="22" t="s">
        <v>36</v>
      </c>
      <c r="D7" s="16" t="s">
        <v>3</v>
      </c>
      <c r="E7" s="24" t="s">
        <v>4</v>
      </c>
      <c r="F7" s="16" t="s">
        <v>5</v>
      </c>
      <c r="G7" s="24" t="s">
        <v>6</v>
      </c>
      <c r="H7" s="16" t="s">
        <v>7</v>
      </c>
      <c r="I7" s="16" t="s">
        <v>8</v>
      </c>
      <c r="J7" s="18" t="s">
        <v>9</v>
      </c>
    </row>
    <row r="8" spans="1:10" s="12" customFormat="1" ht="15.75" thickBot="1" x14ac:dyDescent="0.3">
      <c r="A8" s="21"/>
      <c r="B8" s="23"/>
      <c r="C8" s="23"/>
      <c r="D8" s="17"/>
      <c r="E8" s="25"/>
      <c r="F8" s="17"/>
      <c r="G8" s="25"/>
      <c r="H8" s="17"/>
      <c r="I8" s="17"/>
      <c r="J8" s="19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15" t="s">
        <v>31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t="s">
        <v>28</v>
      </c>
      <c r="B11" t="s">
        <v>29</v>
      </c>
      <c r="C11" s="14" t="s">
        <v>34</v>
      </c>
      <c r="D11" s="1">
        <v>165000</v>
      </c>
      <c r="E11" s="1">
        <v>4735.5</v>
      </c>
      <c r="F11" s="1">
        <v>27463.39</v>
      </c>
      <c r="G11" s="1">
        <v>4742.3999999999996</v>
      </c>
      <c r="H11" s="1">
        <v>25</v>
      </c>
      <c r="I11" s="1">
        <v>37117.339999999997</v>
      </c>
      <c r="J11" s="1">
        <f>D11-I11</f>
        <v>127882.66</v>
      </c>
    </row>
    <row r="12" spans="1:10" x14ac:dyDescent="0.25">
      <c r="A12" s="2" t="s">
        <v>21</v>
      </c>
      <c r="B12" s="2">
        <v>1</v>
      </c>
      <c r="C12" s="2"/>
      <c r="D12" s="3">
        <f t="shared" ref="D12:J12" si="0">SUM(D11)</f>
        <v>165000</v>
      </c>
      <c r="E12" s="3">
        <f t="shared" si="0"/>
        <v>4735.5</v>
      </c>
      <c r="F12" s="3">
        <f t="shared" si="0"/>
        <v>27463.39</v>
      </c>
      <c r="G12" s="3">
        <f t="shared" si="0"/>
        <v>4742.3999999999996</v>
      </c>
      <c r="H12" s="3">
        <f t="shared" si="0"/>
        <v>25</v>
      </c>
      <c r="I12" s="3">
        <f t="shared" si="0"/>
        <v>37117.339999999997</v>
      </c>
      <c r="J12" s="3">
        <f t="shared" si="0"/>
        <v>127882.66</v>
      </c>
    </row>
    <row r="14" spans="1:10" x14ac:dyDescent="0.25">
      <c r="A14" s="15" t="s">
        <v>33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t="s">
        <v>11</v>
      </c>
      <c r="B15" t="s">
        <v>12</v>
      </c>
      <c r="C15" s="14" t="s">
        <v>34</v>
      </c>
      <c r="D15" s="1">
        <v>10000</v>
      </c>
      <c r="E15" s="1">
        <f>D15*0.0287</f>
        <v>287</v>
      </c>
      <c r="F15" s="1">
        <v>0</v>
      </c>
      <c r="G15" s="1">
        <f>D15*0.0304</f>
        <v>304</v>
      </c>
      <c r="H15" s="1">
        <v>25</v>
      </c>
      <c r="I15" s="1">
        <f t="shared" ref="I15:I17" si="1">SUM(E15:H15)</f>
        <v>616</v>
      </c>
      <c r="J15" s="1">
        <f t="shared" ref="J15:J17" si="2">+D15-I15</f>
        <v>9384</v>
      </c>
    </row>
    <row r="16" spans="1:10" x14ac:dyDescent="0.25">
      <c r="A16" t="s">
        <v>13</v>
      </c>
      <c r="B16" t="s">
        <v>12</v>
      </c>
      <c r="C16" s="14" t="s">
        <v>34</v>
      </c>
      <c r="D16" s="1">
        <v>10000</v>
      </c>
      <c r="E16" s="1">
        <f t="shared" ref="E16:E17" si="3">D16*0.0287</f>
        <v>287</v>
      </c>
      <c r="F16" s="1">
        <v>0</v>
      </c>
      <c r="G16" s="1">
        <f t="shared" ref="G16:G17" si="4">D16*0.0304</f>
        <v>304</v>
      </c>
      <c r="H16" s="1">
        <v>25</v>
      </c>
      <c r="I16" s="1">
        <f t="shared" si="1"/>
        <v>616</v>
      </c>
      <c r="J16" s="1">
        <f t="shared" si="2"/>
        <v>9384</v>
      </c>
    </row>
    <row r="17" spans="1:10" x14ac:dyDescent="0.25">
      <c r="A17" t="s">
        <v>14</v>
      </c>
      <c r="B17" t="s">
        <v>15</v>
      </c>
      <c r="C17" s="14" t="s">
        <v>34</v>
      </c>
      <c r="D17" s="1">
        <v>10000</v>
      </c>
      <c r="E17" s="1">
        <f t="shared" si="3"/>
        <v>287</v>
      </c>
      <c r="F17" s="1">
        <v>0</v>
      </c>
      <c r="G17" s="1">
        <f t="shared" si="4"/>
        <v>304</v>
      </c>
      <c r="H17" s="1">
        <v>25</v>
      </c>
      <c r="I17" s="1">
        <f t="shared" si="1"/>
        <v>616</v>
      </c>
      <c r="J17" s="1">
        <f t="shared" si="2"/>
        <v>9384</v>
      </c>
    </row>
    <row r="18" spans="1:10" x14ac:dyDescent="0.25">
      <c r="A18" s="2" t="s">
        <v>21</v>
      </c>
      <c r="B18" s="2">
        <v>3</v>
      </c>
      <c r="C18" s="2"/>
      <c r="D18" s="3">
        <f>SUM(D15:D17)</f>
        <v>30000</v>
      </c>
      <c r="E18" s="3">
        <f>SUM(E15:E17)</f>
        <v>861</v>
      </c>
      <c r="F18" s="3">
        <f>SUM(F15:F17)</f>
        <v>0</v>
      </c>
      <c r="G18" s="3">
        <f>SUM(G15:G17)</f>
        <v>912</v>
      </c>
      <c r="H18" s="3">
        <f>SUM(H15:H17)</f>
        <v>75</v>
      </c>
      <c r="I18" s="3">
        <f>SUM(I15:I17)</f>
        <v>1848</v>
      </c>
      <c r="J18" s="3">
        <f>SUM(J15:J17)</f>
        <v>28152</v>
      </c>
    </row>
    <row r="19" spans="1:10" x14ac:dyDescent="0.25">
      <c r="D19" s="1"/>
      <c r="E19" s="1"/>
      <c r="F19" s="1"/>
      <c r="G19" s="1"/>
      <c r="H19" s="1"/>
      <c r="I19" s="1"/>
      <c r="J19" s="1"/>
    </row>
    <row r="20" spans="1:10" x14ac:dyDescent="0.25">
      <c r="A20" s="15" t="s">
        <v>30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t="s">
        <v>16</v>
      </c>
      <c r="B21" t="s">
        <v>10</v>
      </c>
      <c r="C21" s="14" t="s">
        <v>34</v>
      </c>
      <c r="D21" s="1">
        <v>10000</v>
      </c>
      <c r="E21" s="1">
        <f>D21*0.0287</f>
        <v>287</v>
      </c>
      <c r="F21" s="1">
        <v>0</v>
      </c>
      <c r="G21" s="1">
        <f>D21*0.0304</f>
        <v>304</v>
      </c>
      <c r="H21" s="1">
        <v>25</v>
      </c>
      <c r="I21" s="1">
        <f>SUM(E21:H21)</f>
        <v>616</v>
      </c>
      <c r="J21" s="1">
        <f>SUM(D21-I21)</f>
        <v>9384</v>
      </c>
    </row>
    <row r="22" spans="1:10" x14ac:dyDescent="0.25">
      <c r="A22" s="2" t="s">
        <v>21</v>
      </c>
      <c r="B22" s="2">
        <v>1</v>
      </c>
      <c r="C22" s="2"/>
      <c r="D22" s="3">
        <f t="shared" ref="D22:J22" si="5">SUM(D21:D21)</f>
        <v>10000</v>
      </c>
      <c r="E22" s="3">
        <f t="shared" si="5"/>
        <v>287</v>
      </c>
      <c r="F22" s="3">
        <f t="shared" si="5"/>
        <v>0</v>
      </c>
      <c r="G22" s="3">
        <f t="shared" si="5"/>
        <v>304</v>
      </c>
      <c r="H22" s="3">
        <f t="shared" si="5"/>
        <v>25</v>
      </c>
      <c r="I22" s="3">
        <f t="shared" si="5"/>
        <v>616</v>
      </c>
      <c r="J22" s="3">
        <f t="shared" si="5"/>
        <v>9384</v>
      </c>
    </row>
    <row r="23" spans="1:10" x14ac:dyDescent="0.25">
      <c r="D23" s="1"/>
      <c r="E23" s="1"/>
      <c r="F23" s="1"/>
      <c r="G23" s="1"/>
      <c r="H23" s="1"/>
      <c r="I23" s="1"/>
      <c r="J23" s="1"/>
    </row>
    <row r="24" spans="1:10" x14ac:dyDescent="0.25">
      <c r="A24" s="15" t="s">
        <v>32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t="s">
        <v>17</v>
      </c>
      <c r="B25" t="s">
        <v>18</v>
      </c>
      <c r="C25" s="14" t="s">
        <v>34</v>
      </c>
      <c r="D25" s="1">
        <v>17930</v>
      </c>
      <c r="E25" s="1">
        <f>D25*0.0287</f>
        <v>514.59100000000001</v>
      </c>
      <c r="F25" s="1">
        <v>0</v>
      </c>
      <c r="G25" s="1">
        <f>D25*0.0304</f>
        <v>545.072</v>
      </c>
      <c r="H25" s="1">
        <v>25</v>
      </c>
      <c r="I25" s="1">
        <f t="shared" ref="I25:I27" si="6">SUM(E25:H25)</f>
        <v>1084.663</v>
      </c>
      <c r="J25" s="1">
        <f t="shared" ref="J25:J27" si="7">SUM(D25-I25)</f>
        <v>16845.337</v>
      </c>
    </row>
    <row r="26" spans="1:10" x14ac:dyDescent="0.25">
      <c r="A26" t="s">
        <v>24</v>
      </c>
      <c r="B26" t="s">
        <v>25</v>
      </c>
      <c r="C26" s="14" t="s">
        <v>35</v>
      </c>
      <c r="D26" s="1">
        <v>19250</v>
      </c>
      <c r="E26" s="1">
        <f t="shared" ref="E26:E27" si="8">D26*0.0287</f>
        <v>552.47500000000002</v>
      </c>
      <c r="F26" s="1">
        <v>0</v>
      </c>
      <c r="G26" s="1">
        <f t="shared" ref="G26:G27" si="9">D26*0.0304</f>
        <v>585.20000000000005</v>
      </c>
      <c r="H26" s="1">
        <v>1215.1199999999999</v>
      </c>
      <c r="I26" s="1">
        <v>2512.8000000000002</v>
      </c>
      <c r="J26" s="1">
        <f>+D26-I26</f>
        <v>16737.2</v>
      </c>
    </row>
    <row r="27" spans="1:10" x14ac:dyDescent="0.25">
      <c r="A27" t="s">
        <v>19</v>
      </c>
      <c r="B27" t="s">
        <v>20</v>
      </c>
      <c r="C27" s="14" t="s">
        <v>35</v>
      </c>
      <c r="D27" s="1">
        <v>10000</v>
      </c>
      <c r="E27" s="1">
        <f t="shared" si="8"/>
        <v>287</v>
      </c>
      <c r="F27" s="1">
        <v>0</v>
      </c>
      <c r="G27" s="1">
        <f t="shared" si="9"/>
        <v>304</v>
      </c>
      <c r="H27" s="1">
        <v>25</v>
      </c>
      <c r="I27" s="1">
        <f t="shared" si="6"/>
        <v>616</v>
      </c>
      <c r="J27" s="1">
        <f t="shared" si="7"/>
        <v>9384</v>
      </c>
    </row>
    <row r="28" spans="1:10" x14ac:dyDescent="0.25">
      <c r="A28" s="2" t="s">
        <v>21</v>
      </c>
      <c r="B28" s="2">
        <v>3</v>
      </c>
      <c r="C28" s="2"/>
      <c r="D28" s="3">
        <f t="shared" ref="D28:H28" si="10">SUM(D25:D27)</f>
        <v>47180</v>
      </c>
      <c r="E28" s="3">
        <f t="shared" si="10"/>
        <v>1354.066</v>
      </c>
      <c r="F28" s="3">
        <f t="shared" si="10"/>
        <v>0</v>
      </c>
      <c r="G28" s="3">
        <f t="shared" si="10"/>
        <v>1434.2719999999999</v>
      </c>
      <c r="H28" s="3">
        <f t="shared" si="10"/>
        <v>1265.1199999999999</v>
      </c>
      <c r="I28" s="3">
        <v>2863.34</v>
      </c>
      <c r="J28" s="3">
        <f>SUM(J25:J27)</f>
        <v>42966.536999999997</v>
      </c>
    </row>
    <row r="29" spans="1:10" x14ac:dyDescent="0.25">
      <c r="D29" s="1"/>
      <c r="E29" s="1"/>
      <c r="F29" s="1"/>
      <c r="G29" s="1"/>
      <c r="H29" s="1"/>
      <c r="I29" s="1"/>
      <c r="J29" s="1"/>
    </row>
    <row r="30" spans="1:10" ht="15.75" x14ac:dyDescent="0.25">
      <c r="A30" s="5" t="s">
        <v>23</v>
      </c>
      <c r="B30" s="5">
        <f>B28+B22+B18+B12</f>
        <v>8</v>
      </c>
      <c r="C30" s="5"/>
      <c r="D30" s="6">
        <f>+D28+D22+D18+D12</f>
        <v>252180</v>
      </c>
      <c r="E30" s="13">
        <f>+E28+E22+E18+E12</f>
        <v>7237.5659999999998</v>
      </c>
      <c r="F30" s="6">
        <f>+F28+F22+F18+F12</f>
        <v>27463.39</v>
      </c>
      <c r="G30" s="13">
        <f>+G28+G22+G18+G12</f>
        <v>7392.6719999999996</v>
      </c>
      <c r="H30" s="6" t="e">
        <f>+H28+H22+H18+H12+#REF!+#REF!</f>
        <v>#REF!</v>
      </c>
      <c r="I30" s="13">
        <f>+I28+I22+I18+I12</f>
        <v>42444.679999999993</v>
      </c>
      <c r="J30" s="13">
        <f>+J28+J22+J18+J12</f>
        <v>208385.19699999999</v>
      </c>
    </row>
    <row r="34" spans="1:10" s="4" customFormat="1" ht="24.95" customHeight="1" x14ac:dyDescent="0.25">
      <c r="A34"/>
      <c r="B34"/>
      <c r="C34"/>
      <c r="D34"/>
      <c r="E34"/>
      <c r="F34"/>
      <c r="G34"/>
      <c r="H34"/>
      <c r="I34"/>
      <c r="J34"/>
    </row>
  </sheetData>
  <mergeCells count="20">
    <mergeCell ref="A6:J6"/>
    <mergeCell ref="A1:J1"/>
    <mergeCell ref="A2:J2"/>
    <mergeCell ref="A3:J3"/>
    <mergeCell ref="A4:J4"/>
    <mergeCell ref="A5:J5"/>
    <mergeCell ref="A14:J14"/>
    <mergeCell ref="A20:J20"/>
    <mergeCell ref="A24:J24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18" max="8" man="1"/>
    <brk id="55" max="9" man="1"/>
    <brk id="56" max="16383" man="1"/>
  </rowBreaks>
  <ignoredErrors>
    <ignoredError sqref="I17 I27:J27 I25:J25 I15 I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2021-08-30T18:15:33Z</cp:lastPrinted>
  <dcterms:created xsi:type="dcterms:W3CDTF">2016-11-10T20:16:03Z</dcterms:created>
  <dcterms:modified xsi:type="dcterms:W3CDTF">2022-02-03T18:47:33Z</dcterms:modified>
</cp:coreProperties>
</file>