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rch-Piso-9\Nomina Contraloria\NOMINAS SASP 2023\PORTAL DE TRANSPARENCIA 2023\JUNIO 2023\"/>
    </mc:Choice>
  </mc:AlternateContent>
  <bookViews>
    <workbookView xWindow="-120" yWindow="-120" windowWidth="29040" windowHeight="15840"/>
  </bookViews>
  <sheets>
    <sheet name="New Text Document" sheetId="1" r:id="rId1"/>
  </sheets>
  <definedNames>
    <definedName name="_xlnm._FilterDatabase" localSheetId="0" hidden="1">'New Text Document'!$A$7:$K$19</definedName>
    <definedName name="_xlnm.Print_Area" localSheetId="0">'New Text Document'!$A$1:$K$500</definedName>
    <definedName name="_xlnm.Print_Titles" localSheetId="0">'New Text Document'!$1:$8</definedName>
  </definedNames>
  <calcPr calcId="162913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84" i="1" l="1"/>
  <c r="J186" i="1"/>
  <c r="I186" i="1"/>
  <c r="G186" i="1"/>
  <c r="F186" i="1"/>
  <c r="E186" i="1"/>
  <c r="J101" i="1"/>
  <c r="I101" i="1"/>
  <c r="G101" i="1"/>
  <c r="F101" i="1"/>
  <c r="E101" i="1"/>
  <c r="J65" i="1"/>
  <c r="I65" i="1"/>
  <c r="G379" i="1"/>
  <c r="G375" i="1"/>
  <c r="F70" i="1"/>
  <c r="F47" i="1"/>
  <c r="F42" i="1"/>
  <c r="F23" i="1"/>
  <c r="F19" i="1"/>
  <c r="K64" i="1" l="1"/>
  <c r="K63" i="1"/>
  <c r="K62" i="1"/>
  <c r="K61" i="1"/>
  <c r="K60" i="1"/>
  <c r="K59" i="1"/>
  <c r="K58" i="1"/>
  <c r="K57" i="1"/>
  <c r="K56" i="1"/>
  <c r="K55" i="1"/>
  <c r="K460" i="1"/>
  <c r="K461" i="1" s="1"/>
  <c r="K97" i="1"/>
  <c r="K100" i="1"/>
  <c r="K99" i="1"/>
  <c r="I362" i="1"/>
  <c r="I70" i="1"/>
  <c r="G362" i="1"/>
  <c r="G342" i="1"/>
  <c r="G65" i="1"/>
  <c r="E362" i="1"/>
  <c r="J362" i="1"/>
  <c r="E117" i="1"/>
  <c r="H184" i="1"/>
  <c r="E172" i="1"/>
  <c r="K144" i="1"/>
  <c r="F144" i="1"/>
  <c r="E65" i="1"/>
  <c r="J452" i="1"/>
  <c r="I452" i="1"/>
  <c r="G452" i="1"/>
  <c r="E452" i="1"/>
  <c r="K65" i="1" l="1"/>
  <c r="E19" i="1"/>
  <c r="I19" i="1"/>
  <c r="E277" i="1"/>
  <c r="E29" i="1"/>
  <c r="G29" i="1"/>
  <c r="I29" i="1"/>
  <c r="F28" i="1"/>
  <c r="K28" i="1" s="1"/>
  <c r="J383" i="1"/>
  <c r="I383" i="1"/>
  <c r="G383" i="1"/>
  <c r="E383" i="1"/>
  <c r="K354" i="1" l="1"/>
  <c r="K69" i="1" l="1"/>
  <c r="K68" i="1"/>
  <c r="K78" i="1"/>
  <c r="K130" i="1"/>
  <c r="K131" i="1"/>
  <c r="K132" i="1"/>
  <c r="K156" i="1"/>
  <c r="K155" i="1"/>
  <c r="K158" i="1"/>
  <c r="K159" i="1"/>
  <c r="K160" i="1"/>
  <c r="K161" i="1"/>
  <c r="K143" i="1"/>
  <c r="K142" i="1"/>
  <c r="K141" i="1"/>
  <c r="K140" i="1"/>
  <c r="K139" i="1"/>
  <c r="K138" i="1"/>
  <c r="K137" i="1"/>
  <c r="K136" i="1"/>
  <c r="K171" i="1"/>
  <c r="K170" i="1"/>
  <c r="K169" i="1"/>
  <c r="K168" i="1"/>
  <c r="K167" i="1"/>
  <c r="K439" i="1"/>
  <c r="K447" i="1"/>
  <c r="K448" i="1"/>
  <c r="K449" i="1"/>
  <c r="K450" i="1"/>
  <c r="K451" i="1"/>
  <c r="K77" i="1"/>
  <c r="J332" i="1"/>
  <c r="K70" i="1" l="1"/>
  <c r="K452" i="1"/>
  <c r="G38" i="1"/>
  <c r="E79" i="1" l="1"/>
  <c r="E70" i="1"/>
  <c r="J79" i="1"/>
  <c r="I79" i="1"/>
  <c r="G79" i="1"/>
  <c r="H78" i="1"/>
  <c r="G70" i="1"/>
  <c r="H70" i="1"/>
  <c r="J70" i="1"/>
  <c r="F63" i="1" l="1"/>
  <c r="H63" i="1"/>
  <c r="F62" i="1"/>
  <c r="H62" i="1"/>
  <c r="K340" i="1" l="1"/>
  <c r="K339" i="1"/>
  <c r="K322" i="1"/>
  <c r="K321" i="1"/>
  <c r="K318" i="1"/>
  <c r="K319" i="1"/>
  <c r="K320" i="1"/>
  <c r="K313" i="1"/>
  <c r="K312" i="1"/>
  <c r="K229" i="1"/>
  <c r="K227" i="1"/>
  <c r="K92" i="1" l="1"/>
  <c r="K91" i="1"/>
  <c r="K87" i="1"/>
  <c r="K86" i="1"/>
  <c r="K442" i="1"/>
  <c r="K435" i="1"/>
  <c r="K421" i="1"/>
  <c r="K416" i="1"/>
  <c r="K410" i="1"/>
  <c r="K412" i="1"/>
  <c r="K407" i="1"/>
  <c r="K408" i="1"/>
  <c r="K409" i="1"/>
  <c r="K411" i="1"/>
  <c r="K406" i="1"/>
  <c r="K390" i="1"/>
  <c r="K389" i="1"/>
  <c r="K388" i="1"/>
  <c r="K387" i="1"/>
  <c r="K386" i="1"/>
  <c r="K382" i="1"/>
  <c r="K383" i="1" s="1"/>
  <c r="K378" i="1"/>
  <c r="K370" i="1"/>
  <c r="K366" i="1"/>
  <c r="K367" i="1"/>
  <c r="K368" i="1"/>
  <c r="K369" i="1"/>
  <c r="K371" i="1"/>
  <c r="K372" i="1"/>
  <c r="K373" i="1"/>
  <c r="K374" i="1"/>
  <c r="K365" i="1"/>
  <c r="K355" i="1"/>
  <c r="K356" i="1"/>
  <c r="K357" i="1"/>
  <c r="K358" i="1"/>
  <c r="K359" i="1"/>
  <c r="K360" i="1"/>
  <c r="K361" i="1"/>
  <c r="K350" i="1"/>
  <c r="K349" i="1"/>
  <c r="K345" i="1"/>
  <c r="K337" i="1"/>
  <c r="K338" i="1"/>
  <c r="K341" i="1"/>
  <c r="K336" i="1"/>
  <c r="K328" i="1"/>
  <c r="K327" i="1"/>
  <c r="K326" i="1"/>
  <c r="K311" i="1"/>
  <c r="K310" i="1"/>
  <c r="K314" i="1"/>
  <c r="K296" i="1"/>
  <c r="K287" i="1"/>
  <c r="K285" i="1"/>
  <c r="K286" i="1"/>
  <c r="K288" i="1"/>
  <c r="K284" i="1"/>
  <c r="K280" i="1"/>
  <c r="K260" i="1"/>
  <c r="K258" i="1"/>
  <c r="K259" i="1"/>
  <c r="K261" i="1"/>
  <c r="K262" i="1"/>
  <c r="K263" i="1"/>
  <c r="K257" i="1"/>
  <c r="K248" i="1"/>
  <c r="K246" i="1"/>
  <c r="K244" i="1"/>
  <c r="K245" i="1"/>
  <c r="K247" i="1"/>
  <c r="K249" i="1"/>
  <c r="K250" i="1"/>
  <c r="K251" i="1"/>
  <c r="K252" i="1"/>
  <c r="K253" i="1"/>
  <c r="K243" i="1"/>
  <c r="K228" i="1"/>
  <c r="K230" i="1"/>
  <c r="K223" i="1"/>
  <c r="K222" i="1"/>
  <c r="K218" i="1"/>
  <c r="K217" i="1"/>
  <c r="K213" i="1"/>
  <c r="K212" i="1"/>
  <c r="K200" i="1"/>
  <c r="K199" i="1"/>
  <c r="K198" i="1"/>
  <c r="K197" i="1"/>
  <c r="K193" i="1"/>
  <c r="K183" i="1"/>
  <c r="K185" i="1"/>
  <c r="K157" i="1"/>
  <c r="K146" i="1"/>
  <c r="K145" i="1"/>
  <c r="K147" i="1"/>
  <c r="K148" i="1"/>
  <c r="K149" i="1"/>
  <c r="K150" i="1"/>
  <c r="K151" i="1"/>
  <c r="K152" i="1"/>
  <c r="K153" i="1"/>
  <c r="K154" i="1"/>
  <c r="K162" i="1"/>
  <c r="K163" i="1"/>
  <c r="K164" i="1"/>
  <c r="K165" i="1"/>
  <c r="K166" i="1"/>
  <c r="K116" i="1"/>
  <c r="K115" i="1"/>
  <c r="K110" i="1"/>
  <c r="K109" i="1"/>
  <c r="K108" i="1"/>
  <c r="K104" i="1"/>
  <c r="K105" i="1" s="1"/>
  <c r="K96" i="1"/>
  <c r="K98" i="1"/>
  <c r="K82" i="1"/>
  <c r="K75" i="1"/>
  <c r="K74" i="1"/>
  <c r="K76" i="1"/>
  <c r="K73" i="1"/>
  <c r="K51" i="1"/>
  <c r="K50" i="1"/>
  <c r="K46" i="1"/>
  <c r="K45" i="1"/>
  <c r="K41" i="1"/>
  <c r="K42" i="1" s="1"/>
  <c r="K37" i="1"/>
  <c r="K36" i="1"/>
  <c r="K32" i="1"/>
  <c r="K27" i="1"/>
  <c r="K22" i="1"/>
  <c r="K101" i="1" l="1"/>
  <c r="K186" i="1"/>
  <c r="K362" i="1"/>
  <c r="K93" i="1"/>
  <c r="K79" i="1"/>
  <c r="K88" i="1"/>
  <c r="K47" i="1"/>
  <c r="K289" i="1"/>
  <c r="I88" i="1"/>
  <c r="G133" i="1"/>
  <c r="G264" i="1"/>
  <c r="G219" i="1" l="1"/>
  <c r="G52" i="1"/>
  <c r="G42" i="1"/>
  <c r="G19" i="1"/>
  <c r="K172" i="1"/>
  <c r="G172" i="1"/>
  <c r="J19" i="1"/>
  <c r="B464" i="1" l="1"/>
  <c r="G47" i="1" l="1"/>
  <c r="G180" i="1" l="1"/>
  <c r="G190" i="1"/>
  <c r="G194" i="1"/>
  <c r="G201" i="1"/>
  <c r="G205" i="1"/>
  <c r="G209" i="1"/>
  <c r="G224" i="1"/>
  <c r="G231" i="1"/>
  <c r="G240" i="1"/>
  <c r="G254" i="1"/>
  <c r="G277" i="1"/>
  <c r="G281" i="1"/>
  <c r="G289" i="1"/>
  <c r="G293" i="1"/>
  <c r="G297" i="1"/>
  <c r="G307" i="1"/>
  <c r="G315" i="1"/>
  <c r="G323" i="1"/>
  <c r="G329" i="1"/>
  <c r="G333" i="1"/>
  <c r="G346" i="1"/>
  <c r="G351" i="1"/>
  <c r="G391" i="1"/>
  <c r="G398" i="1"/>
  <c r="G403" i="1"/>
  <c r="G413" i="1"/>
  <c r="G418" i="1"/>
  <c r="G422" i="1"/>
  <c r="G426" i="1"/>
  <c r="G432" i="1"/>
  <c r="G436" i="1"/>
  <c r="G444" i="1"/>
  <c r="G457" i="1"/>
  <c r="G461" i="1"/>
  <c r="E264" i="1"/>
  <c r="J264" i="1"/>
  <c r="I264" i="1"/>
  <c r="I180" i="1" l="1"/>
  <c r="E224" i="1" l="1"/>
  <c r="E219" i="1"/>
  <c r="E214" i="1"/>
  <c r="E209" i="1"/>
  <c r="E205" i="1"/>
  <c r="E201" i="1"/>
  <c r="K194" i="1"/>
  <c r="E194" i="1"/>
  <c r="F194" i="1"/>
  <c r="H194" i="1"/>
  <c r="I194" i="1"/>
  <c r="J194" i="1"/>
  <c r="E190" i="1"/>
  <c r="E180" i="1"/>
  <c r="E133" i="1"/>
  <c r="E127" i="1"/>
  <c r="E111" i="1"/>
  <c r="E105" i="1"/>
  <c r="K83" i="1"/>
  <c r="J88" i="1"/>
  <c r="G88" i="1"/>
  <c r="E83" i="1"/>
  <c r="E88" i="1"/>
  <c r="F461" i="1"/>
  <c r="E413" i="1"/>
  <c r="E342" i="1"/>
  <c r="E333" i="1"/>
  <c r="F329" i="1"/>
  <c r="E323" i="1"/>
  <c r="I323" i="1"/>
  <c r="J323" i="1"/>
  <c r="K323" i="1"/>
  <c r="H322" i="1"/>
  <c r="I444" i="1" l="1"/>
  <c r="E444" i="1"/>
  <c r="H443" i="1"/>
  <c r="F443" i="1"/>
  <c r="H442" i="1"/>
  <c r="F442" i="1"/>
  <c r="H441" i="1"/>
  <c r="F441" i="1"/>
  <c r="H440" i="1"/>
  <c r="F440" i="1"/>
  <c r="K436" i="1"/>
  <c r="J436" i="1"/>
  <c r="I436" i="1"/>
  <c r="H436" i="1"/>
  <c r="F436" i="1"/>
  <c r="E436" i="1"/>
  <c r="I432" i="1"/>
  <c r="H432" i="1"/>
  <c r="F432" i="1"/>
  <c r="E432" i="1"/>
  <c r="J431" i="1"/>
  <c r="K431" i="1" s="1"/>
  <c r="J430" i="1"/>
  <c r="K430" i="1" s="1"/>
  <c r="J429" i="1"/>
  <c r="E426" i="1"/>
  <c r="I426" i="1"/>
  <c r="H425" i="1"/>
  <c r="H426" i="1" s="1"/>
  <c r="F425" i="1"/>
  <c r="K422" i="1"/>
  <c r="J422" i="1"/>
  <c r="I422" i="1"/>
  <c r="H422" i="1"/>
  <c r="F422" i="1"/>
  <c r="E422" i="1"/>
  <c r="I418" i="1"/>
  <c r="E418" i="1"/>
  <c r="H417" i="1"/>
  <c r="F417" i="1"/>
  <c r="H416" i="1"/>
  <c r="F416" i="1"/>
  <c r="I403" i="1"/>
  <c r="E403" i="1"/>
  <c r="J402" i="1"/>
  <c r="K402" i="1" s="1"/>
  <c r="H401" i="1"/>
  <c r="H403" i="1" s="1"/>
  <c r="F401" i="1"/>
  <c r="F403" i="1" s="1"/>
  <c r="I413" i="1"/>
  <c r="H412" i="1"/>
  <c r="F412" i="1"/>
  <c r="H411" i="1"/>
  <c r="F411" i="1"/>
  <c r="F410" i="1"/>
  <c r="H409" i="1"/>
  <c r="F409" i="1"/>
  <c r="F408" i="1"/>
  <c r="H407" i="1"/>
  <c r="F407" i="1"/>
  <c r="H406" i="1"/>
  <c r="F406" i="1"/>
  <c r="I127" i="1"/>
  <c r="G127" i="1"/>
  <c r="F126" i="1"/>
  <c r="J126" i="1" s="1"/>
  <c r="K126" i="1" s="1"/>
  <c r="H125" i="1"/>
  <c r="F125" i="1"/>
  <c r="H124" i="1"/>
  <c r="F124" i="1"/>
  <c r="H123" i="1"/>
  <c r="F123" i="1"/>
  <c r="H122" i="1"/>
  <c r="F122" i="1"/>
  <c r="H121" i="1"/>
  <c r="F121" i="1"/>
  <c r="F120" i="1"/>
  <c r="K429" i="1" l="1"/>
  <c r="K432" i="1" s="1"/>
  <c r="F418" i="1"/>
  <c r="H444" i="1"/>
  <c r="H418" i="1"/>
  <c r="H127" i="1"/>
  <c r="J440" i="1"/>
  <c r="K440" i="1" s="1"/>
  <c r="J441" i="1"/>
  <c r="K441" i="1" s="1"/>
  <c r="J443" i="1"/>
  <c r="K443" i="1" s="1"/>
  <c r="J425" i="1"/>
  <c r="J432" i="1"/>
  <c r="F444" i="1"/>
  <c r="F426" i="1"/>
  <c r="J417" i="1"/>
  <c r="F127" i="1"/>
  <c r="J401" i="1"/>
  <c r="K401" i="1" s="1"/>
  <c r="H413" i="1"/>
  <c r="F413" i="1"/>
  <c r="J121" i="1"/>
  <c r="K121" i="1" s="1"/>
  <c r="J122" i="1"/>
  <c r="K122" i="1" s="1"/>
  <c r="J123" i="1"/>
  <c r="K123" i="1" s="1"/>
  <c r="J124" i="1"/>
  <c r="K124" i="1" s="1"/>
  <c r="J125" i="1"/>
  <c r="K125" i="1" s="1"/>
  <c r="J120" i="1"/>
  <c r="K120" i="1" s="1"/>
  <c r="J418" i="1" l="1"/>
  <c r="K417" i="1"/>
  <c r="K418" i="1" s="1"/>
  <c r="K425" i="1"/>
  <c r="K426" i="1" s="1"/>
  <c r="K444" i="1"/>
  <c r="J444" i="1"/>
  <c r="J426" i="1"/>
  <c r="K413" i="1"/>
  <c r="J413" i="1"/>
  <c r="K403" i="1"/>
  <c r="J403" i="1"/>
  <c r="J127" i="1"/>
  <c r="J93" i="1" l="1"/>
  <c r="I93" i="1"/>
  <c r="H93" i="1"/>
  <c r="G93" i="1"/>
  <c r="E93" i="1"/>
  <c r="F92" i="1"/>
  <c r="F91" i="1"/>
  <c r="H98" i="1"/>
  <c r="H97" i="1"/>
  <c r="H96" i="1"/>
  <c r="H101" i="1" s="1"/>
  <c r="I398" i="1"/>
  <c r="F398" i="1"/>
  <c r="E398" i="1"/>
  <c r="J397" i="1"/>
  <c r="K397" i="1" s="1"/>
  <c r="H396" i="1"/>
  <c r="J396" i="1" s="1"/>
  <c r="K396" i="1" s="1"/>
  <c r="H395" i="1"/>
  <c r="J395" i="1" s="1"/>
  <c r="K395" i="1" s="1"/>
  <c r="J394" i="1"/>
  <c r="K394" i="1" s="1"/>
  <c r="K391" i="1"/>
  <c r="J391" i="1"/>
  <c r="I391" i="1"/>
  <c r="E391" i="1"/>
  <c r="H390" i="1"/>
  <c r="F390" i="1"/>
  <c r="H389" i="1"/>
  <c r="F389" i="1"/>
  <c r="H388" i="1"/>
  <c r="F388" i="1"/>
  <c r="H387" i="1"/>
  <c r="F387" i="1"/>
  <c r="H386" i="1"/>
  <c r="F386" i="1"/>
  <c r="H382" i="1"/>
  <c r="H383" i="1" s="1"/>
  <c r="F382" i="1"/>
  <c r="F383" i="1" s="1"/>
  <c r="K379" i="1"/>
  <c r="J379" i="1"/>
  <c r="I379" i="1"/>
  <c r="H379" i="1"/>
  <c r="F379" i="1"/>
  <c r="E379" i="1"/>
  <c r="K375" i="1"/>
  <c r="J375" i="1"/>
  <c r="I375" i="1"/>
  <c r="E375" i="1"/>
  <c r="H374" i="1"/>
  <c r="F374" i="1"/>
  <c r="H373" i="1"/>
  <c r="F373" i="1"/>
  <c r="H372" i="1"/>
  <c r="F372" i="1"/>
  <c r="H371" i="1"/>
  <c r="F371" i="1"/>
  <c r="H370" i="1"/>
  <c r="F370" i="1"/>
  <c r="H369" i="1"/>
  <c r="F369" i="1"/>
  <c r="H368" i="1"/>
  <c r="F368" i="1"/>
  <c r="H367" i="1"/>
  <c r="F367" i="1"/>
  <c r="H366" i="1"/>
  <c r="F366" i="1"/>
  <c r="F365" i="1"/>
  <c r="F361" i="1"/>
  <c r="H360" i="1"/>
  <c r="F360" i="1"/>
  <c r="H359" i="1"/>
  <c r="F359" i="1"/>
  <c r="H358" i="1"/>
  <c r="F358" i="1"/>
  <c r="H357" i="1"/>
  <c r="F357" i="1"/>
  <c r="H356" i="1"/>
  <c r="F356" i="1"/>
  <c r="H355" i="1"/>
  <c r="F355" i="1"/>
  <c r="F354" i="1"/>
  <c r="K351" i="1"/>
  <c r="J351" i="1"/>
  <c r="I351" i="1"/>
  <c r="H351" i="1"/>
  <c r="E351" i="1"/>
  <c r="F350" i="1"/>
  <c r="F349" i="1"/>
  <c r="K346" i="1"/>
  <c r="J346" i="1"/>
  <c r="I346" i="1"/>
  <c r="H346" i="1"/>
  <c r="F346" i="1"/>
  <c r="E346" i="1"/>
  <c r="K342" i="1"/>
  <c r="J342" i="1"/>
  <c r="I342" i="1"/>
  <c r="H341" i="1"/>
  <c r="F341" i="1"/>
  <c r="H340" i="1"/>
  <c r="F340" i="1"/>
  <c r="H339" i="1"/>
  <c r="F339" i="1"/>
  <c r="H338" i="1"/>
  <c r="F338" i="1"/>
  <c r="H337" i="1"/>
  <c r="F337" i="1"/>
  <c r="H336" i="1"/>
  <c r="F336" i="1"/>
  <c r="I333" i="1"/>
  <c r="H333" i="1"/>
  <c r="F333" i="1"/>
  <c r="K329" i="1"/>
  <c r="J329" i="1"/>
  <c r="I329" i="1"/>
  <c r="E329" i="1"/>
  <c r="H327" i="1"/>
  <c r="H329" i="1" s="1"/>
  <c r="H321" i="1"/>
  <c r="H320" i="1"/>
  <c r="F320" i="1"/>
  <c r="H319" i="1"/>
  <c r="F319" i="1"/>
  <c r="H318" i="1"/>
  <c r="F318" i="1"/>
  <c r="I315" i="1"/>
  <c r="E315" i="1"/>
  <c r="H314" i="1"/>
  <c r="F314" i="1"/>
  <c r="H312" i="1"/>
  <c r="H311" i="1"/>
  <c r="F311" i="1"/>
  <c r="H310" i="1"/>
  <c r="F310" i="1"/>
  <c r="I307" i="1"/>
  <c r="E307" i="1"/>
  <c r="F306" i="1"/>
  <c r="J306" i="1" s="1"/>
  <c r="K306" i="1" s="1"/>
  <c r="H305" i="1"/>
  <c r="F305" i="1"/>
  <c r="H304" i="1"/>
  <c r="F304" i="1"/>
  <c r="H303" i="1"/>
  <c r="F303" i="1"/>
  <c r="H302" i="1"/>
  <c r="F302" i="1"/>
  <c r="H301" i="1"/>
  <c r="F301" i="1"/>
  <c r="H300" i="1"/>
  <c r="F300" i="1"/>
  <c r="K297" i="1"/>
  <c r="J297" i="1"/>
  <c r="I297" i="1"/>
  <c r="H297" i="1"/>
  <c r="F297" i="1"/>
  <c r="E297" i="1"/>
  <c r="F362" i="1" l="1"/>
  <c r="H362" i="1"/>
  <c r="J333" i="1"/>
  <c r="K332" i="1"/>
  <c r="K333" i="1" s="1"/>
  <c r="F93" i="1"/>
  <c r="H307" i="1"/>
  <c r="F342" i="1"/>
  <c r="H342" i="1"/>
  <c r="H375" i="1"/>
  <c r="F391" i="1"/>
  <c r="F323" i="1"/>
  <c r="H391" i="1"/>
  <c r="H323" i="1"/>
  <c r="J301" i="1"/>
  <c r="K301" i="1" s="1"/>
  <c r="H315" i="1"/>
  <c r="F315" i="1"/>
  <c r="K398" i="1"/>
  <c r="J302" i="1"/>
  <c r="K302" i="1" s="1"/>
  <c r="J303" i="1"/>
  <c r="K303" i="1" s="1"/>
  <c r="J304" i="1"/>
  <c r="K304" i="1" s="1"/>
  <c r="J305" i="1"/>
  <c r="K305" i="1" s="1"/>
  <c r="K315" i="1"/>
  <c r="F351" i="1"/>
  <c r="F375" i="1"/>
  <c r="H398" i="1"/>
  <c r="J398" i="1"/>
  <c r="F307" i="1"/>
  <c r="J300" i="1"/>
  <c r="K300" i="1" s="1"/>
  <c r="J315" i="1" l="1"/>
  <c r="K307" i="1"/>
  <c r="J307" i="1"/>
  <c r="I293" i="1" l="1"/>
  <c r="E293" i="1"/>
  <c r="H292" i="1"/>
  <c r="H293" i="1" s="1"/>
  <c r="F292" i="1"/>
  <c r="J289" i="1"/>
  <c r="I289" i="1"/>
  <c r="E289" i="1"/>
  <c r="H288" i="1"/>
  <c r="F288" i="1"/>
  <c r="H287" i="1"/>
  <c r="F287" i="1"/>
  <c r="H286" i="1"/>
  <c r="F286" i="1"/>
  <c r="H285" i="1"/>
  <c r="F285" i="1"/>
  <c r="H284" i="1"/>
  <c r="F284" i="1"/>
  <c r="K281" i="1"/>
  <c r="J281" i="1"/>
  <c r="I281" i="1"/>
  <c r="H281" i="1"/>
  <c r="F281" i="1"/>
  <c r="E281" i="1"/>
  <c r="F289" i="1" l="1"/>
  <c r="H289" i="1"/>
  <c r="J292" i="1"/>
  <c r="F293" i="1"/>
  <c r="J293" i="1" l="1"/>
  <c r="K292" i="1"/>
  <c r="K293" i="1" s="1"/>
  <c r="E240" i="1" l="1"/>
  <c r="I240" i="1"/>
  <c r="H239" i="1"/>
  <c r="F239" i="1"/>
  <c r="J238" i="1"/>
  <c r="K238" i="1" s="1"/>
  <c r="H237" i="1"/>
  <c r="J237" i="1" s="1"/>
  <c r="K237" i="1" s="1"/>
  <c r="J236" i="1"/>
  <c r="K236" i="1" s="1"/>
  <c r="J235" i="1"/>
  <c r="K235" i="1" s="1"/>
  <c r="H234" i="1"/>
  <c r="F234" i="1"/>
  <c r="K231" i="1"/>
  <c r="J231" i="1"/>
  <c r="I231" i="1"/>
  <c r="H231" i="1"/>
  <c r="E231" i="1"/>
  <c r="F229" i="1"/>
  <c r="F227" i="1"/>
  <c r="J224" i="1"/>
  <c r="I224" i="1"/>
  <c r="K224" i="1"/>
  <c r="H222" i="1"/>
  <c r="H224" i="1" s="1"/>
  <c r="F222" i="1"/>
  <c r="F224" i="1" s="1"/>
  <c r="K219" i="1"/>
  <c r="J219" i="1"/>
  <c r="I219" i="1"/>
  <c r="H219" i="1"/>
  <c r="F219" i="1"/>
  <c r="J214" i="1"/>
  <c r="I214" i="1"/>
  <c r="G214" i="1"/>
  <c r="K214" i="1"/>
  <c r="H212" i="1"/>
  <c r="H214" i="1" s="1"/>
  <c r="F212" i="1"/>
  <c r="F214" i="1" s="1"/>
  <c r="I209" i="1"/>
  <c r="H208" i="1"/>
  <c r="H209" i="1" s="1"/>
  <c r="F208" i="1"/>
  <c r="F209" i="1" s="1"/>
  <c r="I205" i="1"/>
  <c r="H205" i="1"/>
  <c r="F205" i="1"/>
  <c r="J204" i="1"/>
  <c r="J201" i="1"/>
  <c r="I201" i="1"/>
  <c r="H201" i="1"/>
  <c r="F200" i="1"/>
  <c r="F199" i="1"/>
  <c r="F198" i="1"/>
  <c r="F197" i="1"/>
  <c r="I190" i="1"/>
  <c r="H190" i="1"/>
  <c r="F189" i="1"/>
  <c r="J189" i="1" s="1"/>
  <c r="K189" i="1" s="1"/>
  <c r="H183" i="1"/>
  <c r="H186" i="1" s="1"/>
  <c r="J179" i="1"/>
  <c r="K179" i="1" s="1"/>
  <c r="J178" i="1"/>
  <c r="K178" i="1" s="1"/>
  <c r="H177" i="1"/>
  <c r="J177" i="1" s="1"/>
  <c r="K177" i="1" s="1"/>
  <c r="H176" i="1"/>
  <c r="J176" i="1" s="1"/>
  <c r="K176" i="1" s="1"/>
  <c r="H175" i="1"/>
  <c r="F175" i="1"/>
  <c r="F180" i="1" s="1"/>
  <c r="J172" i="1"/>
  <c r="I172" i="1"/>
  <c r="H172" i="1"/>
  <c r="F171" i="1"/>
  <c r="F163" i="1"/>
  <c r="F162" i="1"/>
  <c r="F161" i="1"/>
  <c r="F158" i="1"/>
  <c r="F157" i="1"/>
  <c r="F156" i="1"/>
  <c r="F155" i="1"/>
  <c r="F154" i="1"/>
  <c r="F153" i="1"/>
  <c r="F152" i="1"/>
  <c r="F148" i="1"/>
  <c r="F147" i="1"/>
  <c r="F146" i="1"/>
  <c r="F145" i="1"/>
  <c r="F143" i="1"/>
  <c r="F142" i="1"/>
  <c r="F141" i="1"/>
  <c r="F140" i="1"/>
  <c r="F139" i="1"/>
  <c r="F138" i="1"/>
  <c r="F137" i="1"/>
  <c r="F136" i="1"/>
  <c r="I133" i="1"/>
  <c r="H131" i="1"/>
  <c r="H133" i="1" s="1"/>
  <c r="F131" i="1"/>
  <c r="F133" i="1" s="1"/>
  <c r="I117" i="1"/>
  <c r="G117" i="1"/>
  <c r="H115" i="1"/>
  <c r="F115" i="1"/>
  <c r="H114" i="1"/>
  <c r="F114" i="1"/>
  <c r="F172" i="1" l="1"/>
  <c r="J205" i="1"/>
  <c r="K204" i="1"/>
  <c r="K205" i="1" s="1"/>
  <c r="H117" i="1"/>
  <c r="F117" i="1"/>
  <c r="F201" i="1"/>
  <c r="K201" i="1"/>
  <c r="F231" i="1"/>
  <c r="H240" i="1"/>
  <c r="J239" i="1"/>
  <c r="K239" i="1" s="1"/>
  <c r="H180" i="1"/>
  <c r="F240" i="1"/>
  <c r="J133" i="1"/>
  <c r="J234" i="1"/>
  <c r="K234" i="1" s="1"/>
  <c r="J190" i="1"/>
  <c r="K190" i="1"/>
  <c r="F190" i="1"/>
  <c r="J208" i="1"/>
  <c r="J175" i="1"/>
  <c r="J114" i="1"/>
  <c r="K114" i="1" s="1"/>
  <c r="K240" i="1" l="1"/>
  <c r="J209" i="1"/>
  <c r="K208" i="1"/>
  <c r="K209" i="1" s="1"/>
  <c r="K175" i="1"/>
  <c r="K180" i="1" s="1"/>
  <c r="J180" i="1"/>
  <c r="J240" i="1"/>
  <c r="K133" i="1"/>
  <c r="K117" i="1"/>
  <c r="J117" i="1"/>
  <c r="F262" i="1"/>
  <c r="K13" i="1" l="1"/>
  <c r="G111" i="1" l="1"/>
  <c r="G105" i="1"/>
  <c r="G83" i="1"/>
  <c r="G33" i="1"/>
  <c r="G23" i="1"/>
  <c r="E461" i="1"/>
  <c r="E457" i="1"/>
  <c r="E254" i="1"/>
  <c r="E52" i="1"/>
  <c r="E47" i="1"/>
  <c r="E42" i="1"/>
  <c r="E38" i="1"/>
  <c r="E33" i="1"/>
  <c r="E23" i="1"/>
  <c r="G464" i="1" l="1"/>
  <c r="E464" i="1"/>
  <c r="H87" i="1" l="1"/>
  <c r="F87" i="1"/>
  <c r="H86" i="1"/>
  <c r="F86" i="1"/>
  <c r="F88" i="1" l="1"/>
  <c r="H88" i="1"/>
  <c r="K10" i="1"/>
  <c r="K17" i="1" l="1"/>
  <c r="K38" i="1" l="1"/>
  <c r="J38" i="1"/>
  <c r="I38" i="1"/>
  <c r="J456" i="1" l="1"/>
  <c r="K456" i="1" s="1"/>
  <c r="K111" i="1"/>
  <c r="K14" i="1"/>
  <c r="K15" i="1"/>
  <c r="K16" i="1"/>
  <c r="I105" i="1" l="1"/>
  <c r="I457" i="1" l="1"/>
  <c r="I33" i="1" l="1"/>
  <c r="F83" i="1" l="1"/>
  <c r="H273" i="1" l="1"/>
  <c r="H50" i="1"/>
  <c r="J42" i="1" l="1"/>
  <c r="I42" i="1"/>
  <c r="H42" i="1"/>
  <c r="J461" i="1"/>
  <c r="I461" i="1"/>
  <c r="H461" i="1"/>
  <c r="I277" i="1" l="1"/>
  <c r="F276" i="1"/>
  <c r="H276" i="1"/>
  <c r="F275" i="1"/>
  <c r="H275" i="1"/>
  <c r="F274" i="1"/>
  <c r="J274" i="1" s="1"/>
  <c r="K274" i="1" s="1"/>
  <c r="F273" i="1"/>
  <c r="J273" i="1" s="1"/>
  <c r="K273" i="1" s="1"/>
  <c r="F272" i="1"/>
  <c r="H272" i="1"/>
  <c r="F271" i="1"/>
  <c r="H271" i="1"/>
  <c r="J271" i="1" l="1"/>
  <c r="K271" i="1" s="1"/>
  <c r="J272" i="1"/>
  <c r="K272" i="1" s="1"/>
  <c r="J275" i="1"/>
  <c r="K275" i="1" s="1"/>
  <c r="J276" i="1"/>
  <c r="K276" i="1" s="1"/>
  <c r="F263" i="1"/>
  <c r="H263" i="1"/>
  <c r="I254" i="1"/>
  <c r="F247" i="1"/>
  <c r="H247" i="1"/>
  <c r="F245" i="1"/>
  <c r="F253" i="1"/>
  <c r="H253" i="1"/>
  <c r="J83" i="1" l="1"/>
  <c r="I83" i="1"/>
  <c r="H83" i="1"/>
  <c r="H77" i="1"/>
  <c r="F76" i="1"/>
  <c r="H76" i="1"/>
  <c r="K23" i="1"/>
  <c r="J23" i="1"/>
  <c r="I23" i="1"/>
  <c r="H23" i="1"/>
  <c r="J111" i="1" l="1"/>
  <c r="I111" i="1"/>
  <c r="J47" i="1" l="1"/>
  <c r="I47" i="1"/>
  <c r="F36" i="1" l="1"/>
  <c r="F38" i="1" s="1"/>
  <c r="H61" i="1" l="1"/>
  <c r="F61" i="1"/>
  <c r="H108" i="1" l="1"/>
  <c r="F108" i="1"/>
  <c r="I52" i="1"/>
  <c r="I464" i="1" s="1"/>
  <c r="H45" i="1"/>
  <c r="H47" i="1" s="1"/>
  <c r="F26" i="1" l="1"/>
  <c r="F29" i="1" s="1"/>
  <c r="H26" i="1"/>
  <c r="H29" i="1" s="1"/>
  <c r="J29" i="1" l="1"/>
  <c r="K26" i="1" l="1"/>
  <c r="K29" i="1" s="1"/>
  <c r="F243" i="1"/>
  <c r="F244" i="1"/>
  <c r="F246" i="1"/>
  <c r="H104" i="1"/>
  <c r="F104" i="1"/>
  <c r="H57" i="1"/>
  <c r="H58" i="1"/>
  <c r="H59" i="1"/>
  <c r="F57" i="1"/>
  <c r="F58" i="1"/>
  <c r="F59" i="1"/>
  <c r="F60" i="1"/>
  <c r="H51" i="1"/>
  <c r="H65" i="1" l="1"/>
  <c r="F65" i="1"/>
  <c r="H455" i="1"/>
  <c r="H457" i="1" s="1"/>
  <c r="F455" i="1"/>
  <c r="F457" i="1" l="1"/>
  <c r="J455" i="1"/>
  <c r="K455" i="1" s="1"/>
  <c r="K457" i="1" l="1"/>
  <c r="J457" i="1"/>
  <c r="F51" i="1"/>
  <c r="H38" i="1" l="1"/>
  <c r="H52" i="1"/>
  <c r="F50" i="1"/>
  <c r="F52" i="1" s="1"/>
  <c r="F32" i="1"/>
  <c r="F33" i="1" s="1"/>
  <c r="H32" i="1"/>
  <c r="J52" i="1" l="1"/>
  <c r="H33" i="1"/>
  <c r="H451" i="1" l="1"/>
  <c r="H452" i="1" s="1"/>
  <c r="H270" i="1"/>
  <c r="F451" i="1"/>
  <c r="F452" i="1" s="1"/>
  <c r="F270" i="1"/>
  <c r="J270" i="1" l="1"/>
  <c r="K270" i="1" s="1"/>
  <c r="H109" i="1" l="1"/>
  <c r="H111" i="1" s="1"/>
  <c r="F109" i="1"/>
  <c r="F111" i="1" s="1"/>
  <c r="H269" i="1"/>
  <c r="H267" i="1"/>
  <c r="F268" i="1"/>
  <c r="J268" i="1" s="1"/>
  <c r="K268" i="1" s="1"/>
  <c r="F269" i="1"/>
  <c r="F267" i="1"/>
  <c r="H257" i="1"/>
  <c r="H258" i="1"/>
  <c r="H260" i="1"/>
  <c r="H261" i="1"/>
  <c r="H248" i="1"/>
  <c r="H250" i="1"/>
  <c r="H252" i="1"/>
  <c r="F257" i="1"/>
  <c r="F258" i="1"/>
  <c r="F260" i="1"/>
  <c r="F261" i="1"/>
  <c r="F248" i="1"/>
  <c r="F250" i="1"/>
  <c r="F251" i="1"/>
  <c r="F252" i="1"/>
  <c r="H244" i="1"/>
  <c r="H246" i="1"/>
  <c r="K12" i="1"/>
  <c r="H74" i="1"/>
  <c r="H75" i="1"/>
  <c r="H73" i="1"/>
  <c r="H79" i="1" s="1"/>
  <c r="F74" i="1"/>
  <c r="F75" i="1"/>
  <c r="F73" i="1"/>
  <c r="F277" i="1" l="1"/>
  <c r="F79" i="1"/>
  <c r="H19" i="1"/>
  <c r="H264" i="1"/>
  <c r="F264" i="1"/>
  <c r="J269" i="1"/>
  <c r="K269" i="1" s="1"/>
  <c r="K11" i="1"/>
  <c r="J267" i="1"/>
  <c r="K267" i="1" s="1"/>
  <c r="H277" i="1"/>
  <c r="F254" i="1"/>
  <c r="H254" i="1"/>
  <c r="K19" i="1" l="1"/>
  <c r="K264" i="1"/>
  <c r="J254" i="1" l="1"/>
  <c r="H105" i="1" l="1"/>
  <c r="H464" i="1" s="1"/>
  <c r="F105" i="1"/>
  <c r="F464" i="1" s="1"/>
  <c r="K254" i="1"/>
  <c r="J277" i="1" l="1"/>
  <c r="K52" i="1"/>
  <c r="K33" i="1"/>
  <c r="J33" i="1"/>
  <c r="J105" i="1"/>
  <c r="J464" i="1" l="1"/>
  <c r="K277" i="1"/>
  <c r="K127" i="1"/>
  <c r="K464" i="1" l="1"/>
</calcChain>
</file>

<file path=xl/sharedStrings.xml><?xml version="1.0" encoding="utf-8"?>
<sst xmlns="http://schemas.openxmlformats.org/spreadsheetml/2006/main" count="1183" uniqueCount="473">
  <si>
    <t>Cargo</t>
  </si>
  <si>
    <t>AFP</t>
  </si>
  <si>
    <t>ISR</t>
  </si>
  <si>
    <t>SFS</t>
  </si>
  <si>
    <t>Otros Desc.</t>
  </si>
  <si>
    <t>Total Desc.</t>
  </si>
  <si>
    <t>Neto</t>
  </si>
  <si>
    <t>OFICINA NACIONAL DE ESTADISTICAS- ONE</t>
  </si>
  <si>
    <t>ARACELY MEDINA PEREZ</t>
  </si>
  <si>
    <t>SECRETARIO (A)</t>
  </si>
  <si>
    <t>CECILIA MERCEDES BELLIARD VARGAS</t>
  </si>
  <si>
    <t>DIRECTOR (A)</t>
  </si>
  <si>
    <t xml:space="preserve">Subtotal </t>
  </si>
  <si>
    <t>DIVISION DE RELACIONES INTERNACIONALES - ONE</t>
  </si>
  <si>
    <t>TECNICO</t>
  </si>
  <si>
    <t>KENIA ORQUIDEA SANCHEZ FELIX</t>
  </si>
  <si>
    <t>ENCARGADO (A)</t>
  </si>
  <si>
    <t>DEPARTAMENTO DE PLANIFICACION Y DESARROLLO- ONE</t>
  </si>
  <si>
    <t>AUXILIAR ADMINISTRATIVO II</t>
  </si>
  <si>
    <t>SECRETARIA</t>
  </si>
  <si>
    <t>DIGITADOR (A)</t>
  </si>
  <si>
    <t>ANA YUDELKA MATEO MATEO</t>
  </si>
  <si>
    <t>ANYELA MELODY DE LEON MEJIA</t>
  </si>
  <si>
    <t>SERYIRA JOSEFINA DURAN ORTIZ</t>
  </si>
  <si>
    <t>JULISSA AIMEE CANARIO ACOSTA</t>
  </si>
  <si>
    <t>WENDOLIS MICELI GARCIA</t>
  </si>
  <si>
    <t>DEPARTAMENTO JURIDICO - ONE</t>
  </si>
  <si>
    <t>ROBERT ANTONIO CUSTODIO BAEZ</t>
  </si>
  <si>
    <t>ADMINISTRADOR DE REDES</t>
  </si>
  <si>
    <t>JULIO IVAN PERALTA GUZMAN</t>
  </si>
  <si>
    <t>SOPORTE INFORMATICO</t>
  </si>
  <si>
    <t>ERNESTO ANTONIO MONTERO</t>
  </si>
  <si>
    <t>DANNY ALMONTE MORA</t>
  </si>
  <si>
    <t>SOPORTE TECNICO DE SISTEMAS</t>
  </si>
  <si>
    <t>DANIEL PACHECO TAVAREZ</t>
  </si>
  <si>
    <t>NESTOR CLAUDIO PEREYRA SANTOS</t>
  </si>
  <si>
    <t>ROBERTO ARGELIS SORIANO SEGURA</t>
  </si>
  <si>
    <t>NEUTA NELSA RAMOS MADERA</t>
  </si>
  <si>
    <t>BELLANIRIS ALTAGRACIA HILARIO SANCH</t>
  </si>
  <si>
    <t>DAYRA MAGDALENA FERRERAS FOLCH</t>
  </si>
  <si>
    <t>ELBA LUCIDENIS MEDRANO FORTUNA</t>
  </si>
  <si>
    <t>DOMINGO ANTONIO VARGAS RODRIGUEZ</t>
  </si>
  <si>
    <t>MENSAJERO INTERNO</t>
  </si>
  <si>
    <t>ALICIA GERMOSEN MATEO</t>
  </si>
  <si>
    <t>AUXILIAR CONTABILIDAD</t>
  </si>
  <si>
    <t>AUSTRIA OVIEDO SANCHEZ</t>
  </si>
  <si>
    <t>AUXILIAR DE CONTABILIDAD</t>
  </si>
  <si>
    <t>RAFAEL AUGUSTO RODRIGUEZ PARRA</t>
  </si>
  <si>
    <t>AUXILIAR</t>
  </si>
  <si>
    <t>ROMARIS GARCIA JAVIER</t>
  </si>
  <si>
    <t>SECCION DE CORRESPONDENCIA- ONE</t>
  </si>
  <si>
    <t>HIRMA ISABEL APONTE CHAPMAN</t>
  </si>
  <si>
    <t>FOTOCOPIADOR</t>
  </si>
  <si>
    <t>CARLOS LEANDRO PUELLO</t>
  </si>
  <si>
    <t>MENSAJERO EXTERNO</t>
  </si>
  <si>
    <t>BERKIS ROSARIO SANTANA</t>
  </si>
  <si>
    <t>DIOSELINA MOQUETE GARCIA</t>
  </si>
  <si>
    <t>AUXILIAR ADMINISTRATIVO I</t>
  </si>
  <si>
    <t>RECEPCIONISTA</t>
  </si>
  <si>
    <t>ANGEL LUIS GOMEZ SANTOS</t>
  </si>
  <si>
    <t>CONSERJE</t>
  </si>
  <si>
    <t>MARTA YRIS AGESTA ROSARIO</t>
  </si>
  <si>
    <t>EZEQUIEL SEGURA PEREZ</t>
  </si>
  <si>
    <t>LUZ MARIA MERCEDES REYNOSO</t>
  </si>
  <si>
    <t>LUCIA ANTONIA ACOSTA ABREU</t>
  </si>
  <si>
    <t>SUPERVISOR ALMACEN</t>
  </si>
  <si>
    <t>CARLOS MANUEL NOVARRO MENDEZ</t>
  </si>
  <si>
    <t>AYUDANTE MANTENIMIENTO</t>
  </si>
  <si>
    <t>CANDIDA VALDEZ SANCHEZ</t>
  </si>
  <si>
    <t>ANTONIA LUCIANO</t>
  </si>
  <si>
    <t>TOMAS AQUINO FANINI MOREL</t>
  </si>
  <si>
    <t>CHOFER I</t>
  </si>
  <si>
    <t>MARIA LOURDES RAMIREZ</t>
  </si>
  <si>
    <t>ANACLETO TAVERAS Y VASQUEZ</t>
  </si>
  <si>
    <t>NAITSABES MERCEDES ROSARIO PIMENTEL</t>
  </si>
  <si>
    <t>FRANCISCO ANTONIO ARIAS MARTINEZ</t>
  </si>
  <si>
    <t>CHOFER</t>
  </si>
  <si>
    <t>ESCUELA NACIONAL DE ESTADISTICA- ONE</t>
  </si>
  <si>
    <t>PAOLA GISSEL LAMA SANCHEZ</t>
  </si>
  <si>
    <t>RICARDO ERNESTO SUNCAR REYES</t>
  </si>
  <si>
    <t>DIRECTOR DE CENSOS Y ENCUESTA</t>
  </si>
  <si>
    <t>DIRECCION DE CENSOS Y ENCUESTAS- ONE</t>
  </si>
  <si>
    <t>COORDINADOR DE LOGISTICA</t>
  </si>
  <si>
    <t>DEPARTAMENTO DE CENSOS- ONE</t>
  </si>
  <si>
    <t>LUIS DARIO FELIZ SANTANA</t>
  </si>
  <si>
    <t>BRAUDILIA MICELANIA GARCIA VICENTE</t>
  </si>
  <si>
    <t>AUXILIAR ESTADISTICA</t>
  </si>
  <si>
    <t>MARIA RITA PARRA CASTILLO</t>
  </si>
  <si>
    <t>DEPARTAMENTO DE ENCUESTAS- ONE</t>
  </si>
  <si>
    <t>MARY RODRIGUEZ DE OLEO</t>
  </si>
  <si>
    <t>COORDINADOR (A)</t>
  </si>
  <si>
    <t>JOSE ANIBAL JIMENEZ GUILLEN</t>
  </si>
  <si>
    <t>JOSEFINA ALTAGRACIA ESPINAL MATEO</t>
  </si>
  <si>
    <t>RAFAELA CRISANTA JIMENEZ ROSARIO</t>
  </si>
  <si>
    <t>ANGELA ANTONIA CARRASCO SOSA</t>
  </si>
  <si>
    <t>ANALISTA</t>
  </si>
  <si>
    <t>BIRMANIA ALTAGRACIA SANCHEZ ROSARIO</t>
  </si>
  <si>
    <t>DARWIN ERIAM ENCARNACION RODRIGUEZ</t>
  </si>
  <si>
    <t>ANALISTA DE METODOLOGIA</t>
  </si>
  <si>
    <t>CLARA INES GUERRERO PEREZ</t>
  </si>
  <si>
    <t>DIGITADOR</t>
  </si>
  <si>
    <t>ELIECIN ESTEBAN HERRERA SOTO</t>
  </si>
  <si>
    <t>FRANCISCO JAVIER FERMIN VILLAR</t>
  </si>
  <si>
    <t>YENSY MERCEDES MARTINEZ MEDINA</t>
  </si>
  <si>
    <t>ALTAGRACIA MARIA PINALES SUAREZ</t>
  </si>
  <si>
    <t>ANA MARIA PEREZ PEREZ</t>
  </si>
  <si>
    <t>ENMANUEL DE JESUS MADERA LOPEZ</t>
  </si>
  <si>
    <t>SUPERVISORA</t>
  </si>
  <si>
    <t>LEONARDO ANTONIO PEREZ SUERO</t>
  </si>
  <si>
    <t>LUZ SAGRARIO MOREL DE JESUS</t>
  </si>
  <si>
    <t>MATILDE GUZMAN HENRIQUEZ</t>
  </si>
  <si>
    <t>NELLY MERCEDES</t>
  </si>
  <si>
    <t>SIOMARA ARIAS HERRERA</t>
  </si>
  <si>
    <t>CECILIA ROSADO GALVA</t>
  </si>
  <si>
    <t>TECNICO I</t>
  </si>
  <si>
    <t>ELBA ALTAGRACIA DE LANCER REYES</t>
  </si>
  <si>
    <t>MARIANA DE LEON DE LEON</t>
  </si>
  <si>
    <t>PATRIA MINERVA SANTANA RAMIREZ</t>
  </si>
  <si>
    <t>JOSE AMPARO PEREZ</t>
  </si>
  <si>
    <t>AUXILIAR II</t>
  </si>
  <si>
    <t>MIDALIA BELLO EUSEBIO</t>
  </si>
  <si>
    <t>RAFAEL FRANCISCO ROSARIO MENDEZ</t>
  </si>
  <si>
    <t>ENCUESTADORA</t>
  </si>
  <si>
    <t>ANA ROSA SANTANA</t>
  </si>
  <si>
    <t>CODIFICADORA</t>
  </si>
  <si>
    <t>CARLOS ANTONIO HERNANDEZ SANTIAGO</t>
  </si>
  <si>
    <t>CARMEN JULIA MEJIA TORRES</t>
  </si>
  <si>
    <t>JORGE RAUL MARTINEZ VASQUEZ</t>
  </si>
  <si>
    <t>SUPERVISOR (A)</t>
  </si>
  <si>
    <t>MARIA MAGDALENA LIZARDO GUZMAN DE B</t>
  </si>
  <si>
    <t>MILAGROS DE LEON DE CORDERO</t>
  </si>
  <si>
    <t>RAFAELINA GOMEZ VALDEZ</t>
  </si>
  <si>
    <t>BELKIS CAMINERO GUILAMO</t>
  </si>
  <si>
    <t>FRANCISCO FLORENCIO SOLIS</t>
  </si>
  <si>
    <t>BENITA PILAR RODRIGUEZ</t>
  </si>
  <si>
    <t>APOLONIA ENRIQUETA PEREZ DIAZ</t>
  </si>
  <si>
    <t>HERODITA HERRERA RODRIGUEZ</t>
  </si>
  <si>
    <t>MARIA ALTAGRACIA SANTOS LOPEZ</t>
  </si>
  <si>
    <t>ZENOBIA HORACIO GARCIA</t>
  </si>
  <si>
    <t>NIURKA MILAURIS FIGUEREO LUCIANO</t>
  </si>
  <si>
    <t>ADMINISTRADOR DE GEODATABASE</t>
  </si>
  <si>
    <t>CRISMARY GARCIA RAMIREZ</t>
  </si>
  <si>
    <t>PATRICIA CASTRO ESPINAL</t>
  </si>
  <si>
    <t>TECNICO EN GEOMATICA</t>
  </si>
  <si>
    <t>TECNICO DE LIMITES Y LINDEROS</t>
  </si>
  <si>
    <t>ANTONIO MANUEL ALMONTE</t>
  </si>
  <si>
    <t>FRANCISCO DE LA ROSA ADAMES</t>
  </si>
  <si>
    <t>JOSE RODOLFO MERCEDES BROWN</t>
  </si>
  <si>
    <t>MACARIA CANDELARIO RAMOS</t>
  </si>
  <si>
    <t>OLIVER ENMANUEL SANCHEZ DESENA</t>
  </si>
  <si>
    <t>DIVISION DE GEOMATICA- ONE</t>
  </si>
  <si>
    <t>DELVYS EMILIO POLANCO MONTERO</t>
  </si>
  <si>
    <t>EDWARD ODALIS CHALA BAUTISTA</t>
  </si>
  <si>
    <t>EDITOR DE PLANOS</t>
  </si>
  <si>
    <t>DIGITALIZADOR</t>
  </si>
  <si>
    <t>LUIS ALBERTI ACEVEDO ZABALA</t>
  </si>
  <si>
    <t>ROBERTICO JIMENEZ CONTRERAS</t>
  </si>
  <si>
    <t>SANTA GRISSELL ARIAS TEJEDA</t>
  </si>
  <si>
    <t>ENCARGADO DIVISION GEOMATICA</t>
  </si>
  <si>
    <t>DEPARTAMENTO DE COMUNICACIONES- ONE</t>
  </si>
  <si>
    <t>DIAFANA ELIZABETH SOTO BAEZ</t>
  </si>
  <si>
    <t>SECRETARIA EJECUTIVA</t>
  </si>
  <si>
    <t>DOWLAY HUMBALH CASTILLO PEREZ</t>
  </si>
  <si>
    <t>ISAURA MARIA ABREU DIAZ</t>
  </si>
  <si>
    <t>COORDINADORA DE EVENTOS</t>
  </si>
  <si>
    <t>AUXILIAR RELACIONES PUBLICAS</t>
  </si>
  <si>
    <t>CARMEN CECILIA CABANES MENDEZ</t>
  </si>
  <si>
    <t>JENNIFER TEJEDA CUESTA</t>
  </si>
  <si>
    <t>MIGUEL EDUARDO LUCIANO SANTANA</t>
  </si>
  <si>
    <t>RAYSA HERNANDEZ GARCIA</t>
  </si>
  <si>
    <t>Sueldo Bruto</t>
  </si>
  <si>
    <t xml:space="preserve">Total general: </t>
  </si>
  <si>
    <t>OFICINA NACIONAL DE ESTADÍSTICA</t>
  </si>
  <si>
    <t>Santo Domingo, República Dominicana</t>
  </si>
  <si>
    <t>SONIA LUISANA CRISTO SANTOS</t>
  </si>
  <si>
    <t>DEPARTAMENTO DE RECURSOS HUMANOS- ONE</t>
  </si>
  <si>
    <t>KISORIS ELOISA SANCHEZ PEÑA</t>
  </si>
  <si>
    <t>EMMANUEL DAVID GATON PEÑA</t>
  </si>
  <si>
    <t>MAYORDOMO</t>
  </si>
  <si>
    <t>NELSON GUILLERMO APONTE SOTO</t>
  </si>
  <si>
    <t>WANDA PASCUAL RICHIEZ</t>
  </si>
  <si>
    <t>ALFIDA IBELKA SANCHEZ SERRANO</t>
  </si>
  <si>
    <t>TECNICO DE COMPRAS</t>
  </si>
  <si>
    <t>SOPORTE ADMINISTRATIVO</t>
  </si>
  <si>
    <t>ANALISTA CONTROL Y EVALUACION</t>
  </si>
  <si>
    <t>COORDINADOR DE CAMPO</t>
  </si>
  <si>
    <t>ANALISTA DE MERCADEO Y PUBLIC</t>
  </si>
  <si>
    <t>XIOMARA DIAZ JIMENEZ</t>
  </si>
  <si>
    <t>TORIBIA MONTERO MONTERO</t>
  </si>
  <si>
    <t>THEODORE ALEXANDER QUANT MATOS</t>
  </si>
  <si>
    <t>BIANKIS RUSELIS BELLO CARRION</t>
  </si>
  <si>
    <t>ORQUELINA MERAN CASTRO</t>
  </si>
  <si>
    <t>PARQUEADOR</t>
  </si>
  <si>
    <t>DIRECCION DE ESTADISTICAS ECONOMICAS- ONE</t>
  </si>
  <si>
    <t>ENCARGADO</t>
  </si>
  <si>
    <t>ANALISTA DE COMERCIO EXTERIOR</t>
  </si>
  <si>
    <t>MINISTERIO DE ECONOMÍA, PLANIFICACIÓN Y DESARROLLO</t>
  </si>
  <si>
    <t>ADELA NIKAURY PIÑEIRO MATOS</t>
  </si>
  <si>
    <t>DELFIA MELADYS DE JESUS TORIBIO MEZ</t>
  </si>
  <si>
    <t>CARLOS WILSON SANTANA TRINIDAD</t>
  </si>
  <si>
    <t>MARLEN DE ARMAS HILTON</t>
  </si>
  <si>
    <t>ROBERTO ANTONIO CASTILLO BRITO</t>
  </si>
  <si>
    <t>EDDIE AMABLE CARVAJAR OVIEDO</t>
  </si>
  <si>
    <t>CARRERA ADM.</t>
  </si>
  <si>
    <t>FIJO</t>
  </si>
  <si>
    <t>IVAN ALBERTO OTTENWALDER NUÑEZ</t>
  </si>
  <si>
    <t>AUXILIAR ADMINISTRATIVO (A)</t>
  </si>
  <si>
    <t>DALINA ALTAGRACIA ALMONTE</t>
  </si>
  <si>
    <t>YINEIRI GONZALEZ PEREZ</t>
  </si>
  <si>
    <t>MARIANELIS GUERRERO</t>
  </si>
  <si>
    <t>LUIS HENRY GUZMAN CORDERO</t>
  </si>
  <si>
    <t>ACTUALIZADOR CARTOGRAFICO</t>
  </si>
  <si>
    <t>DENNIS CHRISTOPHER POLANCO</t>
  </si>
  <si>
    <t>ELECTRICISTA</t>
  </si>
  <si>
    <t>ANDRES ANIBAL MEDINA CUEVA</t>
  </si>
  <si>
    <t>YANIRA CRISTINA DE LA CRUZ PERALTA</t>
  </si>
  <si>
    <t>JEORGE LEONARDO SANCHEZ BONILLA</t>
  </si>
  <si>
    <t>JOSE NICOLAS TAVERAS MONTAS</t>
  </si>
  <si>
    <t>COORDINADOR DE DIGITACION</t>
  </si>
  <si>
    <t>JHENSY JAFRINEO SANDOVAL MORAN</t>
  </si>
  <si>
    <t>VIVIAN NATHALY SANCHEZ</t>
  </si>
  <si>
    <t>FIORDALIZA MATEO LANDA</t>
  </si>
  <si>
    <t>DINANYELI DE REGLA CRUZ GUERRERO</t>
  </si>
  <si>
    <t>ENCUESTADOR</t>
  </si>
  <si>
    <t>MIGUEL ANTONIO MARTINEZ ASENCIO</t>
  </si>
  <si>
    <t>EMIRCI ANTONIA MEDINA CUEVAS</t>
  </si>
  <si>
    <t>GABRIELA FERREIRAS HARGUINDEGUY</t>
  </si>
  <si>
    <t>CATTY SELMO CANDELARIO</t>
  </si>
  <si>
    <t>OLGA LIDIA GUZMAN FRIAS</t>
  </si>
  <si>
    <t>MARTINA HERNANDEZ MORENO</t>
  </si>
  <si>
    <t>MARIA MARGARITA MARRERO MARTINEZ</t>
  </si>
  <si>
    <t>JUANA DOMINGA LEBRON RIVERAS</t>
  </si>
  <si>
    <t>HOLY LEIDY GARCIA CASTILLO</t>
  </si>
  <si>
    <t>JOHAN MARCOS SEGURA CHARLES</t>
  </si>
  <si>
    <t>JHONNY RAFAEL PERDOMO BASILIO</t>
  </si>
  <si>
    <t>ROBERT IVAN PEREZ RODRIGUEZ</t>
  </si>
  <si>
    <t>MARIANELA BELTRE GARCES</t>
  </si>
  <si>
    <t>WILMA ALEXANDER ARIAS CASTRO</t>
  </si>
  <si>
    <t xml:space="preserve">ENCARGADO (A) </t>
  </si>
  <si>
    <t>PERCIO ANTONIO SANCHEZ SANCHEZ</t>
  </si>
  <si>
    <t>VICTOR LEONARDO RODRIGUEZ MEDINA</t>
  </si>
  <si>
    <t>AYUDANTE DE MANTENIMIENTO</t>
  </si>
  <si>
    <t>ANDRES ROJAS RUSSELL</t>
  </si>
  <si>
    <t>Estatus</t>
  </si>
  <si>
    <t>Nombre</t>
  </si>
  <si>
    <t>WENDY YOKASTA CABRERA CONTRERAS</t>
  </si>
  <si>
    <t>YOMARYS JIMENEZ GONZALEZ</t>
  </si>
  <si>
    <t>MARIO EMILIO FERNANDEZ CEPEDA</t>
  </si>
  <si>
    <t>ADMINISTRADOR BASE DE DATOS</t>
  </si>
  <si>
    <t>LUIS GUILLERMO SUED BAEZ</t>
  </si>
  <si>
    <t>AUXILIAR ADMINISTRATIVO</t>
  </si>
  <si>
    <t>JORGE LUIS BERIGUETE BARRIENTO</t>
  </si>
  <si>
    <t>SARIELA SANCHEZ</t>
  </si>
  <si>
    <t>NANCY BETHANIA SILVERIO MEDINA</t>
  </si>
  <si>
    <t>VICTORIA TAPIA PEREZ</t>
  </si>
  <si>
    <t>GISELLE MARIA RODRIGUEZ CANDELIER</t>
  </si>
  <si>
    <t>JOSE RAFAEL AQUINO BALBUENA</t>
  </si>
  <si>
    <t>DAQUEILIN ENCARNACION PEÑA</t>
  </si>
  <si>
    <t>ENMANUEL ALBERTO DE LEON REYES</t>
  </si>
  <si>
    <t>TECNICO DE CONTABILIDAD</t>
  </si>
  <si>
    <t>EDDY FLOIRAN LANTIGUA SANCHEZ</t>
  </si>
  <si>
    <t>THEANY MARIE MAGO ACEVEDO</t>
  </si>
  <si>
    <t>LUIS MIGUEL SORIANO</t>
  </si>
  <si>
    <t>XIOMARA SEGURA</t>
  </si>
  <si>
    <t>DIVISION DE DISEÑO Y ANALISIS- ONE</t>
  </si>
  <si>
    <t>FARAH MICHELLE PAREDES VIERA</t>
  </si>
  <si>
    <t>EDDY ODALIX TEJEDA DIAZ</t>
  </si>
  <si>
    <t>MERCEDES REYES VICTORIANO</t>
  </si>
  <si>
    <t>ASESOR (A)</t>
  </si>
  <si>
    <t>MILAGROS SENA QUEZADA</t>
  </si>
  <si>
    <t>AUXILIAR ADMINISTRATIVO(A)</t>
  </si>
  <si>
    <t>PARALEGAL</t>
  </si>
  <si>
    <t>MERIBEL RAMOS CONCEPCION</t>
  </si>
  <si>
    <t>MIOSOTIS MERCELIA RIVAS PIÑA</t>
  </si>
  <si>
    <t>TECNICO DE RECURSOS HUMANOS</t>
  </si>
  <si>
    <t>ANA VIRGINIA DE LEON GOMEZ</t>
  </si>
  <si>
    <t>JUAN CARLOS SALAS SANCHEZ</t>
  </si>
  <si>
    <t>SANTIAGO ORTIZ SANTANA</t>
  </si>
  <si>
    <t>YASELY GONZALEZ MOREL</t>
  </si>
  <si>
    <t>TECNICO ADMINISTRATIVO</t>
  </si>
  <si>
    <t>DEPARTAMENTO DE VINCULACIONES - ONE</t>
  </si>
  <si>
    <t>DIVISION DE COMUNICACIONES INTERNAS Y EXTERNAS ONE</t>
  </si>
  <si>
    <t>DIVISION DE DISEÑO Y PUBLICACIONES-ONE</t>
  </si>
  <si>
    <t>DIVISION DE RECLUTAMIENTO Y SELECCIÓN Y ORGANIZACIÓN DEL TRABAJO- ONE</t>
  </si>
  <si>
    <t>DIVISION DE EVALUACION DEL DESEMPEÑO Y CAPACITACION- ONE</t>
  </si>
  <si>
    <t>DIVISION DE RELACIONES LABORALES Y SOCIALES- ONE</t>
  </si>
  <si>
    <t>DEPARTAMENTO DE GEOESTADISTICAS- ONE</t>
  </si>
  <si>
    <t>DIVISION DE OPERACIONES GEOESTADISTICAS- ONE</t>
  </si>
  <si>
    <t>DEPARTAMENTO ADMINISTRATIVO- ONE</t>
  </si>
  <si>
    <t>KISSAYRI REYES MATEO</t>
  </si>
  <si>
    <t>CRISTIAN ANTONIO GUZMAN ROSARIO</t>
  </si>
  <si>
    <t>DEPARTAMENTO FINANCIERO- ONE</t>
  </si>
  <si>
    <t>DIVISION DE CONTABILIDAD- ONE</t>
  </si>
  <si>
    <t>DIRECCION DE TECNOLOGIAS DE LA INFORMACION Y COMUNICACION- ONE</t>
  </si>
  <si>
    <t>DIVISION DE ADMINISTRACION DE SERVICIOS TIC- ONE</t>
  </si>
  <si>
    <t>DEPARTAMENTO DE DESARROLLO E IMPLEMENTACION DE SISTEMAS- ONE</t>
  </si>
  <si>
    <t>DIVISION DE ADMINISTRACION DE SISTEMAS- ONE</t>
  </si>
  <si>
    <t>DIVISION DE ADMINISTRACION DE REDES Y COMUNICACIONES- ONE</t>
  </si>
  <si>
    <t>DEPARTAMENTO DE PROCESAMIENTO DE DATOS- ONE</t>
  </si>
  <si>
    <t>DIRECCION DE ESTADISTICAS DEMOGRAFICAS, SOCIALES Y AMBIENTALES- ONE</t>
  </si>
  <si>
    <t>DEPARTAMENTO DE ESTADISTICAS DEMOGRAFICAS Y SOCIALES- ONE</t>
  </si>
  <si>
    <t>DIVISION DE ESTADISTICAS DEMOGRAFICAS- ONE</t>
  </si>
  <si>
    <t>DIVISION DE INDICES DE PRODUCCION-ONE</t>
  </si>
  <si>
    <t>DEPARTAMENTO DE ESTADISTICAS ESTRUCTURALES- ONE</t>
  </si>
  <si>
    <t>DIVISION DIRECTORIOS- ONE</t>
  </si>
  <si>
    <t>DIVISION DE ESTADISTICAS DE COMERCIO EXTERIOR- ONE</t>
  </si>
  <si>
    <t>DIVISION DE ESTADISTICAS SECTORIALES- ONE- ONE</t>
  </si>
  <si>
    <t>F</t>
  </si>
  <si>
    <t>M</t>
  </si>
  <si>
    <t>DAURIN MACKENLY PEREZ CONTRERAS</t>
  </si>
  <si>
    <t xml:space="preserve">FIJO </t>
  </si>
  <si>
    <t xml:space="preserve">GUILLERMINA ELIZABETH ACEVEDO </t>
  </si>
  <si>
    <t xml:space="preserve">OTTO ISAIAS ROJAS REYES </t>
  </si>
  <si>
    <t>MAGNOLIA ESTHER JEREZ MARMOLEJOS</t>
  </si>
  <si>
    <t xml:space="preserve">LAURA JULISSA PEREYRA SENCION </t>
  </si>
  <si>
    <t xml:space="preserve">      F</t>
  </si>
  <si>
    <t xml:space="preserve">LUZ MARIA DE LEON CASTILLO </t>
  </si>
  <si>
    <t>GESTOR DE PROTOCOLO</t>
  </si>
  <si>
    <t>TECNICO DE NOMINAS</t>
  </si>
  <si>
    <t xml:space="preserve">JUANA YVELISE SALDAÑA DE LEON </t>
  </si>
  <si>
    <t>LIDIA SANTA RIVAS UREÑA</t>
  </si>
  <si>
    <t xml:space="preserve">RAUL DARISME ACOSTA </t>
  </si>
  <si>
    <t>MARIA ELIZABETH NIN PEÑA</t>
  </si>
  <si>
    <t>SECRETARIA l</t>
  </si>
  <si>
    <t>DEPARTAMENTO DE ARTICULACION DEL SISTEMA ESTADISTICO NACIONAL- ONE</t>
  </si>
  <si>
    <t>ZOLAINA CASTILLO PEREZ</t>
  </si>
  <si>
    <t>Genero</t>
  </si>
  <si>
    <t>DEAPARTAMENTO DE ESTADISTICAS COYUNTURALES-ONE</t>
  </si>
  <si>
    <t xml:space="preserve">CELEDONIA MONTERO MONTERO </t>
  </si>
  <si>
    <t xml:space="preserve">CYNTHIA ELOISA REYES LANTIGUA </t>
  </si>
  <si>
    <t xml:space="preserve">VICTOR ANTONIO LEREAUX BENZAN </t>
  </si>
  <si>
    <t>ADMINISTRADOR DE SISTEMAS</t>
  </si>
  <si>
    <t xml:space="preserve">JORGE LUIS HEREDIA MANCEBO </t>
  </si>
  <si>
    <t>ENCARGADA INTERINA</t>
  </si>
  <si>
    <t>NORVIA LORENA MARTINEZ FERNANDEZ</t>
  </si>
  <si>
    <t>Nómina de Empleados Fijos</t>
  </si>
  <si>
    <t>DIVISION DE ACCESO A LA INFORMACION PUBLICA</t>
  </si>
  <si>
    <t>HUASCAR ESTEBAN VANDERHORST</t>
  </si>
  <si>
    <t>DISEÑADOR GRAFICO</t>
  </si>
  <si>
    <t xml:space="preserve">JOSE MIGUEL PEREZ DEL CARMEN </t>
  </si>
  <si>
    <t xml:space="preserve">TECNICO </t>
  </si>
  <si>
    <t>INGRID SORAYA CASTILLO NUÑUEZ</t>
  </si>
  <si>
    <t xml:space="preserve">GIAN CARLO PEZZOTTI SARANGELO </t>
  </si>
  <si>
    <t>MIGUELINA ALTAGRACIA VELEZ SATOS</t>
  </si>
  <si>
    <t>MARCELL BIENVENIDO EUSEBIO SAVIÑON</t>
  </si>
  <si>
    <t xml:space="preserve">YEFFRY STARLING MEJIA LA PAEZ </t>
  </si>
  <si>
    <t xml:space="preserve">EDGAR LORENZO JASQUEZ GUILLEN </t>
  </si>
  <si>
    <t>DIVISION DE CENTROS SERVICIO INFORMACION-ONE</t>
  </si>
  <si>
    <t xml:space="preserve">RAMONA MERCEDES PERALTA TAVERAS </t>
  </si>
  <si>
    <t xml:space="preserve">ENC.CENTRO DE DOCUMENTACION </t>
  </si>
  <si>
    <t xml:space="preserve">ANGELICA MARIA PARRA CORSINO </t>
  </si>
  <si>
    <t xml:space="preserve">AUXILIAR DE DOCUMENTACION </t>
  </si>
  <si>
    <t>JOSE LUIS LOZANO RODRIGUEZ</t>
  </si>
  <si>
    <t>ROSANNA ALTAGRACIA PEREZ GARCIA</t>
  </si>
  <si>
    <t>DIVISION DE INVESTIGACIONES- ONE</t>
  </si>
  <si>
    <t xml:space="preserve">GENOLIA  ALEXANDRA GOMEZ CESPEDES </t>
  </si>
  <si>
    <t xml:space="preserve">ANALISTA DE INVESTIGACIONES </t>
  </si>
  <si>
    <t>DIVICION DE PLANIFICACION ACADEMICA-ONE</t>
  </si>
  <si>
    <t xml:space="preserve">JUAN DE LA CRUZ RODRIGUEZ ABREU </t>
  </si>
  <si>
    <t>JORGE POLANCO PERDOMO</t>
  </si>
  <si>
    <t>DEPARTAMENTO DE OPERACIONES TIC-ONE</t>
  </si>
  <si>
    <t>ADAN EMMANUEL PEREZ QUEZADA</t>
  </si>
  <si>
    <t xml:space="preserve">JULIO JIMENEZ PEREZ </t>
  </si>
  <si>
    <t>DIVISION DE INDICES DE PRECIOS MINORISTAS-ONE</t>
  </si>
  <si>
    <t>HECTOR RADMES PIMENTEL AQUINO</t>
  </si>
  <si>
    <t xml:space="preserve">ANALISTA SECTORIAL </t>
  </si>
  <si>
    <t>AUXILIAR ADMINISTRATIVA</t>
  </si>
  <si>
    <t>DIVISION DE FORMULACION, MONITOREO Y EVALUACIONES DE PLANES, PROGRAMAS Y PROYECTOS-ONE</t>
  </si>
  <si>
    <t>JOSE MIGUEL NUÑEZ SOLANO</t>
  </si>
  <si>
    <t xml:space="preserve">DANIEL MEJIA CARABALLO </t>
  </si>
  <si>
    <t>SECCION DE ARCHIVO CENTRAL- ONE</t>
  </si>
  <si>
    <t>MARCIA JOSEFINA CONTRERAS TEJEDA</t>
  </si>
  <si>
    <t>ENRIQUE BATISTA DE LA CRUZ</t>
  </si>
  <si>
    <t>LEONEL SANLANTE CARRASCO</t>
  </si>
  <si>
    <t>OLGA CELESTE MUÑOZ PEÑA</t>
  </si>
  <si>
    <t>SECCION DE REGISTRO, CONTROL Y NOMINAS- ONE</t>
  </si>
  <si>
    <t>DIVISION DE PRESUPUESTO-ONE</t>
  </si>
  <si>
    <t>KATY MORENO CHARLES</t>
  </si>
  <si>
    <t>ANALISTA PRESUPUESTO</t>
  </si>
  <si>
    <t>Sutotal</t>
  </si>
  <si>
    <t>CARRERA ADM</t>
  </si>
  <si>
    <t>JOSE IVAN RODRIGUEZ RAY</t>
  </si>
  <si>
    <t>DIVISION DE SERVICIOS GENERALES- ONE</t>
  </si>
  <si>
    <t>DIRECCION DE NORMATIVAS Y METODOLOGIA-ONE</t>
  </si>
  <si>
    <t>DIVISION DE ESTADISTICAS SOCIALES- ONE</t>
  </si>
  <si>
    <t>HERMINIA ERCIRA DOTEL SANCHEZ</t>
  </si>
  <si>
    <t>DESARROLLADOR DE SISTEMAS II</t>
  </si>
  <si>
    <t>WILLY NEY OTAÑEZ REYES</t>
  </si>
  <si>
    <t xml:space="preserve">ENCARGADO </t>
  </si>
  <si>
    <t>SANTIAGO JOSE DE PEÑA</t>
  </si>
  <si>
    <t>COORDINADORA EJECUTIVA</t>
  </si>
  <si>
    <t>ANALISTA CALIDAD EN LA GESTION</t>
  </si>
  <si>
    <t xml:space="preserve">ENC. DIV. DESARROLLO HUMANO </t>
  </si>
  <si>
    <t>MANUEL ADELSO CRUZ AMEZQUITA</t>
  </si>
  <si>
    <t>DEPARTAMENTO DE METODOLOGIAS-ONE</t>
  </si>
  <si>
    <t xml:space="preserve">JOSEFINA DE LOS ANGELES MANZUETA </t>
  </si>
  <si>
    <t xml:space="preserve">ANALISTA DE METODOLOGIA                    </t>
  </si>
  <si>
    <t>DEPARTAMENTO DE COMPRAS Y CONTRATACIONES- ONE</t>
  </si>
  <si>
    <t xml:space="preserve">COORDINADORA ADMINISTRATIVA </t>
  </si>
  <si>
    <t>ANALISTA FINANCIERO</t>
  </si>
  <si>
    <t xml:space="preserve">TECNICO CONTROL DE BIENES </t>
  </si>
  <si>
    <t>ANALISTA SECTORIAL</t>
  </si>
  <si>
    <t>DIVISION DE OPERACIONES ENCUESTAS- ONE</t>
  </si>
  <si>
    <t>DIVISION DE OPERACIONES DE CENSOS- ONE</t>
  </si>
  <si>
    <t xml:space="preserve">MARGARITA LARA LARA </t>
  </si>
  <si>
    <t>DEPARTAMENTO DE ESTADISTICAS MACROECONOMICAS Y SECTORIALES-ONE</t>
  </si>
  <si>
    <t xml:space="preserve">GRESY MARIBEL BAEZ DE LOS SANTOS </t>
  </si>
  <si>
    <t>JAMIE MENDEZ SUERO</t>
  </si>
  <si>
    <t xml:space="preserve">MARCO ANTONIO MORENO MOREL </t>
  </si>
  <si>
    <t xml:space="preserve">CHOFER </t>
  </si>
  <si>
    <t>RONY PEREZ LOPEZ</t>
  </si>
  <si>
    <t>ANALISTA DE DISEÑO CONCEPTUAL</t>
  </si>
  <si>
    <t>TECNICO ACTUALIZACION CARTOGRAFICO</t>
  </si>
  <si>
    <t>TECNICO EN OPERACIONES GEOESTADISTICA</t>
  </si>
  <si>
    <t>ANALISTA DE OPERACIONES GEOESTADISTICA</t>
  </si>
  <si>
    <t>TECNICO DE OPERACIONES GEOESTADISTICA</t>
  </si>
  <si>
    <t>AUXILIAR ARCHIVO Y CORRESPONDENCIA</t>
  </si>
  <si>
    <t>TECNICO ARCHIVISTA</t>
  </si>
  <si>
    <t>CARLO ALBERTO ORTIZ BAEZ</t>
  </si>
  <si>
    <t>SOPORTE TECNICO DE REDES Y COMUNICACIONES</t>
  </si>
  <si>
    <t>ENCARGADA DIVISION DE OPERACIONES</t>
  </si>
  <si>
    <t>ENCARGADO DPTO. ENCUESTAS</t>
  </si>
  <si>
    <t xml:space="preserve">ANALISTA EXPLOTACION DE INFORMACION </t>
  </si>
  <si>
    <t>DIVISION ENCUESTA ACTIVIDAD ECONOMICA- ONE</t>
  </si>
  <si>
    <t>DEPARTAMENTO DE ESTADÍSTICAS AMBIENTALES-ONE</t>
  </si>
  <si>
    <t>PAOLA ESMERALDA RODRIGUEZ ADAMES</t>
  </si>
  <si>
    <t>FRANCISCO IRENEO CACERES UREÑA</t>
  </si>
  <si>
    <t>SECCION DE TESORERIA-ONE</t>
  </si>
  <si>
    <t>Subtotal</t>
  </si>
  <si>
    <t>DIVISION DE DISEÑO METODOLOGICO Y CONCEPTUAL- ONE</t>
  </si>
  <si>
    <t>TECNICO DE OPERACIONES DE ENCUESTA</t>
  </si>
  <si>
    <t>COORDINADOR DE OFICINA PROVINCIAL</t>
  </si>
  <si>
    <t xml:space="preserve">ANALISTA DE RECURSOS HUMANOS </t>
  </si>
  <si>
    <t>OFICIAL DE ACCESO A LA INFORMACION</t>
  </si>
  <si>
    <t>DIVISION DE DESARROLLO INSTITUCIONAL Y CALIDAD EN LA GESTION-ONE</t>
  </si>
  <si>
    <t>ANALISTA DE RECURSOS HUMANOS</t>
  </si>
  <si>
    <t>AUXILIAR ALMACEN Y SUMINISTRO</t>
  </si>
  <si>
    <t>SHELILA E DEL C DE JESUS RUIZ SILVERIO</t>
  </si>
  <si>
    <t>ANALISTA DE ESTADISTICAS ESTRUCTURALES</t>
  </si>
  <si>
    <t>TECNICO DE ESTADISTICAS ESTRUCTURALES</t>
  </si>
  <si>
    <t>ANALISTA DE ESTADISTICAS DEMOGRAFICAS</t>
  </si>
  <si>
    <t>ENMANUEL ALEXANDER HERNANDEZ REYNOSO</t>
  </si>
  <si>
    <t>CARMEN ALTAGRACIA MARIÑEZ QUEZADA</t>
  </si>
  <si>
    <t>MILDRED GRABRIELA MARTINEZ MEJIA</t>
  </si>
  <si>
    <t>CARGO DE CONFIANZA</t>
  </si>
  <si>
    <t>DE LIBRE NOMBRAMIENTO Y REMOCION</t>
  </si>
  <si>
    <t>XIOMARA C DE LOS ANGELES ESPAILLAT PEÑA</t>
  </si>
  <si>
    <t>ANALISTA DE ESTADISTICAS SOCIALES</t>
  </si>
  <si>
    <t>NERYS SANTANA CASTILLO</t>
  </si>
  <si>
    <t>JUAN ANTONIO RODRIGUEZ CONCEPCION</t>
  </si>
  <si>
    <t>NAIROBY ELIZABETH CHALAS CHALAS</t>
  </si>
  <si>
    <t>ANA LUISA FELIX FELIPE</t>
  </si>
  <si>
    <t>ANALISTA LEGAL</t>
  </si>
  <si>
    <t>DIVISION DE MEDIOS DIGITALES Y CONTENIDOS MULTIMEDIA-ONE</t>
  </si>
  <si>
    <t>JOAN MANUEL MEJIA HEREDIA</t>
  </si>
  <si>
    <t xml:space="preserve"> </t>
  </si>
  <si>
    <t>MILCIADES ALEJANDRO KING SILVEN</t>
  </si>
  <si>
    <t>SUPERVISOR DE TRANSPORTACION</t>
  </si>
  <si>
    <t>FIOR D' ALIZA DEL CARMEN ROSARIO PAYERO</t>
  </si>
  <si>
    <t>AURA GREGORIA POLANCO JEREZ DE FISCHER</t>
  </si>
  <si>
    <t>ABNEN MIGUEL DE LA CRUZ PERDOMO</t>
  </si>
  <si>
    <t>CAROLINA ELIZABETH PRENSA MORENO</t>
  </si>
  <si>
    <t>HEALLY ANNY SANCHEZ ESTRELLA</t>
  </si>
  <si>
    <t>ALFERNY STALIN EUSEBIO HEREDIA</t>
  </si>
  <si>
    <t xml:space="preserve">MARIA ANTONIA BRITO LEONIDAS </t>
  </si>
  <si>
    <t xml:space="preserve">YARILYS ALTAGRACIA ESPINAL LOPEZ </t>
  </si>
  <si>
    <t>LAURA MARIE MENDEZ CABRERA</t>
  </si>
  <si>
    <t>ELAINE ANGELICA MEJIA MARMOL</t>
  </si>
  <si>
    <t>ANALISTA DE RECLUTAMIENTO Y SELECCIÓN</t>
  </si>
  <si>
    <t>P.PROBATORIO</t>
  </si>
  <si>
    <t>Mes de Junio 2023</t>
  </si>
  <si>
    <t xml:space="preserve">ANALISTA DE PLANIFICACION </t>
  </si>
  <si>
    <t xml:space="preserve">ANTHONY ENCARNACION CESAR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</si>
</sst>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24"/>
      <color theme="0"/>
      <name val="Arial"/>
      <family val="2"/>
    </font>
    <font>
      <b/>
      <sz val="18"/>
      <color theme="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2">
    <xf numFmtId="0" fontId="0" fillId="0" borderId="0" xfId="0"/>
    <xf numFmtId="0" fontId="16" fillId="0" borderId="0" xfId="0" applyFont="1"/>
    <xf numFmtId="0" fontId="16" fillId="33" borderId="0" xfId="0" applyFont="1" applyFill="1"/>
    <xf numFmtId="0" fontId="19" fillId="35" borderId="0" xfId="0" applyFont="1" applyFill="1" applyAlignment="1">
      <alignment vertical="center"/>
    </xf>
    <xf numFmtId="0" fontId="1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4" fontId="0" fillId="0" borderId="0" xfId="0" applyNumberFormat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 vertical="center"/>
    </xf>
    <xf numFmtId="14" fontId="0" fillId="0" borderId="0" xfId="0" applyNumberFormat="1" applyAlignment="1">
      <alignment horizontal="left"/>
    </xf>
    <xf numFmtId="0" fontId="16" fillId="37" borderId="0" xfId="0" applyFont="1" applyFill="1"/>
    <xf numFmtId="0" fontId="0" fillId="37" borderId="0" xfId="0" applyFill="1"/>
    <xf numFmtId="0" fontId="22" fillId="0" borderId="0" xfId="0" applyFont="1"/>
    <xf numFmtId="0" fontId="0" fillId="0" borderId="0" xfId="0" applyAlignment="1">
      <alignment horizontal="center"/>
    </xf>
    <xf numFmtId="0" fontId="16" fillId="33" borderId="0" xfId="0" applyFont="1" applyFill="1" applyAlignment="1">
      <alignment horizontal="center"/>
    </xf>
    <xf numFmtId="0" fontId="16" fillId="37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19" fillId="35" borderId="0" xfId="0" applyFont="1" applyFill="1" applyAlignment="1">
      <alignment horizontal="center"/>
    </xf>
    <xf numFmtId="0" fontId="22" fillId="37" borderId="0" xfId="0" applyFont="1" applyFill="1"/>
    <xf numFmtId="0" fontId="22" fillId="37" borderId="0" xfId="0" applyFont="1" applyFill="1" applyAlignment="1">
      <alignment horizontal="center"/>
    </xf>
    <xf numFmtId="0" fontId="22" fillId="0" borderId="0" xfId="0" applyFont="1" applyAlignment="1">
      <alignment horizontal="left" vertical="center"/>
    </xf>
    <xf numFmtId="43" fontId="1" fillId="0" borderId="0" xfId="1" applyFont="1" applyAlignment="1">
      <alignment horizontal="left" vertical="center"/>
    </xf>
    <xf numFmtId="43" fontId="0" fillId="0" borderId="0" xfId="1" applyFont="1" applyAlignment="1">
      <alignment vertical="center"/>
    </xf>
    <xf numFmtId="43" fontId="0" fillId="0" borderId="0" xfId="1" applyFont="1" applyAlignment="1">
      <alignment horizontal="left" vertical="center"/>
    </xf>
    <xf numFmtId="0" fontId="16" fillId="38" borderId="0" xfId="0" applyFont="1" applyFill="1"/>
    <xf numFmtId="0" fontId="16" fillId="38" borderId="0" xfId="0" applyFont="1" applyFill="1" applyAlignment="1">
      <alignment horizontal="center"/>
    </xf>
    <xf numFmtId="0" fontId="0" fillId="38" borderId="0" xfId="0" applyFill="1"/>
    <xf numFmtId="0" fontId="0" fillId="33" borderId="0" xfId="0" applyFill="1"/>
    <xf numFmtId="0" fontId="0" fillId="38" borderId="0" xfId="0" applyFill="1" applyAlignment="1">
      <alignment horizontal="center"/>
    </xf>
    <xf numFmtId="0" fontId="16" fillId="39" borderId="0" xfId="0" applyFont="1" applyFill="1"/>
    <xf numFmtId="0" fontId="0" fillId="39" borderId="0" xfId="0" applyFill="1"/>
    <xf numFmtId="0" fontId="22" fillId="0" borderId="0" xfId="0" applyFont="1" applyAlignment="1">
      <alignment horizontal="center"/>
    </xf>
    <xf numFmtId="0" fontId="23" fillId="38" borderId="0" xfId="0" applyFont="1" applyFill="1"/>
    <xf numFmtId="0" fontId="23" fillId="38" borderId="0" xfId="0" applyFont="1" applyFill="1" applyAlignment="1">
      <alignment horizontal="center"/>
    </xf>
    <xf numFmtId="0" fontId="23" fillId="0" borderId="0" xfId="0" applyFont="1"/>
    <xf numFmtId="0" fontId="23" fillId="0" borderId="0" xfId="0" applyFont="1" applyAlignment="1">
      <alignment horizontal="center"/>
    </xf>
    <xf numFmtId="43" fontId="1" fillId="0" borderId="0" xfId="1" applyFont="1" applyAlignment="1">
      <alignment horizontal="right" vertical="center"/>
    </xf>
    <xf numFmtId="0" fontId="0" fillId="37" borderId="0" xfId="0" applyFill="1" applyAlignment="1">
      <alignment horizontal="left" vertical="center"/>
    </xf>
    <xf numFmtId="43" fontId="0" fillId="0" borderId="0" xfId="1" applyFont="1" applyAlignment="1"/>
    <xf numFmtId="0" fontId="0" fillId="37" borderId="0" xfId="0" applyFill="1" applyAlignment="1">
      <alignment horizontal="center"/>
    </xf>
    <xf numFmtId="43" fontId="0" fillId="0" borderId="0" xfId="1" applyFont="1"/>
    <xf numFmtId="0" fontId="0" fillId="37" borderId="23" xfId="0" applyFill="1" applyBorder="1"/>
    <xf numFmtId="14" fontId="0" fillId="37" borderId="0" xfId="0" applyNumberFormat="1" applyFill="1" applyAlignment="1">
      <alignment horizontal="left"/>
    </xf>
    <xf numFmtId="0" fontId="0" fillId="33" borderId="0" xfId="0" applyFill="1" applyAlignment="1">
      <alignment horizontal="center"/>
    </xf>
    <xf numFmtId="0" fontId="23" fillId="37" borderId="0" xfId="0" applyFont="1" applyFill="1"/>
    <xf numFmtId="0" fontId="23" fillId="37" borderId="0" xfId="0" applyFont="1" applyFill="1" applyAlignment="1">
      <alignment horizontal="center"/>
    </xf>
    <xf numFmtId="43" fontId="1" fillId="0" borderId="0" xfId="1" applyFont="1" applyAlignment="1"/>
    <xf numFmtId="43" fontId="16" fillId="38" borderId="0" xfId="1" applyFont="1" applyFill="1"/>
    <xf numFmtId="43" fontId="16" fillId="33" borderId="0" xfId="1" applyFont="1" applyFill="1"/>
    <xf numFmtId="43" fontId="16" fillId="0" borderId="0" xfId="1" applyFont="1"/>
    <xf numFmtId="43" fontId="19" fillId="35" borderId="0" xfId="1" applyFont="1" applyFill="1" applyAlignment="1">
      <alignment vertical="center"/>
    </xf>
    <xf numFmtId="43" fontId="16" fillId="37" borderId="0" xfId="1" applyFont="1" applyFill="1"/>
    <xf numFmtId="43" fontId="16" fillId="0" borderId="0" xfId="1" applyFont="1" applyAlignment="1">
      <alignment horizontal="left" vertical="center"/>
    </xf>
    <xf numFmtId="43" fontId="16" fillId="0" borderId="0" xfId="1" applyFont="1" applyFill="1"/>
    <xf numFmtId="43" fontId="0" fillId="37" borderId="0" xfId="1" applyFont="1" applyFill="1"/>
    <xf numFmtId="43" fontId="22" fillId="37" borderId="0" xfId="1" applyFont="1" applyFill="1"/>
    <xf numFmtId="43" fontId="23" fillId="38" borderId="0" xfId="1" applyFont="1" applyFill="1"/>
    <xf numFmtId="43" fontId="23" fillId="37" borderId="0" xfId="1" applyFont="1" applyFill="1"/>
    <xf numFmtId="43" fontId="23" fillId="0" borderId="0" xfId="1" applyFont="1"/>
    <xf numFmtId="43" fontId="22" fillId="0" borderId="0" xfId="1" applyFont="1"/>
    <xf numFmtId="4" fontId="0" fillId="0" borderId="0" xfId="0" applyNumberFormat="1"/>
    <xf numFmtId="0" fontId="0" fillId="0" borderId="0" xfId="0" applyAlignment="1">
      <alignment wrapText="1"/>
    </xf>
    <xf numFmtId="43" fontId="1" fillId="0" borderId="0" xfId="1" applyFont="1"/>
    <xf numFmtId="43" fontId="0" fillId="0" borderId="0" xfId="1" applyFont="1" applyFill="1"/>
    <xf numFmtId="0" fontId="24" fillId="0" borderId="0" xfId="0" applyFont="1"/>
    <xf numFmtId="0" fontId="22" fillId="0" borderId="0" xfId="0" applyFont="1" applyFill="1" applyAlignment="1">
      <alignment horizontal="center"/>
    </xf>
    <xf numFmtId="14" fontId="22" fillId="0" borderId="0" xfId="0" applyNumberFormat="1" applyFont="1" applyFill="1" applyAlignment="1">
      <alignment horizontal="left"/>
    </xf>
    <xf numFmtId="43" fontId="22" fillId="0" borderId="0" xfId="1" applyFont="1" applyFill="1"/>
    <xf numFmtId="4" fontId="22" fillId="0" borderId="0" xfId="0" applyNumberFormat="1" applyFont="1" applyFill="1"/>
    <xf numFmtId="0" fontId="22" fillId="0" borderId="0" xfId="0" applyFont="1" applyFill="1"/>
    <xf numFmtId="0" fontId="16" fillId="0" borderId="0" xfId="0" applyFont="1" applyAlignment="1">
      <alignment horizontal="left" vertical="center"/>
    </xf>
    <xf numFmtId="0" fontId="16" fillId="37" borderId="0" xfId="0" applyFont="1" applyFill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7" fillId="36" borderId="19" xfId="0" applyFont="1" applyFill="1" applyBorder="1" applyAlignment="1">
      <alignment horizontal="center"/>
    </xf>
    <xf numFmtId="0" fontId="17" fillId="36" borderId="20" xfId="0" applyFont="1" applyFill="1" applyBorder="1" applyAlignment="1">
      <alignment horizontal="center"/>
    </xf>
    <xf numFmtId="0" fontId="17" fillId="36" borderId="21" xfId="0" applyFont="1" applyFill="1" applyBorder="1" applyAlignment="1">
      <alignment horizontal="center"/>
    </xf>
    <xf numFmtId="0" fontId="20" fillId="36" borderId="10" xfId="0" applyFont="1" applyFill="1" applyBorder="1" applyAlignment="1">
      <alignment horizontal="center"/>
    </xf>
    <xf numFmtId="0" fontId="20" fillId="36" borderId="0" xfId="0" applyFont="1" applyFill="1" applyAlignment="1">
      <alignment horizontal="center"/>
    </xf>
    <xf numFmtId="0" fontId="20" fillId="36" borderId="22" xfId="0" applyFont="1" applyFill="1" applyBorder="1" applyAlignment="1">
      <alignment horizontal="center"/>
    </xf>
    <xf numFmtId="0" fontId="21" fillId="36" borderId="10" xfId="0" applyFont="1" applyFill="1" applyBorder="1" applyAlignment="1">
      <alignment horizontal="center"/>
    </xf>
    <xf numFmtId="0" fontId="21" fillId="36" borderId="0" xfId="0" applyFont="1" applyFill="1" applyAlignment="1">
      <alignment horizontal="center"/>
    </xf>
    <xf numFmtId="0" fontId="21" fillId="36" borderId="22" xfId="0" applyFont="1" applyFill="1" applyBorder="1" applyAlignment="1">
      <alignment horizontal="center"/>
    </xf>
    <xf numFmtId="43" fontId="18" fillId="34" borderId="11" xfId="1" applyFont="1" applyFill="1" applyBorder="1" applyAlignment="1">
      <alignment horizontal="center" vertical="center"/>
    </xf>
    <xf numFmtId="43" fontId="18" fillId="34" borderId="15" xfId="1" applyFont="1" applyFill="1" applyBorder="1" applyAlignment="1">
      <alignment horizontal="center" vertical="center"/>
    </xf>
    <xf numFmtId="43" fontId="18" fillId="34" borderId="12" xfId="1" applyFont="1" applyFill="1" applyBorder="1" applyAlignment="1">
      <alignment horizontal="center" vertical="center"/>
    </xf>
    <xf numFmtId="43" fontId="18" fillId="34" borderId="16" xfId="1" applyFont="1" applyFill="1" applyBorder="1" applyAlignment="1">
      <alignment horizontal="center" vertical="center"/>
    </xf>
    <xf numFmtId="43" fontId="18" fillId="34" borderId="13" xfId="1" applyFont="1" applyFill="1" applyBorder="1" applyAlignment="1">
      <alignment horizontal="center" vertical="center"/>
    </xf>
    <xf numFmtId="43" fontId="18" fillId="34" borderId="17" xfId="1" applyFont="1" applyFill="1" applyBorder="1" applyAlignment="1">
      <alignment horizontal="center" vertical="center"/>
    </xf>
    <xf numFmtId="43" fontId="18" fillId="34" borderId="14" xfId="1" applyFont="1" applyFill="1" applyBorder="1" applyAlignment="1">
      <alignment horizontal="center" vertical="center"/>
    </xf>
    <xf numFmtId="43" fontId="18" fillId="34" borderId="18" xfId="1" applyFont="1" applyFill="1" applyBorder="1" applyAlignment="1">
      <alignment horizontal="center" vertical="center"/>
    </xf>
    <xf numFmtId="43" fontId="18" fillId="34" borderId="13" xfId="1" applyFont="1" applyFill="1" applyBorder="1" applyAlignment="1">
      <alignment horizontal="center" vertical="center" wrapText="1"/>
    </xf>
    <xf numFmtId="43" fontId="18" fillId="34" borderId="17" xfId="1" applyFont="1" applyFill="1" applyBorder="1" applyAlignment="1">
      <alignment horizontal="center" vertical="center" wrapTex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colors>
    <mruColors>
      <color rgb="FF1111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355600</xdr:colOff>
      <xdr:row>1</xdr:row>
      <xdr:rowOff>41275</xdr:rowOff>
    </xdr:from>
    <xdr:to>
      <xdr:col>0</xdr:col>
      <xdr:colOff>1765300</xdr:colOff>
      <xdr:row>5</xdr:row>
      <xdr:rowOff>96499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600" y="231775"/>
          <a:ext cx="1409700" cy="1420474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9</xdr:col>
      <xdr:colOff>517524</xdr:colOff>
      <xdr:row>1</xdr:row>
      <xdr:rowOff>77787</xdr:rowOff>
    </xdr:from>
    <xdr:to>
      <xdr:col>10</xdr:col>
      <xdr:colOff>1119804</xdr:colOff>
      <xdr:row>5</xdr:row>
      <xdr:rowOff>11993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05274" y="268287"/>
          <a:ext cx="2380280" cy="1299456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0</xdr:col>
      <xdr:colOff>0</xdr:colOff>
      <xdr:row>464</xdr:row>
      <xdr:rowOff>82877</xdr:rowOff>
    </xdr:from>
    <xdr:to>
      <xdr:col>9</xdr:col>
      <xdr:colOff>490569</xdr:colOff>
      <xdr:row>499</xdr:row>
      <xdr:rowOff>11207</xdr:rowOff>
    </xdr:to>
    <xdr:pic>
      <xdr:nvPicPr>
        <xdr:cNvPr id="9" name="image1.jpe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89673906"/>
          <a:ext cx="16851157" cy="65958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H465"/>
  <sheetViews>
    <sheetView tabSelected="1" zoomScale="85" zoomScaleNormal="85" zoomScaleSheetLayoutView="75" zoomScalePageLayoutView="40" workbookViewId="0">
      <pane ySplit="8" topLeftCell="A411" activePane="bottomLeft" state="frozen"/>
      <selection pane="bottomLeft" activeCell="G563" sqref="G563"/>
    </sheetView>
  </sheetViews>
  <sheetFormatPr baseColWidth="10" defaultRowHeight="15" x14ac:dyDescent="0.25"/>
  <cols>
    <col min="1" max="1" width="51.85546875" customWidth="1"/>
    <col min="2" max="2" width="44" customWidth="1"/>
    <col min="3" max="3" width="8.140625" style="13" customWidth="1"/>
    <col min="4" max="4" width="22.28515625" customWidth="1"/>
    <col min="5" max="5" width="26.140625" style="40" customWidth="1"/>
    <col min="6" max="6" width="23.140625" style="40" customWidth="1"/>
    <col min="7" max="7" width="22.85546875" style="40" customWidth="1"/>
    <col min="8" max="8" width="23.7109375" style="40" customWidth="1"/>
    <col min="9" max="9" width="23" style="40" customWidth="1"/>
    <col min="10" max="10" width="26.7109375" style="40" customWidth="1"/>
    <col min="11" max="11" width="25.42578125" style="40" bestFit="1" customWidth="1"/>
  </cols>
  <sheetData>
    <row r="1" spans="1:11" x14ac:dyDescent="0.25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1" ht="30" x14ac:dyDescent="0.4">
      <c r="A2" s="76" t="s">
        <v>196</v>
      </c>
      <c r="B2" s="77"/>
      <c r="C2" s="77"/>
      <c r="D2" s="77"/>
      <c r="E2" s="77"/>
      <c r="F2" s="77"/>
      <c r="G2" s="77"/>
      <c r="H2" s="77"/>
      <c r="I2" s="77"/>
      <c r="J2" s="77"/>
      <c r="K2" s="78"/>
    </row>
    <row r="3" spans="1:11" ht="30" x14ac:dyDescent="0.4">
      <c r="A3" s="76" t="s">
        <v>172</v>
      </c>
      <c r="B3" s="77"/>
      <c r="C3" s="77"/>
      <c r="D3" s="77"/>
      <c r="E3" s="77"/>
      <c r="F3" s="77"/>
      <c r="G3" s="77"/>
      <c r="H3" s="77"/>
      <c r="I3" s="77"/>
      <c r="J3" s="77"/>
      <c r="K3" s="78"/>
    </row>
    <row r="4" spans="1:11" ht="23.25" x14ac:dyDescent="0.35">
      <c r="A4" s="79" t="s">
        <v>173</v>
      </c>
      <c r="B4" s="80"/>
      <c r="C4" s="80"/>
      <c r="D4" s="80"/>
      <c r="E4" s="80"/>
      <c r="F4" s="80"/>
      <c r="G4" s="80"/>
      <c r="H4" s="80"/>
      <c r="I4" s="80"/>
      <c r="J4" s="80"/>
      <c r="K4" s="81"/>
    </row>
    <row r="5" spans="1:11" ht="23.25" x14ac:dyDescent="0.35">
      <c r="A5" s="79" t="s">
        <v>335</v>
      </c>
      <c r="B5" s="80"/>
      <c r="C5" s="80"/>
      <c r="D5" s="80"/>
      <c r="E5" s="80"/>
      <c r="F5" s="80"/>
      <c r="G5" s="80"/>
      <c r="H5" s="80"/>
      <c r="I5" s="80"/>
      <c r="J5" s="80"/>
      <c r="K5" s="81"/>
    </row>
    <row r="6" spans="1:11" ht="24" thickBot="1" x14ac:dyDescent="0.4">
      <c r="A6" s="79" t="s">
        <v>470</v>
      </c>
      <c r="B6" s="80"/>
      <c r="C6" s="80"/>
      <c r="D6" s="80"/>
      <c r="E6" s="80"/>
      <c r="F6" s="80"/>
      <c r="G6" s="80"/>
      <c r="H6" s="80"/>
      <c r="I6" s="80"/>
      <c r="J6" s="80"/>
      <c r="K6" s="81"/>
    </row>
    <row r="7" spans="1:11" x14ac:dyDescent="0.25">
      <c r="A7" s="82" t="s">
        <v>244</v>
      </c>
      <c r="B7" s="84" t="s">
        <v>0</v>
      </c>
      <c r="C7" s="84" t="s">
        <v>326</v>
      </c>
      <c r="D7" s="90" t="s">
        <v>243</v>
      </c>
      <c r="E7" s="84" t="s">
        <v>170</v>
      </c>
      <c r="F7" s="86" t="s">
        <v>1</v>
      </c>
      <c r="G7" s="84" t="s">
        <v>2</v>
      </c>
      <c r="H7" s="86" t="s">
        <v>3</v>
      </c>
      <c r="I7" s="84" t="s">
        <v>4</v>
      </c>
      <c r="J7" s="84" t="s">
        <v>5</v>
      </c>
      <c r="K7" s="88" t="s">
        <v>6</v>
      </c>
    </row>
    <row r="8" spans="1:11" ht="15.75" thickBot="1" x14ac:dyDescent="0.3">
      <c r="A8" s="83"/>
      <c r="B8" s="85"/>
      <c r="C8" s="85"/>
      <c r="D8" s="91"/>
      <c r="E8" s="85"/>
      <c r="F8" s="87"/>
      <c r="G8" s="85"/>
      <c r="H8" s="87"/>
      <c r="I8" s="85"/>
      <c r="J8" s="85"/>
      <c r="K8" s="89"/>
    </row>
    <row r="9" spans="1:11" x14ac:dyDescent="0.25">
      <c r="A9" s="70" t="s">
        <v>7</v>
      </c>
      <c r="B9" s="70"/>
      <c r="C9" s="70"/>
      <c r="D9" s="70"/>
      <c r="E9" s="70"/>
      <c r="F9" s="70"/>
      <c r="G9" s="70"/>
      <c r="H9" s="70"/>
      <c r="I9" s="70"/>
      <c r="J9" s="70"/>
      <c r="K9" s="70"/>
    </row>
    <row r="10" spans="1:11" x14ac:dyDescent="0.25">
      <c r="A10" t="s">
        <v>446</v>
      </c>
      <c r="B10" t="s">
        <v>268</v>
      </c>
      <c r="C10" s="13" t="s">
        <v>307</v>
      </c>
      <c r="D10" t="s">
        <v>444</v>
      </c>
      <c r="E10" s="40">
        <v>110000</v>
      </c>
      <c r="F10" s="60">
        <v>3157</v>
      </c>
      <c r="G10" s="60">
        <v>14457.62</v>
      </c>
      <c r="H10" s="40">
        <v>3344</v>
      </c>
      <c r="I10" s="40">
        <v>25</v>
      </c>
      <c r="J10" s="40">
        <v>20983.62</v>
      </c>
      <c r="K10" s="40">
        <f t="shared" ref="K10:K17" si="0">+E10-J10</f>
        <v>89016.38</v>
      </c>
    </row>
    <row r="11" spans="1:11" x14ac:dyDescent="0.25">
      <c r="A11" t="s">
        <v>160</v>
      </c>
      <c r="B11" t="s">
        <v>161</v>
      </c>
      <c r="C11" s="13" t="s">
        <v>307</v>
      </c>
      <c r="D11" t="s">
        <v>204</v>
      </c>
      <c r="E11" s="40">
        <v>60000</v>
      </c>
      <c r="F11" s="60">
        <v>1722</v>
      </c>
      <c r="G11" s="60">
        <v>3486.68</v>
      </c>
      <c r="H11" s="40">
        <v>1824</v>
      </c>
      <c r="I11" s="40">
        <v>4695.09</v>
      </c>
      <c r="J11" s="40">
        <v>11727.77</v>
      </c>
      <c r="K11" s="40">
        <f t="shared" si="0"/>
        <v>48272.23</v>
      </c>
    </row>
    <row r="12" spans="1:11" x14ac:dyDescent="0.25">
      <c r="A12" t="s">
        <v>10</v>
      </c>
      <c r="B12" t="s">
        <v>9</v>
      </c>
      <c r="C12" s="13" t="s">
        <v>307</v>
      </c>
      <c r="D12" t="s">
        <v>203</v>
      </c>
      <c r="E12" s="40">
        <v>85000</v>
      </c>
      <c r="F12" s="60">
        <v>2439.5</v>
      </c>
      <c r="G12" s="60">
        <v>7788.27</v>
      </c>
      <c r="H12" s="40">
        <v>2584</v>
      </c>
      <c r="I12" s="40">
        <v>3469.9</v>
      </c>
      <c r="J12" s="40">
        <v>16281.67</v>
      </c>
      <c r="K12" s="40">
        <f t="shared" si="0"/>
        <v>68718.33</v>
      </c>
    </row>
    <row r="13" spans="1:11" ht="45" x14ac:dyDescent="0.25">
      <c r="A13" t="s">
        <v>273</v>
      </c>
      <c r="B13" t="s">
        <v>11</v>
      </c>
      <c r="C13" s="13" t="s">
        <v>307</v>
      </c>
      <c r="D13" s="61" t="s">
        <v>445</v>
      </c>
      <c r="E13" s="40">
        <v>240000</v>
      </c>
      <c r="F13" s="60">
        <v>6888</v>
      </c>
      <c r="G13" s="60">
        <v>45439.519999999997</v>
      </c>
      <c r="H13" s="40">
        <v>5685.41</v>
      </c>
      <c r="I13" s="40">
        <v>25</v>
      </c>
      <c r="J13" s="40">
        <v>58037.93</v>
      </c>
      <c r="K13" s="40">
        <f t="shared" si="0"/>
        <v>181962.07</v>
      </c>
    </row>
    <row r="14" spans="1:11" x14ac:dyDescent="0.25">
      <c r="A14" t="s">
        <v>275</v>
      </c>
      <c r="B14" t="s">
        <v>268</v>
      </c>
      <c r="C14" s="13" t="s">
        <v>307</v>
      </c>
      <c r="D14" t="s">
        <v>444</v>
      </c>
      <c r="E14" s="40">
        <v>80000</v>
      </c>
      <c r="F14" s="60">
        <v>2296</v>
      </c>
      <c r="G14" s="60">
        <v>7400.87</v>
      </c>
      <c r="H14" s="40">
        <v>2432</v>
      </c>
      <c r="I14" s="60">
        <v>17818.03</v>
      </c>
      <c r="J14" s="40">
        <v>29946.9</v>
      </c>
      <c r="K14" s="40">
        <f t="shared" si="0"/>
        <v>50053.1</v>
      </c>
    </row>
    <row r="15" spans="1:11" x14ac:dyDescent="0.25">
      <c r="A15" t="s">
        <v>309</v>
      </c>
      <c r="B15" t="s">
        <v>268</v>
      </c>
      <c r="C15" s="13" t="s">
        <v>308</v>
      </c>
      <c r="D15" t="s">
        <v>444</v>
      </c>
      <c r="E15" s="40">
        <v>91000</v>
      </c>
      <c r="F15" s="60">
        <v>2611.6999999999998</v>
      </c>
      <c r="G15" s="60">
        <v>9988.34</v>
      </c>
      <c r="H15" s="40">
        <v>2766.4</v>
      </c>
      <c r="I15" s="60">
        <v>2536</v>
      </c>
      <c r="J15" s="40">
        <v>17902.439999999999</v>
      </c>
      <c r="K15" s="40">
        <f t="shared" si="0"/>
        <v>73097.56</v>
      </c>
    </row>
    <row r="16" spans="1:11" x14ac:dyDescent="0.25">
      <c r="A16" t="s">
        <v>34</v>
      </c>
      <c r="B16" t="s">
        <v>268</v>
      </c>
      <c r="C16" s="13" t="s">
        <v>308</v>
      </c>
      <c r="D16" t="s">
        <v>444</v>
      </c>
      <c r="E16" s="40">
        <v>105000</v>
      </c>
      <c r="F16" s="60">
        <v>3013.5</v>
      </c>
      <c r="G16" s="60">
        <v>13281.49</v>
      </c>
      <c r="H16" s="40">
        <v>3192</v>
      </c>
      <c r="I16" s="40">
        <v>275</v>
      </c>
      <c r="J16" s="40">
        <v>19761.990000000002</v>
      </c>
      <c r="K16" s="40">
        <f t="shared" si="0"/>
        <v>85238.01</v>
      </c>
    </row>
    <row r="17" spans="1:282" x14ac:dyDescent="0.25">
      <c r="A17" t="s">
        <v>254</v>
      </c>
      <c r="B17" t="s">
        <v>390</v>
      </c>
      <c r="C17" s="13" t="s">
        <v>307</v>
      </c>
      <c r="D17" t="s">
        <v>204</v>
      </c>
      <c r="E17" s="40">
        <v>133000</v>
      </c>
      <c r="F17" s="60">
        <v>3817.1</v>
      </c>
      <c r="G17" s="60">
        <v>19867.79</v>
      </c>
      <c r="H17" s="40">
        <v>4043.2</v>
      </c>
      <c r="I17" s="40">
        <v>175</v>
      </c>
      <c r="J17" s="40">
        <v>27903.09</v>
      </c>
      <c r="K17" s="40">
        <f t="shared" si="0"/>
        <v>105096.91</v>
      </c>
    </row>
    <row r="18" spans="1:282" x14ac:dyDescent="0.25">
      <c r="A18" t="s">
        <v>450</v>
      </c>
      <c r="B18" t="s">
        <v>268</v>
      </c>
      <c r="C18" s="13" t="s">
        <v>307</v>
      </c>
      <c r="D18" t="s">
        <v>444</v>
      </c>
      <c r="E18" s="40">
        <v>100000</v>
      </c>
      <c r="F18" s="60">
        <v>2870</v>
      </c>
      <c r="G18" s="60">
        <v>12105.37</v>
      </c>
      <c r="H18" s="40">
        <v>3040</v>
      </c>
      <c r="I18" s="40">
        <v>25</v>
      </c>
      <c r="J18" s="40">
        <v>18040.37</v>
      </c>
      <c r="K18" s="40">
        <v>81959.63</v>
      </c>
    </row>
    <row r="19" spans="1:282" x14ac:dyDescent="0.25">
      <c r="A19" s="2" t="s">
        <v>12</v>
      </c>
      <c r="B19" s="2">
        <v>9</v>
      </c>
      <c r="C19" s="14"/>
      <c r="D19" s="2"/>
      <c r="E19" s="48">
        <f t="shared" ref="E19:K19" si="1">SUM(E10:E18)</f>
        <v>1004000</v>
      </c>
      <c r="F19" s="48">
        <f t="shared" si="1"/>
        <v>28814.799999999999</v>
      </c>
      <c r="G19" s="48">
        <f t="shared" si="1"/>
        <v>133815.95000000001</v>
      </c>
      <c r="H19" s="48">
        <f t="shared" si="1"/>
        <v>28911.01</v>
      </c>
      <c r="I19" s="48">
        <f t="shared" si="1"/>
        <v>29044.02</v>
      </c>
      <c r="J19" s="48">
        <f t="shared" si="1"/>
        <v>220585.78</v>
      </c>
      <c r="K19" s="48">
        <f t="shared" si="1"/>
        <v>783414.22</v>
      </c>
    </row>
    <row r="20" spans="1:282" x14ac:dyDescent="0.25">
      <c r="A20" s="1"/>
      <c r="B20" s="1"/>
      <c r="C20" s="16"/>
      <c r="D20" s="1"/>
      <c r="E20" s="49"/>
      <c r="F20" s="49"/>
      <c r="G20" s="49"/>
      <c r="H20" s="49"/>
      <c r="I20" s="49"/>
      <c r="J20" s="49"/>
      <c r="K20" s="49"/>
    </row>
    <row r="21" spans="1:282" s="11" customFormat="1" x14ac:dyDescent="0.25">
      <c r="A21" s="1" t="s">
        <v>336</v>
      </c>
      <c r="B21" s="1"/>
      <c r="C21" s="16"/>
      <c r="D21" s="1"/>
      <c r="E21" s="49"/>
      <c r="F21" s="49"/>
      <c r="G21" s="49"/>
      <c r="H21" s="49"/>
      <c r="I21" s="49"/>
      <c r="J21" s="49"/>
      <c r="K21" s="49"/>
    </row>
    <row r="22" spans="1:282" x14ac:dyDescent="0.25">
      <c r="A22" t="s">
        <v>25</v>
      </c>
      <c r="B22" t="s">
        <v>433</v>
      </c>
      <c r="C22" s="13" t="s">
        <v>307</v>
      </c>
      <c r="D22" t="s">
        <v>203</v>
      </c>
      <c r="E22" s="40">
        <v>56000</v>
      </c>
      <c r="F22" s="40">
        <v>1607.2</v>
      </c>
      <c r="G22" s="60">
        <v>2733.96</v>
      </c>
      <c r="H22" s="40">
        <v>1702.4</v>
      </c>
      <c r="I22" s="60">
        <v>2395</v>
      </c>
      <c r="J22" s="60">
        <v>8438.56</v>
      </c>
      <c r="K22" s="40">
        <f>E22-J22</f>
        <v>47561.440000000002</v>
      </c>
    </row>
    <row r="23" spans="1:282" s="11" customFormat="1" x14ac:dyDescent="0.25">
      <c r="A23" s="24" t="s">
        <v>12</v>
      </c>
      <c r="B23" s="24">
        <v>1</v>
      </c>
      <c r="C23" s="28"/>
      <c r="D23" s="24"/>
      <c r="E23" s="47">
        <f>E22</f>
        <v>56000</v>
      </c>
      <c r="F23" s="47">
        <f>SUM(F22)</f>
        <v>1607.2</v>
      </c>
      <c r="G23" s="47">
        <f>G22</f>
        <v>2733.96</v>
      </c>
      <c r="H23" s="47">
        <f>H22</f>
        <v>1702.4</v>
      </c>
      <c r="I23" s="47">
        <f>I22</f>
        <v>2395</v>
      </c>
      <c r="J23" s="47">
        <f>J22</f>
        <v>8438.56</v>
      </c>
      <c r="K23" s="47">
        <f>K22</f>
        <v>47561.440000000002</v>
      </c>
    </row>
    <row r="25" spans="1:282" x14ac:dyDescent="0.25">
      <c r="A25" s="70" t="s">
        <v>26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</row>
    <row r="26" spans="1:282" x14ac:dyDescent="0.25">
      <c r="A26" t="s">
        <v>272</v>
      </c>
      <c r="B26" t="s">
        <v>271</v>
      </c>
      <c r="C26" s="13" t="s">
        <v>307</v>
      </c>
      <c r="D26" t="s">
        <v>204</v>
      </c>
      <c r="E26" s="40">
        <v>44000</v>
      </c>
      <c r="F26" s="40">
        <f>E26*0.0287</f>
        <v>1262.8</v>
      </c>
      <c r="G26" s="40">
        <v>1007.19</v>
      </c>
      <c r="H26" s="40">
        <f>E26*0.0304</f>
        <v>1337.6</v>
      </c>
      <c r="I26" s="40">
        <v>1730</v>
      </c>
      <c r="J26" s="40">
        <v>5337.59</v>
      </c>
      <c r="K26" s="40">
        <f>E26-J26</f>
        <v>38662.410000000003</v>
      </c>
    </row>
    <row r="27" spans="1:282" x14ac:dyDescent="0.25">
      <c r="A27" t="s">
        <v>451</v>
      </c>
      <c r="B27" t="s">
        <v>452</v>
      </c>
      <c r="C27" s="13" t="s">
        <v>307</v>
      </c>
      <c r="D27" t="s">
        <v>203</v>
      </c>
      <c r="E27" s="40">
        <v>56000</v>
      </c>
      <c r="F27" s="40">
        <v>1607.2</v>
      </c>
      <c r="G27" s="60">
        <v>2733.96</v>
      </c>
      <c r="H27" s="60">
        <v>1702.4</v>
      </c>
      <c r="I27" s="40">
        <v>2075</v>
      </c>
      <c r="J27" s="40">
        <v>8118.56</v>
      </c>
      <c r="K27" s="40">
        <f>E27-J27</f>
        <v>47881.440000000002</v>
      </c>
    </row>
    <row r="28" spans="1:282" x14ac:dyDescent="0.25">
      <c r="A28" t="s">
        <v>155</v>
      </c>
      <c r="B28" t="s">
        <v>250</v>
      </c>
      <c r="C28" s="13" t="s">
        <v>308</v>
      </c>
      <c r="D28" t="s">
        <v>203</v>
      </c>
      <c r="E28" s="40">
        <v>32000</v>
      </c>
      <c r="F28" s="40">
        <f t="shared" ref="F28" si="2">E28*0.0287</f>
        <v>918.4</v>
      </c>
      <c r="G28" s="40">
        <v>0</v>
      </c>
      <c r="H28" s="40">
        <v>972.8</v>
      </c>
      <c r="I28" s="40">
        <v>3014.45</v>
      </c>
      <c r="J28" s="40">
        <v>4905.6499999999996</v>
      </c>
      <c r="K28" s="40">
        <f t="shared" ref="K28" si="3">+E28-J28</f>
        <v>27094.35</v>
      </c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1"/>
      <c r="IC28" s="11"/>
      <c r="ID28" s="11"/>
      <c r="IE28" s="11"/>
      <c r="IF28" s="11"/>
      <c r="IG28" s="11"/>
      <c r="IH28" s="11"/>
      <c r="II28" s="11"/>
      <c r="IJ28" s="11"/>
      <c r="IK28" s="11"/>
      <c r="IL28" s="11"/>
      <c r="IM28" s="11"/>
      <c r="IN28" s="11"/>
      <c r="IO28" s="11"/>
      <c r="IP28" s="11"/>
      <c r="IQ28" s="11"/>
      <c r="IR28" s="11"/>
      <c r="IS28" s="11"/>
      <c r="IT28" s="11"/>
      <c r="IU28" s="11"/>
      <c r="IV28" s="11"/>
      <c r="IW28" s="11"/>
      <c r="IX28" s="11"/>
      <c r="IY28" s="11"/>
      <c r="IZ28" s="11"/>
      <c r="JA28" s="11"/>
      <c r="JB28" s="11"/>
      <c r="JC28" s="11"/>
      <c r="JD28" s="11"/>
      <c r="JE28" s="11"/>
      <c r="JF28" s="11"/>
      <c r="JG28" s="11"/>
      <c r="JH28" s="11"/>
      <c r="JI28" s="11"/>
      <c r="JJ28" s="11"/>
      <c r="JK28" s="11"/>
      <c r="JL28" s="11"/>
      <c r="JM28" s="11"/>
      <c r="JN28" s="11"/>
      <c r="JO28" s="11"/>
      <c r="JP28" s="11"/>
      <c r="JQ28" s="11"/>
      <c r="JR28" s="11"/>
      <c r="JS28" s="11"/>
      <c r="JT28" s="11"/>
      <c r="JU28" s="11"/>
      <c r="JV28" s="11"/>
    </row>
    <row r="29" spans="1:282" x14ac:dyDescent="0.25">
      <c r="A29" s="2" t="s">
        <v>12</v>
      </c>
      <c r="B29" s="2">
        <v>3</v>
      </c>
      <c r="C29" s="14"/>
      <c r="D29" s="2"/>
      <c r="E29" s="48">
        <f t="shared" ref="E29:K29" si="4">SUM(E26:E28)</f>
        <v>132000</v>
      </c>
      <c r="F29" s="48">
        <f>SUM(F26:F28)</f>
        <v>3788.4</v>
      </c>
      <c r="G29" s="48">
        <f t="shared" si="4"/>
        <v>3741.15</v>
      </c>
      <c r="H29" s="48">
        <f t="shared" si="4"/>
        <v>4012.8</v>
      </c>
      <c r="I29" s="48">
        <f t="shared" si="4"/>
        <v>6819.45</v>
      </c>
      <c r="J29" s="48">
        <f t="shared" si="4"/>
        <v>18361.8</v>
      </c>
      <c r="K29" s="48">
        <f t="shared" si="4"/>
        <v>113638.2</v>
      </c>
    </row>
    <row r="30" spans="1:282" x14ac:dyDescent="0.25">
      <c r="A30" s="10"/>
      <c r="B30" s="10"/>
      <c r="C30" s="15"/>
      <c r="D30" s="10"/>
      <c r="E30" s="51"/>
      <c r="F30" s="51"/>
      <c r="G30" s="51"/>
      <c r="H30" s="51"/>
      <c r="I30" s="51"/>
      <c r="J30" s="51"/>
      <c r="K30" s="51"/>
    </row>
    <row r="31" spans="1:282" x14ac:dyDescent="0.25">
      <c r="A31" s="70" t="s">
        <v>17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</row>
    <row r="32" spans="1:282" s="11" customFormat="1" x14ac:dyDescent="0.25">
      <c r="A32" t="s">
        <v>174</v>
      </c>
      <c r="B32" t="s">
        <v>471</v>
      </c>
      <c r="C32" s="13" t="s">
        <v>307</v>
      </c>
      <c r="D32" t="s">
        <v>203</v>
      </c>
      <c r="E32" s="60">
        <v>65000</v>
      </c>
      <c r="F32" s="40">
        <f>E32*0.0287</f>
        <v>1865.5</v>
      </c>
      <c r="G32" s="40">
        <v>4427.58</v>
      </c>
      <c r="H32" s="40">
        <f>E32*0.0304</f>
        <v>1976</v>
      </c>
      <c r="I32" s="40">
        <v>175</v>
      </c>
      <c r="J32" s="40">
        <v>8444.08</v>
      </c>
      <c r="K32" s="40">
        <f>E32-J32</f>
        <v>56555.92</v>
      </c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</row>
    <row r="33" spans="1:84" x14ac:dyDescent="0.25">
      <c r="A33" s="2" t="s">
        <v>12</v>
      </c>
      <c r="B33" s="2">
        <v>1</v>
      </c>
      <c r="C33" s="14"/>
      <c r="D33" s="2"/>
      <c r="E33" s="48">
        <f t="shared" ref="E33:K33" si="5">SUM(E32:E32)</f>
        <v>65000</v>
      </c>
      <c r="F33" s="48">
        <f t="shared" si="5"/>
        <v>1865.5</v>
      </c>
      <c r="G33" s="48">
        <f t="shared" si="5"/>
        <v>4427.58</v>
      </c>
      <c r="H33" s="48">
        <f t="shared" si="5"/>
        <v>1976</v>
      </c>
      <c r="I33" s="48">
        <f t="shared" si="5"/>
        <v>175</v>
      </c>
      <c r="J33" s="48">
        <f t="shared" si="5"/>
        <v>8444.08</v>
      </c>
      <c r="K33" s="48">
        <f t="shared" si="5"/>
        <v>56555.92</v>
      </c>
    </row>
    <row r="34" spans="1:84" x14ac:dyDescent="0.25">
      <c r="A34" s="10"/>
      <c r="B34" s="10"/>
      <c r="C34" s="15"/>
      <c r="D34" s="10"/>
      <c r="E34" s="51"/>
      <c r="F34" s="51"/>
      <c r="G34" s="51"/>
      <c r="H34" s="51"/>
      <c r="I34" s="51"/>
      <c r="J34" s="51"/>
      <c r="K34" s="51"/>
    </row>
    <row r="35" spans="1:84" x14ac:dyDescent="0.25">
      <c r="A35" s="70" t="s">
        <v>434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</row>
    <row r="36" spans="1:84" x14ac:dyDescent="0.25">
      <c r="A36" s="12" t="s">
        <v>21</v>
      </c>
      <c r="B36" t="s">
        <v>391</v>
      </c>
      <c r="C36" s="13" t="s">
        <v>307</v>
      </c>
      <c r="D36" t="s">
        <v>204</v>
      </c>
      <c r="E36" s="40">
        <v>56000</v>
      </c>
      <c r="F36" s="40">
        <f>E36*0.0287</f>
        <v>1607.2</v>
      </c>
      <c r="G36" s="60">
        <v>2733.96</v>
      </c>
      <c r="H36" s="40">
        <v>1702.4</v>
      </c>
      <c r="I36" s="40">
        <v>25</v>
      </c>
      <c r="J36" s="40">
        <v>6068.56</v>
      </c>
      <c r="K36" s="40">
        <f>E36-J36</f>
        <v>49931.44</v>
      </c>
    </row>
    <row r="37" spans="1:84" x14ac:dyDescent="0.25">
      <c r="A37" s="12" t="s">
        <v>404</v>
      </c>
      <c r="B37" t="s">
        <v>16</v>
      </c>
      <c r="C37" s="13" t="s">
        <v>307</v>
      </c>
      <c r="D37" t="s">
        <v>203</v>
      </c>
      <c r="E37" s="40">
        <v>110000</v>
      </c>
      <c r="F37" s="40">
        <v>3157</v>
      </c>
      <c r="G37" s="60">
        <v>13668.89</v>
      </c>
      <c r="H37" s="40">
        <v>3344</v>
      </c>
      <c r="I37" s="60">
        <v>3179.9</v>
      </c>
      <c r="J37" s="40">
        <v>23349.79</v>
      </c>
      <c r="K37" s="40">
        <f>E37-J37</f>
        <v>86650.21</v>
      </c>
    </row>
    <row r="38" spans="1:84" x14ac:dyDescent="0.25">
      <c r="A38" s="2" t="s">
        <v>12</v>
      </c>
      <c r="B38" s="2">
        <v>2</v>
      </c>
      <c r="C38" s="14"/>
      <c r="D38" s="2"/>
      <c r="E38" s="48">
        <f t="shared" ref="E38:K38" si="6">+E36+E37</f>
        <v>166000</v>
      </c>
      <c r="F38" s="48">
        <f>+F36+F37</f>
        <v>4764.2</v>
      </c>
      <c r="G38" s="48">
        <f>+G36+G37</f>
        <v>16402.849999999999</v>
      </c>
      <c r="H38" s="48">
        <f t="shared" si="6"/>
        <v>5046.3999999999996</v>
      </c>
      <c r="I38" s="48">
        <f t="shared" si="6"/>
        <v>3204.9</v>
      </c>
      <c r="J38" s="48">
        <f t="shared" si="6"/>
        <v>29418.35</v>
      </c>
      <c r="K38" s="48">
        <f t="shared" si="6"/>
        <v>136581.65</v>
      </c>
    </row>
    <row r="40" spans="1:84" x14ac:dyDescent="0.25">
      <c r="A40" s="1" t="s">
        <v>367</v>
      </c>
      <c r="B40" s="1"/>
      <c r="C40" s="16"/>
      <c r="E40" s="49"/>
      <c r="F40" s="49"/>
      <c r="G40" s="49"/>
      <c r="H40" s="49"/>
      <c r="I40" s="49"/>
      <c r="J40" s="49"/>
      <c r="K40" s="49"/>
    </row>
    <row r="41" spans="1:84" x14ac:dyDescent="0.25">
      <c r="A41" s="20" t="s">
        <v>313</v>
      </c>
      <c r="B41" s="5" t="s">
        <v>16</v>
      </c>
      <c r="C41" s="5" t="s">
        <v>315</v>
      </c>
      <c r="D41" s="37" t="s">
        <v>203</v>
      </c>
      <c r="E41" s="21">
        <v>89500</v>
      </c>
      <c r="F41" s="46">
        <v>2568.65</v>
      </c>
      <c r="G41" s="60">
        <v>9635.51</v>
      </c>
      <c r="H41" s="36">
        <v>2720.8</v>
      </c>
      <c r="I41" s="40">
        <v>25</v>
      </c>
      <c r="J41" s="21">
        <v>14949.96</v>
      </c>
      <c r="K41" s="21">
        <f>E41-J41</f>
        <v>74550.039999999994</v>
      </c>
    </row>
    <row r="42" spans="1:84" s="26" customFormat="1" x14ac:dyDescent="0.25">
      <c r="A42" s="24" t="s">
        <v>12</v>
      </c>
      <c r="B42" s="24">
        <v>1</v>
      </c>
      <c r="C42" s="25"/>
      <c r="D42" s="24"/>
      <c r="E42" s="47">
        <f>E41</f>
        <v>89500</v>
      </c>
      <c r="F42" s="47">
        <f>SUM(F41)</f>
        <v>2568.65</v>
      </c>
      <c r="G42" s="47">
        <f>G41</f>
        <v>9635.51</v>
      </c>
      <c r="H42" s="47">
        <f>H41</f>
        <v>2720.8</v>
      </c>
      <c r="I42" s="47">
        <f>I41</f>
        <v>25</v>
      </c>
      <c r="J42" s="47">
        <f>J41</f>
        <v>14949.96</v>
      </c>
      <c r="K42" s="47">
        <f>K41</f>
        <v>74550.039999999994</v>
      </c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</row>
    <row r="43" spans="1:84" x14ac:dyDescent="0.25">
      <c r="A43" s="10"/>
      <c r="B43" s="10"/>
      <c r="C43" s="15"/>
      <c r="D43" s="10"/>
      <c r="E43" s="51"/>
      <c r="F43" s="51"/>
      <c r="G43" s="51"/>
      <c r="H43" s="51"/>
      <c r="I43" s="51"/>
      <c r="J43" s="51"/>
      <c r="K43" s="51"/>
    </row>
    <row r="44" spans="1:84" x14ac:dyDescent="0.25">
      <c r="A44" s="70" t="s">
        <v>280</v>
      </c>
      <c r="B44" s="70"/>
      <c r="C44" s="70"/>
      <c r="D44" s="70"/>
      <c r="E44" s="70"/>
      <c r="F44" s="70"/>
      <c r="G44" s="70"/>
      <c r="H44" s="70"/>
      <c r="I44" s="70"/>
      <c r="J44" s="70"/>
      <c r="K44" s="70"/>
    </row>
    <row r="45" spans="1:84" s="2" customFormat="1" x14ac:dyDescent="0.25">
      <c r="A45" t="s">
        <v>15</v>
      </c>
      <c r="B45" t="s">
        <v>16</v>
      </c>
      <c r="C45" s="13" t="s">
        <v>307</v>
      </c>
      <c r="D45" t="s">
        <v>204</v>
      </c>
      <c r="E45" s="40">
        <v>133000</v>
      </c>
      <c r="F45" s="40">
        <v>3817.1</v>
      </c>
      <c r="G45" s="40">
        <v>19867.79</v>
      </c>
      <c r="H45" s="40">
        <f>E45*0.0304</f>
        <v>4043.2</v>
      </c>
      <c r="I45" s="40">
        <v>481.8</v>
      </c>
      <c r="J45" s="60">
        <v>28209.89</v>
      </c>
      <c r="K45" s="40">
        <f>+E45-J45</f>
        <v>104790.11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</row>
    <row r="46" spans="1:84" s="11" customFormat="1" x14ac:dyDescent="0.25">
      <c r="A46" t="s">
        <v>222</v>
      </c>
      <c r="B46" t="s">
        <v>206</v>
      </c>
      <c r="C46" s="13" t="s">
        <v>307</v>
      </c>
      <c r="D46" t="s">
        <v>204</v>
      </c>
      <c r="E46" s="40">
        <v>32000</v>
      </c>
      <c r="F46" s="40">
        <v>918.4</v>
      </c>
      <c r="G46" s="40">
        <v>0</v>
      </c>
      <c r="H46" s="40">
        <v>972.8</v>
      </c>
      <c r="I46" s="40">
        <v>5961.16</v>
      </c>
      <c r="J46" s="60">
        <v>7852.36</v>
      </c>
      <c r="K46" s="40">
        <f>+E46-J46</f>
        <v>24147.64</v>
      </c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</row>
    <row r="47" spans="1:84" x14ac:dyDescent="0.25">
      <c r="A47" s="2" t="s">
        <v>12</v>
      </c>
      <c r="B47" s="2">
        <v>2</v>
      </c>
      <c r="C47" s="14"/>
      <c r="D47" s="2"/>
      <c r="E47" s="48">
        <f>SUM(E45:E45)+E46</f>
        <v>165000</v>
      </c>
      <c r="F47" s="48">
        <f>SUM(F45:F45)+F46</f>
        <v>4735.5</v>
      </c>
      <c r="G47" s="48">
        <f>SUM(G45:G46)</f>
        <v>19867.79</v>
      </c>
      <c r="H47" s="48">
        <f>SUM(H45:H45)+H46</f>
        <v>5016</v>
      </c>
      <c r="I47" s="48">
        <f>SUM(I45:I45)+I46</f>
        <v>6442.96</v>
      </c>
      <c r="J47" s="48">
        <f>SUM(J45:J45)+J46</f>
        <v>36062.25</v>
      </c>
      <c r="K47" s="48">
        <f>SUM(K45:K45)+K46</f>
        <v>128937.75</v>
      </c>
    </row>
    <row r="48" spans="1:84" x14ac:dyDescent="0.25">
      <c r="A48" s="10"/>
      <c r="B48" s="10"/>
      <c r="C48" s="15"/>
      <c r="D48" s="10"/>
      <c r="E48" s="51"/>
      <c r="F48" s="51"/>
      <c r="G48" s="51"/>
      <c r="H48" s="51"/>
      <c r="I48" s="51"/>
      <c r="J48" s="51"/>
      <c r="K48" s="51"/>
    </row>
    <row r="49" spans="1:84" x14ac:dyDescent="0.25">
      <c r="A49" s="70" t="s">
        <v>13</v>
      </c>
      <c r="B49" s="70"/>
      <c r="C49" s="70"/>
      <c r="D49" s="70"/>
      <c r="E49" s="70"/>
      <c r="F49" s="70"/>
      <c r="G49" s="70"/>
      <c r="H49" s="70"/>
      <c r="I49" s="70"/>
      <c r="J49" s="70"/>
      <c r="K49" s="70"/>
    </row>
    <row r="50" spans="1:84" x14ac:dyDescent="0.25">
      <c r="A50" t="s">
        <v>22</v>
      </c>
      <c r="B50" t="s">
        <v>16</v>
      </c>
      <c r="C50" s="13" t="s">
        <v>307</v>
      </c>
      <c r="D50" t="s">
        <v>204</v>
      </c>
      <c r="E50" s="40">
        <v>90000</v>
      </c>
      <c r="F50" s="40">
        <f>E50*0.0287</f>
        <v>2583</v>
      </c>
      <c r="G50" s="60">
        <v>9358.76</v>
      </c>
      <c r="H50" s="40">
        <f>E50*0.0304</f>
        <v>2736</v>
      </c>
      <c r="I50" s="40">
        <v>3072.45</v>
      </c>
      <c r="J50" s="60">
        <v>17750.21</v>
      </c>
      <c r="K50" s="40">
        <f>E50-J50</f>
        <v>72249.789999999994</v>
      </c>
    </row>
    <row r="51" spans="1:84" s="11" customFormat="1" x14ac:dyDescent="0.25">
      <c r="A51" t="s">
        <v>255</v>
      </c>
      <c r="B51" t="s">
        <v>95</v>
      </c>
      <c r="C51" s="13" t="s">
        <v>307</v>
      </c>
      <c r="D51" t="s">
        <v>204</v>
      </c>
      <c r="E51" s="40">
        <v>60000</v>
      </c>
      <c r="F51" s="40">
        <f>E51*0.0287</f>
        <v>1722</v>
      </c>
      <c r="G51" s="60">
        <v>2855.7</v>
      </c>
      <c r="H51" s="40">
        <f>E51*0.0304</f>
        <v>1824</v>
      </c>
      <c r="I51" s="40">
        <v>8185.5</v>
      </c>
      <c r="J51" s="60">
        <v>14587.2</v>
      </c>
      <c r="K51" s="40">
        <f>E51-J51</f>
        <v>45412.800000000003</v>
      </c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</row>
    <row r="52" spans="1:84" x14ac:dyDescent="0.25">
      <c r="A52" s="2" t="s">
        <v>12</v>
      </c>
      <c r="B52" s="2">
        <v>2</v>
      </c>
      <c r="C52" s="14"/>
      <c r="D52" s="2"/>
      <c r="E52" s="48">
        <f t="shared" ref="E52:K52" si="7">SUM(E50:E51)</f>
        <v>150000</v>
      </c>
      <c r="F52" s="48">
        <f>SUM(F50:F51)</f>
        <v>4305</v>
      </c>
      <c r="G52" s="48">
        <f>SUM(G50:G51)</f>
        <v>12214.46</v>
      </c>
      <c r="H52" s="48">
        <f t="shared" si="7"/>
        <v>4560</v>
      </c>
      <c r="I52" s="48">
        <f t="shared" si="7"/>
        <v>11257.95</v>
      </c>
      <c r="J52" s="48">
        <f t="shared" si="7"/>
        <v>32337.41</v>
      </c>
      <c r="K52" s="48">
        <f t="shared" si="7"/>
        <v>117662.59</v>
      </c>
    </row>
    <row r="53" spans="1:84" x14ac:dyDescent="0.25">
      <c r="A53" s="1"/>
      <c r="B53" s="1"/>
      <c r="C53" s="16"/>
      <c r="D53" s="1"/>
      <c r="E53" s="49"/>
      <c r="F53" s="49"/>
      <c r="G53" s="49"/>
      <c r="H53" s="49"/>
      <c r="I53" s="49"/>
      <c r="J53" s="49"/>
      <c r="K53" s="49"/>
    </row>
    <row r="54" spans="1:84" x14ac:dyDescent="0.25">
      <c r="A54" s="4" t="s">
        <v>159</v>
      </c>
      <c r="B54" s="4"/>
      <c r="D54" s="4"/>
      <c r="E54" s="52"/>
      <c r="F54" s="52"/>
      <c r="G54" s="52"/>
      <c r="H54" s="52"/>
      <c r="I54" s="52"/>
      <c r="J54" s="52"/>
      <c r="K54" s="52"/>
    </row>
    <row r="55" spans="1:84" s="1" customFormat="1" x14ac:dyDescent="0.25">
      <c r="A55" t="s">
        <v>8</v>
      </c>
      <c r="B55" t="s">
        <v>9</v>
      </c>
      <c r="C55" s="13" t="s">
        <v>307</v>
      </c>
      <c r="D55" t="s">
        <v>203</v>
      </c>
      <c r="E55" s="40">
        <v>32000</v>
      </c>
      <c r="F55" s="40">
        <v>918.4</v>
      </c>
      <c r="G55" s="40">
        <v>0</v>
      </c>
      <c r="H55" s="40">
        <v>972.8</v>
      </c>
      <c r="I55" s="40">
        <v>1752.45</v>
      </c>
      <c r="J55" s="60">
        <v>3643.65</v>
      </c>
      <c r="K55" s="40">
        <f t="shared" ref="K55:K64" si="8">E55-J55</f>
        <v>28356.35</v>
      </c>
    </row>
    <row r="56" spans="1:84" x14ac:dyDescent="0.25">
      <c r="A56" t="s">
        <v>316</v>
      </c>
      <c r="B56" t="s">
        <v>317</v>
      </c>
      <c r="C56" s="13" t="s">
        <v>307</v>
      </c>
      <c r="D56" t="s">
        <v>203</v>
      </c>
      <c r="E56" s="40">
        <v>44000</v>
      </c>
      <c r="F56" s="40">
        <v>1262.8</v>
      </c>
      <c r="G56">
        <v>533.96</v>
      </c>
      <c r="H56" s="40">
        <v>1337.6</v>
      </c>
      <c r="I56" s="40">
        <v>6549.9</v>
      </c>
      <c r="J56" s="60">
        <v>9684.26</v>
      </c>
      <c r="K56" s="40">
        <f t="shared" si="8"/>
        <v>34315.74</v>
      </c>
    </row>
    <row r="57" spans="1:84" x14ac:dyDescent="0.25">
      <c r="A57" t="s">
        <v>162</v>
      </c>
      <c r="B57" t="s">
        <v>186</v>
      </c>
      <c r="C57" s="13" t="s">
        <v>308</v>
      </c>
      <c r="D57" t="s">
        <v>203</v>
      </c>
      <c r="E57" s="40">
        <v>40000</v>
      </c>
      <c r="F57" s="40">
        <f t="shared" ref="F57:F63" si="9">E57*0.0287</f>
        <v>1148</v>
      </c>
      <c r="G57">
        <v>442.65</v>
      </c>
      <c r="H57" s="40">
        <f>E57*0.0304</f>
        <v>1216</v>
      </c>
      <c r="I57" s="40">
        <v>6249.05</v>
      </c>
      <c r="J57" s="60">
        <v>9055.7000000000007</v>
      </c>
      <c r="K57" s="40">
        <f t="shared" si="8"/>
        <v>30944.3</v>
      </c>
    </row>
    <row r="58" spans="1:84" x14ac:dyDescent="0.25">
      <c r="A58" t="s">
        <v>163</v>
      </c>
      <c r="B58" t="s">
        <v>164</v>
      </c>
      <c r="C58" s="13" t="s">
        <v>307</v>
      </c>
      <c r="D58" t="s">
        <v>203</v>
      </c>
      <c r="E58" s="40">
        <v>58000</v>
      </c>
      <c r="F58" s="40">
        <f t="shared" si="9"/>
        <v>1664.6</v>
      </c>
      <c r="G58" s="60">
        <v>2509.85</v>
      </c>
      <c r="H58" s="40">
        <f>E58*0.0304</f>
        <v>1763.2</v>
      </c>
      <c r="I58" s="40">
        <v>3869.9</v>
      </c>
      <c r="J58" s="60">
        <v>9807.5499999999993</v>
      </c>
      <c r="K58" s="40">
        <f t="shared" si="8"/>
        <v>48192.45</v>
      </c>
    </row>
    <row r="59" spans="1:84" x14ac:dyDescent="0.25">
      <c r="A59" t="s">
        <v>251</v>
      </c>
      <c r="B59" t="s">
        <v>57</v>
      </c>
      <c r="C59" s="13" t="s">
        <v>308</v>
      </c>
      <c r="D59" s="6" t="s">
        <v>204</v>
      </c>
      <c r="E59" s="40">
        <v>36000</v>
      </c>
      <c r="F59" s="40">
        <f t="shared" si="9"/>
        <v>1033.2</v>
      </c>
      <c r="G59" s="40">
        <v>0</v>
      </c>
      <c r="H59" s="40">
        <f>E59*0.0304</f>
        <v>1094.4000000000001</v>
      </c>
      <c r="I59" s="40">
        <v>175</v>
      </c>
      <c r="J59" s="60">
        <v>2302.6</v>
      </c>
      <c r="K59" s="40">
        <f t="shared" si="8"/>
        <v>33697.4</v>
      </c>
    </row>
    <row r="60" spans="1:84" x14ac:dyDescent="0.25">
      <c r="A60" t="s">
        <v>205</v>
      </c>
      <c r="B60" t="s">
        <v>165</v>
      </c>
      <c r="C60" s="13" t="s">
        <v>308</v>
      </c>
      <c r="D60" t="s">
        <v>204</v>
      </c>
      <c r="E60" s="40">
        <v>28350</v>
      </c>
      <c r="F60" s="40">
        <f t="shared" si="9"/>
        <v>813.65</v>
      </c>
      <c r="G60" s="40">
        <v>0</v>
      </c>
      <c r="H60" s="40">
        <v>861.84</v>
      </c>
      <c r="I60" s="40">
        <v>3323.5</v>
      </c>
      <c r="J60" s="60">
        <v>4998.99</v>
      </c>
      <c r="K60" s="40">
        <f t="shared" si="8"/>
        <v>23351.01</v>
      </c>
    </row>
    <row r="61" spans="1:84" x14ac:dyDescent="0.25">
      <c r="A61" t="s">
        <v>314</v>
      </c>
      <c r="B61" t="s">
        <v>107</v>
      </c>
      <c r="C61" s="13" t="s">
        <v>307</v>
      </c>
      <c r="D61" t="s">
        <v>204</v>
      </c>
      <c r="E61" s="40">
        <v>49000</v>
      </c>
      <c r="F61" s="40">
        <f t="shared" si="9"/>
        <v>1406.3</v>
      </c>
      <c r="G61" s="60">
        <v>1712.87</v>
      </c>
      <c r="H61" s="40">
        <f>E61*0.0304</f>
        <v>1489.6</v>
      </c>
      <c r="I61" s="40">
        <v>175</v>
      </c>
      <c r="J61" s="60">
        <v>4783.7700000000004</v>
      </c>
      <c r="K61" s="40">
        <f t="shared" si="8"/>
        <v>44216.23</v>
      </c>
    </row>
    <row r="62" spans="1:84" x14ac:dyDescent="0.25">
      <c r="A62" t="s">
        <v>460</v>
      </c>
      <c r="B62" t="s">
        <v>206</v>
      </c>
      <c r="C62" s="13" t="s">
        <v>308</v>
      </c>
      <c r="D62" t="s">
        <v>204</v>
      </c>
      <c r="E62" s="40">
        <v>40000</v>
      </c>
      <c r="F62" s="40">
        <f t="shared" si="9"/>
        <v>1148</v>
      </c>
      <c r="G62">
        <v>442.65</v>
      </c>
      <c r="H62" s="40">
        <f>E62*0.0304</f>
        <v>1216</v>
      </c>
      <c r="I62" s="40">
        <v>25</v>
      </c>
      <c r="J62" s="60">
        <v>2831.65</v>
      </c>
      <c r="K62" s="40">
        <f t="shared" si="8"/>
        <v>37168.35</v>
      </c>
    </row>
    <row r="63" spans="1:84" x14ac:dyDescent="0.25">
      <c r="A63" t="s">
        <v>461</v>
      </c>
      <c r="B63" t="s">
        <v>206</v>
      </c>
      <c r="C63" s="13" t="s">
        <v>307</v>
      </c>
      <c r="D63" t="s">
        <v>204</v>
      </c>
      <c r="E63" s="40">
        <v>40000</v>
      </c>
      <c r="F63" s="40">
        <f t="shared" si="9"/>
        <v>1148</v>
      </c>
      <c r="G63" s="60">
        <v>442.65</v>
      </c>
      <c r="H63" s="40">
        <f>E63*0.0304</f>
        <v>1216</v>
      </c>
      <c r="I63" s="40">
        <v>25</v>
      </c>
      <c r="J63" s="60">
        <v>2831.65</v>
      </c>
      <c r="K63" s="40">
        <f t="shared" si="8"/>
        <v>37168.35</v>
      </c>
    </row>
    <row r="64" spans="1:84" x14ac:dyDescent="0.25">
      <c r="A64" t="s">
        <v>466</v>
      </c>
      <c r="B64" t="s">
        <v>338</v>
      </c>
      <c r="C64" s="13" t="s">
        <v>307</v>
      </c>
      <c r="D64" t="s">
        <v>204</v>
      </c>
      <c r="E64" s="40">
        <v>47000</v>
      </c>
      <c r="F64" s="40">
        <v>1348.9</v>
      </c>
      <c r="G64" s="60">
        <v>1430.6</v>
      </c>
      <c r="H64" s="60">
        <v>1428.8</v>
      </c>
      <c r="I64" s="40">
        <v>25</v>
      </c>
      <c r="J64" s="60">
        <v>4233.3</v>
      </c>
      <c r="K64" s="40">
        <f t="shared" si="8"/>
        <v>42766.7</v>
      </c>
    </row>
    <row r="65" spans="1:11" x14ac:dyDescent="0.25">
      <c r="A65" s="2" t="s">
        <v>12</v>
      </c>
      <c r="B65" s="2">
        <v>10</v>
      </c>
      <c r="C65" s="14"/>
      <c r="D65" s="2"/>
      <c r="E65" s="48">
        <f t="shared" ref="E65:K65" si="10">SUM(E55:E64)</f>
        <v>414350</v>
      </c>
      <c r="F65" s="48">
        <f t="shared" si="10"/>
        <v>11891.85</v>
      </c>
      <c r="G65" s="48">
        <f t="shared" si="10"/>
        <v>7515.23</v>
      </c>
      <c r="H65" s="48">
        <f t="shared" si="10"/>
        <v>12596.24</v>
      </c>
      <c r="I65" s="48">
        <f t="shared" si="10"/>
        <v>22169.8</v>
      </c>
      <c r="J65" s="48">
        <f t="shared" si="10"/>
        <v>54173.120000000003</v>
      </c>
      <c r="K65" s="48">
        <f t="shared" si="10"/>
        <v>360176.88</v>
      </c>
    </row>
    <row r="66" spans="1:11" s="11" customFormat="1" x14ac:dyDescent="0.25">
      <c r="A66" s="10"/>
      <c r="B66" s="10"/>
      <c r="C66" s="15"/>
      <c r="D66" s="10"/>
      <c r="E66" s="51"/>
      <c r="F66" s="51"/>
      <c r="G66" s="51"/>
      <c r="H66" s="51"/>
      <c r="I66" s="51"/>
      <c r="J66" s="51"/>
      <c r="K66" s="51"/>
    </row>
    <row r="67" spans="1:11" s="11" customFormat="1" x14ac:dyDescent="0.25">
      <c r="A67" s="10" t="s">
        <v>453</v>
      </c>
      <c r="B67" s="10"/>
      <c r="C67" s="15"/>
      <c r="D67" s="10"/>
      <c r="E67" s="51"/>
      <c r="F67" s="51"/>
      <c r="G67" s="51"/>
      <c r="H67" s="51"/>
      <c r="I67" s="51"/>
      <c r="J67" s="51"/>
      <c r="K67" s="51"/>
    </row>
    <row r="68" spans="1:11" s="11" customFormat="1" x14ac:dyDescent="0.25">
      <c r="A68" s="11" t="s">
        <v>454</v>
      </c>
      <c r="B68" s="11" t="s">
        <v>338</v>
      </c>
      <c r="C68" s="39" t="s">
        <v>308</v>
      </c>
      <c r="D68" s="11" t="s">
        <v>204</v>
      </c>
      <c r="E68" s="54">
        <v>47000</v>
      </c>
      <c r="F68" s="60">
        <v>1348.9</v>
      </c>
      <c r="G68" s="60">
        <v>1430.6</v>
      </c>
      <c r="H68" s="60">
        <v>1428.8</v>
      </c>
      <c r="I68" s="54">
        <v>25</v>
      </c>
      <c r="J68" s="40">
        <v>4233.3</v>
      </c>
      <c r="K68" s="60">
        <f>E68-J68</f>
        <v>42766.7</v>
      </c>
    </row>
    <row r="69" spans="1:11" s="11" customFormat="1" x14ac:dyDescent="0.25">
      <c r="A69" t="s">
        <v>462</v>
      </c>
      <c r="B69" t="s">
        <v>338</v>
      </c>
      <c r="C69" s="39" t="s">
        <v>307</v>
      </c>
      <c r="D69" s="11" t="s">
        <v>204</v>
      </c>
      <c r="E69" s="54">
        <v>47000</v>
      </c>
      <c r="F69" s="60">
        <v>1348.9</v>
      </c>
      <c r="G69" s="60">
        <v>1430.6</v>
      </c>
      <c r="H69" s="60">
        <v>1428.8</v>
      </c>
      <c r="I69" s="54">
        <v>25</v>
      </c>
      <c r="J69" s="40">
        <v>4233.3</v>
      </c>
      <c r="K69" s="60">
        <f>E69-J69</f>
        <v>42766.7</v>
      </c>
    </row>
    <row r="70" spans="1:11" s="10" customFormat="1" x14ac:dyDescent="0.25">
      <c r="A70" s="2" t="s">
        <v>428</v>
      </c>
      <c r="B70" s="2">
        <v>2</v>
      </c>
      <c r="C70" s="14"/>
      <c r="D70" s="2"/>
      <c r="E70" s="48">
        <f t="shared" ref="E70:J70" si="11">SUM(E68:E69)</f>
        <v>94000</v>
      </c>
      <c r="F70" s="48">
        <f>SUM(F68:F69)</f>
        <v>2697.8</v>
      </c>
      <c r="G70" s="48">
        <f t="shared" si="11"/>
        <v>2861.2</v>
      </c>
      <c r="H70" s="48">
        <f t="shared" si="11"/>
        <v>2857.6</v>
      </c>
      <c r="I70" s="48">
        <f>SUM(I68:I69)</f>
        <v>50</v>
      </c>
      <c r="J70" s="48">
        <f t="shared" si="11"/>
        <v>8466.6</v>
      </c>
      <c r="K70" s="48">
        <f>SUM(K68:K69)</f>
        <v>85533.4</v>
      </c>
    </row>
    <row r="72" spans="1:11" ht="17.25" customHeight="1" x14ac:dyDescent="0.25">
      <c r="A72" s="4" t="s">
        <v>282</v>
      </c>
      <c r="B72" s="4"/>
      <c r="C72" s="16"/>
      <c r="D72" s="4"/>
      <c r="E72" s="52"/>
      <c r="F72" s="52"/>
      <c r="G72" s="52"/>
      <c r="H72" s="52"/>
      <c r="I72" s="52"/>
      <c r="J72" s="52"/>
      <c r="K72" s="52"/>
    </row>
    <row r="73" spans="1:11" x14ac:dyDescent="0.25">
      <c r="A73" t="s">
        <v>166</v>
      </c>
      <c r="B73" t="s">
        <v>338</v>
      </c>
      <c r="C73" s="13" t="s">
        <v>307</v>
      </c>
      <c r="D73" t="s">
        <v>204</v>
      </c>
      <c r="E73" s="40">
        <v>44000</v>
      </c>
      <c r="F73" s="40">
        <f>E73*0.0287</f>
        <v>1262.8</v>
      </c>
      <c r="G73" s="40">
        <v>1007.19</v>
      </c>
      <c r="H73" s="40">
        <f t="shared" ref="H73:H78" si="12">E73*0.0304</f>
        <v>1337.6</v>
      </c>
      <c r="I73" s="40">
        <v>1395</v>
      </c>
      <c r="J73" s="60">
        <v>5002.59</v>
      </c>
      <c r="K73" s="60">
        <f>E73-J73</f>
        <v>38997.410000000003</v>
      </c>
    </row>
    <row r="74" spans="1:11" x14ac:dyDescent="0.25">
      <c r="A74" t="s">
        <v>168</v>
      </c>
      <c r="B74" t="s">
        <v>338</v>
      </c>
      <c r="C74" s="13" t="s">
        <v>308</v>
      </c>
      <c r="D74" t="s">
        <v>203</v>
      </c>
      <c r="E74" s="40">
        <v>45000</v>
      </c>
      <c r="F74" s="40">
        <f>E74*0.0287</f>
        <v>1291.5</v>
      </c>
      <c r="G74" s="40">
        <v>1148.33</v>
      </c>
      <c r="H74" s="40">
        <f t="shared" si="12"/>
        <v>1368</v>
      </c>
      <c r="I74" s="40">
        <v>175</v>
      </c>
      <c r="J74" s="60">
        <v>3982.83</v>
      </c>
      <c r="K74" s="60">
        <f t="shared" ref="K74:K76" si="13">E74-J74</f>
        <v>41017.17</v>
      </c>
    </row>
    <row r="75" spans="1:11" x14ac:dyDescent="0.25">
      <c r="A75" t="s">
        <v>169</v>
      </c>
      <c r="B75" t="s">
        <v>16</v>
      </c>
      <c r="C75" s="13" t="s">
        <v>307</v>
      </c>
      <c r="D75" t="s">
        <v>203</v>
      </c>
      <c r="E75" s="40">
        <v>89500</v>
      </c>
      <c r="F75" s="40">
        <f>E75*0.0287</f>
        <v>2568.65</v>
      </c>
      <c r="G75" s="40">
        <v>9635.51</v>
      </c>
      <c r="H75" s="40">
        <f t="shared" si="12"/>
        <v>2720.8</v>
      </c>
      <c r="I75" s="40">
        <v>1617.5</v>
      </c>
      <c r="J75" s="60">
        <v>16542.46</v>
      </c>
      <c r="K75" s="60">
        <f>E75-J75</f>
        <v>72957.539999999994</v>
      </c>
    </row>
    <row r="76" spans="1:11" x14ac:dyDescent="0.25">
      <c r="A76" s="5" t="s">
        <v>337</v>
      </c>
      <c r="B76" s="5" t="s">
        <v>338</v>
      </c>
      <c r="C76" s="13" t="s">
        <v>308</v>
      </c>
      <c r="D76" s="8" t="s">
        <v>204</v>
      </c>
      <c r="E76" s="40">
        <v>44000</v>
      </c>
      <c r="F76" s="40">
        <f>E76*0.0287</f>
        <v>1262.8</v>
      </c>
      <c r="G76" s="40">
        <v>1007.19</v>
      </c>
      <c r="H76" s="40">
        <f t="shared" si="12"/>
        <v>1337.6</v>
      </c>
      <c r="I76" s="40">
        <v>175</v>
      </c>
      <c r="J76" s="60">
        <v>3782.59</v>
      </c>
      <c r="K76" s="60">
        <f t="shared" si="13"/>
        <v>40217.410000000003</v>
      </c>
    </row>
    <row r="77" spans="1:11" x14ac:dyDescent="0.25">
      <c r="A77" s="5" t="s">
        <v>339</v>
      </c>
      <c r="B77" s="5" t="s">
        <v>338</v>
      </c>
      <c r="C77" s="13" t="s">
        <v>308</v>
      </c>
      <c r="D77" s="8" t="s">
        <v>204</v>
      </c>
      <c r="E77" s="40">
        <v>44000</v>
      </c>
      <c r="F77" s="40">
        <v>1262.8</v>
      </c>
      <c r="G77" s="40">
        <v>1007.19</v>
      </c>
      <c r="H77" s="40">
        <f t="shared" si="12"/>
        <v>1337.6</v>
      </c>
      <c r="I77" s="40">
        <v>175</v>
      </c>
      <c r="J77" s="60">
        <v>3782.59</v>
      </c>
      <c r="K77" s="60">
        <f>E77-J77</f>
        <v>40217.410000000003</v>
      </c>
    </row>
    <row r="78" spans="1:11" x14ac:dyDescent="0.25">
      <c r="A78" t="s">
        <v>463</v>
      </c>
      <c r="B78" t="s">
        <v>338</v>
      </c>
      <c r="C78" s="13" t="s">
        <v>308</v>
      </c>
      <c r="D78" s="8" t="s">
        <v>204</v>
      </c>
      <c r="E78" s="40">
        <v>47000</v>
      </c>
      <c r="F78" s="40">
        <v>1348.9</v>
      </c>
      <c r="G78" s="60">
        <v>1430.6</v>
      </c>
      <c r="H78" s="40">
        <f t="shared" si="12"/>
        <v>1428.8</v>
      </c>
      <c r="I78" s="40">
        <v>25</v>
      </c>
      <c r="J78" s="60">
        <v>4233.3</v>
      </c>
      <c r="K78" s="60">
        <f>E78-J78</f>
        <v>42766.7</v>
      </c>
    </row>
    <row r="79" spans="1:11" x14ac:dyDescent="0.25">
      <c r="A79" s="2" t="s">
        <v>12</v>
      </c>
      <c r="B79" s="2">
        <v>6</v>
      </c>
      <c r="C79" s="14"/>
      <c r="D79" s="2"/>
      <c r="E79" s="48">
        <f t="shared" ref="E79:J79" si="14">SUM(E73:E78)</f>
        <v>313500</v>
      </c>
      <c r="F79" s="48">
        <f t="shared" si="14"/>
        <v>8997.4500000000007</v>
      </c>
      <c r="G79" s="48">
        <f t="shared" si="14"/>
        <v>15236.01</v>
      </c>
      <c r="H79" s="48">
        <f t="shared" si="14"/>
        <v>9530.4</v>
      </c>
      <c r="I79" s="48">
        <f t="shared" si="14"/>
        <v>3562.5</v>
      </c>
      <c r="J79" s="48">
        <f t="shared" si="14"/>
        <v>37326.36</v>
      </c>
      <c r="K79" s="48">
        <f>SUM(K73:K78)</f>
        <v>276173.64</v>
      </c>
    </row>
    <row r="81" spans="1:11" x14ac:dyDescent="0.25">
      <c r="A81" s="4" t="s">
        <v>281</v>
      </c>
      <c r="B81" s="4"/>
      <c r="C81" s="16"/>
      <c r="D81" s="4"/>
      <c r="E81" s="52"/>
      <c r="F81" s="52"/>
      <c r="G81" s="52"/>
      <c r="H81" s="52"/>
      <c r="I81" s="52"/>
      <c r="J81" s="52"/>
      <c r="K81" s="52"/>
    </row>
    <row r="82" spans="1:11" x14ac:dyDescent="0.25">
      <c r="A82" s="5" t="s">
        <v>167</v>
      </c>
      <c r="B82" s="5" t="s">
        <v>90</v>
      </c>
      <c r="C82" s="13" t="s">
        <v>307</v>
      </c>
      <c r="D82" s="5" t="s">
        <v>204</v>
      </c>
      <c r="E82" s="38">
        <v>51000</v>
      </c>
      <c r="F82" s="38">
        <v>1463.7</v>
      </c>
      <c r="G82" s="22">
        <v>1995.14</v>
      </c>
      <c r="H82" s="23">
        <v>1550.4</v>
      </c>
      <c r="I82" s="23">
        <v>175</v>
      </c>
      <c r="J82" s="23">
        <v>5184.24</v>
      </c>
      <c r="K82" s="23">
        <f>E82-J82</f>
        <v>45815.76</v>
      </c>
    </row>
    <row r="83" spans="1:11" x14ac:dyDescent="0.25">
      <c r="A83" s="2" t="s">
        <v>12</v>
      </c>
      <c r="B83" s="2">
        <v>1</v>
      </c>
      <c r="C83" s="14"/>
      <c r="D83" s="2"/>
      <c r="E83" s="48">
        <f>E82</f>
        <v>51000</v>
      </c>
      <c r="F83" s="48">
        <f>+F82</f>
        <v>1463.7</v>
      </c>
      <c r="G83" s="48">
        <f>G82</f>
        <v>1995.14</v>
      </c>
      <c r="H83" s="48">
        <f>H82</f>
        <v>1550.4</v>
      </c>
      <c r="I83" s="48">
        <f>I82</f>
        <v>175</v>
      </c>
      <c r="J83" s="48">
        <f>J82</f>
        <v>5184.24</v>
      </c>
      <c r="K83" s="48">
        <f>K82</f>
        <v>45815.76</v>
      </c>
    </row>
    <row r="84" spans="1:11" x14ac:dyDescent="0.25">
      <c r="C84"/>
    </row>
    <row r="85" spans="1:11" x14ac:dyDescent="0.25">
      <c r="A85" s="70" t="s">
        <v>175</v>
      </c>
      <c r="B85" s="70"/>
      <c r="C85" s="70"/>
      <c r="D85" s="70"/>
      <c r="E85" s="70"/>
      <c r="F85" s="70"/>
      <c r="G85" s="70"/>
      <c r="H85" s="70"/>
      <c r="I85" s="70"/>
      <c r="J85" s="70"/>
      <c r="K85" s="70"/>
    </row>
    <row r="86" spans="1:11" x14ac:dyDescent="0.25">
      <c r="A86" t="s">
        <v>261</v>
      </c>
      <c r="B86" s="7" t="s">
        <v>19</v>
      </c>
      <c r="C86" s="13" t="s">
        <v>307</v>
      </c>
      <c r="D86" t="s">
        <v>204</v>
      </c>
      <c r="E86" s="40">
        <v>27500</v>
      </c>
      <c r="F86" s="38">
        <f>E86*0.0287</f>
        <v>789.25</v>
      </c>
      <c r="G86" s="40">
        <v>0</v>
      </c>
      <c r="H86" s="40">
        <f>E86*0.0304</f>
        <v>836</v>
      </c>
      <c r="I86" s="40">
        <v>1175</v>
      </c>
      <c r="J86" s="40">
        <v>2800.25</v>
      </c>
      <c r="K86" s="60">
        <f>E86-J86</f>
        <v>24699.75</v>
      </c>
    </row>
    <row r="87" spans="1:11" x14ac:dyDescent="0.25">
      <c r="A87" t="s">
        <v>407</v>
      </c>
      <c r="B87" t="s">
        <v>432</v>
      </c>
      <c r="C87" s="13" t="s">
        <v>307</v>
      </c>
      <c r="D87" t="s">
        <v>380</v>
      </c>
      <c r="E87" s="40">
        <v>76000</v>
      </c>
      <c r="F87" s="40">
        <f>E87*0.0287</f>
        <v>2181.1999999999998</v>
      </c>
      <c r="G87" s="40">
        <v>0</v>
      </c>
      <c r="H87" s="40">
        <f>E87*0.0304</f>
        <v>2310.4</v>
      </c>
      <c r="I87" s="40">
        <v>25</v>
      </c>
      <c r="J87" s="60">
        <v>4516.6000000000004</v>
      </c>
      <c r="K87" s="60">
        <f>E87-J87</f>
        <v>71483.399999999994</v>
      </c>
    </row>
    <row r="88" spans="1:11" x14ac:dyDescent="0.25">
      <c r="A88" s="24" t="s">
        <v>12</v>
      </c>
      <c r="B88" s="24">
        <v>2</v>
      </c>
      <c r="C88" s="25"/>
      <c r="D88" s="24"/>
      <c r="E88" s="47">
        <f t="shared" ref="E88:J88" si="15">SUM(E86:E87)</f>
        <v>103500</v>
      </c>
      <c r="F88" s="47">
        <f t="shared" si="15"/>
        <v>2970.45</v>
      </c>
      <c r="G88" s="47">
        <f t="shared" si="15"/>
        <v>0</v>
      </c>
      <c r="H88" s="47">
        <f t="shared" si="15"/>
        <v>3146.4</v>
      </c>
      <c r="I88" s="47">
        <f>SUM(I86:I87)</f>
        <v>1200</v>
      </c>
      <c r="J88" s="47">
        <f t="shared" si="15"/>
        <v>7316.85</v>
      </c>
      <c r="K88" s="47">
        <f>SUM(K86:K87)</f>
        <v>96183.15</v>
      </c>
    </row>
    <row r="89" spans="1:11" x14ac:dyDescent="0.25">
      <c r="A89" s="1"/>
      <c r="B89" s="1"/>
      <c r="C89" s="16"/>
      <c r="D89" s="1"/>
      <c r="E89" s="53"/>
      <c r="F89" s="53"/>
      <c r="G89" s="53"/>
      <c r="H89" s="53"/>
      <c r="I89" s="53"/>
      <c r="J89" s="53"/>
      <c r="K89" s="53"/>
    </row>
    <row r="90" spans="1:11" x14ac:dyDescent="0.25">
      <c r="A90" s="70" t="s">
        <v>375</v>
      </c>
      <c r="B90" s="70"/>
      <c r="C90" s="70"/>
      <c r="D90" s="70"/>
      <c r="E90" s="70"/>
      <c r="F90" s="70"/>
      <c r="G90" s="70"/>
      <c r="H90" s="70"/>
      <c r="I90" s="70"/>
      <c r="J90" s="70"/>
      <c r="K90" s="70"/>
    </row>
    <row r="91" spans="1:11" x14ac:dyDescent="0.25">
      <c r="A91" t="s">
        <v>458</v>
      </c>
      <c r="B91" t="s">
        <v>318</v>
      </c>
      <c r="C91" s="13" t="s">
        <v>307</v>
      </c>
      <c r="D91" t="s">
        <v>203</v>
      </c>
      <c r="E91" s="40">
        <v>45000</v>
      </c>
      <c r="F91" s="40">
        <f>E91*0.0287</f>
        <v>1291.5</v>
      </c>
      <c r="G91" s="40">
        <v>0</v>
      </c>
      <c r="H91" s="40">
        <v>1368</v>
      </c>
      <c r="I91" s="40">
        <v>3299.9</v>
      </c>
      <c r="J91" s="40">
        <v>5959.4</v>
      </c>
      <c r="K91" s="40">
        <f>E91-J91</f>
        <v>39040.6</v>
      </c>
    </row>
    <row r="92" spans="1:11" x14ac:dyDescent="0.25">
      <c r="A92" t="s">
        <v>49</v>
      </c>
      <c r="B92" t="s">
        <v>318</v>
      </c>
      <c r="C92" s="13" t="s">
        <v>307</v>
      </c>
      <c r="D92" t="s">
        <v>203</v>
      </c>
      <c r="E92" s="40">
        <v>76000</v>
      </c>
      <c r="F92" s="40">
        <f>E92*0.0287</f>
        <v>2181.1999999999998</v>
      </c>
      <c r="G92" s="40">
        <v>6497.56</v>
      </c>
      <c r="H92" s="40">
        <v>2310.4</v>
      </c>
      <c r="I92" s="40">
        <v>145</v>
      </c>
      <c r="J92" s="40">
        <v>11134.16</v>
      </c>
      <c r="K92" s="40">
        <f>E92-J92</f>
        <v>64865.84</v>
      </c>
    </row>
    <row r="93" spans="1:11" x14ac:dyDescent="0.25">
      <c r="A93" s="24" t="s">
        <v>12</v>
      </c>
      <c r="B93" s="24">
        <v>2</v>
      </c>
      <c r="C93" s="25"/>
      <c r="D93" s="24"/>
      <c r="E93" s="47">
        <f t="shared" ref="E93:J93" si="16">SUM(E91:E92)</f>
        <v>121000</v>
      </c>
      <c r="F93" s="47">
        <f t="shared" si="16"/>
        <v>3472.7</v>
      </c>
      <c r="G93" s="47">
        <f t="shared" si="16"/>
        <v>6497.56</v>
      </c>
      <c r="H93" s="47">
        <f t="shared" si="16"/>
        <v>3678.4</v>
      </c>
      <c r="I93" s="47">
        <f t="shared" si="16"/>
        <v>3444.9</v>
      </c>
      <c r="J93" s="47">
        <f t="shared" si="16"/>
        <v>17093.560000000001</v>
      </c>
      <c r="K93" s="47">
        <f>SUM(K91:K92)</f>
        <v>103906.44</v>
      </c>
    </row>
    <row r="95" spans="1:11" x14ac:dyDescent="0.25">
      <c r="A95" s="70" t="s">
        <v>283</v>
      </c>
      <c r="B95" s="70"/>
      <c r="C95" s="70"/>
      <c r="D95" s="70"/>
      <c r="E95" s="70"/>
      <c r="F95" s="70"/>
      <c r="G95" s="70"/>
      <c r="H95" s="70"/>
      <c r="I95" s="70"/>
      <c r="J95" s="70"/>
      <c r="K95" s="70"/>
    </row>
    <row r="96" spans="1:11" x14ac:dyDescent="0.25">
      <c r="A96" t="s">
        <v>24</v>
      </c>
      <c r="B96" t="s">
        <v>238</v>
      </c>
      <c r="C96" s="13" t="s">
        <v>307</v>
      </c>
      <c r="D96" t="s">
        <v>203</v>
      </c>
      <c r="E96" s="40">
        <v>89500</v>
      </c>
      <c r="F96" s="40">
        <v>2568.65</v>
      </c>
      <c r="G96" s="60">
        <v>9241.14</v>
      </c>
      <c r="H96" s="40">
        <f>E96*0.0304</f>
        <v>2720.8</v>
      </c>
      <c r="I96" s="40">
        <v>14967.14</v>
      </c>
      <c r="J96" s="60">
        <v>29497.73</v>
      </c>
      <c r="K96" s="60">
        <f>E96-J96</f>
        <v>60002.27</v>
      </c>
    </row>
    <row r="97" spans="1:11" x14ac:dyDescent="0.25">
      <c r="A97" t="s">
        <v>198</v>
      </c>
      <c r="B97" t="s">
        <v>90</v>
      </c>
      <c r="C97" s="13" t="s">
        <v>307</v>
      </c>
      <c r="D97" t="s">
        <v>204</v>
      </c>
      <c r="E97" s="40">
        <v>66000</v>
      </c>
      <c r="F97" s="40">
        <v>1894.2</v>
      </c>
      <c r="G97" s="60">
        <v>4615.76</v>
      </c>
      <c r="H97" s="40">
        <f>E97*0.0304</f>
        <v>2006.4</v>
      </c>
      <c r="I97" s="40">
        <v>4108.5600000000004</v>
      </c>
      <c r="J97" s="60">
        <v>12624.92</v>
      </c>
      <c r="K97" s="60">
        <f>E97-J97</f>
        <v>53375.08</v>
      </c>
    </row>
    <row r="98" spans="1:11" x14ac:dyDescent="0.25">
      <c r="A98" s="5" t="s">
        <v>253</v>
      </c>
      <c r="B98" s="5" t="s">
        <v>274</v>
      </c>
      <c r="C98" s="13" t="s">
        <v>307</v>
      </c>
      <c r="D98" s="8" t="s">
        <v>204</v>
      </c>
      <c r="E98" s="40">
        <v>44000</v>
      </c>
      <c r="F98" s="40">
        <v>1262.8</v>
      </c>
      <c r="G98" s="60">
        <v>1007.19</v>
      </c>
      <c r="H98" s="40">
        <f>E98*0.0304</f>
        <v>1337.6</v>
      </c>
      <c r="I98" s="40">
        <v>1375</v>
      </c>
      <c r="J98" s="60">
        <v>4982.59</v>
      </c>
      <c r="K98" s="60">
        <f>E98-J98</f>
        <v>39017.410000000003</v>
      </c>
    </row>
    <row r="99" spans="1:11" s="11" customFormat="1" x14ac:dyDescent="0.25">
      <c r="A99" s="11" t="s">
        <v>406</v>
      </c>
      <c r="B99" s="11" t="s">
        <v>435</v>
      </c>
      <c r="C99" s="39" t="s">
        <v>307</v>
      </c>
      <c r="D99" s="11" t="s">
        <v>203</v>
      </c>
      <c r="E99" s="54">
        <v>56000</v>
      </c>
      <c r="F99" s="54">
        <v>1607.2</v>
      </c>
      <c r="G99" s="60">
        <v>2733.96</v>
      </c>
      <c r="H99" s="54">
        <v>1702.4</v>
      </c>
      <c r="I99" s="40">
        <v>2295</v>
      </c>
      <c r="J99" s="60">
        <v>8338.56</v>
      </c>
      <c r="K99" s="60">
        <f>E99-J99</f>
        <v>47661.440000000002</v>
      </c>
    </row>
    <row r="100" spans="1:11" s="11" customFormat="1" x14ac:dyDescent="0.25">
      <c r="A100" s="11" t="s">
        <v>467</v>
      </c>
      <c r="B100" s="11" t="s">
        <v>468</v>
      </c>
      <c r="C100" s="39" t="s">
        <v>307</v>
      </c>
      <c r="D100" s="11" t="s">
        <v>469</v>
      </c>
      <c r="E100" s="54">
        <v>65000</v>
      </c>
      <c r="F100" s="54">
        <v>1865.5</v>
      </c>
      <c r="G100" s="60">
        <v>4427.58</v>
      </c>
      <c r="H100" s="54">
        <v>1976</v>
      </c>
      <c r="I100" s="40">
        <v>25</v>
      </c>
      <c r="J100" s="40">
        <v>8294.08</v>
      </c>
      <c r="K100" s="60">
        <f>E100-J100</f>
        <v>56705.919999999998</v>
      </c>
    </row>
    <row r="101" spans="1:11" x14ac:dyDescent="0.25">
      <c r="A101" s="24" t="s">
        <v>12</v>
      </c>
      <c r="B101" s="24">
        <v>5</v>
      </c>
      <c r="C101" s="25"/>
      <c r="D101" s="24"/>
      <c r="E101" s="47">
        <f t="shared" ref="E101:K101" si="17">SUM(E96:E100)</f>
        <v>320500</v>
      </c>
      <c r="F101" s="47">
        <f t="shared" si="17"/>
        <v>9198.35</v>
      </c>
      <c r="G101" s="47">
        <f t="shared" si="17"/>
        <v>22025.63</v>
      </c>
      <c r="H101" s="47">
        <f t="shared" si="17"/>
        <v>9743.2000000000007</v>
      </c>
      <c r="I101" s="47">
        <f t="shared" si="17"/>
        <v>22770.7</v>
      </c>
      <c r="J101" s="47">
        <f t="shared" si="17"/>
        <v>63737.88</v>
      </c>
      <c r="K101" s="47">
        <f t="shared" si="17"/>
        <v>256762.12</v>
      </c>
    </row>
    <row r="103" spans="1:11" x14ac:dyDescent="0.25">
      <c r="A103" s="70" t="s">
        <v>284</v>
      </c>
      <c r="B103" s="70"/>
      <c r="C103" s="70"/>
      <c r="D103" s="70"/>
      <c r="E103" s="70"/>
      <c r="F103" s="70"/>
      <c r="G103" s="70"/>
      <c r="H103" s="70"/>
      <c r="I103" s="70"/>
      <c r="J103" s="70"/>
      <c r="K103" s="70"/>
    </row>
    <row r="104" spans="1:11" x14ac:dyDescent="0.25">
      <c r="A104" t="s">
        <v>23</v>
      </c>
      <c r="B104" s="12" t="s">
        <v>392</v>
      </c>
      <c r="C104" s="13" t="s">
        <v>307</v>
      </c>
      <c r="D104" t="s">
        <v>203</v>
      </c>
      <c r="E104" s="40">
        <v>89500</v>
      </c>
      <c r="F104" s="40">
        <f>E104*0.0287</f>
        <v>2568.65</v>
      </c>
      <c r="G104" s="60">
        <v>9241.14</v>
      </c>
      <c r="H104" s="40">
        <f>E104*0.0304</f>
        <v>2720.8</v>
      </c>
      <c r="I104" s="40">
        <v>16003.22</v>
      </c>
      <c r="J104" s="60">
        <v>30533.81</v>
      </c>
      <c r="K104" s="40">
        <f>E104-J104</f>
        <v>58966.19</v>
      </c>
    </row>
    <row r="105" spans="1:11" x14ac:dyDescent="0.25">
      <c r="A105" s="24" t="s">
        <v>12</v>
      </c>
      <c r="B105" s="24">
        <v>1</v>
      </c>
      <c r="C105" s="25"/>
      <c r="D105" s="24"/>
      <c r="E105" s="47">
        <f>SUM(E104)</f>
        <v>89500</v>
      </c>
      <c r="F105" s="47">
        <f>SUM(F104)</f>
        <v>2568.65</v>
      </c>
      <c r="G105" s="47">
        <f>SUM(G104)</f>
        <v>9241.14</v>
      </c>
      <c r="H105" s="47">
        <f>SUM(H104)</f>
        <v>2720.8</v>
      </c>
      <c r="I105" s="47">
        <f>I104</f>
        <v>16003.22</v>
      </c>
      <c r="J105" s="47">
        <f>SUM(J104)</f>
        <v>30533.81</v>
      </c>
      <c r="K105" s="47">
        <f>SUM(K104)</f>
        <v>58966.19</v>
      </c>
    </row>
    <row r="107" spans="1:11" x14ac:dyDescent="0.25">
      <c r="A107" s="70" t="s">
        <v>285</v>
      </c>
      <c r="B107" s="70"/>
      <c r="C107" s="70"/>
      <c r="D107" s="70"/>
      <c r="E107" s="70"/>
      <c r="F107" s="70"/>
      <c r="G107" s="70"/>
      <c r="H107" s="70"/>
      <c r="I107" s="70"/>
      <c r="J107" s="70"/>
      <c r="K107" s="70"/>
    </row>
    <row r="108" spans="1:11" x14ac:dyDescent="0.25">
      <c r="A108" t="s">
        <v>197</v>
      </c>
      <c r="B108" t="s">
        <v>95</v>
      </c>
      <c r="C108" s="13" t="s">
        <v>307</v>
      </c>
      <c r="D108" t="s">
        <v>204</v>
      </c>
      <c r="E108" s="40">
        <v>76000</v>
      </c>
      <c r="F108" s="40">
        <f>E108*0.0287</f>
        <v>2181.1999999999998</v>
      </c>
      <c r="G108" s="40">
        <v>6497.56</v>
      </c>
      <c r="H108" s="40">
        <f>E108*0.0304</f>
        <v>2310.4</v>
      </c>
      <c r="I108" s="40">
        <v>8579.9699999999993</v>
      </c>
      <c r="J108" s="60">
        <v>19569.13</v>
      </c>
      <c r="K108" s="60">
        <f>E108-J108</f>
        <v>56430.87</v>
      </c>
    </row>
    <row r="109" spans="1:11" x14ac:dyDescent="0.25">
      <c r="A109" t="s">
        <v>113</v>
      </c>
      <c r="B109" t="s">
        <v>274</v>
      </c>
      <c r="C109" s="13" t="s">
        <v>307</v>
      </c>
      <c r="D109" t="s">
        <v>203</v>
      </c>
      <c r="E109" s="40">
        <v>44000</v>
      </c>
      <c r="F109" s="40">
        <f>E109*0.0287</f>
        <v>1262.8</v>
      </c>
      <c r="G109" s="40">
        <v>1007.19</v>
      </c>
      <c r="H109" s="40">
        <f>E109*0.0304</f>
        <v>1337.6</v>
      </c>
      <c r="I109" s="40">
        <v>3345</v>
      </c>
      <c r="J109" s="60">
        <v>6952.59</v>
      </c>
      <c r="K109" s="60">
        <f>E109-J109</f>
        <v>37047.410000000003</v>
      </c>
    </row>
    <row r="110" spans="1:11" x14ac:dyDescent="0.25">
      <c r="A110" t="s">
        <v>334</v>
      </c>
      <c r="B110" t="s">
        <v>95</v>
      </c>
      <c r="C110" s="13" t="s">
        <v>307</v>
      </c>
      <c r="D110" t="s">
        <v>203</v>
      </c>
      <c r="E110" s="40">
        <v>56000</v>
      </c>
      <c r="F110" s="40">
        <v>1607.2</v>
      </c>
      <c r="G110" s="40">
        <v>0</v>
      </c>
      <c r="H110" s="40">
        <v>1702.4</v>
      </c>
      <c r="I110" s="40">
        <v>12266.48</v>
      </c>
      <c r="J110" s="60">
        <v>15576.08</v>
      </c>
      <c r="K110" s="60">
        <f>E110-J110</f>
        <v>40423.919999999998</v>
      </c>
    </row>
    <row r="111" spans="1:11" x14ac:dyDescent="0.25">
      <c r="A111" s="24" t="s">
        <v>12</v>
      </c>
      <c r="B111" s="24">
        <v>3</v>
      </c>
      <c r="C111" s="25"/>
      <c r="D111" s="24"/>
      <c r="E111" s="47">
        <f>E108+E109+E110</f>
        <v>176000</v>
      </c>
      <c r="F111" s="47">
        <f>SUM(F108:F110)</f>
        <v>5051.2</v>
      </c>
      <c r="G111" s="47">
        <f>SUM(G107:G109)+G110</f>
        <v>7504.75</v>
      </c>
      <c r="H111" s="47">
        <f>SUM(H107:H109)+H110</f>
        <v>5350.4</v>
      </c>
      <c r="I111" s="47">
        <f>SUM(I107:I109)+I110</f>
        <v>24191.45</v>
      </c>
      <c r="J111" s="47">
        <f>SUM(J107:J109)+J110</f>
        <v>42097.8</v>
      </c>
      <c r="K111" s="47">
        <f>SUM(K107:K109)+K110</f>
        <v>133902.20000000001</v>
      </c>
    </row>
    <row r="112" spans="1:11" x14ac:dyDescent="0.25">
      <c r="A112" s="1"/>
      <c r="B112" s="1"/>
      <c r="C112" s="16"/>
      <c r="D112" s="1"/>
      <c r="E112" s="49"/>
      <c r="F112" s="49"/>
      <c r="G112" s="49"/>
      <c r="H112" s="49"/>
      <c r="I112" s="49"/>
      <c r="J112" s="49"/>
      <c r="K112" s="49"/>
    </row>
    <row r="113" spans="1:11" x14ac:dyDescent="0.25">
      <c r="A113" s="70" t="s">
        <v>288</v>
      </c>
      <c r="B113" s="70"/>
      <c r="C113" s="70"/>
      <c r="D113" s="70"/>
      <c r="E113" s="70"/>
      <c r="F113" s="70"/>
      <c r="G113" s="70"/>
      <c r="H113" s="70"/>
      <c r="I113" s="70"/>
      <c r="J113" s="70"/>
      <c r="K113" s="70"/>
    </row>
    <row r="114" spans="1:11" x14ac:dyDescent="0.25">
      <c r="A114" t="s">
        <v>207</v>
      </c>
      <c r="B114" t="s">
        <v>58</v>
      </c>
      <c r="C114" s="13" t="s">
        <v>307</v>
      </c>
      <c r="D114" t="s">
        <v>204</v>
      </c>
      <c r="E114" s="40">
        <v>19800</v>
      </c>
      <c r="F114" s="40">
        <f>E114*0.0287</f>
        <v>568.26</v>
      </c>
      <c r="G114" s="40">
        <v>0</v>
      </c>
      <c r="H114" s="40">
        <f>E114*0.0304</f>
        <v>601.91999999999996</v>
      </c>
      <c r="I114" s="40">
        <v>175</v>
      </c>
      <c r="J114" s="40">
        <f>F114+G114+H114+I114</f>
        <v>1345.18</v>
      </c>
      <c r="K114" s="40">
        <f>E114-J114</f>
        <v>18454.82</v>
      </c>
    </row>
    <row r="115" spans="1:11" x14ac:dyDescent="0.25">
      <c r="A115" s="11" t="s">
        <v>289</v>
      </c>
      <c r="B115" s="11" t="s">
        <v>58</v>
      </c>
      <c r="C115" s="39" t="s">
        <v>307</v>
      </c>
      <c r="D115" s="11" t="s">
        <v>204</v>
      </c>
      <c r="E115" s="54">
        <v>25000</v>
      </c>
      <c r="F115" s="54">
        <f>E115*0.0287</f>
        <v>717.5</v>
      </c>
      <c r="G115" s="54">
        <v>0</v>
      </c>
      <c r="H115" s="54">
        <f>E115*0.0304</f>
        <v>760</v>
      </c>
      <c r="I115" s="40">
        <v>5175</v>
      </c>
      <c r="J115" s="54">
        <v>6652.5</v>
      </c>
      <c r="K115" s="40">
        <f>E115-J115</f>
        <v>18347.5</v>
      </c>
    </row>
    <row r="116" spans="1:11" x14ac:dyDescent="0.25">
      <c r="A116" t="s">
        <v>240</v>
      </c>
      <c r="B116" t="s">
        <v>14</v>
      </c>
      <c r="C116" s="39" t="s">
        <v>308</v>
      </c>
      <c r="D116" s="11" t="s">
        <v>204</v>
      </c>
      <c r="E116" s="40">
        <v>35000</v>
      </c>
      <c r="F116" s="40">
        <v>1004.5</v>
      </c>
      <c r="G116" s="40">
        <v>0</v>
      </c>
      <c r="H116" s="40">
        <v>1064</v>
      </c>
      <c r="I116" s="40">
        <v>175</v>
      </c>
      <c r="J116" s="40">
        <v>2243.5</v>
      </c>
      <c r="K116" s="40">
        <f>E116-J116</f>
        <v>32756.5</v>
      </c>
    </row>
    <row r="117" spans="1:11" x14ac:dyDescent="0.25">
      <c r="A117" s="24" t="s">
        <v>12</v>
      </c>
      <c r="B117" s="24">
        <v>3</v>
      </c>
      <c r="C117" s="25"/>
      <c r="D117" s="24"/>
      <c r="E117" s="47">
        <f t="shared" ref="E117:K117" si="18">SUM(E114:E116)</f>
        <v>79800</v>
      </c>
      <c r="F117" s="47">
        <f t="shared" si="18"/>
        <v>2290.2600000000002</v>
      </c>
      <c r="G117" s="47">
        <f t="shared" si="18"/>
        <v>0</v>
      </c>
      <c r="H117" s="47">
        <f t="shared" si="18"/>
        <v>2425.92</v>
      </c>
      <c r="I117" s="47">
        <f t="shared" si="18"/>
        <v>5525</v>
      </c>
      <c r="J117" s="47">
        <f t="shared" si="18"/>
        <v>10241.18</v>
      </c>
      <c r="K117" s="47">
        <f t="shared" si="18"/>
        <v>69558.820000000007</v>
      </c>
    </row>
    <row r="118" spans="1:11" s="12" customFormat="1" x14ac:dyDescent="0.25">
      <c r="A118" s="1"/>
      <c r="B118" s="1"/>
      <c r="C118" s="16"/>
      <c r="D118" s="1"/>
      <c r="E118" s="53"/>
      <c r="F118" s="53"/>
      <c r="G118" s="53"/>
      <c r="H118" s="53"/>
      <c r="I118" s="53"/>
      <c r="J118" s="53"/>
      <c r="K118" s="53"/>
    </row>
    <row r="119" spans="1:11" x14ac:dyDescent="0.25">
      <c r="A119" s="72" t="s">
        <v>50</v>
      </c>
      <c r="B119" s="72"/>
      <c r="C119" s="72"/>
      <c r="D119" s="72"/>
      <c r="E119" s="72"/>
      <c r="F119" s="72"/>
      <c r="G119" s="72"/>
      <c r="H119" s="72"/>
      <c r="I119" s="72"/>
      <c r="J119" s="72"/>
      <c r="K119" s="72"/>
    </row>
    <row r="120" spans="1:11" x14ac:dyDescent="0.25">
      <c r="A120" t="s">
        <v>51</v>
      </c>
      <c r="B120" t="s">
        <v>52</v>
      </c>
      <c r="C120" s="13" t="s">
        <v>307</v>
      </c>
      <c r="D120" t="s">
        <v>204</v>
      </c>
      <c r="E120" s="40">
        <v>23000</v>
      </c>
      <c r="F120" s="40">
        <f t="shared" ref="F120:F126" si="19">E120*0.0287</f>
        <v>660.1</v>
      </c>
      <c r="G120" s="40">
        <v>0</v>
      </c>
      <c r="H120" s="40">
        <v>699.2</v>
      </c>
      <c r="I120" s="40">
        <v>2111.4499999999998</v>
      </c>
      <c r="J120" s="40">
        <f t="shared" ref="J120:J126" si="20">+F120+G120+H120+I120</f>
        <v>3470.75</v>
      </c>
      <c r="K120" s="60">
        <f>E120-J120</f>
        <v>19529.25</v>
      </c>
    </row>
    <row r="121" spans="1:11" x14ac:dyDescent="0.25">
      <c r="A121" t="s">
        <v>41</v>
      </c>
      <c r="B121" t="s">
        <v>42</v>
      </c>
      <c r="C121" s="13" t="s">
        <v>308</v>
      </c>
      <c r="D121" t="s">
        <v>203</v>
      </c>
      <c r="E121" s="40">
        <v>24150</v>
      </c>
      <c r="F121" s="40">
        <f t="shared" si="19"/>
        <v>693.11</v>
      </c>
      <c r="G121" s="40">
        <v>0</v>
      </c>
      <c r="H121" s="40">
        <f>E121*0.0304</f>
        <v>734.16</v>
      </c>
      <c r="I121" s="40">
        <v>225</v>
      </c>
      <c r="J121" s="40">
        <f t="shared" si="20"/>
        <v>1652.27</v>
      </c>
      <c r="K121" s="60">
        <f t="shared" ref="K121:K126" si="21">E121-J121</f>
        <v>22497.73</v>
      </c>
    </row>
    <row r="122" spans="1:11" x14ac:dyDescent="0.25">
      <c r="A122" t="s">
        <v>53</v>
      </c>
      <c r="B122" t="s">
        <v>54</v>
      </c>
      <c r="C122" s="13" t="s">
        <v>308</v>
      </c>
      <c r="D122" t="s">
        <v>203</v>
      </c>
      <c r="E122" s="40">
        <v>23100</v>
      </c>
      <c r="F122" s="40">
        <f t="shared" si="19"/>
        <v>662.97</v>
      </c>
      <c r="G122" s="40">
        <v>0</v>
      </c>
      <c r="H122" s="40">
        <f>E122*0.0304</f>
        <v>702.24</v>
      </c>
      <c r="I122" s="40">
        <v>8623.2800000000007</v>
      </c>
      <c r="J122" s="40">
        <f t="shared" si="20"/>
        <v>9988.49</v>
      </c>
      <c r="K122" s="60">
        <f t="shared" si="21"/>
        <v>13111.51</v>
      </c>
    </row>
    <row r="123" spans="1:11" s="1" customFormat="1" x14ac:dyDescent="0.25">
      <c r="A123" t="s">
        <v>55</v>
      </c>
      <c r="B123" t="s">
        <v>416</v>
      </c>
      <c r="C123" s="13" t="s">
        <v>307</v>
      </c>
      <c r="D123" t="s">
        <v>204</v>
      </c>
      <c r="E123" s="40">
        <v>25000</v>
      </c>
      <c r="F123" s="40">
        <f t="shared" si="19"/>
        <v>717.5</v>
      </c>
      <c r="G123" s="40">
        <v>0</v>
      </c>
      <c r="H123" s="40">
        <f>E123*0.0304</f>
        <v>760</v>
      </c>
      <c r="I123" s="40">
        <v>275</v>
      </c>
      <c r="J123" s="40">
        <f t="shared" si="20"/>
        <v>1752.5</v>
      </c>
      <c r="K123" s="60">
        <f>E123-J123</f>
        <v>23247.5</v>
      </c>
    </row>
    <row r="124" spans="1:11" x14ac:dyDescent="0.25">
      <c r="A124" t="s">
        <v>56</v>
      </c>
      <c r="B124" t="s">
        <v>57</v>
      </c>
      <c r="C124" s="13" t="s">
        <v>307</v>
      </c>
      <c r="D124" t="s">
        <v>204</v>
      </c>
      <c r="E124" s="40">
        <v>18700</v>
      </c>
      <c r="F124" s="40">
        <f t="shared" si="19"/>
        <v>536.69000000000005</v>
      </c>
      <c r="G124" s="40">
        <v>0</v>
      </c>
      <c r="H124" s="40">
        <f>E124*0.0304</f>
        <v>568.48</v>
      </c>
      <c r="I124" s="40">
        <v>125</v>
      </c>
      <c r="J124" s="40">
        <f t="shared" si="20"/>
        <v>1230.17</v>
      </c>
      <c r="K124" s="60">
        <f t="shared" si="21"/>
        <v>17469.830000000002</v>
      </c>
    </row>
    <row r="125" spans="1:11" x14ac:dyDescent="0.25">
      <c r="A125" t="s">
        <v>290</v>
      </c>
      <c r="B125" t="s">
        <v>54</v>
      </c>
      <c r="C125" s="13" t="s">
        <v>308</v>
      </c>
      <c r="D125" t="s">
        <v>204</v>
      </c>
      <c r="E125" s="40">
        <v>23000</v>
      </c>
      <c r="F125" s="40">
        <f t="shared" si="19"/>
        <v>660.1</v>
      </c>
      <c r="G125" s="40">
        <v>0</v>
      </c>
      <c r="H125" s="40">
        <f>E125*0.0304</f>
        <v>699.2</v>
      </c>
      <c r="I125" s="40">
        <v>3583.28</v>
      </c>
      <c r="J125" s="40">
        <f t="shared" si="20"/>
        <v>4942.58</v>
      </c>
      <c r="K125" s="60">
        <f t="shared" si="21"/>
        <v>18057.419999999998</v>
      </c>
    </row>
    <row r="126" spans="1:11" x14ac:dyDescent="0.25">
      <c r="A126" t="s">
        <v>385</v>
      </c>
      <c r="B126" t="s">
        <v>206</v>
      </c>
      <c r="C126" s="13" t="s">
        <v>307</v>
      </c>
      <c r="D126" t="s">
        <v>203</v>
      </c>
      <c r="E126" s="40">
        <v>25000</v>
      </c>
      <c r="F126" s="40">
        <f t="shared" si="19"/>
        <v>717.5</v>
      </c>
      <c r="G126" s="40">
        <v>0</v>
      </c>
      <c r="H126" s="40">
        <v>760</v>
      </c>
      <c r="I126" s="40">
        <v>6891.35</v>
      </c>
      <c r="J126" s="40">
        <f t="shared" si="20"/>
        <v>8368.85</v>
      </c>
      <c r="K126" s="60">
        <f t="shared" si="21"/>
        <v>16631.150000000001</v>
      </c>
    </row>
    <row r="127" spans="1:11" x14ac:dyDescent="0.25">
      <c r="A127" s="2" t="s">
        <v>12</v>
      </c>
      <c r="B127" s="2">
        <v>7</v>
      </c>
      <c r="C127" s="14"/>
      <c r="D127" s="2"/>
      <c r="E127" s="48">
        <f t="shared" ref="E127:K127" si="22">SUM(E120:E126)</f>
        <v>161950</v>
      </c>
      <c r="F127" s="48">
        <f t="shared" si="22"/>
        <v>4647.97</v>
      </c>
      <c r="G127" s="48">
        <f t="shared" si="22"/>
        <v>0</v>
      </c>
      <c r="H127" s="48">
        <f t="shared" si="22"/>
        <v>4923.28</v>
      </c>
      <c r="I127" s="48">
        <f t="shared" si="22"/>
        <v>21834.36</v>
      </c>
      <c r="J127" s="48">
        <f t="shared" si="22"/>
        <v>31405.61</v>
      </c>
      <c r="K127" s="48">
        <f t="shared" si="22"/>
        <v>130544.39</v>
      </c>
    </row>
    <row r="128" spans="1:11" s="11" customFormat="1" x14ac:dyDescent="0.25">
      <c r="A128" s="1"/>
      <c r="B128" s="1"/>
      <c r="C128" s="16"/>
      <c r="D128" s="1"/>
      <c r="E128" s="49"/>
      <c r="F128" s="49"/>
      <c r="G128" s="49"/>
      <c r="H128" s="49"/>
      <c r="I128" s="49"/>
      <c r="J128" s="49"/>
      <c r="K128" s="49"/>
    </row>
    <row r="129" spans="1:11" x14ac:dyDescent="0.25">
      <c r="A129" s="71" t="s">
        <v>370</v>
      </c>
      <c r="B129" s="71"/>
      <c r="C129" s="71"/>
      <c r="D129" s="71"/>
      <c r="E129" s="71"/>
      <c r="F129" s="71"/>
      <c r="G129" s="71"/>
      <c r="H129" s="71"/>
      <c r="I129" s="71"/>
      <c r="J129" s="71"/>
      <c r="K129" s="71"/>
    </row>
    <row r="130" spans="1:11" x14ac:dyDescent="0.25">
      <c r="A130" t="s">
        <v>319</v>
      </c>
      <c r="B130" t="s">
        <v>16</v>
      </c>
      <c r="C130" s="13" t="s">
        <v>307</v>
      </c>
      <c r="D130" t="s">
        <v>203</v>
      </c>
      <c r="E130" s="40">
        <v>50000</v>
      </c>
      <c r="F130" s="40">
        <v>1435</v>
      </c>
      <c r="G130" s="60">
        <v>1617.38</v>
      </c>
      <c r="H130" s="40">
        <v>1520</v>
      </c>
      <c r="I130" s="60">
        <v>1702.45</v>
      </c>
      <c r="J130" s="40">
        <v>6274.83</v>
      </c>
      <c r="K130" s="40">
        <f>E130-J130</f>
        <v>43725.17</v>
      </c>
    </row>
    <row r="131" spans="1:11" x14ac:dyDescent="0.25">
      <c r="A131" s="11" t="s">
        <v>459</v>
      </c>
      <c r="B131" s="11" t="s">
        <v>417</v>
      </c>
      <c r="C131" s="13" t="s">
        <v>307</v>
      </c>
      <c r="D131" t="s">
        <v>203</v>
      </c>
      <c r="E131" s="40">
        <v>36500</v>
      </c>
      <c r="F131" s="40">
        <f>E131*0.0287</f>
        <v>1047.55</v>
      </c>
      <c r="G131" s="40">
        <v>0</v>
      </c>
      <c r="H131" s="40">
        <f>E131*0.0304</f>
        <v>1109.5999999999999</v>
      </c>
      <c r="I131" s="60">
        <v>3370</v>
      </c>
      <c r="J131" s="40">
        <v>5527.15</v>
      </c>
      <c r="K131" s="40">
        <f>E131-J131</f>
        <v>30972.85</v>
      </c>
    </row>
    <row r="132" spans="1:11" x14ac:dyDescent="0.25">
      <c r="A132" t="s">
        <v>59</v>
      </c>
      <c r="B132" t="s">
        <v>250</v>
      </c>
      <c r="C132" s="13" t="s">
        <v>308</v>
      </c>
      <c r="D132" t="s">
        <v>204</v>
      </c>
      <c r="E132" s="40">
        <v>24500</v>
      </c>
      <c r="F132" s="40">
        <v>703.15</v>
      </c>
      <c r="G132" s="40">
        <v>0</v>
      </c>
      <c r="H132" s="40">
        <v>744.8</v>
      </c>
      <c r="I132" s="63">
        <v>275</v>
      </c>
      <c r="J132" s="40">
        <v>1722.95</v>
      </c>
      <c r="K132" s="40">
        <f>E132-J132</f>
        <v>22777.05</v>
      </c>
    </row>
    <row r="133" spans="1:11" x14ac:dyDescent="0.25">
      <c r="A133" s="24" t="s">
        <v>12</v>
      </c>
      <c r="B133" s="24">
        <v>3</v>
      </c>
      <c r="C133" s="25"/>
      <c r="D133" s="24"/>
      <c r="E133" s="47">
        <f t="shared" ref="E133:K133" si="23">SUM(E130:E132)</f>
        <v>111000</v>
      </c>
      <c r="F133" s="47">
        <f t="shared" si="23"/>
        <v>3185.7</v>
      </c>
      <c r="G133" s="47">
        <f>SUM(G130:G132)</f>
        <v>1617.38</v>
      </c>
      <c r="H133" s="47">
        <f t="shared" si="23"/>
        <v>3374.4</v>
      </c>
      <c r="I133" s="47">
        <f t="shared" si="23"/>
        <v>5347.45</v>
      </c>
      <c r="J133" s="47">
        <f t="shared" si="23"/>
        <v>13524.93</v>
      </c>
      <c r="K133" s="47">
        <f t="shared" si="23"/>
        <v>97475.07</v>
      </c>
    </row>
    <row r="135" spans="1:11" x14ac:dyDescent="0.25">
      <c r="A135" s="70" t="s">
        <v>382</v>
      </c>
      <c r="B135" s="70"/>
      <c r="C135" s="70"/>
      <c r="D135" s="70"/>
      <c r="E135" s="70"/>
      <c r="F135" s="70"/>
      <c r="G135" s="70"/>
      <c r="H135" s="70"/>
      <c r="I135" s="70"/>
      <c r="J135" s="70"/>
      <c r="K135" s="70"/>
    </row>
    <row r="136" spans="1:11" x14ac:dyDescent="0.25">
      <c r="A136" t="s">
        <v>61</v>
      </c>
      <c r="B136" t="s">
        <v>60</v>
      </c>
      <c r="C136" s="13" t="s">
        <v>307</v>
      </c>
      <c r="D136" t="s">
        <v>204</v>
      </c>
      <c r="E136" s="40">
        <v>20000</v>
      </c>
      <c r="F136" s="40">
        <f t="shared" ref="F136:F148" si="24">E136*0.0287</f>
        <v>574</v>
      </c>
      <c r="G136" s="40">
        <v>0</v>
      </c>
      <c r="H136" s="40">
        <v>608</v>
      </c>
      <c r="I136" s="40">
        <v>1200</v>
      </c>
      <c r="J136" s="60">
        <v>2382</v>
      </c>
      <c r="K136" s="60">
        <f t="shared" ref="K136:K144" si="25">E136-J136</f>
        <v>17618</v>
      </c>
    </row>
    <row r="137" spans="1:11" x14ac:dyDescent="0.25">
      <c r="A137" t="s">
        <v>62</v>
      </c>
      <c r="B137" t="s">
        <v>76</v>
      </c>
      <c r="C137" s="13" t="s">
        <v>308</v>
      </c>
      <c r="D137" t="s">
        <v>204</v>
      </c>
      <c r="E137" s="40">
        <v>25000</v>
      </c>
      <c r="F137" s="40">
        <f t="shared" si="24"/>
        <v>717.5</v>
      </c>
      <c r="G137" s="40">
        <v>0</v>
      </c>
      <c r="H137" s="40">
        <v>760</v>
      </c>
      <c r="I137" s="40">
        <v>1365</v>
      </c>
      <c r="J137" s="60">
        <v>2842.5</v>
      </c>
      <c r="K137" s="60">
        <f t="shared" si="25"/>
        <v>22157.5</v>
      </c>
    </row>
    <row r="138" spans="1:11" x14ac:dyDescent="0.25">
      <c r="A138" t="s">
        <v>63</v>
      </c>
      <c r="B138" t="s">
        <v>60</v>
      </c>
      <c r="C138" s="13" t="s">
        <v>307</v>
      </c>
      <c r="D138" t="s">
        <v>203</v>
      </c>
      <c r="E138" s="40">
        <v>20000</v>
      </c>
      <c r="F138" s="40">
        <f t="shared" si="24"/>
        <v>574</v>
      </c>
      <c r="G138" s="40">
        <v>0</v>
      </c>
      <c r="H138" s="40">
        <v>608</v>
      </c>
      <c r="I138" s="40">
        <v>3488.56</v>
      </c>
      <c r="J138" s="60">
        <v>4670.5600000000004</v>
      </c>
      <c r="K138" s="60">
        <f t="shared" si="25"/>
        <v>15329.44</v>
      </c>
    </row>
    <row r="139" spans="1:11" x14ac:dyDescent="0.25">
      <c r="A139" t="s">
        <v>257</v>
      </c>
      <c r="B139" s="7" t="s">
        <v>60</v>
      </c>
      <c r="C139" s="13" t="s">
        <v>307</v>
      </c>
      <c r="D139" s="9" t="s">
        <v>204</v>
      </c>
      <c r="E139" s="40">
        <v>20000</v>
      </c>
      <c r="F139" s="40">
        <f t="shared" si="24"/>
        <v>574</v>
      </c>
      <c r="G139" s="40">
        <v>0</v>
      </c>
      <c r="H139" s="40">
        <v>608</v>
      </c>
      <c r="I139" s="40">
        <v>2093.44</v>
      </c>
      <c r="J139" s="60">
        <v>3275.44</v>
      </c>
      <c r="K139" s="60">
        <f t="shared" si="25"/>
        <v>16724.560000000001</v>
      </c>
    </row>
    <row r="140" spans="1:11" x14ac:dyDescent="0.25">
      <c r="A140" t="s">
        <v>262</v>
      </c>
      <c r="B140" s="7" t="s">
        <v>76</v>
      </c>
      <c r="C140" s="13" t="s">
        <v>308</v>
      </c>
      <c r="D140" s="9" t="s">
        <v>204</v>
      </c>
      <c r="E140" s="40">
        <v>23000</v>
      </c>
      <c r="F140" s="40">
        <f t="shared" si="24"/>
        <v>660.1</v>
      </c>
      <c r="G140" s="40">
        <v>0</v>
      </c>
      <c r="H140" s="40">
        <v>699.2</v>
      </c>
      <c r="I140" s="40">
        <v>275</v>
      </c>
      <c r="J140" s="60">
        <v>1634.3</v>
      </c>
      <c r="K140" s="60">
        <f t="shared" si="25"/>
        <v>21365.7</v>
      </c>
    </row>
    <row r="141" spans="1:11" x14ac:dyDescent="0.25">
      <c r="A141" t="s">
        <v>276</v>
      </c>
      <c r="B141" s="7" t="s">
        <v>436</v>
      </c>
      <c r="C141" s="13" t="s">
        <v>308</v>
      </c>
      <c r="D141" s="9" t="s">
        <v>204</v>
      </c>
      <c r="E141" s="40">
        <v>32000</v>
      </c>
      <c r="F141" s="40">
        <f t="shared" si="24"/>
        <v>918.4</v>
      </c>
      <c r="G141" s="40">
        <v>0</v>
      </c>
      <c r="H141" s="40">
        <v>972.8</v>
      </c>
      <c r="I141" s="40">
        <v>175</v>
      </c>
      <c r="J141" s="60">
        <v>2066.1999999999998</v>
      </c>
      <c r="K141" s="60">
        <f t="shared" si="25"/>
        <v>29933.8</v>
      </c>
    </row>
    <row r="142" spans="1:11" x14ac:dyDescent="0.25">
      <c r="A142" t="s">
        <v>64</v>
      </c>
      <c r="B142" t="s">
        <v>65</v>
      </c>
      <c r="C142" s="13" t="s">
        <v>307</v>
      </c>
      <c r="D142" t="s">
        <v>203</v>
      </c>
      <c r="E142" s="40">
        <v>55000</v>
      </c>
      <c r="F142" s="40">
        <f t="shared" si="24"/>
        <v>1578.5</v>
      </c>
      <c r="G142" s="60">
        <v>2559.6799999999998</v>
      </c>
      <c r="H142" s="40">
        <v>1672</v>
      </c>
      <c r="I142" s="40">
        <v>275</v>
      </c>
      <c r="J142" s="60">
        <v>6085.18</v>
      </c>
      <c r="K142" s="60">
        <f t="shared" si="25"/>
        <v>48914.82</v>
      </c>
    </row>
    <row r="143" spans="1:11" x14ac:dyDescent="0.25">
      <c r="A143" t="s">
        <v>66</v>
      </c>
      <c r="B143" t="s">
        <v>67</v>
      </c>
      <c r="C143" s="13" t="s">
        <v>308</v>
      </c>
      <c r="D143" t="s">
        <v>204</v>
      </c>
      <c r="E143" s="40">
        <v>20000</v>
      </c>
      <c r="F143" s="40">
        <f t="shared" si="24"/>
        <v>574</v>
      </c>
      <c r="G143" s="40">
        <v>0</v>
      </c>
      <c r="H143" s="40">
        <v>608</v>
      </c>
      <c r="I143" s="40">
        <v>7309.44</v>
      </c>
      <c r="J143" s="60">
        <v>8491.44</v>
      </c>
      <c r="K143" s="60">
        <f t="shared" si="25"/>
        <v>11508.56</v>
      </c>
    </row>
    <row r="144" spans="1:11" x14ac:dyDescent="0.25">
      <c r="A144" t="s">
        <v>179</v>
      </c>
      <c r="B144" t="s">
        <v>178</v>
      </c>
      <c r="C144" s="13" t="s">
        <v>308</v>
      </c>
      <c r="D144" t="s">
        <v>204</v>
      </c>
      <c r="E144" s="40">
        <v>26250</v>
      </c>
      <c r="F144" s="40">
        <f t="shared" si="24"/>
        <v>753.38</v>
      </c>
      <c r="G144" s="40">
        <v>0</v>
      </c>
      <c r="H144" s="40">
        <v>798</v>
      </c>
      <c r="I144" s="40">
        <v>5683.86</v>
      </c>
      <c r="J144" s="60">
        <v>7235.24</v>
      </c>
      <c r="K144" s="60">
        <f t="shared" si="25"/>
        <v>19014.759999999998</v>
      </c>
    </row>
    <row r="145" spans="1:11" x14ac:dyDescent="0.25">
      <c r="A145" t="s">
        <v>180</v>
      </c>
      <c r="B145" t="s">
        <v>19</v>
      </c>
      <c r="C145" s="13" t="s">
        <v>307</v>
      </c>
      <c r="D145" t="s">
        <v>204</v>
      </c>
      <c r="E145" s="40">
        <v>27000</v>
      </c>
      <c r="F145" s="40">
        <f t="shared" si="24"/>
        <v>774.9</v>
      </c>
      <c r="G145" s="40">
        <v>0</v>
      </c>
      <c r="H145" s="40">
        <v>820.8</v>
      </c>
      <c r="I145" s="40">
        <v>125</v>
      </c>
      <c r="J145" s="60">
        <v>1720.7</v>
      </c>
      <c r="K145" s="60">
        <f t="shared" ref="K145:K166" si="26">E145-J145</f>
        <v>25279.3</v>
      </c>
    </row>
    <row r="146" spans="1:11" x14ac:dyDescent="0.25">
      <c r="A146" t="s">
        <v>277</v>
      </c>
      <c r="B146" t="s">
        <v>67</v>
      </c>
      <c r="C146" s="13" t="s">
        <v>308</v>
      </c>
      <c r="D146" t="s">
        <v>204</v>
      </c>
      <c r="E146" s="40">
        <v>20000</v>
      </c>
      <c r="F146" s="40">
        <f t="shared" si="24"/>
        <v>574</v>
      </c>
      <c r="G146" s="40">
        <v>0</v>
      </c>
      <c r="H146" s="40">
        <v>608</v>
      </c>
      <c r="I146" s="40">
        <v>9525.4599999999991</v>
      </c>
      <c r="J146" s="60">
        <v>10707.46</v>
      </c>
      <c r="K146" s="60">
        <f>E146-J146</f>
        <v>9292.5400000000009</v>
      </c>
    </row>
    <row r="147" spans="1:11" x14ac:dyDescent="0.25">
      <c r="A147" t="s">
        <v>68</v>
      </c>
      <c r="B147" t="s">
        <v>19</v>
      </c>
      <c r="C147" s="13" t="s">
        <v>307</v>
      </c>
      <c r="D147" t="s">
        <v>203</v>
      </c>
      <c r="E147" s="40">
        <v>26250</v>
      </c>
      <c r="F147" s="40">
        <f t="shared" si="24"/>
        <v>753.38</v>
      </c>
      <c r="G147" s="40">
        <v>0</v>
      </c>
      <c r="H147" s="40">
        <v>798</v>
      </c>
      <c r="I147" s="40">
        <v>295</v>
      </c>
      <c r="J147" s="60">
        <v>1846.38</v>
      </c>
      <c r="K147" s="60">
        <f t="shared" si="26"/>
        <v>24403.62</v>
      </c>
    </row>
    <row r="148" spans="1:11" x14ac:dyDescent="0.25">
      <c r="A148" t="s">
        <v>69</v>
      </c>
      <c r="B148" t="s">
        <v>60</v>
      </c>
      <c r="C148" s="13" t="s">
        <v>307</v>
      </c>
      <c r="D148" t="s">
        <v>203</v>
      </c>
      <c r="E148" s="40">
        <v>20000</v>
      </c>
      <c r="F148" s="40">
        <f t="shared" si="24"/>
        <v>574</v>
      </c>
      <c r="G148" s="40">
        <v>0</v>
      </c>
      <c r="H148" s="40">
        <v>608</v>
      </c>
      <c r="I148" s="40">
        <v>125</v>
      </c>
      <c r="J148" s="60">
        <v>1307</v>
      </c>
      <c r="K148" s="60">
        <f t="shared" si="26"/>
        <v>18693</v>
      </c>
    </row>
    <row r="149" spans="1:11" x14ac:dyDescent="0.25">
      <c r="A149" t="s">
        <v>320</v>
      </c>
      <c r="B149" t="s">
        <v>60</v>
      </c>
      <c r="C149" s="13" t="s">
        <v>307</v>
      </c>
      <c r="D149" t="s">
        <v>203</v>
      </c>
      <c r="E149" s="40">
        <v>20000</v>
      </c>
      <c r="F149" s="40">
        <v>574</v>
      </c>
      <c r="G149" s="40">
        <v>0</v>
      </c>
      <c r="H149" s="40">
        <v>608</v>
      </c>
      <c r="I149" s="40">
        <v>275</v>
      </c>
      <c r="J149" s="60">
        <v>1457</v>
      </c>
      <c r="K149" s="60">
        <f t="shared" si="26"/>
        <v>18543</v>
      </c>
    </row>
    <row r="150" spans="1:11" x14ac:dyDescent="0.25">
      <c r="A150" t="s">
        <v>70</v>
      </c>
      <c r="B150" t="s">
        <v>71</v>
      </c>
      <c r="C150" s="13" t="s">
        <v>308</v>
      </c>
      <c r="D150" t="s">
        <v>203</v>
      </c>
      <c r="E150" s="40">
        <v>23467.5</v>
      </c>
      <c r="F150" s="40">
        <v>673.52</v>
      </c>
      <c r="G150" s="40">
        <v>0</v>
      </c>
      <c r="H150" s="40">
        <v>713.41</v>
      </c>
      <c r="I150" s="40">
        <v>250</v>
      </c>
      <c r="J150" s="60">
        <v>1636.93</v>
      </c>
      <c r="K150" s="60">
        <f t="shared" si="26"/>
        <v>21830.57</v>
      </c>
    </row>
    <row r="151" spans="1:11" x14ac:dyDescent="0.25">
      <c r="A151" s="11" t="s">
        <v>72</v>
      </c>
      <c r="B151" s="11" t="s">
        <v>107</v>
      </c>
      <c r="C151" s="13" t="s">
        <v>307</v>
      </c>
      <c r="D151" t="s">
        <v>204</v>
      </c>
      <c r="E151" s="40">
        <v>23500</v>
      </c>
      <c r="F151" s="40">
        <v>674.45</v>
      </c>
      <c r="G151" s="40">
        <v>0</v>
      </c>
      <c r="H151" s="40">
        <v>714.4</v>
      </c>
      <c r="I151" s="40">
        <v>275</v>
      </c>
      <c r="J151" s="60">
        <v>1663.85</v>
      </c>
      <c r="K151" s="60">
        <f t="shared" si="26"/>
        <v>21836.15</v>
      </c>
    </row>
    <row r="152" spans="1:11" x14ac:dyDescent="0.25">
      <c r="A152" t="s">
        <v>74</v>
      </c>
      <c r="B152" t="s">
        <v>60</v>
      </c>
      <c r="C152" s="13" t="s">
        <v>307</v>
      </c>
      <c r="D152" t="s">
        <v>204</v>
      </c>
      <c r="E152" s="40">
        <v>20000</v>
      </c>
      <c r="F152" s="40">
        <f t="shared" ref="F152:F158" si="27">E152*0.0287</f>
        <v>574</v>
      </c>
      <c r="G152" s="40">
        <v>0</v>
      </c>
      <c r="H152" s="40">
        <v>608</v>
      </c>
      <c r="I152" s="40">
        <v>3452.45</v>
      </c>
      <c r="J152" s="60">
        <v>4634.45</v>
      </c>
      <c r="K152" s="60">
        <f t="shared" si="26"/>
        <v>15365.55</v>
      </c>
    </row>
    <row r="153" spans="1:11" x14ac:dyDescent="0.25">
      <c r="A153" t="s">
        <v>75</v>
      </c>
      <c r="B153" t="s">
        <v>76</v>
      </c>
      <c r="C153" s="13" t="s">
        <v>308</v>
      </c>
      <c r="D153" t="s">
        <v>204</v>
      </c>
      <c r="E153" s="40">
        <v>23000</v>
      </c>
      <c r="F153" s="40">
        <f t="shared" si="27"/>
        <v>660.1</v>
      </c>
      <c r="G153" s="40">
        <v>0</v>
      </c>
      <c r="H153" s="40">
        <v>699.2</v>
      </c>
      <c r="I153" s="40">
        <v>275</v>
      </c>
      <c r="J153" s="60">
        <v>1634.3</v>
      </c>
      <c r="K153" s="60">
        <f t="shared" si="26"/>
        <v>21365.7</v>
      </c>
    </row>
    <row r="154" spans="1:11" x14ac:dyDescent="0.25">
      <c r="A154" t="s">
        <v>418</v>
      </c>
      <c r="B154" t="s">
        <v>457</v>
      </c>
      <c r="C154" s="13" t="s">
        <v>308</v>
      </c>
      <c r="D154" s="6" t="s">
        <v>204</v>
      </c>
      <c r="E154" s="40">
        <v>40000</v>
      </c>
      <c r="F154" s="40">
        <f t="shared" si="27"/>
        <v>1148</v>
      </c>
      <c r="G154">
        <v>442.65</v>
      </c>
      <c r="H154" s="40">
        <v>1216</v>
      </c>
      <c r="I154" s="40">
        <v>355</v>
      </c>
      <c r="J154" s="60">
        <v>3161.65</v>
      </c>
      <c r="K154" s="60">
        <f t="shared" si="26"/>
        <v>36838.35</v>
      </c>
    </row>
    <row r="155" spans="1:11" x14ac:dyDescent="0.25">
      <c r="A155" t="s">
        <v>242</v>
      </c>
      <c r="B155" t="s">
        <v>241</v>
      </c>
      <c r="C155" s="13" t="s">
        <v>308</v>
      </c>
      <c r="D155" s="6" t="s">
        <v>204</v>
      </c>
      <c r="E155" s="40">
        <v>20000</v>
      </c>
      <c r="F155" s="40">
        <f t="shared" si="27"/>
        <v>574</v>
      </c>
      <c r="G155" s="40">
        <v>0</v>
      </c>
      <c r="H155" s="40">
        <v>608</v>
      </c>
      <c r="I155" s="40">
        <v>5816.48</v>
      </c>
      <c r="J155" s="60">
        <v>6998.48</v>
      </c>
      <c r="K155" s="60">
        <f t="shared" ref="K155:K161" si="28">E155-J155</f>
        <v>13001.52</v>
      </c>
    </row>
    <row r="156" spans="1:11" x14ac:dyDescent="0.25">
      <c r="A156" s="5" t="s">
        <v>252</v>
      </c>
      <c r="B156" s="5" t="s">
        <v>60</v>
      </c>
      <c r="C156" s="13" t="s">
        <v>307</v>
      </c>
      <c r="D156" s="8" t="s">
        <v>204</v>
      </c>
      <c r="E156" s="40">
        <v>20000</v>
      </c>
      <c r="F156" s="40">
        <f t="shared" si="27"/>
        <v>574</v>
      </c>
      <c r="G156" s="40">
        <v>0</v>
      </c>
      <c r="H156" s="40">
        <v>608</v>
      </c>
      <c r="I156" s="40">
        <v>5781.84</v>
      </c>
      <c r="J156" s="60">
        <v>6963.84</v>
      </c>
      <c r="K156" s="60">
        <f t="shared" si="28"/>
        <v>13036.16</v>
      </c>
    </row>
    <row r="157" spans="1:11" x14ac:dyDescent="0.25">
      <c r="A157" t="s">
        <v>217</v>
      </c>
      <c r="B157" t="s">
        <v>67</v>
      </c>
      <c r="C157" s="13" t="s">
        <v>308</v>
      </c>
      <c r="D157" t="s">
        <v>204</v>
      </c>
      <c r="E157" s="40">
        <v>20000</v>
      </c>
      <c r="F157" s="40">
        <f t="shared" si="27"/>
        <v>574</v>
      </c>
      <c r="G157" s="40">
        <v>0</v>
      </c>
      <c r="H157" s="40">
        <v>608</v>
      </c>
      <c r="I157" s="40">
        <v>7309.44</v>
      </c>
      <c r="J157" s="60">
        <v>8491.44</v>
      </c>
      <c r="K157" s="60">
        <f t="shared" si="28"/>
        <v>11508.56</v>
      </c>
    </row>
    <row r="158" spans="1:11" x14ac:dyDescent="0.25">
      <c r="A158" t="s">
        <v>199</v>
      </c>
      <c r="B158" t="s">
        <v>76</v>
      </c>
      <c r="C158" s="13" t="s">
        <v>308</v>
      </c>
      <c r="D158" t="s">
        <v>204</v>
      </c>
      <c r="E158" s="40">
        <v>23000</v>
      </c>
      <c r="F158" s="40">
        <f t="shared" si="27"/>
        <v>660.1</v>
      </c>
      <c r="G158" s="40">
        <v>0</v>
      </c>
      <c r="H158" s="40">
        <v>699.2</v>
      </c>
      <c r="I158" s="40">
        <v>7560.01</v>
      </c>
      <c r="J158" s="60">
        <v>8919.31</v>
      </c>
      <c r="K158" s="60">
        <f t="shared" si="28"/>
        <v>14080.69</v>
      </c>
    </row>
    <row r="159" spans="1:11" x14ac:dyDescent="0.25">
      <c r="A159" t="s">
        <v>216</v>
      </c>
      <c r="B159" t="s">
        <v>76</v>
      </c>
      <c r="C159" s="13" t="s">
        <v>308</v>
      </c>
      <c r="D159" t="s">
        <v>204</v>
      </c>
      <c r="E159" s="40">
        <v>23000</v>
      </c>
      <c r="F159" s="40">
        <v>660.1</v>
      </c>
      <c r="G159" s="40">
        <v>0</v>
      </c>
      <c r="H159" s="40">
        <v>699.2</v>
      </c>
      <c r="I159" s="40">
        <v>1435</v>
      </c>
      <c r="J159" s="60">
        <v>2794.3</v>
      </c>
      <c r="K159" s="60">
        <f t="shared" si="28"/>
        <v>20205.7</v>
      </c>
    </row>
    <row r="160" spans="1:11" s="11" customFormat="1" x14ac:dyDescent="0.25">
      <c r="A160" t="s">
        <v>73</v>
      </c>
      <c r="B160" t="s">
        <v>60</v>
      </c>
      <c r="C160" s="13" t="s">
        <v>307</v>
      </c>
      <c r="D160" t="s">
        <v>203</v>
      </c>
      <c r="E160" s="40">
        <v>20000</v>
      </c>
      <c r="F160" s="40">
        <v>574</v>
      </c>
      <c r="G160" s="40">
        <v>0</v>
      </c>
      <c r="H160" s="40">
        <v>608</v>
      </c>
      <c r="I160" s="40">
        <v>2333.64</v>
      </c>
      <c r="J160" s="60">
        <v>3515.64</v>
      </c>
      <c r="K160" s="60">
        <f t="shared" si="28"/>
        <v>16484.36</v>
      </c>
    </row>
    <row r="161" spans="1:61" x14ac:dyDescent="0.25">
      <c r="A161" t="s">
        <v>321</v>
      </c>
      <c r="B161" t="s">
        <v>213</v>
      </c>
      <c r="C161" s="13" t="s">
        <v>308</v>
      </c>
      <c r="D161" t="s">
        <v>204</v>
      </c>
      <c r="E161" s="40">
        <v>47000</v>
      </c>
      <c r="F161" s="40">
        <f>E161*0.0287</f>
        <v>1348.9</v>
      </c>
      <c r="G161" s="40">
        <v>1430.6</v>
      </c>
      <c r="H161" s="40">
        <v>1428.8</v>
      </c>
      <c r="I161" s="40">
        <v>925</v>
      </c>
      <c r="J161" s="60">
        <v>5133.3</v>
      </c>
      <c r="K161" s="60">
        <f t="shared" si="28"/>
        <v>41866.699999999997</v>
      </c>
    </row>
    <row r="162" spans="1:61" x14ac:dyDescent="0.25">
      <c r="A162" t="s">
        <v>358</v>
      </c>
      <c r="B162" t="s">
        <v>76</v>
      </c>
      <c r="C162" s="13" t="s">
        <v>308</v>
      </c>
      <c r="D162" s="6" t="s">
        <v>204</v>
      </c>
      <c r="E162" s="40">
        <v>36000</v>
      </c>
      <c r="F162" s="40">
        <f>E162*0.0287</f>
        <v>1033.2</v>
      </c>
      <c r="G162" s="40">
        <v>0</v>
      </c>
      <c r="H162" s="40">
        <v>1094.4000000000001</v>
      </c>
      <c r="I162" s="40">
        <v>175</v>
      </c>
      <c r="J162" s="60">
        <v>2302.6</v>
      </c>
      <c r="K162" s="60">
        <f t="shared" si="26"/>
        <v>33697.4</v>
      </c>
    </row>
    <row r="163" spans="1:61" x14ac:dyDescent="0.25">
      <c r="A163" t="s">
        <v>359</v>
      </c>
      <c r="B163" t="s">
        <v>71</v>
      </c>
      <c r="C163" s="13" t="s">
        <v>308</v>
      </c>
      <c r="D163" t="s">
        <v>204</v>
      </c>
      <c r="E163" s="40">
        <v>23000</v>
      </c>
      <c r="F163" s="40">
        <f>E163*0.0287</f>
        <v>660.1</v>
      </c>
      <c r="G163" s="40">
        <v>0</v>
      </c>
      <c r="H163" s="40">
        <v>699.2</v>
      </c>
      <c r="I163" s="40">
        <v>175</v>
      </c>
      <c r="J163" s="60">
        <v>1534.3</v>
      </c>
      <c r="K163" s="60">
        <f t="shared" si="26"/>
        <v>21465.7</v>
      </c>
    </row>
    <row r="164" spans="1:61" x14ac:dyDescent="0.25">
      <c r="A164" t="s">
        <v>372</v>
      </c>
      <c r="B164" t="s">
        <v>76</v>
      </c>
      <c r="C164" s="13" t="s">
        <v>308</v>
      </c>
      <c r="D164" t="s">
        <v>204</v>
      </c>
      <c r="E164" s="40">
        <v>25000</v>
      </c>
      <c r="F164" s="40">
        <v>717.5</v>
      </c>
      <c r="G164" s="40">
        <v>0</v>
      </c>
      <c r="H164" s="40">
        <v>760</v>
      </c>
      <c r="I164" s="40">
        <v>25</v>
      </c>
      <c r="J164" s="60">
        <v>1502.5</v>
      </c>
      <c r="K164" s="60">
        <f t="shared" si="26"/>
        <v>23497.5</v>
      </c>
    </row>
    <row r="165" spans="1:61" x14ac:dyDescent="0.25">
      <c r="A165" s="12" t="s">
        <v>465</v>
      </c>
      <c r="B165" t="s">
        <v>128</v>
      </c>
      <c r="C165" s="13" t="s">
        <v>307</v>
      </c>
      <c r="D165" t="s">
        <v>204</v>
      </c>
      <c r="E165" s="40">
        <v>26000</v>
      </c>
      <c r="F165" s="40">
        <v>746.2</v>
      </c>
      <c r="G165" s="40">
        <v>0</v>
      </c>
      <c r="H165" s="40">
        <v>790.4</v>
      </c>
      <c r="I165" s="40">
        <v>6612.17</v>
      </c>
      <c r="J165" s="60">
        <v>8148.77</v>
      </c>
      <c r="K165" s="60">
        <f t="shared" si="26"/>
        <v>17851.23</v>
      </c>
    </row>
    <row r="166" spans="1:61" x14ac:dyDescent="0.25">
      <c r="A166" t="s">
        <v>408</v>
      </c>
      <c r="B166" t="s">
        <v>409</v>
      </c>
      <c r="C166" s="13" t="s">
        <v>308</v>
      </c>
      <c r="D166" t="s">
        <v>204</v>
      </c>
      <c r="E166" s="40">
        <v>25000</v>
      </c>
      <c r="F166" s="40">
        <v>717.5</v>
      </c>
      <c r="G166" s="40">
        <v>0</v>
      </c>
      <c r="H166" s="40">
        <v>760</v>
      </c>
      <c r="I166" s="40">
        <v>25</v>
      </c>
      <c r="J166" s="60">
        <v>1502.5</v>
      </c>
      <c r="K166" s="60">
        <f t="shared" si="26"/>
        <v>23497.5</v>
      </c>
    </row>
    <row r="167" spans="1:61" s="27" customFormat="1" x14ac:dyDescent="0.25">
      <c r="A167" t="s">
        <v>410</v>
      </c>
      <c r="B167" t="s">
        <v>76</v>
      </c>
      <c r="C167" s="13" t="s">
        <v>308</v>
      </c>
      <c r="D167" t="s">
        <v>204</v>
      </c>
      <c r="E167" s="40">
        <v>25000</v>
      </c>
      <c r="F167" s="40">
        <v>717.5</v>
      </c>
      <c r="G167" s="40">
        <v>0</v>
      </c>
      <c r="H167" s="40">
        <v>760</v>
      </c>
      <c r="I167" s="40">
        <v>25</v>
      </c>
      <c r="J167" s="60">
        <v>1502.5</v>
      </c>
      <c r="K167" s="60">
        <f>E167-J167</f>
        <v>23497.5</v>
      </c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</row>
    <row r="168" spans="1:61" x14ac:dyDescent="0.25">
      <c r="A168" t="s">
        <v>311</v>
      </c>
      <c r="B168" t="s">
        <v>60</v>
      </c>
      <c r="C168" s="13" t="s">
        <v>307</v>
      </c>
      <c r="D168" t="s">
        <v>204</v>
      </c>
      <c r="E168" s="40">
        <v>20000</v>
      </c>
      <c r="F168" s="40">
        <v>574</v>
      </c>
      <c r="G168" s="40">
        <v>0</v>
      </c>
      <c r="H168" s="40">
        <v>608</v>
      </c>
      <c r="I168" s="40">
        <v>2020</v>
      </c>
      <c r="J168" s="60">
        <v>3202</v>
      </c>
      <c r="K168" s="60">
        <f>E168-J168</f>
        <v>16798</v>
      </c>
    </row>
    <row r="169" spans="1:61" x14ac:dyDescent="0.25">
      <c r="A169" t="s">
        <v>448</v>
      </c>
      <c r="B169" t="s">
        <v>76</v>
      </c>
      <c r="C169" s="13" t="s">
        <v>308</v>
      </c>
      <c r="D169" t="s">
        <v>204</v>
      </c>
      <c r="E169" s="40">
        <v>25000</v>
      </c>
      <c r="F169" s="40">
        <v>717.5</v>
      </c>
      <c r="G169" s="40">
        <v>0</v>
      </c>
      <c r="H169" s="40">
        <v>760</v>
      </c>
      <c r="I169" s="40">
        <v>1025</v>
      </c>
      <c r="J169" s="60">
        <v>2502.5</v>
      </c>
      <c r="K169" s="60">
        <f>E169-J169</f>
        <v>22497.5</v>
      </c>
    </row>
    <row r="170" spans="1:61" x14ac:dyDescent="0.25">
      <c r="A170" t="s">
        <v>449</v>
      </c>
      <c r="B170" t="s">
        <v>192</v>
      </c>
      <c r="C170" s="13" t="s">
        <v>308</v>
      </c>
      <c r="D170" t="s">
        <v>204</v>
      </c>
      <c r="E170" s="40">
        <v>25000</v>
      </c>
      <c r="F170" s="40">
        <v>717.5</v>
      </c>
      <c r="G170" s="40">
        <v>0</v>
      </c>
      <c r="H170" s="40">
        <v>760</v>
      </c>
      <c r="I170" s="40">
        <v>25</v>
      </c>
      <c r="J170" s="60">
        <v>1502.5</v>
      </c>
      <c r="K170" s="60">
        <f>E170-J170</f>
        <v>23497.5</v>
      </c>
    </row>
    <row r="171" spans="1:61" x14ac:dyDescent="0.25">
      <c r="A171" t="s">
        <v>214</v>
      </c>
      <c r="B171" t="s">
        <v>178</v>
      </c>
      <c r="C171" s="13" t="s">
        <v>308</v>
      </c>
      <c r="D171" t="s">
        <v>204</v>
      </c>
      <c r="E171" s="40">
        <v>23000</v>
      </c>
      <c r="F171" s="40">
        <f>E171*0.0287</f>
        <v>660.1</v>
      </c>
      <c r="G171" s="40">
        <v>0</v>
      </c>
      <c r="H171" s="40">
        <v>699.2</v>
      </c>
      <c r="I171" s="40">
        <v>6111.09</v>
      </c>
      <c r="J171" s="60">
        <v>7470.39</v>
      </c>
      <c r="K171" s="60">
        <f>E171-J171</f>
        <v>15529.61</v>
      </c>
    </row>
    <row r="172" spans="1:61" x14ac:dyDescent="0.25">
      <c r="A172" s="24" t="s">
        <v>12</v>
      </c>
      <c r="B172" s="24">
        <v>36</v>
      </c>
      <c r="C172" s="25"/>
      <c r="D172" s="24"/>
      <c r="E172" s="47">
        <f t="shared" ref="E172:K172" si="29">SUM(E136:E171)</f>
        <v>910467.5</v>
      </c>
      <c r="F172" s="47">
        <f t="shared" si="29"/>
        <v>26130.43</v>
      </c>
      <c r="G172" s="47">
        <f t="shared" si="29"/>
        <v>4432.93</v>
      </c>
      <c r="H172" s="47">
        <f t="shared" si="29"/>
        <v>27678.21</v>
      </c>
      <c r="I172" s="47">
        <f t="shared" si="29"/>
        <v>84197.88</v>
      </c>
      <c r="J172" s="47">
        <f t="shared" si="29"/>
        <v>142439.45000000001</v>
      </c>
      <c r="K172" s="47">
        <f t="shared" si="29"/>
        <v>768028.05</v>
      </c>
    </row>
    <row r="174" spans="1:61" x14ac:dyDescent="0.25">
      <c r="A174" s="70" t="s">
        <v>397</v>
      </c>
      <c r="B174" s="70"/>
      <c r="C174" s="70"/>
      <c r="D174" s="70"/>
      <c r="E174" s="70"/>
      <c r="F174" s="70"/>
      <c r="G174" s="70"/>
      <c r="H174" s="70"/>
      <c r="I174" s="70"/>
      <c r="J174" s="70"/>
      <c r="K174" s="70"/>
    </row>
    <row r="175" spans="1:61" x14ac:dyDescent="0.25">
      <c r="A175" s="5" t="s">
        <v>246</v>
      </c>
      <c r="B175" s="5" t="s">
        <v>19</v>
      </c>
      <c r="C175" s="13" t="s">
        <v>307</v>
      </c>
      <c r="D175" t="s">
        <v>204</v>
      </c>
      <c r="E175" s="40">
        <v>33000</v>
      </c>
      <c r="F175" s="40">
        <f>E175*0.0287</f>
        <v>947.1</v>
      </c>
      <c r="G175" s="40">
        <v>0</v>
      </c>
      <c r="H175" s="40">
        <f>E175*0.0304</f>
        <v>1003.2</v>
      </c>
      <c r="I175" s="40">
        <v>175</v>
      </c>
      <c r="J175" s="40">
        <f>+F175+G175+H175+I175</f>
        <v>2125.3000000000002</v>
      </c>
      <c r="K175" s="60">
        <f>E175-J175</f>
        <v>30874.7</v>
      </c>
    </row>
    <row r="176" spans="1:61" x14ac:dyDescent="0.25">
      <c r="A176" t="s">
        <v>245</v>
      </c>
      <c r="B176" s="7" t="s">
        <v>95</v>
      </c>
      <c r="C176" s="13" t="s">
        <v>307</v>
      </c>
      <c r="D176" t="s">
        <v>204</v>
      </c>
      <c r="E176" s="40">
        <v>60000</v>
      </c>
      <c r="F176" s="40">
        <v>1722</v>
      </c>
      <c r="G176" s="60">
        <v>3486.68</v>
      </c>
      <c r="H176" s="40">
        <f>E176*0.0304</f>
        <v>1824</v>
      </c>
      <c r="I176" s="40">
        <v>10008.33</v>
      </c>
      <c r="J176" s="40">
        <f>+F176+G176+H176+I176</f>
        <v>17041.009999999998</v>
      </c>
      <c r="K176" s="60">
        <f t="shared" ref="K176:K179" si="30">E176-J176</f>
        <v>42958.99</v>
      </c>
    </row>
    <row r="177" spans="1:39" x14ac:dyDescent="0.25">
      <c r="A177" t="s">
        <v>181</v>
      </c>
      <c r="B177" t="s">
        <v>182</v>
      </c>
      <c r="C177" s="13" t="s">
        <v>307</v>
      </c>
      <c r="D177" t="s">
        <v>204</v>
      </c>
      <c r="E177" s="40">
        <v>44000</v>
      </c>
      <c r="F177" s="40">
        <v>1262.8</v>
      </c>
      <c r="G177">
        <v>770.57</v>
      </c>
      <c r="H177" s="40">
        <f>E177*0.0304</f>
        <v>1337.6</v>
      </c>
      <c r="I177" s="40">
        <v>8959.2199999999993</v>
      </c>
      <c r="J177" s="40">
        <f>+F177+G177+H177+I177</f>
        <v>12330.19</v>
      </c>
      <c r="K177" s="60">
        <f t="shared" si="30"/>
        <v>31669.81</v>
      </c>
    </row>
    <row r="178" spans="1:39" x14ac:dyDescent="0.25">
      <c r="A178" s="5" t="s">
        <v>368</v>
      </c>
      <c r="B178" s="5" t="s">
        <v>182</v>
      </c>
      <c r="C178" s="13" t="s">
        <v>308</v>
      </c>
      <c r="D178" t="s">
        <v>203</v>
      </c>
      <c r="E178" s="40">
        <v>44000</v>
      </c>
      <c r="F178" s="40">
        <v>1262.8</v>
      </c>
      <c r="G178" s="60">
        <v>1007.19</v>
      </c>
      <c r="H178" s="40">
        <v>1337.6</v>
      </c>
      <c r="I178" s="40">
        <v>1803.4</v>
      </c>
      <c r="J178" s="40">
        <f>+F178+G178+H178+I178</f>
        <v>5410.99</v>
      </c>
      <c r="K178" s="60">
        <f t="shared" si="30"/>
        <v>38589.01</v>
      </c>
    </row>
    <row r="179" spans="1:39" x14ac:dyDescent="0.25">
      <c r="A179" s="5" t="s">
        <v>464</v>
      </c>
      <c r="B179" s="5" t="s">
        <v>95</v>
      </c>
      <c r="C179" s="13" t="s">
        <v>307</v>
      </c>
      <c r="D179" t="s">
        <v>203</v>
      </c>
      <c r="E179" s="54">
        <v>56000</v>
      </c>
      <c r="F179" s="40">
        <v>1607.2</v>
      </c>
      <c r="G179" s="60">
        <v>2733.96</v>
      </c>
      <c r="H179" s="40">
        <v>1702.4</v>
      </c>
      <c r="I179" s="40">
        <v>175</v>
      </c>
      <c r="J179" s="40">
        <f>+F179+G179+H179+I179</f>
        <v>6218.56</v>
      </c>
      <c r="K179" s="60">
        <f t="shared" si="30"/>
        <v>49781.440000000002</v>
      </c>
    </row>
    <row r="180" spans="1:39" x14ac:dyDescent="0.25">
      <c r="A180" s="24" t="s">
        <v>12</v>
      </c>
      <c r="B180" s="24">
        <v>5</v>
      </c>
      <c r="C180" s="25"/>
      <c r="D180" s="24"/>
      <c r="E180" s="47">
        <f t="shared" ref="E180:H180" si="31">SUM(E175:E179)</f>
        <v>237000</v>
      </c>
      <c r="F180" s="47">
        <f t="shared" si="31"/>
        <v>6801.9</v>
      </c>
      <c r="G180" s="47">
        <f>SUM(G175:G179)</f>
        <v>7998.4</v>
      </c>
      <c r="H180" s="47">
        <f t="shared" si="31"/>
        <v>7204.8</v>
      </c>
      <c r="I180" s="47">
        <f>SUM(I175:I179)</f>
        <v>21120.95</v>
      </c>
      <c r="J180" s="47">
        <f>SUM(J175:J179)</f>
        <v>43126.05</v>
      </c>
      <c r="K180" s="47">
        <f>SUM(K175:K179)</f>
        <v>193873.95</v>
      </c>
    </row>
    <row r="182" spans="1:39" x14ac:dyDescent="0.25">
      <c r="A182" s="70" t="s">
        <v>291</v>
      </c>
      <c r="B182" s="70"/>
      <c r="C182" s="70"/>
      <c r="D182" s="70"/>
      <c r="E182" s="70"/>
      <c r="F182" s="70"/>
      <c r="G182" s="70"/>
      <c r="H182" s="70"/>
      <c r="I182" s="70"/>
      <c r="J182" s="70"/>
      <c r="K182" s="70"/>
    </row>
    <row r="183" spans="1:39" x14ac:dyDescent="0.25">
      <c r="A183" t="s">
        <v>188</v>
      </c>
      <c r="B183" t="s">
        <v>399</v>
      </c>
      <c r="C183" s="13" t="s">
        <v>307</v>
      </c>
      <c r="D183" t="s">
        <v>204</v>
      </c>
      <c r="E183" s="40">
        <v>50000</v>
      </c>
      <c r="F183" s="40">
        <v>1435</v>
      </c>
      <c r="G183" s="60">
        <v>1854</v>
      </c>
      <c r="H183" s="40">
        <f>E183*0.0304</f>
        <v>1520</v>
      </c>
      <c r="I183" s="40">
        <v>315</v>
      </c>
      <c r="J183" s="40">
        <v>5124</v>
      </c>
      <c r="K183" s="40">
        <f>E183-J183</f>
        <v>44876</v>
      </c>
    </row>
    <row r="184" spans="1:39" s="69" customFormat="1" x14ac:dyDescent="0.25">
      <c r="A184" t="s">
        <v>260</v>
      </c>
      <c r="B184" t="s">
        <v>400</v>
      </c>
      <c r="C184" s="65" t="s">
        <v>308</v>
      </c>
      <c r="D184" s="66" t="s">
        <v>204</v>
      </c>
      <c r="E184" s="67">
        <v>50000</v>
      </c>
      <c r="F184" s="67">
        <v>1435</v>
      </c>
      <c r="G184" s="68">
        <v>1854</v>
      </c>
      <c r="H184" s="67">
        <f>E184*0.0304</f>
        <v>1520</v>
      </c>
      <c r="I184" s="67">
        <v>2925</v>
      </c>
      <c r="J184" s="67">
        <v>7734</v>
      </c>
      <c r="K184" s="67">
        <f>+E184-J184</f>
        <v>42266</v>
      </c>
    </row>
    <row r="185" spans="1:39" s="11" customFormat="1" x14ac:dyDescent="0.25">
      <c r="A185" t="s">
        <v>393</v>
      </c>
      <c r="B185" s="5" t="s">
        <v>16</v>
      </c>
      <c r="C185" s="39" t="s">
        <v>308</v>
      </c>
      <c r="D185" s="42" t="s">
        <v>203</v>
      </c>
      <c r="E185" s="40">
        <v>133000</v>
      </c>
      <c r="F185" s="40">
        <v>3817.1</v>
      </c>
      <c r="G185" s="60">
        <v>19867.79</v>
      </c>
      <c r="H185" s="40">
        <v>4043.2</v>
      </c>
      <c r="I185" s="40">
        <v>25</v>
      </c>
      <c r="J185" s="40">
        <v>27753.09</v>
      </c>
      <c r="K185" s="40">
        <f>E185-J185</f>
        <v>105246.91</v>
      </c>
    </row>
    <row r="186" spans="1:39" x14ac:dyDescent="0.25">
      <c r="A186" s="24" t="s">
        <v>12</v>
      </c>
      <c r="B186" s="24">
        <v>3</v>
      </c>
      <c r="C186" s="25"/>
      <c r="D186" s="24"/>
      <c r="E186" s="47">
        <f t="shared" ref="E186:K186" si="32">SUM(E183:E185)</f>
        <v>233000</v>
      </c>
      <c r="F186" s="47">
        <f t="shared" si="32"/>
        <v>6687.1</v>
      </c>
      <c r="G186" s="47">
        <f t="shared" si="32"/>
        <v>23575.79</v>
      </c>
      <c r="H186" s="47">
        <f t="shared" si="32"/>
        <v>7083.2</v>
      </c>
      <c r="I186" s="47">
        <f t="shared" si="32"/>
        <v>3265</v>
      </c>
      <c r="J186" s="47">
        <f t="shared" si="32"/>
        <v>40611.089999999997</v>
      </c>
      <c r="K186" s="47">
        <f t="shared" si="32"/>
        <v>192388.91</v>
      </c>
    </row>
    <row r="187" spans="1:39" s="18" customFormat="1" x14ac:dyDescent="0.25">
      <c r="A187" s="1"/>
      <c r="B187" s="1"/>
      <c r="C187" s="16"/>
      <c r="D187" s="1"/>
      <c r="E187" s="53"/>
      <c r="F187" s="53"/>
      <c r="G187" s="53"/>
      <c r="H187" s="53"/>
      <c r="I187" s="53"/>
      <c r="J187" s="53"/>
      <c r="K187" s="53"/>
    </row>
    <row r="188" spans="1:39" s="26" customFormat="1" ht="13.5" customHeight="1" x14ac:dyDescent="0.25">
      <c r="A188" s="44" t="s">
        <v>427</v>
      </c>
      <c r="B188" s="18"/>
      <c r="C188" s="19"/>
      <c r="D188" s="18"/>
      <c r="E188" s="55"/>
      <c r="F188" s="55"/>
      <c r="G188" s="55"/>
      <c r="H188" s="55"/>
      <c r="I188" s="55"/>
      <c r="J188" s="55"/>
      <c r="K188" s="55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</row>
    <row r="189" spans="1:39" x14ac:dyDescent="0.25">
      <c r="A189" s="11" t="s">
        <v>45</v>
      </c>
      <c r="B189" s="11" t="s">
        <v>46</v>
      </c>
      <c r="C189" s="39" t="s">
        <v>307</v>
      </c>
      <c r="D189" s="11" t="s">
        <v>204</v>
      </c>
      <c r="E189" s="54">
        <v>50000</v>
      </c>
      <c r="F189" s="54">
        <f>E189*0.0287</f>
        <v>1435</v>
      </c>
      <c r="G189" s="60">
        <v>1854</v>
      </c>
      <c r="H189" s="54">
        <v>1520</v>
      </c>
      <c r="I189" s="54">
        <v>1375</v>
      </c>
      <c r="J189" s="54">
        <f>F189+G189+H189+I189</f>
        <v>6184</v>
      </c>
      <c r="K189" s="54">
        <f>E189-J189</f>
        <v>43816</v>
      </c>
    </row>
    <row r="190" spans="1:39" s="1" customFormat="1" x14ac:dyDescent="0.25">
      <c r="A190" s="24" t="s">
        <v>12</v>
      </c>
      <c r="B190" s="24">
        <v>1</v>
      </c>
      <c r="C190" s="25"/>
      <c r="D190" s="24"/>
      <c r="E190" s="47">
        <f>SUM(E189:E189)</f>
        <v>50000</v>
      </c>
      <c r="F190" s="47">
        <f>SUM(F189:F189)</f>
        <v>1435</v>
      </c>
      <c r="G190" s="47">
        <f>G189</f>
        <v>1854</v>
      </c>
      <c r="H190" s="47">
        <f>SUM(H189:H189)</f>
        <v>1520</v>
      </c>
      <c r="I190" s="47">
        <f>SUM(I189:I189)</f>
        <v>1375</v>
      </c>
      <c r="J190" s="47">
        <f>SUM(J189:J189)</f>
        <v>6184</v>
      </c>
      <c r="K190" s="47">
        <f>SUM(K189:K189)</f>
        <v>43816</v>
      </c>
    </row>
    <row r="191" spans="1:39" x14ac:dyDescent="0.25">
      <c r="A191" s="10"/>
      <c r="B191" s="10"/>
      <c r="C191" s="15"/>
      <c r="D191" s="10"/>
      <c r="E191" s="51"/>
      <c r="F191" s="51"/>
      <c r="G191" s="51"/>
      <c r="H191" s="51"/>
      <c r="I191" s="51"/>
      <c r="J191" s="51"/>
      <c r="K191" s="51"/>
    </row>
    <row r="192" spans="1:39" x14ac:dyDescent="0.25">
      <c r="A192" s="10" t="s">
        <v>376</v>
      </c>
      <c r="B192" s="10"/>
      <c r="C192" s="15"/>
      <c r="D192" s="10"/>
      <c r="E192" s="51"/>
      <c r="F192" s="51"/>
      <c r="G192" s="51"/>
      <c r="H192" s="51"/>
      <c r="I192" s="51"/>
      <c r="J192" s="51"/>
      <c r="K192" s="51"/>
    </row>
    <row r="193" spans="1:11" x14ac:dyDescent="0.25">
      <c r="A193" s="11" t="s">
        <v>377</v>
      </c>
      <c r="B193" s="11" t="s">
        <v>378</v>
      </c>
      <c r="C193" s="39" t="s">
        <v>307</v>
      </c>
      <c r="D193" s="11" t="s">
        <v>380</v>
      </c>
      <c r="E193" s="54">
        <v>56000</v>
      </c>
      <c r="F193" s="54">
        <v>1607.2</v>
      </c>
      <c r="G193" s="54">
        <v>2733.96</v>
      </c>
      <c r="H193" s="54">
        <v>1702.4</v>
      </c>
      <c r="I193" s="54">
        <v>25</v>
      </c>
      <c r="J193" s="54">
        <v>6068.56</v>
      </c>
      <c r="K193" s="54">
        <f>E193-J193</f>
        <v>49931.44</v>
      </c>
    </row>
    <row r="194" spans="1:11" x14ac:dyDescent="0.25">
      <c r="A194" s="24" t="s">
        <v>379</v>
      </c>
      <c r="B194" s="24">
        <v>1</v>
      </c>
      <c r="C194" s="25"/>
      <c r="D194" s="26"/>
      <c r="E194" s="47">
        <f t="shared" ref="E194:K194" si="33">SUM(E193)</f>
        <v>56000</v>
      </c>
      <c r="F194" s="47">
        <f t="shared" si="33"/>
        <v>1607.2</v>
      </c>
      <c r="G194" s="47">
        <f>SUM(G193)</f>
        <v>2733.96</v>
      </c>
      <c r="H194" s="47">
        <f t="shared" si="33"/>
        <v>1702.4</v>
      </c>
      <c r="I194" s="47">
        <f t="shared" si="33"/>
        <v>25</v>
      </c>
      <c r="J194" s="47">
        <f t="shared" si="33"/>
        <v>6068.56</v>
      </c>
      <c r="K194" s="47">
        <f t="shared" si="33"/>
        <v>49931.44</v>
      </c>
    </row>
    <row r="196" spans="1:11" x14ac:dyDescent="0.25">
      <c r="A196" s="70" t="s">
        <v>292</v>
      </c>
      <c r="B196" s="70"/>
      <c r="C196" s="70"/>
      <c r="D196" s="70"/>
      <c r="E196" s="70"/>
      <c r="F196" s="70"/>
      <c r="G196" s="70"/>
      <c r="H196" s="70"/>
      <c r="I196" s="70"/>
      <c r="J196" s="70"/>
      <c r="K196" s="70"/>
    </row>
    <row r="197" spans="1:11" x14ac:dyDescent="0.25">
      <c r="A197" t="s">
        <v>43</v>
      </c>
      <c r="B197" t="s">
        <v>44</v>
      </c>
      <c r="C197" s="13" t="s">
        <v>307</v>
      </c>
      <c r="D197" t="s">
        <v>203</v>
      </c>
      <c r="E197" s="40">
        <v>57000</v>
      </c>
      <c r="F197" s="40">
        <f>E197*0.0287</f>
        <v>1635.9</v>
      </c>
      <c r="G197" s="60">
        <v>2606.65</v>
      </c>
      <c r="H197" s="40">
        <v>1732.8</v>
      </c>
      <c r="I197" s="40">
        <v>3439.12</v>
      </c>
      <c r="J197" s="40">
        <v>9414.4699999999993</v>
      </c>
      <c r="K197" s="40">
        <f>E197-J197</f>
        <v>47585.53</v>
      </c>
    </row>
    <row r="198" spans="1:11" x14ac:dyDescent="0.25">
      <c r="A198" t="s">
        <v>47</v>
      </c>
      <c r="B198" t="s">
        <v>44</v>
      </c>
      <c r="C198" s="13" t="s">
        <v>308</v>
      </c>
      <c r="D198" t="s">
        <v>203</v>
      </c>
      <c r="E198" s="40">
        <v>57000</v>
      </c>
      <c r="F198" s="40">
        <f>E198*0.0287</f>
        <v>1635.9</v>
      </c>
      <c r="G198" s="40">
        <v>0</v>
      </c>
      <c r="H198" s="40">
        <v>1732.8</v>
      </c>
      <c r="I198" s="40">
        <v>1315</v>
      </c>
      <c r="J198" s="40">
        <v>4683.7</v>
      </c>
      <c r="K198" s="40">
        <f>E198-J198</f>
        <v>52316.3</v>
      </c>
    </row>
    <row r="199" spans="1:11" x14ac:dyDescent="0.25">
      <c r="A199" t="s">
        <v>239</v>
      </c>
      <c r="B199" t="s">
        <v>259</v>
      </c>
      <c r="C199" s="13" t="s">
        <v>308</v>
      </c>
      <c r="D199" s="6" t="s">
        <v>204</v>
      </c>
      <c r="E199" s="40">
        <v>44000</v>
      </c>
      <c r="F199" s="40">
        <f>E199*0.0287</f>
        <v>1262.8</v>
      </c>
      <c r="G199" s="60">
        <v>1007.19</v>
      </c>
      <c r="H199" s="40">
        <v>1337.6</v>
      </c>
      <c r="I199" s="40">
        <v>175</v>
      </c>
      <c r="J199" s="40">
        <v>3782.59</v>
      </c>
      <c r="K199" s="40">
        <f>E199-J199</f>
        <v>40217.410000000003</v>
      </c>
    </row>
    <row r="200" spans="1:11" x14ac:dyDescent="0.25">
      <c r="A200" s="5" t="s">
        <v>328</v>
      </c>
      <c r="B200" s="5" t="s">
        <v>16</v>
      </c>
      <c r="C200" s="13" t="s">
        <v>307</v>
      </c>
      <c r="D200" s="9" t="s">
        <v>203</v>
      </c>
      <c r="E200" s="40">
        <v>110000</v>
      </c>
      <c r="F200" s="40">
        <f>E200*0.0287</f>
        <v>3157</v>
      </c>
      <c r="G200" s="60">
        <v>14457.62</v>
      </c>
      <c r="H200" s="40">
        <v>3344</v>
      </c>
      <c r="I200" s="40">
        <v>25</v>
      </c>
      <c r="J200" s="40">
        <v>20983.62</v>
      </c>
      <c r="K200" s="40">
        <f>E200-J200</f>
        <v>89016.38</v>
      </c>
    </row>
    <row r="201" spans="1:11" x14ac:dyDescent="0.25">
      <c r="A201" s="24" t="s">
        <v>12</v>
      </c>
      <c r="B201" s="24">
        <v>4</v>
      </c>
      <c r="C201" s="25"/>
      <c r="D201" s="24"/>
      <c r="E201" s="47">
        <f t="shared" ref="E201:J201" si="34">SUM(E197:E200)</f>
        <v>268000</v>
      </c>
      <c r="F201" s="47">
        <f t="shared" si="34"/>
        <v>7691.6</v>
      </c>
      <c r="G201" s="47">
        <f>SUM(G197:G200)</f>
        <v>18071.46</v>
      </c>
      <c r="H201" s="47">
        <f t="shared" si="34"/>
        <v>8147.2</v>
      </c>
      <c r="I201" s="47">
        <f t="shared" si="34"/>
        <v>4954.12</v>
      </c>
      <c r="J201" s="47">
        <f t="shared" si="34"/>
        <v>38864.379999999997</v>
      </c>
      <c r="K201" s="47">
        <f>SUM(K197:K199)+K200</f>
        <v>229135.62</v>
      </c>
    </row>
    <row r="202" spans="1:11" s="11" customFormat="1" x14ac:dyDescent="0.25">
      <c r="A202"/>
      <c r="B202"/>
      <c r="C202" s="13"/>
      <c r="D202"/>
      <c r="E202" s="40"/>
      <c r="F202" s="40"/>
      <c r="G202" s="40"/>
      <c r="H202" s="40"/>
      <c r="I202" s="40"/>
      <c r="J202" s="54"/>
      <c r="K202" s="40"/>
    </row>
    <row r="203" spans="1:11" s="1" customFormat="1" x14ac:dyDescent="0.25">
      <c r="A203" s="70" t="s">
        <v>293</v>
      </c>
      <c r="B203" s="70"/>
      <c r="C203" s="70"/>
      <c r="D203" s="70"/>
      <c r="E203" s="70"/>
      <c r="F203" s="70"/>
      <c r="G203" s="70"/>
      <c r="H203" s="70"/>
      <c r="I203" s="70"/>
      <c r="J203" s="70"/>
      <c r="K203" s="70"/>
    </row>
    <row r="204" spans="1:11" s="1" customFormat="1" x14ac:dyDescent="0.25">
      <c r="A204" s="11" t="s">
        <v>329</v>
      </c>
      <c r="B204" s="11" t="s">
        <v>206</v>
      </c>
      <c r="C204" s="39" t="s">
        <v>307</v>
      </c>
      <c r="D204" s="11" t="s">
        <v>203</v>
      </c>
      <c r="E204" s="40">
        <v>26250</v>
      </c>
      <c r="F204" s="40">
        <v>753.38</v>
      </c>
      <c r="G204" s="40">
        <v>0</v>
      </c>
      <c r="H204" s="40">
        <v>798</v>
      </c>
      <c r="I204" s="40">
        <v>5782.24</v>
      </c>
      <c r="J204" s="40">
        <f>+F204+G204+H204+I204</f>
        <v>7333.62</v>
      </c>
      <c r="K204" s="60">
        <f>E204-J204</f>
        <v>18916.38</v>
      </c>
    </row>
    <row r="205" spans="1:11" s="10" customFormat="1" x14ac:dyDescent="0.25">
      <c r="A205" s="2" t="s">
        <v>12</v>
      </c>
      <c r="B205" s="2">
        <v>1</v>
      </c>
      <c r="C205" s="14"/>
      <c r="D205" s="2"/>
      <c r="E205" s="48">
        <f t="shared" ref="E205:K205" si="35">SUM(E204:E204)</f>
        <v>26250</v>
      </c>
      <c r="F205" s="48">
        <f t="shared" si="35"/>
        <v>753.38</v>
      </c>
      <c r="G205" s="48">
        <f>SUM(G204:G204)</f>
        <v>0</v>
      </c>
      <c r="H205" s="48">
        <f t="shared" si="35"/>
        <v>798</v>
      </c>
      <c r="I205" s="48">
        <f t="shared" si="35"/>
        <v>5782.24</v>
      </c>
      <c r="J205" s="48">
        <f t="shared" si="35"/>
        <v>7333.62</v>
      </c>
      <c r="K205" s="48">
        <f t="shared" si="35"/>
        <v>18916.38</v>
      </c>
    </row>
    <row r="207" spans="1:11" x14ac:dyDescent="0.25">
      <c r="A207" s="70" t="s">
        <v>294</v>
      </c>
      <c r="B207" s="70"/>
      <c r="C207" s="70"/>
      <c r="D207" s="70"/>
      <c r="E207" s="70"/>
      <c r="F207" s="70"/>
      <c r="G207" s="70"/>
      <c r="H207" s="70"/>
      <c r="I207" s="70"/>
      <c r="J207" s="70"/>
      <c r="K207" s="70"/>
    </row>
    <row r="208" spans="1:11" s="1" customFormat="1" x14ac:dyDescent="0.25">
      <c r="A208" s="11" t="s">
        <v>35</v>
      </c>
      <c r="B208" s="11" t="s">
        <v>30</v>
      </c>
      <c r="C208" s="39" t="s">
        <v>308</v>
      </c>
      <c r="D208" s="11" t="s">
        <v>203</v>
      </c>
      <c r="E208" s="54">
        <v>41000</v>
      </c>
      <c r="F208" s="54">
        <f>E208*0.0287</f>
        <v>1176.7</v>
      </c>
      <c r="G208" s="54">
        <v>0</v>
      </c>
      <c r="H208" s="54">
        <f>E208*0.0304</f>
        <v>1246.4000000000001</v>
      </c>
      <c r="I208" s="54">
        <v>175</v>
      </c>
      <c r="J208" s="54">
        <f>F208+G208+H208+I208</f>
        <v>2598.1</v>
      </c>
      <c r="K208" s="54">
        <f>E208-J208</f>
        <v>38401.9</v>
      </c>
    </row>
    <row r="209" spans="1:11" x14ac:dyDescent="0.25">
      <c r="A209" s="2" t="s">
        <v>12</v>
      </c>
      <c r="B209" s="2">
        <v>1</v>
      </c>
      <c r="C209" s="14"/>
      <c r="D209" s="2"/>
      <c r="E209" s="48">
        <f t="shared" ref="E209:K209" si="36">SUM(E208:E208)</f>
        <v>41000</v>
      </c>
      <c r="F209" s="48">
        <f t="shared" si="36"/>
        <v>1176.7</v>
      </c>
      <c r="G209" s="48">
        <f>SUM(G208:G208)</f>
        <v>0</v>
      </c>
      <c r="H209" s="48">
        <f t="shared" si="36"/>
        <v>1246.4000000000001</v>
      </c>
      <c r="I209" s="48">
        <f t="shared" si="36"/>
        <v>175</v>
      </c>
      <c r="J209" s="48">
        <f t="shared" si="36"/>
        <v>2598.1</v>
      </c>
      <c r="K209" s="48">
        <f t="shared" si="36"/>
        <v>38401.9</v>
      </c>
    </row>
    <row r="211" spans="1:11" s="1" customFormat="1" x14ac:dyDescent="0.25">
      <c r="A211" s="71" t="s">
        <v>295</v>
      </c>
      <c r="B211" s="71"/>
      <c r="C211" s="71"/>
      <c r="D211" s="71"/>
      <c r="E211" s="71"/>
      <c r="F211" s="71"/>
      <c r="G211" s="71"/>
      <c r="H211" s="71"/>
      <c r="I211" s="71"/>
      <c r="J211" s="71"/>
      <c r="K211" s="71"/>
    </row>
    <row r="212" spans="1:11" s="1" customFormat="1" x14ac:dyDescent="0.25">
      <c r="A212" t="s">
        <v>256</v>
      </c>
      <c r="B212" s="7" t="s">
        <v>386</v>
      </c>
      <c r="C212" s="13" t="s">
        <v>308</v>
      </c>
      <c r="D212" s="6" t="s">
        <v>204</v>
      </c>
      <c r="E212" s="40">
        <v>90000</v>
      </c>
      <c r="F212" s="40">
        <f>E212*0.0287</f>
        <v>2583</v>
      </c>
      <c r="G212" s="60">
        <v>9753.1200000000008</v>
      </c>
      <c r="H212" s="40">
        <f>E212*0.0304</f>
        <v>2736</v>
      </c>
      <c r="I212" s="40">
        <v>175</v>
      </c>
      <c r="J212" s="40">
        <v>15247.12</v>
      </c>
      <c r="K212" s="40">
        <f>E212-J212</f>
        <v>74752.88</v>
      </c>
    </row>
    <row r="213" spans="1:11" s="1" customFormat="1" x14ac:dyDescent="0.25">
      <c r="A213" t="s">
        <v>369</v>
      </c>
      <c r="B213" s="7" t="s">
        <v>16</v>
      </c>
      <c r="C213" s="13" t="s">
        <v>308</v>
      </c>
      <c r="D213" t="s">
        <v>203</v>
      </c>
      <c r="E213" s="40">
        <v>115000</v>
      </c>
      <c r="F213" s="40">
        <v>3300.5</v>
      </c>
      <c r="G213" s="60">
        <v>14845.02</v>
      </c>
      <c r="H213" s="40">
        <v>3496</v>
      </c>
      <c r="I213" s="60">
        <v>3179.9</v>
      </c>
      <c r="J213" s="40">
        <v>24821.42</v>
      </c>
      <c r="K213" s="40">
        <f>E213-J213</f>
        <v>90178.58</v>
      </c>
    </row>
    <row r="214" spans="1:11" x14ac:dyDescent="0.25">
      <c r="A214" s="2" t="s">
        <v>12</v>
      </c>
      <c r="B214" s="2">
        <v>2</v>
      </c>
      <c r="C214" s="14"/>
      <c r="D214" s="2"/>
      <c r="E214" s="48">
        <f>SUM(E212:E212)+E213</f>
        <v>205000</v>
      </c>
      <c r="F214" s="48">
        <f>SUM(F212:F213)</f>
        <v>5883.5</v>
      </c>
      <c r="G214" s="48">
        <f>SUM(G212:G212)+G213</f>
        <v>24598.14</v>
      </c>
      <c r="H214" s="48">
        <f>SUM(H212:H212)+H213</f>
        <v>6232</v>
      </c>
      <c r="I214" s="48">
        <f>SUM(I212:I212)+I213</f>
        <v>3354.9</v>
      </c>
      <c r="J214" s="48">
        <f>SUM(J212:J212)+J213</f>
        <v>40068.54</v>
      </c>
      <c r="K214" s="48">
        <f>SUM(K212:K212)+K213</f>
        <v>164931.46</v>
      </c>
    </row>
    <row r="215" spans="1:11" s="10" customFormat="1" x14ac:dyDescent="0.25">
      <c r="A215" s="1"/>
      <c r="B215" s="1"/>
      <c r="C215" s="16"/>
      <c r="D215" s="1"/>
      <c r="E215" s="49"/>
      <c r="F215" s="49"/>
      <c r="G215" s="49"/>
      <c r="H215" s="49"/>
      <c r="I215" s="49"/>
      <c r="J215" s="49"/>
      <c r="K215" s="49"/>
    </row>
    <row r="216" spans="1:11" s="10" customFormat="1" x14ac:dyDescent="0.25">
      <c r="A216" s="1" t="s">
        <v>360</v>
      </c>
      <c r="B216" s="1"/>
      <c r="C216" s="16"/>
      <c r="D216" s="1"/>
      <c r="E216" s="49"/>
      <c r="F216" s="49"/>
      <c r="G216" s="49"/>
      <c r="H216" s="49"/>
      <c r="I216" s="49"/>
      <c r="J216" s="49"/>
      <c r="K216" s="49"/>
    </row>
    <row r="217" spans="1:11" s="10" customFormat="1" x14ac:dyDescent="0.25">
      <c r="A217" s="18" t="s">
        <v>330</v>
      </c>
      <c r="B217" s="18" t="s">
        <v>33</v>
      </c>
      <c r="C217" s="19" t="s">
        <v>308</v>
      </c>
      <c r="D217" s="18" t="s">
        <v>204</v>
      </c>
      <c r="E217" s="55">
        <v>44000</v>
      </c>
      <c r="F217" s="55">
        <v>1262.8</v>
      </c>
      <c r="G217" s="40">
        <v>1007.19</v>
      </c>
      <c r="H217" s="55">
        <v>1337.6</v>
      </c>
      <c r="I217" s="55">
        <v>175</v>
      </c>
      <c r="J217" s="40">
        <v>3782.59</v>
      </c>
      <c r="K217" s="55">
        <f>E217-J217</f>
        <v>40217.410000000003</v>
      </c>
    </row>
    <row r="218" spans="1:11" x14ac:dyDescent="0.25">
      <c r="A218" s="18" t="s">
        <v>332</v>
      </c>
      <c r="B218" s="18" t="s">
        <v>33</v>
      </c>
      <c r="C218" s="19" t="s">
        <v>308</v>
      </c>
      <c r="D218" s="18" t="s">
        <v>310</v>
      </c>
      <c r="E218" s="55">
        <v>44000</v>
      </c>
      <c r="F218" s="55">
        <v>1262.8</v>
      </c>
      <c r="G218" s="40">
        <v>1007.19</v>
      </c>
      <c r="H218" s="55">
        <v>1337.6</v>
      </c>
      <c r="I218" s="55">
        <v>175</v>
      </c>
      <c r="J218" s="40">
        <v>3782.59</v>
      </c>
      <c r="K218" s="55">
        <f>E218-J218</f>
        <v>40217.410000000003</v>
      </c>
    </row>
    <row r="219" spans="1:11" s="10" customFormat="1" x14ac:dyDescent="0.25">
      <c r="A219" s="32" t="s">
        <v>12</v>
      </c>
      <c r="B219" s="32">
        <v>2</v>
      </c>
      <c r="C219" s="33"/>
      <c r="D219" s="32"/>
      <c r="E219" s="56">
        <f>E217+E218</f>
        <v>88000</v>
      </c>
      <c r="F219" s="56">
        <f>SUM(F217:F218)</f>
        <v>2525.6</v>
      </c>
      <c r="G219" s="56">
        <f>G217+G218</f>
        <v>2014.38</v>
      </c>
      <c r="H219" s="56">
        <f>H217+H218</f>
        <v>2675.2</v>
      </c>
      <c r="I219" s="56">
        <f>I217+I218</f>
        <v>350</v>
      </c>
      <c r="J219" s="56">
        <f>J217+J218</f>
        <v>7565.18</v>
      </c>
      <c r="K219" s="56">
        <f>K217+K218</f>
        <v>80434.820000000007</v>
      </c>
    </row>
    <row r="220" spans="1:11" s="10" customFormat="1" x14ac:dyDescent="0.25">
      <c r="A220"/>
      <c r="B220"/>
      <c r="C220" s="13"/>
      <c r="D220"/>
      <c r="E220" s="40"/>
      <c r="F220" s="40"/>
      <c r="G220" s="40"/>
      <c r="H220" s="40"/>
      <c r="I220" s="40"/>
      <c r="J220" s="40"/>
      <c r="K220" s="40"/>
    </row>
    <row r="221" spans="1:11" x14ac:dyDescent="0.25">
      <c r="A221" s="70" t="s">
        <v>296</v>
      </c>
      <c r="B221" s="70"/>
      <c r="C221" s="70"/>
      <c r="D221" s="70"/>
      <c r="E221" s="70"/>
      <c r="F221" s="70"/>
      <c r="G221" s="70"/>
      <c r="H221" s="70"/>
      <c r="I221" s="70"/>
      <c r="J221" s="70"/>
      <c r="K221" s="70"/>
    </row>
    <row r="222" spans="1:11" x14ac:dyDescent="0.25">
      <c r="A222" s="18" t="s">
        <v>32</v>
      </c>
      <c r="B222" s="18" t="s">
        <v>331</v>
      </c>
      <c r="C222" s="19" t="s">
        <v>308</v>
      </c>
      <c r="D222" s="18" t="s">
        <v>204</v>
      </c>
      <c r="E222" s="55">
        <v>91000</v>
      </c>
      <c r="F222" s="55">
        <f>E222*0.0287</f>
        <v>2611.6999999999998</v>
      </c>
      <c r="G222" s="60">
        <v>9988.34</v>
      </c>
      <c r="H222" s="55">
        <f>E222*0.0304</f>
        <v>2766.4</v>
      </c>
      <c r="I222" s="55">
        <v>2300</v>
      </c>
      <c r="J222" s="60">
        <v>17666.439999999999</v>
      </c>
      <c r="K222" s="55">
        <f>E222-J222</f>
        <v>73333.56</v>
      </c>
    </row>
    <row r="223" spans="1:11" s="1" customFormat="1" x14ac:dyDescent="0.25">
      <c r="A223" s="18" t="s">
        <v>472</v>
      </c>
      <c r="B223" s="18" t="s">
        <v>33</v>
      </c>
      <c r="C223" s="19" t="s">
        <v>308</v>
      </c>
      <c r="D223" s="18" t="s">
        <v>204</v>
      </c>
      <c r="E223" s="55">
        <v>44000</v>
      </c>
      <c r="F223" s="55">
        <v>1262.8</v>
      </c>
      <c r="G223" s="40">
        <v>1007.19</v>
      </c>
      <c r="H223" s="55">
        <v>1337.6</v>
      </c>
      <c r="I223" s="55">
        <v>175</v>
      </c>
      <c r="J223" s="40">
        <v>3782.59</v>
      </c>
      <c r="K223" s="55">
        <f>E223-J223</f>
        <v>40217.410000000003</v>
      </c>
    </row>
    <row r="224" spans="1:11" s="1" customFormat="1" x14ac:dyDescent="0.25">
      <c r="A224" s="2" t="s">
        <v>12</v>
      </c>
      <c r="B224" s="2">
        <v>2</v>
      </c>
      <c r="C224" s="14"/>
      <c r="D224" s="2"/>
      <c r="E224" s="48">
        <f>SUM(E222:E222)+E223</f>
        <v>135000</v>
      </c>
      <c r="F224" s="48">
        <f>SUM(F222:F223)</f>
        <v>3874.5</v>
      </c>
      <c r="G224" s="48">
        <f>SUM(G222:G222)+G223</f>
        <v>10995.53</v>
      </c>
      <c r="H224" s="48">
        <f>SUM(H222:H222)+H223</f>
        <v>4104</v>
      </c>
      <c r="I224" s="48">
        <f>SUM(I222:I222)+I223</f>
        <v>2475</v>
      </c>
      <c r="J224" s="48">
        <f>SUM(J222:J222)+J223</f>
        <v>21449.03</v>
      </c>
      <c r="K224" s="48">
        <f>SUM(K222:K222)+K223</f>
        <v>113550.97</v>
      </c>
    </row>
    <row r="226" spans="1:256" x14ac:dyDescent="0.25">
      <c r="A226" s="70" t="s">
        <v>297</v>
      </c>
      <c r="B226" s="70"/>
      <c r="C226" s="70"/>
      <c r="D226" s="70"/>
      <c r="E226" s="70"/>
      <c r="F226" s="70"/>
      <c r="G226" s="70"/>
      <c r="H226" s="70"/>
      <c r="I226" s="70"/>
      <c r="J226" s="70"/>
      <c r="K226" s="70"/>
    </row>
    <row r="227" spans="1:256" s="1" customFormat="1" x14ac:dyDescent="0.25">
      <c r="A227" s="12" t="s">
        <v>29</v>
      </c>
      <c r="B227" t="s">
        <v>419</v>
      </c>
      <c r="C227" s="13" t="s">
        <v>308</v>
      </c>
      <c r="D227" t="s">
        <v>203</v>
      </c>
      <c r="E227" s="40">
        <v>45000</v>
      </c>
      <c r="F227" s="40">
        <f>E227*0.0287</f>
        <v>1291.5</v>
      </c>
      <c r="G227">
        <v>911.71</v>
      </c>
      <c r="H227" s="40">
        <v>1368</v>
      </c>
      <c r="I227" s="60">
        <v>1752.45</v>
      </c>
      <c r="J227" s="40">
        <v>5323.66</v>
      </c>
      <c r="K227" s="40">
        <f>E227-J227</f>
        <v>39676.339999999997</v>
      </c>
    </row>
    <row r="228" spans="1:256" s="1" customFormat="1" x14ac:dyDescent="0.25">
      <c r="A228" t="s">
        <v>31</v>
      </c>
      <c r="B228" t="s">
        <v>419</v>
      </c>
      <c r="C228" s="13" t="s">
        <v>308</v>
      </c>
      <c r="D228" t="s">
        <v>204</v>
      </c>
      <c r="E228" s="40">
        <v>45000</v>
      </c>
      <c r="F228" s="40">
        <v>1291.5</v>
      </c>
      <c r="G228" s="60">
        <v>1148.33</v>
      </c>
      <c r="H228" s="40">
        <v>1368</v>
      </c>
      <c r="I228" s="40">
        <v>175</v>
      </c>
      <c r="J228" s="40">
        <v>3982.83</v>
      </c>
      <c r="K228" s="40">
        <f t="shared" ref="K228:K230" si="37">E228-J228</f>
        <v>41017.17</v>
      </c>
    </row>
    <row r="229" spans="1:256" x14ac:dyDescent="0.25">
      <c r="A229" t="s">
        <v>27</v>
      </c>
      <c r="B229" t="s">
        <v>28</v>
      </c>
      <c r="C229" s="13" t="s">
        <v>308</v>
      </c>
      <c r="D229" t="s">
        <v>203</v>
      </c>
      <c r="E229" s="40">
        <v>91000</v>
      </c>
      <c r="F229" s="40">
        <f>E229*0.0287</f>
        <v>2611.6999999999998</v>
      </c>
      <c r="G229" s="60">
        <v>9199.6200000000008</v>
      </c>
      <c r="H229" s="40">
        <v>2766.4</v>
      </c>
      <c r="I229" s="60">
        <v>5144.8999999999996</v>
      </c>
      <c r="J229" s="40">
        <v>19722.62</v>
      </c>
      <c r="K229" s="40">
        <f>E229-J229</f>
        <v>71277.38</v>
      </c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</row>
    <row r="230" spans="1:256" s="1" customFormat="1" x14ac:dyDescent="0.25">
      <c r="A230" t="s">
        <v>381</v>
      </c>
      <c r="B230" t="s">
        <v>419</v>
      </c>
      <c r="C230" s="13" t="s">
        <v>308</v>
      </c>
      <c r="D230" t="s">
        <v>204</v>
      </c>
      <c r="E230" s="40">
        <v>44000</v>
      </c>
      <c r="F230" s="40">
        <v>1262.8</v>
      </c>
      <c r="G230" s="60">
        <v>1007.19</v>
      </c>
      <c r="H230" s="40">
        <v>1337.6</v>
      </c>
      <c r="I230" s="40">
        <v>175</v>
      </c>
      <c r="J230" s="40">
        <v>3782.59</v>
      </c>
      <c r="K230" s="40">
        <f t="shared" si="37"/>
        <v>40217.410000000003</v>
      </c>
    </row>
    <row r="231" spans="1:256" x14ac:dyDescent="0.25">
      <c r="A231" s="2" t="s">
        <v>12</v>
      </c>
      <c r="B231" s="2">
        <v>4</v>
      </c>
      <c r="C231" s="14"/>
      <c r="D231" s="2"/>
      <c r="E231" s="48">
        <f t="shared" ref="E231:K231" si="38">SUM(E227:E230)</f>
        <v>225000</v>
      </c>
      <c r="F231" s="48">
        <f t="shared" si="38"/>
        <v>6457.5</v>
      </c>
      <c r="G231" s="48">
        <f>SUM(G227:G230)</f>
        <v>12266.85</v>
      </c>
      <c r="H231" s="48">
        <f t="shared" si="38"/>
        <v>6840</v>
      </c>
      <c r="I231" s="48">
        <f t="shared" si="38"/>
        <v>7247.35</v>
      </c>
      <c r="J231" s="48">
        <f t="shared" si="38"/>
        <v>32811.699999999997</v>
      </c>
      <c r="K231" s="48">
        <f t="shared" si="38"/>
        <v>192188.3</v>
      </c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</row>
    <row r="232" spans="1:256" x14ac:dyDescent="0.25"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</row>
    <row r="233" spans="1:256" s="1" customFormat="1" x14ac:dyDescent="0.25">
      <c r="A233" s="70" t="s">
        <v>298</v>
      </c>
      <c r="B233" s="70"/>
      <c r="C233" s="70"/>
      <c r="D233" s="70"/>
      <c r="E233" s="70"/>
      <c r="F233" s="70"/>
      <c r="G233" s="70"/>
      <c r="H233" s="70"/>
      <c r="I233" s="70"/>
      <c r="J233" s="70"/>
      <c r="K233" s="7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</row>
    <row r="234" spans="1:256" s="24" customFormat="1" x14ac:dyDescent="0.25">
      <c r="A234" s="5" t="s">
        <v>36</v>
      </c>
      <c r="B234" s="5" t="s">
        <v>248</v>
      </c>
      <c r="C234" s="13" t="s">
        <v>308</v>
      </c>
      <c r="D234" s="8" t="s">
        <v>204</v>
      </c>
      <c r="E234" s="40">
        <v>89500</v>
      </c>
      <c r="F234" s="40">
        <f>E234*0.0287</f>
        <v>2568.65</v>
      </c>
      <c r="G234" s="60">
        <v>9635.51</v>
      </c>
      <c r="H234" s="40">
        <f>E234*0.0304</f>
        <v>2720.8</v>
      </c>
      <c r="I234" s="40">
        <v>175</v>
      </c>
      <c r="J234" s="40">
        <f t="shared" ref="J234:J239" si="39">+F234+G234+H234+I234</f>
        <v>15099.96</v>
      </c>
      <c r="K234" s="40">
        <f>E234-J234</f>
        <v>74400.039999999994</v>
      </c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  <c r="CZ234" s="10"/>
      <c r="DA234" s="10"/>
      <c r="DB234" s="10"/>
      <c r="DC234" s="10"/>
      <c r="DD234" s="10"/>
      <c r="DE234" s="10"/>
      <c r="DF234" s="10"/>
      <c r="DG234" s="10"/>
      <c r="DH234" s="10"/>
      <c r="DI234" s="10"/>
      <c r="DJ234" s="10"/>
      <c r="DK234" s="10"/>
      <c r="DL234" s="10"/>
      <c r="DM234" s="10"/>
      <c r="DN234" s="10"/>
      <c r="DO234" s="10"/>
      <c r="DP234" s="10"/>
      <c r="DQ234" s="10"/>
      <c r="DR234" s="10"/>
      <c r="DS234" s="10"/>
      <c r="DT234" s="10"/>
      <c r="DU234" s="10"/>
      <c r="DV234" s="10"/>
      <c r="DW234" s="10"/>
      <c r="DX234" s="10"/>
      <c r="DY234" s="10"/>
      <c r="DZ234" s="10"/>
      <c r="EA234" s="10"/>
      <c r="EB234" s="10"/>
      <c r="EC234" s="10"/>
      <c r="ED234" s="10"/>
      <c r="EE234" s="10"/>
      <c r="EF234" s="10"/>
      <c r="EG234" s="10"/>
      <c r="EH234" s="10"/>
      <c r="EI234" s="10"/>
      <c r="EJ234" s="10"/>
      <c r="EK234" s="10"/>
      <c r="EL234" s="10"/>
      <c r="EM234" s="10"/>
      <c r="EN234" s="10"/>
      <c r="EO234" s="10"/>
      <c r="EP234" s="10"/>
      <c r="EQ234" s="10"/>
      <c r="ER234" s="10"/>
      <c r="ES234" s="10"/>
      <c r="ET234" s="10"/>
      <c r="EU234" s="10"/>
      <c r="EV234" s="10"/>
      <c r="EW234" s="10"/>
      <c r="EX234" s="10"/>
      <c r="EY234" s="10"/>
      <c r="EZ234" s="10"/>
      <c r="FA234" s="10"/>
      <c r="FB234" s="10"/>
      <c r="FC234" s="10"/>
      <c r="FD234" s="10"/>
      <c r="FE234" s="10"/>
      <c r="FF234" s="10"/>
      <c r="FG234" s="10"/>
      <c r="FH234" s="10"/>
      <c r="FI234" s="10"/>
      <c r="FJ234" s="10"/>
      <c r="FK234" s="10"/>
      <c r="FL234" s="10"/>
      <c r="FM234" s="10"/>
      <c r="FN234" s="10"/>
      <c r="FO234" s="10"/>
      <c r="FP234" s="10"/>
      <c r="FQ234" s="10"/>
      <c r="FR234" s="10"/>
      <c r="FS234" s="10"/>
      <c r="FT234" s="10"/>
      <c r="FU234" s="10"/>
      <c r="FV234" s="10"/>
      <c r="FW234" s="10"/>
      <c r="FX234" s="10"/>
      <c r="FY234" s="10"/>
      <c r="FZ234" s="10"/>
      <c r="GA234" s="10"/>
      <c r="GB234" s="10"/>
      <c r="GC234" s="10"/>
      <c r="GD234" s="10"/>
      <c r="GE234" s="10"/>
      <c r="GF234" s="10"/>
      <c r="GG234" s="10"/>
      <c r="GH234" s="10"/>
      <c r="GI234" s="10"/>
      <c r="GJ234" s="10"/>
      <c r="GK234" s="10"/>
      <c r="GL234" s="10"/>
      <c r="GM234" s="10"/>
      <c r="GN234" s="10"/>
      <c r="GO234" s="10"/>
      <c r="GP234" s="10"/>
      <c r="GQ234" s="10"/>
      <c r="GR234" s="10"/>
      <c r="GS234" s="10"/>
      <c r="GT234" s="10"/>
      <c r="GU234" s="10"/>
      <c r="GV234" s="10"/>
      <c r="GW234" s="10"/>
      <c r="GX234" s="10"/>
      <c r="GY234" s="10"/>
      <c r="GZ234" s="10"/>
      <c r="HA234" s="10"/>
      <c r="HB234" s="10"/>
      <c r="HC234" s="10"/>
      <c r="HD234" s="10"/>
      <c r="HE234" s="10"/>
      <c r="HF234" s="10"/>
      <c r="HG234" s="10"/>
      <c r="HH234" s="10"/>
      <c r="HI234" s="10"/>
      <c r="HJ234" s="10"/>
      <c r="HK234" s="10"/>
      <c r="HL234" s="10"/>
      <c r="HM234" s="10"/>
      <c r="HN234" s="10"/>
      <c r="HO234" s="10"/>
      <c r="HP234" s="10"/>
      <c r="HQ234" s="10"/>
      <c r="HR234" s="10"/>
      <c r="HS234" s="10"/>
      <c r="HT234" s="10"/>
      <c r="HU234" s="10"/>
      <c r="HV234" s="10"/>
      <c r="HW234" s="10"/>
      <c r="HX234" s="10"/>
      <c r="HY234" s="10"/>
      <c r="HZ234" s="10"/>
      <c r="IA234" s="10"/>
      <c r="IB234" s="10"/>
      <c r="IC234" s="10"/>
      <c r="ID234" s="10"/>
      <c r="IE234" s="10"/>
      <c r="IF234" s="10"/>
      <c r="IG234" s="10"/>
      <c r="IH234" s="10"/>
      <c r="II234" s="10"/>
      <c r="IJ234" s="10"/>
      <c r="IK234" s="10"/>
      <c r="IL234" s="10"/>
      <c r="IM234" s="10"/>
      <c r="IN234" s="10"/>
      <c r="IO234" s="10"/>
      <c r="IP234" s="10"/>
      <c r="IQ234" s="10"/>
      <c r="IR234" s="10"/>
      <c r="IS234" s="10"/>
      <c r="IT234" s="10"/>
      <c r="IU234" s="10"/>
      <c r="IV234" s="10"/>
    </row>
    <row r="235" spans="1:256" s="1" customFormat="1" ht="17.25" customHeight="1" x14ac:dyDescent="0.25">
      <c r="A235" t="s">
        <v>215</v>
      </c>
      <c r="B235" s="5" t="s">
        <v>20</v>
      </c>
      <c r="C235" s="13" t="s">
        <v>307</v>
      </c>
      <c r="D235" t="s">
        <v>204</v>
      </c>
      <c r="E235" s="40">
        <v>32000</v>
      </c>
      <c r="F235" s="40">
        <v>918.4</v>
      </c>
      <c r="G235" s="40">
        <v>0</v>
      </c>
      <c r="H235" s="40">
        <v>972.8</v>
      </c>
      <c r="I235" s="40">
        <v>1841</v>
      </c>
      <c r="J235" s="40">
        <f t="shared" si="39"/>
        <v>3732.2</v>
      </c>
      <c r="K235" s="40">
        <f t="shared" ref="K235:K238" si="40">E235-J235</f>
        <v>28267.8</v>
      </c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  <c r="CW235" s="10"/>
      <c r="CX235" s="10"/>
      <c r="CY235" s="10"/>
      <c r="CZ235" s="10"/>
      <c r="DA235" s="10"/>
      <c r="DB235" s="10"/>
      <c r="DC235" s="10"/>
      <c r="DD235" s="10"/>
      <c r="DE235" s="10"/>
      <c r="DF235" s="10"/>
      <c r="DG235" s="10"/>
      <c r="DH235" s="10"/>
      <c r="DI235" s="10"/>
      <c r="DJ235" s="10"/>
      <c r="DK235" s="10"/>
      <c r="DL235" s="10"/>
      <c r="DM235" s="10"/>
      <c r="DN235" s="10"/>
      <c r="DO235" s="10"/>
      <c r="DP235" s="10"/>
      <c r="DQ235" s="10"/>
      <c r="DR235" s="10"/>
      <c r="DS235" s="10"/>
      <c r="DT235" s="10"/>
      <c r="DU235" s="10"/>
      <c r="DV235" s="10"/>
      <c r="DW235" s="10"/>
      <c r="DX235" s="10"/>
      <c r="DY235" s="10"/>
      <c r="DZ235" s="10"/>
      <c r="EA235" s="10"/>
      <c r="EB235" s="10"/>
      <c r="EC235" s="10"/>
      <c r="ED235" s="10"/>
      <c r="EE235" s="10"/>
      <c r="EF235" s="10"/>
      <c r="EG235" s="10"/>
      <c r="EH235" s="10"/>
      <c r="EI235" s="10"/>
      <c r="EJ235" s="10"/>
      <c r="EK235" s="10"/>
      <c r="EL235" s="10"/>
      <c r="EM235" s="10"/>
      <c r="EN235" s="10"/>
      <c r="EO235" s="10"/>
      <c r="EP235" s="10"/>
      <c r="EQ235" s="10"/>
      <c r="ER235" s="10"/>
      <c r="ES235" s="10"/>
      <c r="ET235" s="10"/>
      <c r="EU235" s="10"/>
      <c r="EV235" s="10"/>
      <c r="EW235" s="10"/>
      <c r="EX235" s="10"/>
      <c r="EY235" s="10"/>
      <c r="EZ235" s="10"/>
      <c r="FA235" s="10"/>
      <c r="FB235" s="10"/>
      <c r="FC235" s="10"/>
      <c r="FD235" s="10"/>
      <c r="FE235" s="10"/>
      <c r="FF235" s="10"/>
      <c r="FG235" s="10"/>
      <c r="FH235" s="10"/>
      <c r="FI235" s="10"/>
      <c r="FJ235" s="10"/>
      <c r="FK235" s="10"/>
      <c r="FL235" s="10"/>
      <c r="FM235" s="10"/>
      <c r="FN235" s="10"/>
      <c r="FO235" s="10"/>
      <c r="FP235" s="10"/>
      <c r="FQ235" s="10"/>
      <c r="FR235" s="10"/>
      <c r="FS235" s="10"/>
      <c r="FT235" s="10"/>
      <c r="FU235" s="10"/>
      <c r="FV235" s="10"/>
      <c r="FW235" s="10"/>
      <c r="FX235" s="10"/>
      <c r="FY235" s="10"/>
      <c r="FZ235" s="10"/>
      <c r="GA235" s="10"/>
      <c r="GB235" s="10"/>
      <c r="GC235" s="10"/>
      <c r="GD235" s="10"/>
      <c r="GE235" s="10"/>
      <c r="GF235" s="10"/>
      <c r="GG235" s="10"/>
      <c r="GH235" s="10"/>
      <c r="GI235" s="10"/>
      <c r="GJ235" s="10"/>
      <c r="GK235" s="10"/>
      <c r="GL235" s="10"/>
      <c r="GM235" s="10"/>
      <c r="GN235" s="10"/>
      <c r="GO235" s="10"/>
      <c r="GP235" s="10"/>
      <c r="GQ235" s="10"/>
      <c r="GR235" s="10"/>
      <c r="GS235" s="10"/>
      <c r="GT235" s="10"/>
      <c r="GU235" s="10"/>
      <c r="GV235" s="10"/>
      <c r="GW235" s="10"/>
      <c r="GX235" s="10"/>
      <c r="GY235" s="10"/>
      <c r="GZ235" s="10"/>
      <c r="HA235" s="10"/>
      <c r="HB235" s="10"/>
      <c r="HC235" s="10"/>
      <c r="HD235" s="10"/>
      <c r="HE235" s="10"/>
      <c r="HF235" s="10"/>
      <c r="HG235" s="10"/>
      <c r="HH235" s="10"/>
      <c r="HI235" s="10"/>
      <c r="HJ235" s="10"/>
      <c r="HK235" s="10"/>
      <c r="HL235" s="10"/>
      <c r="HM235" s="10"/>
      <c r="HN235" s="10"/>
      <c r="HO235" s="10"/>
      <c r="HP235" s="10"/>
      <c r="HQ235" s="10"/>
      <c r="HR235" s="10"/>
      <c r="HS235" s="10"/>
      <c r="HT235" s="10"/>
      <c r="HU235" s="10"/>
      <c r="HV235" s="10"/>
      <c r="HW235" s="10"/>
      <c r="HX235" s="10"/>
      <c r="HY235" s="10"/>
      <c r="HZ235" s="10"/>
      <c r="IA235" s="10"/>
      <c r="IB235" s="10"/>
      <c r="IC235" s="10"/>
      <c r="ID235" s="10"/>
      <c r="IE235" s="10"/>
      <c r="IF235" s="10"/>
      <c r="IG235" s="10"/>
      <c r="IH235" s="10"/>
      <c r="II235" s="10"/>
      <c r="IJ235" s="10"/>
      <c r="IK235" s="10"/>
      <c r="IL235" s="10"/>
      <c r="IM235" s="10"/>
      <c r="IN235" s="10"/>
      <c r="IO235" s="10"/>
      <c r="IP235" s="10"/>
      <c r="IQ235" s="10"/>
      <c r="IR235" s="10"/>
      <c r="IS235" s="10"/>
      <c r="IT235" s="10"/>
      <c r="IU235" s="10"/>
      <c r="IV235" s="10"/>
    </row>
    <row r="236" spans="1:256" x14ac:dyDescent="0.25">
      <c r="A236" t="s">
        <v>373</v>
      </c>
      <c r="B236" s="5" t="s">
        <v>194</v>
      </c>
      <c r="C236" s="13" t="s">
        <v>308</v>
      </c>
      <c r="D236" t="s">
        <v>203</v>
      </c>
      <c r="E236" s="40">
        <v>115000</v>
      </c>
      <c r="F236" s="40">
        <v>3300.5</v>
      </c>
      <c r="G236" s="60">
        <v>15633.74</v>
      </c>
      <c r="H236" s="40">
        <v>3496</v>
      </c>
      <c r="I236" s="40">
        <v>75</v>
      </c>
      <c r="J236" s="40">
        <f t="shared" si="39"/>
        <v>22505.24</v>
      </c>
      <c r="K236" s="40">
        <f t="shared" si="40"/>
        <v>92494.76</v>
      </c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  <c r="AZ236" s="11"/>
      <c r="BA236" s="11"/>
      <c r="BB236" s="11"/>
      <c r="BC236" s="11"/>
      <c r="BD236" s="11"/>
      <c r="BE236" s="11"/>
      <c r="BF236" s="11"/>
      <c r="BG236" s="11"/>
      <c r="BH236" s="11"/>
      <c r="BI236" s="11"/>
      <c r="BJ236" s="11"/>
      <c r="BK236" s="11"/>
      <c r="BL236" s="11"/>
      <c r="BM236" s="11"/>
      <c r="BN236" s="11"/>
      <c r="BO236" s="11"/>
      <c r="BP236" s="11"/>
      <c r="BQ236" s="11"/>
      <c r="BR236" s="11"/>
      <c r="BS236" s="11"/>
      <c r="BT236" s="11"/>
      <c r="BU236" s="11"/>
      <c r="BV236" s="11"/>
      <c r="BW236" s="11"/>
      <c r="BX236" s="11"/>
      <c r="BY236" s="11"/>
      <c r="BZ236" s="11"/>
      <c r="CA236" s="11"/>
      <c r="CB236" s="11"/>
      <c r="CC236" s="11"/>
      <c r="CD236" s="11"/>
      <c r="CE236" s="11"/>
      <c r="CF236" s="11"/>
      <c r="CG236" s="11"/>
      <c r="CH236" s="11"/>
      <c r="CI236" s="11"/>
      <c r="CJ236" s="11"/>
      <c r="CK236" s="11"/>
      <c r="CL236" s="11"/>
      <c r="CM236" s="11"/>
      <c r="CN236" s="11"/>
      <c r="CO236" s="11"/>
      <c r="CP236" s="11"/>
      <c r="CQ236" s="11"/>
      <c r="CR236" s="11"/>
      <c r="CS236" s="11"/>
      <c r="CT236" s="11"/>
      <c r="CU236" s="11"/>
      <c r="CV236" s="11"/>
      <c r="CW236" s="11"/>
      <c r="CX236" s="11"/>
      <c r="CY236" s="11"/>
      <c r="CZ236" s="11"/>
      <c r="DA236" s="11"/>
      <c r="DB236" s="11"/>
      <c r="DC236" s="11"/>
      <c r="DD236" s="11"/>
      <c r="DE236" s="11"/>
      <c r="DF236" s="11"/>
      <c r="DG236" s="11"/>
      <c r="DH236" s="11"/>
      <c r="DI236" s="11"/>
      <c r="DJ236" s="11"/>
      <c r="DK236" s="11"/>
      <c r="DL236" s="11"/>
      <c r="DM236" s="11"/>
      <c r="DN236" s="11"/>
      <c r="DO236" s="11"/>
      <c r="DP236" s="11"/>
      <c r="DQ236" s="11"/>
      <c r="DR236" s="11"/>
      <c r="DS236" s="11"/>
      <c r="DT236" s="11"/>
      <c r="DU236" s="11"/>
      <c r="DV236" s="11"/>
      <c r="DW236" s="11"/>
      <c r="DX236" s="11"/>
      <c r="DY236" s="11"/>
      <c r="DZ236" s="11"/>
      <c r="EA236" s="11"/>
      <c r="EB236" s="11"/>
      <c r="EC236" s="11"/>
      <c r="ED236" s="11"/>
      <c r="EE236" s="11"/>
      <c r="EF236" s="11"/>
      <c r="EG236" s="11"/>
      <c r="EH236" s="11"/>
      <c r="EI236" s="11"/>
      <c r="EJ236" s="11"/>
      <c r="EK236" s="11"/>
      <c r="EL236" s="11"/>
      <c r="EM236" s="11"/>
      <c r="EN236" s="11"/>
      <c r="EO236" s="11"/>
      <c r="EP236" s="11"/>
      <c r="EQ236" s="11"/>
      <c r="ER236" s="11"/>
      <c r="ES236" s="11"/>
      <c r="ET236" s="11"/>
      <c r="EU236" s="11"/>
      <c r="EV236" s="11"/>
      <c r="EW236" s="11"/>
      <c r="EX236" s="11"/>
      <c r="EY236" s="11"/>
      <c r="EZ236" s="11"/>
      <c r="FA236" s="11"/>
      <c r="FB236" s="11"/>
      <c r="FC236" s="11"/>
      <c r="FD236" s="11"/>
      <c r="FE236" s="11"/>
      <c r="FF236" s="11"/>
      <c r="FG236" s="11"/>
      <c r="FH236" s="11"/>
      <c r="FI236" s="11"/>
      <c r="FJ236" s="11"/>
      <c r="FK236" s="11"/>
      <c r="FL236" s="11"/>
      <c r="FM236" s="11"/>
      <c r="FN236" s="11"/>
      <c r="FO236" s="11"/>
      <c r="FP236" s="11"/>
      <c r="FQ236" s="11"/>
      <c r="FR236" s="11"/>
      <c r="FS236" s="11"/>
      <c r="FT236" s="11"/>
      <c r="FU236" s="11"/>
      <c r="FV236" s="11"/>
      <c r="FW236" s="11"/>
      <c r="FX236" s="11"/>
      <c r="FY236" s="11"/>
      <c r="FZ236" s="11"/>
      <c r="GA236" s="11"/>
      <c r="GB236" s="11"/>
      <c r="GC236" s="11"/>
      <c r="GD236" s="11"/>
      <c r="GE236" s="11"/>
      <c r="GF236" s="11"/>
      <c r="GG236" s="11"/>
      <c r="GH236" s="11"/>
      <c r="GI236" s="11"/>
      <c r="GJ236" s="11"/>
      <c r="GK236" s="11"/>
      <c r="GL236" s="11"/>
      <c r="GM236" s="11"/>
      <c r="GN236" s="11"/>
      <c r="GO236" s="11"/>
      <c r="GP236" s="11"/>
      <c r="GQ236" s="11"/>
      <c r="GR236" s="11"/>
      <c r="GS236" s="11"/>
      <c r="GT236" s="11"/>
      <c r="GU236" s="11"/>
      <c r="GV236" s="11"/>
      <c r="GW236" s="11"/>
      <c r="GX236" s="11"/>
      <c r="GY236" s="11"/>
      <c r="GZ236" s="11"/>
      <c r="HA236" s="11"/>
      <c r="HB236" s="11"/>
      <c r="HC236" s="11"/>
      <c r="HD236" s="11"/>
      <c r="HE236" s="11"/>
      <c r="HF236" s="11"/>
      <c r="HG236" s="11"/>
      <c r="HH236" s="11"/>
      <c r="HI236" s="11"/>
      <c r="HJ236" s="11"/>
      <c r="HK236" s="11"/>
      <c r="HL236" s="11"/>
      <c r="HM236" s="11"/>
      <c r="HN236" s="11"/>
      <c r="HO236" s="11"/>
      <c r="HP236" s="11"/>
      <c r="HQ236" s="11"/>
      <c r="HR236" s="11"/>
      <c r="HS236" s="11"/>
      <c r="HT236" s="11"/>
      <c r="HU236" s="11"/>
      <c r="HV236" s="11"/>
      <c r="HW236" s="11"/>
      <c r="HX236" s="11"/>
      <c r="HY236" s="11"/>
      <c r="HZ236" s="11"/>
      <c r="IA236" s="11"/>
      <c r="IB236" s="11"/>
      <c r="IC236" s="11"/>
      <c r="ID236" s="11"/>
      <c r="IE236" s="11"/>
      <c r="IF236" s="11"/>
      <c r="IG236" s="11"/>
      <c r="IH236" s="11"/>
      <c r="II236" s="11"/>
      <c r="IJ236" s="11"/>
      <c r="IK236" s="11"/>
      <c r="IL236" s="11"/>
      <c r="IM236" s="11"/>
      <c r="IN236" s="11"/>
      <c r="IO236" s="11"/>
      <c r="IP236" s="11"/>
      <c r="IQ236" s="11"/>
      <c r="IR236" s="11"/>
      <c r="IS236" s="11"/>
      <c r="IT236" s="11"/>
      <c r="IU236" s="11"/>
      <c r="IV236" s="11"/>
    </row>
    <row r="237" spans="1:256" x14ac:dyDescent="0.25">
      <c r="A237" t="s">
        <v>37</v>
      </c>
      <c r="B237" t="s">
        <v>14</v>
      </c>
      <c r="C237" s="13" t="s">
        <v>307</v>
      </c>
      <c r="D237" t="s">
        <v>203</v>
      </c>
      <c r="E237" s="40">
        <v>46000</v>
      </c>
      <c r="F237" s="40">
        <v>1320.2</v>
      </c>
      <c r="G237">
        <v>816.23</v>
      </c>
      <c r="H237" s="40">
        <f>E237*0.0304</f>
        <v>1398.4</v>
      </c>
      <c r="I237" s="40">
        <v>3469.9</v>
      </c>
      <c r="J237" s="40">
        <f t="shared" si="39"/>
        <v>7004.73</v>
      </c>
      <c r="K237" s="40">
        <f t="shared" si="40"/>
        <v>38995.269999999997</v>
      </c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1"/>
      <c r="AY237" s="11"/>
      <c r="AZ237" s="11"/>
      <c r="BA237" s="11"/>
      <c r="BB237" s="11"/>
      <c r="BC237" s="11"/>
      <c r="BD237" s="11"/>
      <c r="BE237" s="11"/>
      <c r="BF237" s="11"/>
      <c r="BG237" s="11"/>
      <c r="BH237" s="11"/>
      <c r="BI237" s="11"/>
      <c r="BJ237" s="11"/>
      <c r="BK237" s="11"/>
      <c r="BL237" s="11"/>
      <c r="BM237" s="11"/>
      <c r="BN237" s="11"/>
      <c r="BO237" s="11"/>
      <c r="BP237" s="11"/>
      <c r="BQ237" s="11"/>
      <c r="BR237" s="11"/>
      <c r="BS237" s="11"/>
      <c r="BT237" s="11"/>
      <c r="BU237" s="11"/>
      <c r="BV237" s="11"/>
      <c r="BW237" s="11"/>
      <c r="BX237" s="11"/>
      <c r="BY237" s="11"/>
      <c r="BZ237" s="11"/>
      <c r="CA237" s="11"/>
      <c r="CB237" s="11"/>
      <c r="CC237" s="11"/>
      <c r="CD237" s="11"/>
      <c r="CE237" s="11"/>
      <c r="CF237" s="11"/>
      <c r="CG237" s="11"/>
      <c r="CH237" s="11"/>
      <c r="CI237" s="11"/>
      <c r="CJ237" s="11"/>
      <c r="CK237" s="11"/>
      <c r="CL237" s="11"/>
      <c r="CM237" s="11"/>
      <c r="CN237" s="11"/>
      <c r="CO237" s="11"/>
      <c r="CP237" s="11"/>
      <c r="CQ237" s="11"/>
      <c r="CR237" s="11"/>
      <c r="CS237" s="11"/>
      <c r="CT237" s="11"/>
      <c r="CU237" s="11"/>
      <c r="CV237" s="11"/>
      <c r="CW237" s="11"/>
      <c r="CX237" s="11"/>
      <c r="CY237" s="11"/>
      <c r="CZ237" s="11"/>
      <c r="DA237" s="11"/>
      <c r="DB237" s="11"/>
      <c r="DC237" s="11"/>
      <c r="DD237" s="11"/>
      <c r="DE237" s="11"/>
      <c r="DF237" s="11"/>
      <c r="DG237" s="11"/>
      <c r="DH237" s="11"/>
      <c r="DI237" s="11"/>
      <c r="DJ237" s="11"/>
      <c r="DK237" s="11"/>
      <c r="DL237" s="11"/>
      <c r="DM237" s="11"/>
      <c r="DN237" s="11"/>
      <c r="DO237" s="11"/>
      <c r="DP237" s="11"/>
      <c r="DQ237" s="11"/>
      <c r="DR237" s="11"/>
      <c r="DS237" s="11"/>
      <c r="DT237" s="11"/>
      <c r="DU237" s="11"/>
      <c r="DV237" s="11"/>
      <c r="DW237" s="11"/>
      <c r="DX237" s="11"/>
      <c r="DY237" s="11"/>
      <c r="DZ237" s="11"/>
      <c r="EA237" s="11"/>
      <c r="EB237" s="11"/>
      <c r="EC237" s="11"/>
      <c r="ED237" s="11"/>
      <c r="EE237" s="11"/>
      <c r="EF237" s="11"/>
      <c r="EG237" s="11"/>
      <c r="EH237" s="11"/>
      <c r="EI237" s="11"/>
      <c r="EJ237" s="11"/>
      <c r="EK237" s="11"/>
      <c r="EL237" s="11"/>
      <c r="EM237" s="11"/>
      <c r="EN237" s="11"/>
      <c r="EO237" s="11"/>
      <c r="EP237" s="11"/>
      <c r="EQ237" s="11"/>
      <c r="ER237" s="11"/>
      <c r="ES237" s="11"/>
      <c r="ET237" s="11"/>
      <c r="EU237" s="11"/>
      <c r="EV237" s="11"/>
      <c r="EW237" s="11"/>
      <c r="EX237" s="11"/>
      <c r="EY237" s="11"/>
      <c r="EZ237" s="11"/>
      <c r="FA237" s="11"/>
      <c r="FB237" s="11"/>
      <c r="FC237" s="11"/>
      <c r="FD237" s="11"/>
      <c r="FE237" s="11"/>
      <c r="FF237" s="11"/>
      <c r="FG237" s="11"/>
      <c r="FH237" s="11"/>
      <c r="FI237" s="11"/>
      <c r="FJ237" s="11"/>
      <c r="FK237" s="11"/>
      <c r="FL237" s="11"/>
      <c r="FM237" s="11"/>
      <c r="FN237" s="11"/>
      <c r="FO237" s="11"/>
      <c r="FP237" s="11"/>
      <c r="FQ237" s="11"/>
      <c r="FR237" s="11"/>
      <c r="FS237" s="11"/>
      <c r="FT237" s="11"/>
      <c r="FU237" s="11"/>
      <c r="FV237" s="11"/>
      <c r="FW237" s="11"/>
      <c r="FX237" s="11"/>
      <c r="FY237" s="11"/>
      <c r="FZ237" s="11"/>
      <c r="GA237" s="11"/>
      <c r="GB237" s="11"/>
      <c r="GC237" s="11"/>
      <c r="GD237" s="11"/>
      <c r="GE237" s="11"/>
      <c r="GF237" s="11"/>
      <c r="GG237" s="11"/>
      <c r="GH237" s="11"/>
      <c r="GI237" s="11"/>
      <c r="GJ237" s="11"/>
      <c r="GK237" s="11"/>
      <c r="GL237" s="11"/>
      <c r="GM237" s="11"/>
      <c r="GN237" s="11"/>
      <c r="GO237" s="11"/>
      <c r="GP237" s="11"/>
      <c r="GQ237" s="11"/>
      <c r="GR237" s="11"/>
      <c r="GS237" s="11"/>
      <c r="GT237" s="11"/>
      <c r="GU237" s="11"/>
      <c r="GV237" s="11"/>
      <c r="GW237" s="11"/>
      <c r="GX237" s="11"/>
      <c r="GY237" s="11"/>
      <c r="GZ237" s="11"/>
      <c r="HA237" s="11"/>
      <c r="HB237" s="11"/>
      <c r="HC237" s="11"/>
      <c r="HD237" s="11"/>
      <c r="HE237" s="11"/>
      <c r="HF237" s="11"/>
      <c r="HG237" s="11"/>
      <c r="HH237" s="11"/>
      <c r="HI237" s="11"/>
      <c r="HJ237" s="11"/>
      <c r="HK237" s="11"/>
      <c r="HL237" s="11"/>
      <c r="HM237" s="11"/>
      <c r="HN237" s="11"/>
      <c r="HO237" s="11"/>
      <c r="HP237" s="11"/>
      <c r="HQ237" s="11"/>
      <c r="HR237" s="11"/>
      <c r="HS237" s="11"/>
      <c r="HT237" s="11"/>
      <c r="HU237" s="11"/>
      <c r="HV237" s="11"/>
      <c r="HW237" s="11"/>
      <c r="HX237" s="11"/>
      <c r="HY237" s="11"/>
      <c r="HZ237" s="11"/>
      <c r="IA237" s="11"/>
      <c r="IB237" s="11"/>
      <c r="IC237" s="11"/>
      <c r="ID237" s="11"/>
      <c r="IE237" s="11"/>
      <c r="IF237" s="11"/>
      <c r="IG237" s="11"/>
      <c r="IH237" s="11"/>
      <c r="II237" s="11"/>
      <c r="IJ237" s="11"/>
      <c r="IK237" s="11"/>
      <c r="IL237" s="11"/>
      <c r="IM237" s="11"/>
      <c r="IN237" s="11"/>
      <c r="IO237" s="11"/>
      <c r="IP237" s="11"/>
      <c r="IQ237" s="11"/>
      <c r="IR237" s="11"/>
      <c r="IS237" s="11"/>
      <c r="IT237" s="11"/>
      <c r="IU237" s="11"/>
      <c r="IV237" s="11"/>
    </row>
    <row r="238" spans="1:256" s="34" customFormat="1" x14ac:dyDescent="0.25">
      <c r="A238" t="s">
        <v>361</v>
      </c>
      <c r="B238" s="5" t="s">
        <v>30</v>
      </c>
      <c r="C238" s="13" t="s">
        <v>307</v>
      </c>
      <c r="D238" t="s">
        <v>204</v>
      </c>
      <c r="E238" s="40">
        <v>44000</v>
      </c>
      <c r="F238" s="40">
        <v>1262.8</v>
      </c>
      <c r="G238" s="60">
        <v>1007.19</v>
      </c>
      <c r="H238" s="40">
        <v>1337.6</v>
      </c>
      <c r="I238" s="40">
        <v>1275</v>
      </c>
      <c r="J238" s="40">
        <f t="shared" si="39"/>
        <v>4882.59</v>
      </c>
      <c r="K238" s="40">
        <f t="shared" si="40"/>
        <v>39117.410000000003</v>
      </c>
    </row>
    <row r="239" spans="1:256" s="32" customFormat="1" x14ac:dyDescent="0.25">
      <c r="A239" t="s">
        <v>40</v>
      </c>
      <c r="B239" t="s">
        <v>20</v>
      </c>
      <c r="C239" s="13" t="s">
        <v>307</v>
      </c>
      <c r="D239" t="s">
        <v>203</v>
      </c>
      <c r="E239" s="40">
        <v>32000</v>
      </c>
      <c r="F239" s="40">
        <f>E239*0.0287</f>
        <v>918.4</v>
      </c>
      <c r="G239" s="40">
        <v>0</v>
      </c>
      <c r="H239" s="40">
        <f>E239*0.0304</f>
        <v>972.8</v>
      </c>
      <c r="I239" s="40">
        <v>3429.9</v>
      </c>
      <c r="J239" s="40">
        <f t="shared" si="39"/>
        <v>5321.1</v>
      </c>
      <c r="K239" s="40">
        <f>E239-J239</f>
        <v>26678.9</v>
      </c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  <c r="AA239" s="44"/>
      <c r="AB239" s="44"/>
      <c r="AC239" s="44"/>
      <c r="AD239" s="44"/>
      <c r="AE239" s="44"/>
      <c r="AF239" s="44"/>
      <c r="AG239" s="44"/>
      <c r="AH239" s="44"/>
      <c r="AI239" s="44"/>
      <c r="AJ239" s="44"/>
      <c r="AK239" s="44"/>
      <c r="AL239" s="44"/>
      <c r="AM239" s="44"/>
      <c r="AN239" s="44"/>
      <c r="AO239" s="44"/>
      <c r="AP239" s="44"/>
      <c r="AQ239" s="44"/>
      <c r="AR239" s="44"/>
      <c r="AS239" s="44"/>
      <c r="AT239" s="44"/>
      <c r="AU239" s="44"/>
      <c r="AV239" s="44"/>
      <c r="AW239" s="44"/>
      <c r="AX239" s="44"/>
      <c r="AY239" s="44"/>
      <c r="AZ239" s="44"/>
      <c r="BA239" s="44"/>
      <c r="BB239" s="44"/>
      <c r="BC239" s="44"/>
      <c r="BD239" s="44"/>
      <c r="BE239" s="44"/>
      <c r="BF239" s="44"/>
      <c r="BG239" s="44"/>
      <c r="BH239" s="44"/>
      <c r="BI239" s="44"/>
      <c r="BJ239" s="44"/>
      <c r="BK239" s="44"/>
      <c r="BL239" s="44"/>
      <c r="BM239" s="44"/>
      <c r="BN239" s="44"/>
      <c r="BO239" s="44"/>
      <c r="BP239" s="44"/>
      <c r="BQ239" s="44"/>
      <c r="BR239" s="44"/>
      <c r="BS239" s="44"/>
      <c r="BT239" s="44"/>
      <c r="BU239" s="44"/>
      <c r="BV239" s="44"/>
      <c r="BW239" s="44"/>
      <c r="BX239" s="44"/>
      <c r="BY239" s="44"/>
      <c r="BZ239" s="44"/>
      <c r="CA239" s="44"/>
      <c r="CB239" s="44"/>
      <c r="CC239" s="44"/>
      <c r="CD239" s="44"/>
      <c r="CE239" s="44"/>
      <c r="CF239" s="44"/>
      <c r="CG239" s="44"/>
      <c r="CH239" s="44"/>
      <c r="CI239" s="44"/>
      <c r="CJ239" s="44"/>
      <c r="CK239" s="44"/>
      <c r="CL239" s="44"/>
      <c r="CM239" s="44"/>
      <c r="CN239" s="44"/>
      <c r="CO239" s="44"/>
      <c r="CP239" s="44"/>
      <c r="CQ239" s="44"/>
      <c r="CR239" s="44"/>
      <c r="CS239" s="44"/>
      <c r="CT239" s="44"/>
      <c r="CU239" s="44"/>
      <c r="CV239" s="44"/>
      <c r="CW239" s="44"/>
      <c r="CX239" s="44"/>
      <c r="CY239" s="44"/>
      <c r="CZ239" s="44"/>
      <c r="DA239" s="44"/>
      <c r="DB239" s="44"/>
      <c r="DC239" s="44"/>
      <c r="DD239" s="44"/>
      <c r="DE239" s="44"/>
      <c r="DF239" s="44"/>
      <c r="DG239" s="44"/>
      <c r="DH239" s="44"/>
      <c r="DI239" s="44"/>
      <c r="DJ239" s="44"/>
      <c r="DK239" s="44"/>
      <c r="DL239" s="44"/>
      <c r="DM239" s="44"/>
      <c r="DN239" s="44"/>
      <c r="DO239" s="44"/>
      <c r="DP239" s="44"/>
      <c r="DQ239" s="44"/>
      <c r="DR239" s="44"/>
      <c r="DS239" s="44"/>
      <c r="DT239" s="44"/>
      <c r="DU239" s="44"/>
      <c r="DV239" s="44"/>
      <c r="DW239" s="44"/>
      <c r="DX239" s="44"/>
      <c r="DY239" s="44"/>
      <c r="DZ239" s="44"/>
      <c r="EA239" s="44"/>
      <c r="EB239" s="44"/>
      <c r="EC239" s="44"/>
      <c r="ED239" s="44"/>
      <c r="EE239" s="44"/>
      <c r="EF239" s="44"/>
      <c r="EG239" s="44"/>
      <c r="EH239" s="44"/>
      <c r="EI239" s="44"/>
      <c r="EJ239" s="44"/>
      <c r="EK239" s="44"/>
      <c r="EL239" s="44"/>
      <c r="EM239" s="44"/>
      <c r="EN239" s="44"/>
      <c r="EO239" s="44"/>
      <c r="EP239" s="44"/>
      <c r="EQ239" s="44"/>
      <c r="ER239" s="44"/>
      <c r="ES239" s="44"/>
      <c r="ET239" s="44"/>
      <c r="EU239" s="44"/>
      <c r="EV239" s="44"/>
      <c r="EW239" s="44"/>
      <c r="EX239" s="44"/>
      <c r="EY239" s="44"/>
      <c r="EZ239" s="44"/>
      <c r="FA239" s="44"/>
      <c r="FB239" s="44"/>
      <c r="FC239" s="44"/>
      <c r="FD239" s="44"/>
      <c r="FE239" s="44"/>
      <c r="FF239" s="44"/>
      <c r="FG239" s="44"/>
      <c r="FH239" s="44"/>
      <c r="FI239" s="44"/>
      <c r="FJ239" s="44"/>
      <c r="FK239" s="44"/>
      <c r="FL239" s="44"/>
      <c r="FM239" s="44"/>
      <c r="FN239" s="44"/>
      <c r="FO239" s="44"/>
      <c r="FP239" s="44"/>
      <c r="FQ239" s="44"/>
      <c r="FR239" s="44"/>
      <c r="FS239" s="44"/>
      <c r="FT239" s="44"/>
      <c r="FU239" s="44"/>
      <c r="FV239" s="44"/>
      <c r="FW239" s="44"/>
      <c r="FX239" s="44"/>
      <c r="FY239" s="44"/>
      <c r="FZ239" s="44"/>
      <c r="GA239" s="44"/>
      <c r="GB239" s="44"/>
      <c r="GC239" s="44"/>
      <c r="GD239" s="44"/>
      <c r="GE239" s="44"/>
      <c r="GF239" s="44"/>
      <c r="GG239" s="44"/>
      <c r="GH239" s="44"/>
      <c r="GI239" s="44"/>
      <c r="GJ239" s="44"/>
      <c r="GK239" s="44"/>
      <c r="GL239" s="44"/>
      <c r="GM239" s="44"/>
      <c r="GN239" s="44"/>
      <c r="GO239" s="44"/>
      <c r="GP239" s="44"/>
      <c r="GQ239" s="44"/>
      <c r="GR239" s="44"/>
      <c r="GS239" s="44"/>
      <c r="GT239" s="44"/>
      <c r="GU239" s="44"/>
      <c r="GV239" s="44"/>
      <c r="GW239" s="44"/>
      <c r="GX239" s="44"/>
      <c r="GY239" s="44"/>
      <c r="GZ239" s="44"/>
      <c r="HA239" s="44"/>
      <c r="HB239" s="44"/>
      <c r="HC239" s="44"/>
      <c r="HD239" s="44"/>
      <c r="HE239" s="44"/>
      <c r="HF239" s="44"/>
      <c r="HG239" s="44"/>
      <c r="HH239" s="44"/>
      <c r="HI239" s="44"/>
      <c r="HJ239" s="44"/>
      <c r="HK239" s="44"/>
      <c r="HL239" s="44"/>
      <c r="HM239" s="44"/>
      <c r="HN239" s="44"/>
      <c r="HO239" s="44"/>
      <c r="HP239" s="44"/>
      <c r="HQ239" s="44"/>
      <c r="HR239" s="44"/>
      <c r="HS239" s="44"/>
      <c r="HT239" s="44"/>
      <c r="HU239" s="44"/>
      <c r="HV239" s="44"/>
      <c r="HW239" s="44"/>
      <c r="HX239" s="44"/>
      <c r="HY239" s="44"/>
      <c r="HZ239" s="44"/>
      <c r="IA239" s="44"/>
      <c r="IB239" s="44"/>
      <c r="IC239" s="44"/>
      <c r="ID239" s="44"/>
      <c r="IE239" s="44"/>
      <c r="IF239" s="44"/>
      <c r="IG239" s="44"/>
      <c r="IH239" s="44"/>
      <c r="II239" s="44"/>
      <c r="IJ239" s="44"/>
      <c r="IK239" s="44"/>
      <c r="IL239" s="44"/>
      <c r="IM239" s="44"/>
      <c r="IN239" s="44"/>
      <c r="IO239" s="44"/>
      <c r="IP239" s="44"/>
      <c r="IQ239" s="44"/>
      <c r="IR239" s="44"/>
      <c r="IS239" s="44"/>
      <c r="IT239" s="44"/>
      <c r="IU239" s="44"/>
      <c r="IV239" s="44"/>
    </row>
    <row r="240" spans="1:256" x14ac:dyDescent="0.25">
      <c r="A240" s="24" t="s">
        <v>428</v>
      </c>
      <c r="B240" s="24">
        <v>6</v>
      </c>
      <c r="C240" s="25"/>
      <c r="D240" s="24"/>
      <c r="E240" s="47">
        <f t="shared" ref="E240:K240" si="41">SUM(E234:E239)</f>
        <v>358500</v>
      </c>
      <c r="F240" s="47">
        <f t="shared" si="41"/>
        <v>10288.950000000001</v>
      </c>
      <c r="G240" s="47">
        <f>SUM(G234:G239)</f>
        <v>27092.67</v>
      </c>
      <c r="H240" s="47">
        <f t="shared" si="41"/>
        <v>10898.4</v>
      </c>
      <c r="I240" s="47">
        <f t="shared" si="41"/>
        <v>10265.799999999999</v>
      </c>
      <c r="J240" s="47">
        <f t="shared" si="41"/>
        <v>58545.82</v>
      </c>
      <c r="K240" s="47">
        <f t="shared" si="41"/>
        <v>299954.18</v>
      </c>
    </row>
    <row r="242" spans="1:282" x14ac:dyDescent="0.25">
      <c r="A242" s="4" t="s">
        <v>286</v>
      </c>
      <c r="B242" s="4"/>
      <c r="C242" s="16"/>
      <c r="D242" s="4"/>
      <c r="E242" s="52"/>
      <c r="F242" s="52"/>
      <c r="G242" s="52"/>
      <c r="H242" s="52"/>
      <c r="I242" s="52"/>
      <c r="J242" s="52"/>
      <c r="K242" s="52"/>
    </row>
    <row r="243" spans="1:282" x14ac:dyDescent="0.25">
      <c r="A243" t="s">
        <v>201</v>
      </c>
      <c r="B243" t="s">
        <v>153</v>
      </c>
      <c r="C243" s="13" t="s">
        <v>308</v>
      </c>
      <c r="D243" t="s">
        <v>204</v>
      </c>
      <c r="E243" s="40">
        <v>36000</v>
      </c>
      <c r="F243" s="40">
        <f t="shared" ref="F243:F248" si="42">E243*0.0287</f>
        <v>1033.2</v>
      </c>
      <c r="G243" s="40">
        <v>0</v>
      </c>
      <c r="H243" s="40">
        <v>1094.4000000000001</v>
      </c>
      <c r="I243" s="40">
        <v>3652.45</v>
      </c>
      <c r="J243" s="60">
        <v>5780.05</v>
      </c>
      <c r="K243" s="60">
        <f>E243-J243</f>
        <v>30219.95</v>
      </c>
    </row>
    <row r="244" spans="1:282" x14ac:dyDescent="0.25">
      <c r="A244" t="s">
        <v>202</v>
      </c>
      <c r="B244" t="s">
        <v>82</v>
      </c>
      <c r="C244" s="13" t="s">
        <v>308</v>
      </c>
      <c r="D244" t="s">
        <v>204</v>
      </c>
      <c r="E244" s="40">
        <v>75000</v>
      </c>
      <c r="F244" s="40">
        <f t="shared" si="42"/>
        <v>2152.5</v>
      </c>
      <c r="G244" s="60">
        <v>6309.38</v>
      </c>
      <c r="H244" s="40">
        <f>E244*0.0304</f>
        <v>2280</v>
      </c>
      <c r="I244" s="40">
        <v>5502.17</v>
      </c>
      <c r="J244" s="60">
        <v>16244.05</v>
      </c>
      <c r="K244" s="60">
        <f t="shared" ref="K244:K253" si="43">E244-J244</f>
        <v>58755.95</v>
      </c>
    </row>
    <row r="245" spans="1:282" x14ac:dyDescent="0.25">
      <c r="A245" t="s">
        <v>247</v>
      </c>
      <c r="B245" t="s">
        <v>16</v>
      </c>
      <c r="C245" s="13" t="s">
        <v>308</v>
      </c>
      <c r="D245" t="s">
        <v>204</v>
      </c>
      <c r="E245" s="40">
        <v>100000</v>
      </c>
      <c r="F245" s="40">
        <f t="shared" si="42"/>
        <v>2870</v>
      </c>
      <c r="G245" s="60">
        <v>12105.37</v>
      </c>
      <c r="H245" s="40">
        <v>3040</v>
      </c>
      <c r="I245" s="40">
        <v>25</v>
      </c>
      <c r="J245" s="60">
        <v>18040.37</v>
      </c>
      <c r="K245" s="60">
        <f t="shared" si="43"/>
        <v>81959.63</v>
      </c>
    </row>
    <row r="246" spans="1:282" x14ac:dyDescent="0.25">
      <c r="A246" t="s">
        <v>142</v>
      </c>
      <c r="B246" t="s">
        <v>18</v>
      </c>
      <c r="C246" s="13" t="s">
        <v>307</v>
      </c>
      <c r="D246" t="s">
        <v>204</v>
      </c>
      <c r="E246" s="40">
        <v>46000</v>
      </c>
      <c r="F246" s="40">
        <f t="shared" si="42"/>
        <v>1320.2</v>
      </c>
      <c r="G246" s="60">
        <v>1289.46</v>
      </c>
      <c r="H246" s="40">
        <f>E246*0.0304</f>
        <v>1398.4</v>
      </c>
      <c r="I246" s="40">
        <v>1425</v>
      </c>
      <c r="J246" s="60">
        <v>5433.06</v>
      </c>
      <c r="K246" s="60">
        <f>E246-J246</f>
        <v>40566.94</v>
      </c>
    </row>
    <row r="247" spans="1:282" x14ac:dyDescent="0.25">
      <c r="A247" t="s">
        <v>232</v>
      </c>
      <c r="B247" t="s">
        <v>340</v>
      </c>
      <c r="C247" s="13" t="s">
        <v>307</v>
      </c>
      <c r="D247" t="s">
        <v>204</v>
      </c>
      <c r="E247" s="40">
        <v>36000</v>
      </c>
      <c r="F247" s="40">
        <f t="shared" si="42"/>
        <v>1033.2</v>
      </c>
      <c r="G247" s="40">
        <v>0</v>
      </c>
      <c r="H247" s="40">
        <f>E247*0.0304</f>
        <v>1094.4000000000001</v>
      </c>
      <c r="I247" s="40">
        <v>1075</v>
      </c>
      <c r="J247" s="60">
        <v>3202.6</v>
      </c>
      <c r="K247" s="60">
        <f t="shared" si="43"/>
        <v>32797.4</v>
      </c>
    </row>
    <row r="248" spans="1:282" x14ac:dyDescent="0.25">
      <c r="A248" t="s">
        <v>212</v>
      </c>
      <c r="B248" t="s">
        <v>211</v>
      </c>
      <c r="C248" s="13" t="s">
        <v>308</v>
      </c>
      <c r="D248" t="s">
        <v>204</v>
      </c>
      <c r="E248" s="40">
        <v>45000</v>
      </c>
      <c r="F248" s="40">
        <f t="shared" si="42"/>
        <v>1291.5</v>
      </c>
      <c r="G248">
        <v>911.71</v>
      </c>
      <c r="H248" s="40">
        <f>E248*0.0304</f>
        <v>1368</v>
      </c>
      <c r="I248" s="40">
        <v>15439.41</v>
      </c>
      <c r="J248" s="60">
        <v>19010.62</v>
      </c>
      <c r="K248" s="60">
        <f>E248-J248</f>
        <v>25989.38</v>
      </c>
    </row>
    <row r="249" spans="1:282" x14ac:dyDescent="0.25">
      <c r="A249" t="s">
        <v>234</v>
      </c>
      <c r="B249" t="s">
        <v>20</v>
      </c>
      <c r="C249" s="13" t="s">
        <v>308</v>
      </c>
      <c r="D249" t="s">
        <v>204</v>
      </c>
      <c r="E249" s="40">
        <v>33000</v>
      </c>
      <c r="F249" s="40">
        <v>947.1</v>
      </c>
      <c r="G249" s="40">
        <v>0</v>
      </c>
      <c r="H249" s="40">
        <v>1003.2</v>
      </c>
      <c r="I249" s="40">
        <v>4154.8999999999996</v>
      </c>
      <c r="J249" s="60">
        <v>6105.2</v>
      </c>
      <c r="K249" s="60">
        <f t="shared" si="43"/>
        <v>26894.799999999999</v>
      </c>
    </row>
    <row r="250" spans="1:282" x14ac:dyDescent="0.25">
      <c r="A250" t="s">
        <v>233</v>
      </c>
      <c r="B250" t="s">
        <v>48</v>
      </c>
      <c r="C250" s="13" t="s">
        <v>308</v>
      </c>
      <c r="D250" t="s">
        <v>204</v>
      </c>
      <c r="E250" s="40">
        <v>33000</v>
      </c>
      <c r="F250" s="40">
        <f>E250*0.0287</f>
        <v>947.1</v>
      </c>
      <c r="G250" s="40">
        <v>0</v>
      </c>
      <c r="H250" s="40">
        <f>E250*0.0304</f>
        <v>1003.2</v>
      </c>
      <c r="I250" s="40">
        <v>3715.97</v>
      </c>
      <c r="J250" s="60">
        <v>5666.27</v>
      </c>
      <c r="K250" s="60">
        <f t="shared" si="43"/>
        <v>27333.73</v>
      </c>
    </row>
    <row r="251" spans="1:282" x14ac:dyDescent="0.25">
      <c r="A251" t="s">
        <v>236</v>
      </c>
      <c r="B251" t="s">
        <v>154</v>
      </c>
      <c r="C251" s="13" t="s">
        <v>307</v>
      </c>
      <c r="D251" t="s">
        <v>204</v>
      </c>
      <c r="E251" s="40">
        <v>46000</v>
      </c>
      <c r="F251" s="40">
        <f>E251*0.0287</f>
        <v>1320.2</v>
      </c>
      <c r="G251" s="60">
        <v>1289.46</v>
      </c>
      <c r="H251" s="40">
        <v>1398.4</v>
      </c>
      <c r="I251" s="40">
        <v>11276.53</v>
      </c>
      <c r="J251" s="60">
        <v>15284.59</v>
      </c>
      <c r="K251" s="60">
        <f t="shared" si="43"/>
        <v>30715.41</v>
      </c>
    </row>
    <row r="252" spans="1:282" x14ac:dyDescent="0.25">
      <c r="A252" t="s">
        <v>235</v>
      </c>
      <c r="B252" t="s">
        <v>100</v>
      </c>
      <c r="C252" s="13" t="s">
        <v>308</v>
      </c>
      <c r="D252" t="s">
        <v>204</v>
      </c>
      <c r="E252" s="40">
        <v>46000</v>
      </c>
      <c r="F252" s="40">
        <f>E252*0.0287</f>
        <v>1320.2</v>
      </c>
      <c r="G252" s="60">
        <v>1289.46</v>
      </c>
      <c r="H252" s="40">
        <f>E252*0.0304</f>
        <v>1398.4</v>
      </c>
      <c r="I252" s="40">
        <v>2758.33</v>
      </c>
      <c r="J252" s="60">
        <v>6766.39</v>
      </c>
      <c r="K252" s="60">
        <f t="shared" si="43"/>
        <v>39233.61</v>
      </c>
    </row>
    <row r="253" spans="1:282" x14ac:dyDescent="0.25">
      <c r="A253" t="s">
        <v>84</v>
      </c>
      <c r="B253" t="s">
        <v>14</v>
      </c>
      <c r="C253" s="13" t="s">
        <v>308</v>
      </c>
      <c r="D253" t="s">
        <v>203</v>
      </c>
      <c r="E253" s="40">
        <v>47000</v>
      </c>
      <c r="F253" s="40">
        <f>E253*0.0287</f>
        <v>1348.9</v>
      </c>
      <c r="G253" s="60">
        <v>1430.6</v>
      </c>
      <c r="H253" s="40">
        <f>E253*0.0304</f>
        <v>1428.8</v>
      </c>
      <c r="I253" s="40">
        <v>175</v>
      </c>
      <c r="J253" s="60">
        <v>4383.3</v>
      </c>
      <c r="K253" s="60">
        <f t="shared" si="43"/>
        <v>42616.7</v>
      </c>
    </row>
    <row r="254" spans="1:282" x14ac:dyDescent="0.25">
      <c r="A254" s="24" t="s">
        <v>12</v>
      </c>
      <c r="B254" s="24">
        <v>11</v>
      </c>
      <c r="C254" s="25"/>
      <c r="D254" s="24"/>
      <c r="E254" s="47">
        <f>SUM(E243:E251)+E253+E252</f>
        <v>543000</v>
      </c>
      <c r="F254" s="47">
        <f t="shared" ref="F254:K254" si="44">SUM(F243:F253)</f>
        <v>15584.1</v>
      </c>
      <c r="G254" s="48">
        <f t="shared" si="44"/>
        <v>24625.439999999999</v>
      </c>
      <c r="H254" s="47">
        <f t="shared" si="44"/>
        <v>16507.2</v>
      </c>
      <c r="I254" s="47">
        <f t="shared" si="44"/>
        <v>49199.76</v>
      </c>
      <c r="J254" s="47">
        <f t="shared" si="44"/>
        <v>105916.5</v>
      </c>
      <c r="K254" s="47">
        <f t="shared" si="44"/>
        <v>437083.5</v>
      </c>
    </row>
    <row r="255" spans="1:282" x14ac:dyDescent="0.25">
      <c r="A255" s="1"/>
      <c r="B255" s="1"/>
      <c r="C255" s="16"/>
      <c r="D255" s="1"/>
      <c r="E255" s="49"/>
      <c r="F255" s="49"/>
      <c r="G255" s="49"/>
      <c r="H255" s="49"/>
      <c r="I255" s="49"/>
      <c r="J255" s="49"/>
      <c r="K255" s="49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1"/>
      <c r="AY255" s="11"/>
      <c r="AZ255" s="11"/>
      <c r="BA255" s="11"/>
      <c r="BB255" s="11"/>
      <c r="BC255" s="11"/>
      <c r="BD255" s="11"/>
      <c r="BE255" s="11"/>
      <c r="BF255" s="11"/>
      <c r="BG255" s="11"/>
      <c r="BH255" s="11"/>
      <c r="BI255" s="11"/>
      <c r="BJ255" s="11"/>
      <c r="BK255" s="11"/>
      <c r="BL255" s="11"/>
      <c r="BM255" s="11"/>
      <c r="BN255" s="11"/>
      <c r="BO255" s="11"/>
      <c r="BP255" s="11"/>
      <c r="BQ255" s="11"/>
      <c r="BR255" s="11"/>
      <c r="BS255" s="11"/>
      <c r="BT255" s="11"/>
      <c r="BU255" s="11"/>
      <c r="BV255" s="11"/>
      <c r="BW255" s="11"/>
      <c r="BX255" s="11"/>
      <c r="BY255" s="11"/>
      <c r="BZ255" s="11"/>
      <c r="CA255" s="11"/>
      <c r="CB255" s="11"/>
      <c r="CC255" s="11"/>
      <c r="CD255" s="11"/>
      <c r="CE255" s="11"/>
      <c r="CF255" s="11"/>
      <c r="CG255" s="11"/>
      <c r="CH255" s="11"/>
      <c r="CI255" s="11"/>
      <c r="CJ255" s="11"/>
      <c r="CK255" s="11"/>
      <c r="CL255" s="11"/>
      <c r="CM255" s="11"/>
      <c r="CN255" s="11"/>
      <c r="CO255" s="11"/>
      <c r="CP255" s="11"/>
      <c r="CQ255" s="11"/>
      <c r="CR255" s="11"/>
      <c r="CS255" s="11"/>
      <c r="CT255" s="11"/>
      <c r="CU255" s="11"/>
      <c r="CV255" s="11"/>
      <c r="CW255" s="11"/>
      <c r="CX255" s="11"/>
      <c r="CY255" s="11"/>
      <c r="CZ255" s="11"/>
      <c r="DA255" s="11"/>
      <c r="DB255" s="11"/>
      <c r="DC255" s="11"/>
      <c r="DD255" s="11"/>
      <c r="DE255" s="11"/>
      <c r="DF255" s="11"/>
      <c r="DG255" s="11"/>
      <c r="DH255" s="11"/>
      <c r="DI255" s="11"/>
      <c r="DJ255" s="11"/>
      <c r="DK255" s="11"/>
      <c r="DL255" s="11"/>
      <c r="DM255" s="11"/>
      <c r="DN255" s="11"/>
      <c r="DO255" s="11"/>
      <c r="DP255" s="11"/>
      <c r="DQ255" s="11"/>
      <c r="DR255" s="11"/>
      <c r="DS255" s="11"/>
      <c r="DT255" s="11"/>
      <c r="DU255" s="11"/>
      <c r="DV255" s="11"/>
      <c r="DW255" s="11"/>
      <c r="DX255" s="11"/>
      <c r="DY255" s="11"/>
      <c r="DZ255" s="11"/>
      <c r="EA255" s="11"/>
      <c r="EB255" s="11"/>
      <c r="EC255" s="11"/>
      <c r="ED255" s="11"/>
      <c r="EE255" s="11"/>
      <c r="EF255" s="11"/>
      <c r="EG255" s="11"/>
      <c r="EH255" s="11"/>
      <c r="EI255" s="11"/>
      <c r="EJ255" s="11"/>
      <c r="EK255" s="11"/>
      <c r="EL255" s="11"/>
      <c r="EM255" s="11"/>
      <c r="EN255" s="11"/>
      <c r="EO255" s="11"/>
      <c r="EP255" s="11"/>
      <c r="EQ255" s="11"/>
      <c r="ER255" s="11"/>
      <c r="ES255" s="11"/>
      <c r="ET255" s="11"/>
      <c r="EU255" s="11"/>
      <c r="EV255" s="11"/>
      <c r="EW255" s="11"/>
      <c r="EX255" s="11"/>
      <c r="EY255" s="11"/>
      <c r="EZ255" s="11"/>
      <c r="FA255" s="11"/>
      <c r="FB255" s="11"/>
      <c r="FC255" s="11"/>
      <c r="FD255" s="11"/>
      <c r="FE255" s="11"/>
      <c r="FF255" s="11"/>
      <c r="FG255" s="11"/>
      <c r="FH255" s="11"/>
      <c r="FI255" s="11"/>
      <c r="FJ255" s="11"/>
      <c r="FK255" s="11"/>
      <c r="FL255" s="11"/>
      <c r="FM255" s="11"/>
      <c r="FN255" s="11"/>
      <c r="FO255" s="11"/>
      <c r="FP255" s="11"/>
      <c r="FQ255" s="11"/>
      <c r="FR255" s="11"/>
      <c r="FS255" s="11"/>
      <c r="FT255" s="11"/>
      <c r="FU255" s="11"/>
      <c r="FV255" s="11"/>
      <c r="FW255" s="11"/>
      <c r="FX255" s="11"/>
      <c r="FY255" s="11"/>
      <c r="FZ255" s="11"/>
      <c r="GA255" s="11"/>
      <c r="GB255" s="11"/>
      <c r="GC255" s="11"/>
      <c r="GD255" s="11"/>
      <c r="GE255" s="11"/>
      <c r="GF255" s="11"/>
      <c r="GG255" s="11"/>
      <c r="GH255" s="11"/>
      <c r="GI255" s="11"/>
      <c r="GJ255" s="11"/>
      <c r="GK255" s="11"/>
      <c r="GL255" s="11"/>
      <c r="GM255" s="11"/>
      <c r="GN255" s="11"/>
      <c r="GO255" s="11"/>
      <c r="GP255" s="11"/>
      <c r="GQ255" s="11"/>
      <c r="GR255" s="11"/>
      <c r="GS255" s="11"/>
      <c r="GT255" s="11"/>
      <c r="GU255" s="11"/>
      <c r="GV255" s="11"/>
      <c r="GW255" s="11"/>
      <c r="GX255" s="11"/>
      <c r="GY255" s="11"/>
      <c r="GZ255" s="11"/>
      <c r="HA255" s="11"/>
      <c r="HB255" s="11"/>
      <c r="HC255" s="11"/>
      <c r="HD255" s="11"/>
      <c r="HE255" s="11"/>
      <c r="HF255" s="11"/>
      <c r="HG255" s="11"/>
      <c r="HH255" s="11"/>
      <c r="HI255" s="11"/>
      <c r="HJ255" s="11"/>
      <c r="HK255" s="11"/>
      <c r="HL255" s="11"/>
      <c r="HM255" s="11"/>
      <c r="HN255" s="11"/>
      <c r="HO255" s="11"/>
      <c r="HP255" s="11"/>
      <c r="HQ255" s="11"/>
      <c r="HR255" s="11"/>
      <c r="HS255" s="11"/>
      <c r="HT255" s="11"/>
      <c r="HU255" s="11"/>
      <c r="HV255" s="11"/>
      <c r="HW255" s="11"/>
      <c r="HX255" s="11"/>
      <c r="HY255" s="11"/>
      <c r="HZ255" s="11"/>
      <c r="IA255" s="11"/>
      <c r="IB255" s="11"/>
      <c r="IC255" s="11"/>
      <c r="ID255" s="11"/>
      <c r="IE255" s="11"/>
      <c r="IF255" s="11"/>
      <c r="IG255" s="11"/>
      <c r="IH255" s="11"/>
      <c r="II255" s="11"/>
      <c r="IJ255" s="11"/>
      <c r="IK255" s="11"/>
      <c r="IL255" s="11"/>
      <c r="IM255" s="11"/>
      <c r="IN255" s="11"/>
      <c r="IO255" s="11"/>
      <c r="IP255" s="11"/>
      <c r="IQ255" s="11"/>
      <c r="IR255" s="11"/>
      <c r="IS255" s="11"/>
      <c r="IT255" s="11"/>
      <c r="IU255" s="11"/>
      <c r="IV255" s="11"/>
      <c r="IW255" s="11"/>
      <c r="IX255" s="11"/>
      <c r="IY255" s="11"/>
      <c r="IZ255" s="11"/>
      <c r="JA255" s="11"/>
      <c r="JB255" s="11"/>
      <c r="JC255" s="11"/>
      <c r="JD255" s="11"/>
      <c r="JE255" s="11"/>
      <c r="JF255" s="11"/>
      <c r="JG255" s="11"/>
      <c r="JH255" s="11"/>
      <c r="JI255" s="11"/>
      <c r="JJ255" s="11"/>
      <c r="JK255" s="11"/>
      <c r="JL255" s="11"/>
      <c r="JM255" s="11"/>
      <c r="JN255" s="11"/>
      <c r="JO255" s="11"/>
      <c r="JP255" s="11"/>
      <c r="JQ255" s="11"/>
      <c r="JR255" s="11"/>
      <c r="JS255" s="11"/>
      <c r="JT255" s="11"/>
      <c r="JU255" s="11"/>
      <c r="JV255" s="11"/>
    </row>
    <row r="256" spans="1:282" x14ac:dyDescent="0.25">
      <c r="A256" s="4" t="s">
        <v>287</v>
      </c>
      <c r="B256" s="4"/>
      <c r="C256" s="16"/>
      <c r="D256" s="4"/>
      <c r="E256" s="52"/>
      <c r="F256" s="52"/>
      <c r="G256" s="52"/>
      <c r="H256" s="52"/>
      <c r="I256" s="52"/>
      <c r="J256" s="52"/>
      <c r="K256" s="52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1"/>
      <c r="AY256" s="11"/>
      <c r="AZ256" s="11"/>
      <c r="BA256" s="11"/>
      <c r="BB256" s="11"/>
      <c r="BC256" s="11"/>
      <c r="BD256" s="11"/>
      <c r="BE256" s="11"/>
      <c r="BF256" s="11"/>
      <c r="BG256" s="11"/>
      <c r="BH256" s="11"/>
      <c r="BI256" s="11"/>
      <c r="BJ256" s="11"/>
      <c r="BK256" s="11"/>
      <c r="BL256" s="11"/>
      <c r="BM256" s="11"/>
      <c r="BN256" s="11"/>
      <c r="BO256" s="11"/>
      <c r="BP256" s="11"/>
      <c r="BQ256" s="11"/>
      <c r="BR256" s="11"/>
      <c r="BS256" s="11"/>
      <c r="BT256" s="11"/>
      <c r="BU256" s="11"/>
      <c r="BV256" s="11"/>
      <c r="BW256" s="11"/>
      <c r="BX256" s="11"/>
      <c r="BY256" s="11"/>
      <c r="BZ256" s="11"/>
      <c r="CA256" s="11"/>
      <c r="CB256" s="11"/>
      <c r="CC256" s="11"/>
      <c r="CD256" s="11"/>
      <c r="CE256" s="11"/>
      <c r="CF256" s="11"/>
      <c r="CG256" s="11"/>
      <c r="CH256" s="11"/>
      <c r="CI256" s="11"/>
      <c r="CJ256" s="11"/>
      <c r="CK256" s="11"/>
      <c r="CL256" s="11"/>
      <c r="CM256" s="11"/>
      <c r="CN256" s="11"/>
      <c r="CO256" s="11"/>
      <c r="CP256" s="11"/>
      <c r="CQ256" s="11"/>
      <c r="CR256" s="11"/>
      <c r="CS256" s="11"/>
      <c r="CT256" s="11"/>
      <c r="CU256" s="11"/>
      <c r="CV256" s="11"/>
      <c r="CW256" s="11"/>
      <c r="CX256" s="11"/>
      <c r="CY256" s="11"/>
      <c r="CZ256" s="11"/>
      <c r="DA256" s="11"/>
      <c r="DB256" s="11"/>
      <c r="DC256" s="11"/>
      <c r="DD256" s="11"/>
      <c r="DE256" s="11"/>
      <c r="DF256" s="11"/>
      <c r="DG256" s="11"/>
      <c r="DH256" s="11"/>
      <c r="DI256" s="11"/>
      <c r="DJ256" s="11"/>
      <c r="DK256" s="11"/>
      <c r="DL256" s="11"/>
      <c r="DM256" s="11"/>
      <c r="DN256" s="11"/>
      <c r="DO256" s="11"/>
      <c r="DP256" s="11"/>
      <c r="DQ256" s="11"/>
      <c r="DR256" s="11"/>
      <c r="DS256" s="11"/>
      <c r="DT256" s="11"/>
      <c r="DU256" s="11"/>
      <c r="DV256" s="11"/>
      <c r="DW256" s="11"/>
      <c r="DX256" s="11"/>
      <c r="DY256" s="11"/>
      <c r="DZ256" s="11"/>
      <c r="EA256" s="11"/>
      <c r="EB256" s="11"/>
      <c r="EC256" s="11"/>
      <c r="ED256" s="11"/>
      <c r="EE256" s="11"/>
      <c r="EF256" s="11"/>
      <c r="EG256" s="11"/>
      <c r="EH256" s="11"/>
      <c r="EI256" s="11"/>
      <c r="EJ256" s="11"/>
      <c r="EK256" s="11"/>
      <c r="EL256" s="11"/>
      <c r="EM256" s="11"/>
      <c r="EN256" s="11"/>
      <c r="EO256" s="11"/>
      <c r="EP256" s="11"/>
      <c r="EQ256" s="11"/>
      <c r="ER256" s="11"/>
      <c r="ES256" s="11"/>
      <c r="ET256" s="11"/>
      <c r="EU256" s="11"/>
      <c r="EV256" s="11"/>
      <c r="EW256" s="11"/>
      <c r="EX256" s="11"/>
      <c r="EY256" s="11"/>
      <c r="EZ256" s="11"/>
      <c r="FA256" s="11"/>
      <c r="FB256" s="11"/>
      <c r="FC256" s="11"/>
      <c r="FD256" s="11"/>
      <c r="FE256" s="11"/>
      <c r="FF256" s="11"/>
      <c r="FG256" s="11"/>
      <c r="FH256" s="11"/>
      <c r="FI256" s="11"/>
      <c r="FJ256" s="11"/>
      <c r="FK256" s="11"/>
      <c r="FL256" s="11"/>
      <c r="FM256" s="11"/>
      <c r="FN256" s="11"/>
      <c r="FO256" s="11"/>
      <c r="FP256" s="11"/>
      <c r="FQ256" s="11"/>
      <c r="FR256" s="11"/>
      <c r="FS256" s="11"/>
      <c r="FT256" s="11"/>
      <c r="FU256" s="11"/>
      <c r="FV256" s="11"/>
      <c r="FW256" s="11"/>
      <c r="FX256" s="11"/>
      <c r="FY256" s="11"/>
      <c r="FZ256" s="11"/>
      <c r="GA256" s="11"/>
      <c r="GB256" s="11"/>
      <c r="GC256" s="11"/>
      <c r="GD256" s="11"/>
      <c r="GE256" s="11"/>
      <c r="GF256" s="11"/>
      <c r="GG256" s="11"/>
      <c r="GH256" s="11"/>
      <c r="GI256" s="11"/>
      <c r="GJ256" s="11"/>
      <c r="GK256" s="11"/>
      <c r="GL256" s="11"/>
      <c r="GM256" s="11"/>
      <c r="GN256" s="11"/>
      <c r="GO256" s="11"/>
      <c r="GP256" s="11"/>
      <c r="GQ256" s="11"/>
      <c r="GR256" s="11"/>
      <c r="GS256" s="11"/>
      <c r="GT256" s="11"/>
      <c r="GU256" s="11"/>
      <c r="GV256" s="11"/>
      <c r="GW256" s="11"/>
      <c r="GX256" s="11"/>
      <c r="GY256" s="11"/>
      <c r="GZ256" s="11"/>
      <c r="HA256" s="11"/>
      <c r="HB256" s="11"/>
      <c r="HC256" s="11"/>
      <c r="HD256" s="11"/>
      <c r="HE256" s="11"/>
      <c r="HF256" s="11"/>
      <c r="HG256" s="11"/>
      <c r="HH256" s="11"/>
      <c r="HI256" s="11"/>
      <c r="HJ256" s="11"/>
      <c r="HK256" s="11"/>
      <c r="HL256" s="11"/>
      <c r="HM256" s="11"/>
      <c r="HN256" s="11"/>
      <c r="HO256" s="11"/>
      <c r="HP256" s="11"/>
      <c r="HQ256" s="11"/>
      <c r="HR256" s="11"/>
      <c r="HS256" s="11"/>
      <c r="HT256" s="11"/>
      <c r="HU256" s="11"/>
      <c r="HV256" s="11"/>
      <c r="HW256" s="11"/>
      <c r="HX256" s="11"/>
      <c r="HY256" s="11"/>
      <c r="HZ256" s="11"/>
      <c r="IA256" s="11"/>
      <c r="IB256" s="11"/>
      <c r="IC256" s="11"/>
      <c r="ID256" s="11"/>
      <c r="IE256" s="11"/>
      <c r="IF256" s="11"/>
      <c r="IG256" s="11"/>
      <c r="IH256" s="11"/>
      <c r="II256" s="11"/>
      <c r="IJ256" s="11"/>
      <c r="IK256" s="11"/>
      <c r="IL256" s="11"/>
      <c r="IM256" s="11"/>
      <c r="IN256" s="11"/>
      <c r="IO256" s="11"/>
      <c r="IP256" s="11"/>
      <c r="IQ256" s="11"/>
      <c r="IR256" s="11"/>
      <c r="IS256" s="11"/>
      <c r="IT256" s="11"/>
      <c r="IU256" s="11"/>
      <c r="IV256" s="11"/>
      <c r="IW256" s="11"/>
      <c r="IX256" s="11"/>
      <c r="IY256" s="11"/>
      <c r="IZ256" s="11"/>
      <c r="JA256" s="11"/>
      <c r="JB256" s="11"/>
      <c r="JC256" s="11"/>
      <c r="JD256" s="11"/>
      <c r="JE256" s="11"/>
      <c r="JF256" s="11"/>
      <c r="JG256" s="11"/>
      <c r="JH256" s="11"/>
      <c r="JI256" s="11"/>
      <c r="JJ256" s="11"/>
      <c r="JK256" s="11"/>
      <c r="JL256" s="11"/>
      <c r="JM256" s="11"/>
      <c r="JN256" s="11"/>
      <c r="JO256" s="11"/>
      <c r="JP256" s="11"/>
      <c r="JQ256" s="11"/>
      <c r="JR256" s="11"/>
      <c r="JS256" s="11"/>
      <c r="JT256" s="11"/>
      <c r="JU256" s="11"/>
      <c r="JV256" s="11"/>
    </row>
    <row r="257" spans="1:282" x14ac:dyDescent="0.25">
      <c r="A257" t="s">
        <v>145</v>
      </c>
      <c r="B257" t="s">
        <v>144</v>
      </c>
      <c r="C257" s="13" t="s">
        <v>308</v>
      </c>
      <c r="D257" t="s">
        <v>203</v>
      </c>
      <c r="E257" s="40">
        <v>36000</v>
      </c>
      <c r="F257" s="40">
        <f>E257*0.0287</f>
        <v>1033.2</v>
      </c>
      <c r="G257" s="40">
        <v>0</v>
      </c>
      <c r="H257" s="40">
        <f>E257*0.0304</f>
        <v>1094.4000000000001</v>
      </c>
      <c r="I257" s="40">
        <v>1175</v>
      </c>
      <c r="J257" s="60">
        <v>3302.6</v>
      </c>
      <c r="K257" s="40">
        <f>+E257-J257</f>
        <v>32697.4</v>
      </c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1"/>
      <c r="AY257" s="11"/>
      <c r="AZ257" s="11"/>
      <c r="BA257" s="11"/>
      <c r="BB257" s="11"/>
      <c r="BC257" s="11"/>
      <c r="BD257" s="11"/>
      <c r="BE257" s="11"/>
      <c r="BF257" s="11"/>
      <c r="BG257" s="11"/>
      <c r="BH257" s="11"/>
      <c r="BI257" s="11"/>
      <c r="BJ257" s="11"/>
      <c r="BK257" s="11"/>
      <c r="BL257" s="11"/>
      <c r="BM257" s="11"/>
      <c r="BN257" s="11"/>
      <c r="BO257" s="11"/>
      <c r="BP257" s="11"/>
      <c r="BQ257" s="11"/>
      <c r="BR257" s="11"/>
      <c r="BS257" s="11"/>
      <c r="BT257" s="11"/>
      <c r="BU257" s="11"/>
      <c r="BV257" s="11"/>
      <c r="BW257" s="11"/>
      <c r="BX257" s="11"/>
      <c r="BY257" s="11"/>
      <c r="BZ257" s="11"/>
      <c r="CA257" s="11"/>
      <c r="CB257" s="11"/>
      <c r="CC257" s="11"/>
      <c r="CD257" s="11"/>
      <c r="CE257" s="11"/>
      <c r="CF257" s="11"/>
      <c r="CG257" s="11"/>
      <c r="CH257" s="11"/>
      <c r="CI257" s="11"/>
      <c r="CJ257" s="11"/>
      <c r="CK257" s="11"/>
      <c r="CL257" s="11"/>
      <c r="CM257" s="11"/>
      <c r="CN257" s="11"/>
      <c r="CO257" s="11"/>
      <c r="CP257" s="11"/>
      <c r="CQ257" s="11"/>
      <c r="CR257" s="11"/>
      <c r="CS257" s="11"/>
      <c r="CT257" s="11"/>
      <c r="CU257" s="11"/>
      <c r="CV257" s="11"/>
      <c r="CW257" s="11"/>
      <c r="CX257" s="11"/>
      <c r="CY257" s="11"/>
      <c r="CZ257" s="11"/>
      <c r="DA257" s="11"/>
      <c r="DB257" s="11"/>
      <c r="DC257" s="11"/>
      <c r="DD257" s="11"/>
      <c r="DE257" s="11"/>
      <c r="DF257" s="11"/>
      <c r="DG257" s="11"/>
      <c r="DH257" s="11"/>
      <c r="DI257" s="11"/>
      <c r="DJ257" s="11"/>
      <c r="DK257" s="11"/>
      <c r="DL257" s="11"/>
      <c r="DM257" s="11"/>
      <c r="DN257" s="11"/>
      <c r="DO257" s="11"/>
      <c r="DP257" s="11"/>
      <c r="DQ257" s="11"/>
      <c r="DR257" s="11"/>
      <c r="DS257" s="11"/>
      <c r="DT257" s="11"/>
      <c r="DU257" s="11"/>
      <c r="DV257" s="11"/>
      <c r="DW257" s="11"/>
      <c r="DX257" s="11"/>
      <c r="DY257" s="11"/>
      <c r="DZ257" s="11"/>
      <c r="EA257" s="11"/>
      <c r="EB257" s="11"/>
      <c r="EC257" s="11"/>
      <c r="ED257" s="11"/>
      <c r="EE257" s="11"/>
      <c r="EF257" s="11"/>
      <c r="EG257" s="11"/>
      <c r="EH257" s="11"/>
      <c r="EI257" s="11"/>
      <c r="EJ257" s="11"/>
      <c r="EK257" s="11"/>
      <c r="EL257" s="11"/>
      <c r="EM257" s="11"/>
      <c r="EN257" s="11"/>
      <c r="EO257" s="11"/>
      <c r="EP257" s="11"/>
      <c r="EQ257" s="11"/>
      <c r="ER257" s="11"/>
      <c r="ES257" s="11"/>
      <c r="ET257" s="11"/>
      <c r="EU257" s="11"/>
      <c r="EV257" s="11"/>
      <c r="EW257" s="11"/>
      <c r="EX257" s="11"/>
      <c r="EY257" s="11"/>
      <c r="EZ257" s="11"/>
      <c r="FA257" s="11"/>
      <c r="FB257" s="11"/>
      <c r="FC257" s="11"/>
      <c r="FD257" s="11"/>
      <c r="FE257" s="11"/>
      <c r="FF257" s="11"/>
      <c r="FG257" s="11"/>
      <c r="FH257" s="11"/>
      <c r="FI257" s="11"/>
      <c r="FJ257" s="11"/>
      <c r="FK257" s="11"/>
      <c r="FL257" s="11"/>
      <c r="FM257" s="11"/>
      <c r="FN257" s="11"/>
      <c r="FO257" s="11"/>
      <c r="FP257" s="11"/>
      <c r="FQ257" s="11"/>
      <c r="FR257" s="11"/>
      <c r="FS257" s="11"/>
      <c r="FT257" s="11"/>
      <c r="FU257" s="11"/>
      <c r="FV257" s="11"/>
      <c r="FW257" s="11"/>
      <c r="FX257" s="11"/>
      <c r="FY257" s="11"/>
      <c r="FZ257" s="11"/>
      <c r="GA257" s="11"/>
      <c r="GB257" s="11"/>
      <c r="GC257" s="11"/>
      <c r="GD257" s="11"/>
      <c r="GE257" s="11"/>
      <c r="GF257" s="11"/>
      <c r="GG257" s="11"/>
      <c r="GH257" s="11"/>
      <c r="GI257" s="11"/>
      <c r="GJ257" s="11"/>
      <c r="GK257" s="11"/>
      <c r="GL257" s="11"/>
      <c r="GM257" s="11"/>
      <c r="GN257" s="11"/>
      <c r="GO257" s="11"/>
      <c r="GP257" s="11"/>
      <c r="GQ257" s="11"/>
      <c r="GR257" s="11"/>
      <c r="GS257" s="11"/>
      <c r="GT257" s="11"/>
      <c r="GU257" s="11"/>
      <c r="GV257" s="11"/>
      <c r="GW257" s="11"/>
      <c r="GX257" s="11"/>
      <c r="GY257" s="11"/>
      <c r="GZ257" s="11"/>
      <c r="HA257" s="11"/>
      <c r="HB257" s="11"/>
      <c r="HC257" s="11"/>
      <c r="HD257" s="11"/>
      <c r="HE257" s="11"/>
      <c r="HF257" s="11"/>
      <c r="HG257" s="11"/>
      <c r="HH257" s="11"/>
      <c r="HI257" s="11"/>
      <c r="HJ257" s="11"/>
      <c r="HK257" s="11"/>
      <c r="HL257" s="11"/>
      <c r="HM257" s="11"/>
      <c r="HN257" s="11"/>
      <c r="HO257" s="11"/>
      <c r="HP257" s="11"/>
      <c r="HQ257" s="11"/>
      <c r="HR257" s="11"/>
      <c r="HS257" s="11"/>
      <c r="HT257" s="11"/>
      <c r="HU257" s="11"/>
      <c r="HV257" s="11"/>
      <c r="HW257" s="11"/>
      <c r="HX257" s="11"/>
      <c r="HY257" s="11"/>
      <c r="HZ257" s="11"/>
      <c r="IA257" s="11"/>
      <c r="IB257" s="11"/>
      <c r="IC257" s="11"/>
      <c r="ID257" s="11"/>
      <c r="IE257" s="11"/>
      <c r="IF257" s="11"/>
      <c r="IG257" s="11"/>
      <c r="IH257" s="11"/>
      <c r="II257" s="11"/>
      <c r="IJ257" s="11"/>
      <c r="IK257" s="11"/>
      <c r="IL257" s="11"/>
      <c r="IM257" s="11"/>
      <c r="IN257" s="11"/>
      <c r="IO257" s="11"/>
      <c r="IP257" s="11"/>
      <c r="IQ257" s="11"/>
      <c r="IR257" s="11"/>
      <c r="IS257" s="11"/>
      <c r="IT257" s="11"/>
      <c r="IU257" s="11"/>
      <c r="IV257" s="11"/>
      <c r="IW257" s="11"/>
      <c r="IX257" s="11"/>
      <c r="IY257" s="11"/>
      <c r="IZ257" s="11"/>
      <c r="JA257" s="11"/>
      <c r="JB257" s="11"/>
      <c r="JC257" s="11"/>
      <c r="JD257" s="11"/>
      <c r="JE257" s="11"/>
      <c r="JF257" s="11"/>
      <c r="JG257" s="11"/>
      <c r="JH257" s="11"/>
      <c r="JI257" s="11"/>
      <c r="JJ257" s="11"/>
      <c r="JK257" s="11"/>
      <c r="JL257" s="11"/>
      <c r="JM257" s="11"/>
      <c r="JN257" s="11"/>
      <c r="JO257" s="11"/>
      <c r="JP257" s="11"/>
      <c r="JQ257" s="11"/>
      <c r="JR257" s="11"/>
      <c r="JS257" s="11"/>
      <c r="JT257" s="11"/>
      <c r="JU257" s="11"/>
      <c r="JV257" s="11"/>
    </row>
    <row r="258" spans="1:282" x14ac:dyDescent="0.25">
      <c r="A258" t="s">
        <v>146</v>
      </c>
      <c r="B258" t="s">
        <v>412</v>
      </c>
      <c r="C258" s="13" t="s">
        <v>308</v>
      </c>
      <c r="D258" t="s">
        <v>204</v>
      </c>
      <c r="E258" s="40">
        <v>36000</v>
      </c>
      <c r="F258" s="40">
        <f>E258*0.0287</f>
        <v>1033.2</v>
      </c>
      <c r="G258" s="40">
        <v>0</v>
      </c>
      <c r="H258" s="40">
        <f>E258*0.0304</f>
        <v>1094.4000000000001</v>
      </c>
      <c r="I258" s="40">
        <v>4961.83</v>
      </c>
      <c r="J258" s="60">
        <v>7089.43</v>
      </c>
      <c r="K258" s="40">
        <f t="shared" ref="K258:K263" si="45">+E258-J258</f>
        <v>28910.57</v>
      </c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1"/>
      <c r="AY258" s="11"/>
      <c r="AZ258" s="11"/>
      <c r="BA258" s="11"/>
      <c r="BB258" s="11"/>
      <c r="BC258" s="11"/>
      <c r="BD258" s="11"/>
      <c r="BE258" s="11"/>
      <c r="BF258" s="11"/>
      <c r="BG258" s="11"/>
      <c r="BH258" s="11"/>
      <c r="BI258" s="11"/>
      <c r="BJ258" s="11"/>
      <c r="BK258" s="11"/>
      <c r="BL258" s="11"/>
      <c r="BM258" s="11"/>
      <c r="BN258" s="11"/>
      <c r="BO258" s="11"/>
      <c r="BP258" s="11"/>
      <c r="BQ258" s="11"/>
      <c r="BR258" s="11"/>
      <c r="BS258" s="11"/>
      <c r="BT258" s="11"/>
      <c r="BU258" s="11"/>
      <c r="BV258" s="11"/>
      <c r="BW258" s="11"/>
      <c r="BX258" s="11"/>
      <c r="BY258" s="11"/>
      <c r="BZ258" s="11"/>
      <c r="CA258" s="11"/>
      <c r="CB258" s="11"/>
      <c r="CC258" s="11"/>
      <c r="CD258" s="11"/>
      <c r="CE258" s="11"/>
      <c r="CF258" s="11"/>
      <c r="CG258" s="11"/>
      <c r="CH258" s="11"/>
      <c r="CI258" s="11"/>
      <c r="CJ258" s="11"/>
      <c r="CK258" s="11"/>
      <c r="CL258" s="11"/>
      <c r="CM258" s="11"/>
      <c r="CN258" s="11"/>
      <c r="CO258" s="11"/>
      <c r="CP258" s="11"/>
      <c r="CQ258" s="11"/>
      <c r="CR258" s="11"/>
      <c r="CS258" s="11"/>
      <c r="CT258" s="11"/>
      <c r="CU258" s="11"/>
      <c r="CV258" s="11"/>
      <c r="CW258" s="11"/>
      <c r="CX258" s="11"/>
      <c r="CY258" s="11"/>
      <c r="CZ258" s="11"/>
      <c r="DA258" s="11"/>
      <c r="DB258" s="11"/>
      <c r="DC258" s="11"/>
      <c r="DD258" s="11"/>
      <c r="DE258" s="11"/>
      <c r="DF258" s="11"/>
      <c r="DG258" s="11"/>
      <c r="DH258" s="11"/>
      <c r="DI258" s="11"/>
      <c r="DJ258" s="11"/>
      <c r="DK258" s="11"/>
      <c r="DL258" s="11"/>
      <c r="DM258" s="11"/>
      <c r="DN258" s="11"/>
      <c r="DO258" s="11"/>
      <c r="DP258" s="11"/>
      <c r="DQ258" s="11"/>
      <c r="DR258" s="11"/>
      <c r="DS258" s="11"/>
      <c r="DT258" s="11"/>
      <c r="DU258" s="11"/>
      <c r="DV258" s="11"/>
      <c r="DW258" s="11"/>
      <c r="DX258" s="11"/>
      <c r="DY258" s="11"/>
      <c r="DZ258" s="11"/>
      <c r="EA258" s="11"/>
      <c r="EB258" s="11"/>
      <c r="EC258" s="11"/>
      <c r="ED258" s="11"/>
      <c r="EE258" s="11"/>
      <c r="EF258" s="11"/>
      <c r="EG258" s="11"/>
      <c r="EH258" s="11"/>
      <c r="EI258" s="11"/>
      <c r="EJ258" s="11"/>
      <c r="EK258" s="11"/>
      <c r="EL258" s="11"/>
      <c r="EM258" s="11"/>
      <c r="EN258" s="11"/>
      <c r="EO258" s="11"/>
      <c r="EP258" s="11"/>
      <c r="EQ258" s="11"/>
      <c r="ER258" s="11"/>
      <c r="ES258" s="11"/>
      <c r="ET258" s="11"/>
      <c r="EU258" s="11"/>
      <c r="EV258" s="11"/>
      <c r="EW258" s="11"/>
      <c r="EX258" s="11"/>
      <c r="EY258" s="11"/>
      <c r="EZ258" s="11"/>
      <c r="FA258" s="11"/>
      <c r="FB258" s="11"/>
      <c r="FC258" s="11"/>
      <c r="FD258" s="11"/>
      <c r="FE258" s="11"/>
      <c r="FF258" s="11"/>
      <c r="FG258" s="11"/>
      <c r="FH258" s="11"/>
      <c r="FI258" s="11"/>
      <c r="FJ258" s="11"/>
      <c r="FK258" s="11"/>
      <c r="FL258" s="11"/>
      <c r="FM258" s="11"/>
      <c r="FN258" s="11"/>
      <c r="FO258" s="11"/>
      <c r="FP258" s="11"/>
      <c r="FQ258" s="11"/>
      <c r="FR258" s="11"/>
      <c r="FS258" s="11"/>
      <c r="FT258" s="11"/>
      <c r="FU258" s="11"/>
      <c r="FV258" s="11"/>
      <c r="FW258" s="11"/>
      <c r="FX258" s="11"/>
      <c r="FY258" s="11"/>
      <c r="FZ258" s="11"/>
      <c r="GA258" s="11"/>
      <c r="GB258" s="11"/>
      <c r="GC258" s="11"/>
      <c r="GD258" s="11"/>
      <c r="GE258" s="11"/>
      <c r="GF258" s="11"/>
      <c r="GG258" s="11"/>
      <c r="GH258" s="11"/>
      <c r="GI258" s="11"/>
      <c r="GJ258" s="11"/>
      <c r="GK258" s="11"/>
      <c r="GL258" s="11"/>
      <c r="GM258" s="11"/>
      <c r="GN258" s="11"/>
      <c r="GO258" s="11"/>
      <c r="GP258" s="11"/>
      <c r="GQ258" s="11"/>
      <c r="GR258" s="11"/>
      <c r="GS258" s="11"/>
      <c r="GT258" s="11"/>
      <c r="GU258" s="11"/>
      <c r="GV258" s="11"/>
      <c r="GW258" s="11"/>
      <c r="GX258" s="11"/>
      <c r="GY258" s="11"/>
      <c r="GZ258" s="11"/>
      <c r="HA258" s="11"/>
      <c r="HB258" s="11"/>
      <c r="HC258" s="11"/>
      <c r="HD258" s="11"/>
      <c r="HE258" s="11"/>
      <c r="HF258" s="11"/>
      <c r="HG258" s="11"/>
      <c r="HH258" s="11"/>
      <c r="HI258" s="11"/>
      <c r="HJ258" s="11"/>
      <c r="HK258" s="11"/>
      <c r="HL258" s="11"/>
      <c r="HM258" s="11"/>
      <c r="HN258" s="11"/>
      <c r="HO258" s="11"/>
      <c r="HP258" s="11"/>
      <c r="HQ258" s="11"/>
      <c r="HR258" s="11"/>
      <c r="HS258" s="11"/>
      <c r="HT258" s="11"/>
      <c r="HU258" s="11"/>
      <c r="HV258" s="11"/>
      <c r="HW258" s="11"/>
      <c r="HX258" s="11"/>
      <c r="HY258" s="11"/>
      <c r="HZ258" s="11"/>
      <c r="IA258" s="11"/>
      <c r="IB258" s="11"/>
      <c r="IC258" s="11"/>
      <c r="ID258" s="11"/>
      <c r="IE258" s="11"/>
      <c r="IF258" s="11"/>
      <c r="IG258" s="11"/>
      <c r="IH258" s="11"/>
      <c r="II258" s="11"/>
      <c r="IJ258" s="11"/>
      <c r="IK258" s="11"/>
      <c r="IL258" s="11"/>
      <c r="IM258" s="11"/>
      <c r="IN258" s="11"/>
      <c r="IO258" s="11"/>
      <c r="IP258" s="11"/>
      <c r="IQ258" s="11"/>
      <c r="IR258" s="11"/>
      <c r="IS258" s="11"/>
      <c r="IT258" s="11"/>
      <c r="IU258" s="11"/>
      <c r="IV258" s="11"/>
      <c r="IW258" s="11"/>
      <c r="IX258" s="11"/>
      <c r="IY258" s="11"/>
      <c r="IZ258" s="11"/>
      <c r="JA258" s="11"/>
      <c r="JB258" s="11"/>
      <c r="JC258" s="11"/>
      <c r="JD258" s="11"/>
      <c r="JE258" s="11"/>
      <c r="JF258" s="11"/>
      <c r="JG258" s="11"/>
      <c r="JH258" s="11"/>
      <c r="JI258" s="11"/>
      <c r="JJ258" s="11"/>
      <c r="JK258" s="11"/>
      <c r="JL258" s="11"/>
      <c r="JM258" s="11"/>
      <c r="JN258" s="11"/>
      <c r="JO258" s="11"/>
      <c r="JP258" s="11"/>
      <c r="JQ258" s="11"/>
      <c r="JR258" s="11"/>
      <c r="JS258" s="11"/>
      <c r="JT258" s="11"/>
      <c r="JU258" s="11"/>
      <c r="JV258" s="11"/>
    </row>
    <row r="259" spans="1:282" x14ac:dyDescent="0.25">
      <c r="A259" t="s">
        <v>341</v>
      </c>
      <c r="B259" t="s">
        <v>412</v>
      </c>
      <c r="C259" s="13" t="s">
        <v>307</v>
      </c>
      <c r="D259" t="s">
        <v>204</v>
      </c>
      <c r="E259" s="40">
        <v>36000</v>
      </c>
      <c r="F259" s="40">
        <v>1033.2</v>
      </c>
      <c r="G259" s="40">
        <v>0</v>
      </c>
      <c r="H259" s="40">
        <v>1094.4000000000001</v>
      </c>
      <c r="I259" s="40">
        <v>3075</v>
      </c>
      <c r="J259" s="60">
        <v>5202.6000000000004</v>
      </c>
      <c r="K259" s="40">
        <f t="shared" si="45"/>
        <v>30797.4</v>
      </c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1"/>
      <c r="AY259" s="11"/>
      <c r="AZ259" s="11"/>
      <c r="BA259" s="11"/>
      <c r="BB259" s="11"/>
      <c r="BC259" s="11"/>
      <c r="BD259" s="11"/>
      <c r="BE259" s="11"/>
      <c r="BF259" s="11"/>
      <c r="BG259" s="11"/>
      <c r="BH259" s="11"/>
      <c r="BI259" s="11"/>
      <c r="BJ259" s="11"/>
      <c r="BK259" s="11"/>
      <c r="BL259" s="11"/>
      <c r="BM259" s="11"/>
      <c r="BN259" s="11"/>
      <c r="BO259" s="11"/>
      <c r="BP259" s="11"/>
      <c r="BQ259" s="11"/>
      <c r="BR259" s="11"/>
      <c r="BS259" s="11"/>
      <c r="BT259" s="11"/>
      <c r="BU259" s="11"/>
      <c r="BV259" s="11"/>
      <c r="BW259" s="11"/>
      <c r="BX259" s="11"/>
      <c r="BY259" s="11"/>
      <c r="BZ259" s="11"/>
      <c r="CA259" s="11"/>
      <c r="CB259" s="11"/>
      <c r="CC259" s="11"/>
      <c r="CD259" s="11"/>
      <c r="CE259" s="11"/>
      <c r="CF259" s="11"/>
      <c r="CG259" s="11"/>
      <c r="CH259" s="11"/>
      <c r="CI259" s="11"/>
      <c r="CJ259" s="11"/>
      <c r="CK259" s="11"/>
      <c r="CL259" s="11"/>
      <c r="CM259" s="11"/>
      <c r="CN259" s="11"/>
      <c r="CO259" s="11"/>
      <c r="CP259" s="11"/>
      <c r="CQ259" s="11"/>
      <c r="CR259" s="11"/>
      <c r="CS259" s="11"/>
      <c r="CT259" s="11"/>
      <c r="CU259" s="11"/>
      <c r="CV259" s="11"/>
      <c r="CW259" s="11"/>
      <c r="CX259" s="11"/>
      <c r="CY259" s="11"/>
      <c r="CZ259" s="11"/>
      <c r="DA259" s="11"/>
      <c r="DB259" s="11"/>
      <c r="DC259" s="11"/>
      <c r="DD259" s="11"/>
      <c r="DE259" s="11"/>
      <c r="DF259" s="11"/>
      <c r="DG259" s="11"/>
      <c r="DH259" s="11"/>
      <c r="DI259" s="11"/>
      <c r="DJ259" s="11"/>
      <c r="DK259" s="11"/>
      <c r="DL259" s="11"/>
      <c r="DM259" s="11"/>
      <c r="DN259" s="11"/>
      <c r="DO259" s="11"/>
      <c r="DP259" s="11"/>
      <c r="DQ259" s="11"/>
      <c r="DR259" s="11"/>
      <c r="DS259" s="11"/>
      <c r="DT259" s="11"/>
      <c r="DU259" s="11"/>
      <c r="DV259" s="11"/>
      <c r="DW259" s="11"/>
      <c r="DX259" s="11"/>
      <c r="DY259" s="11"/>
      <c r="DZ259" s="11"/>
      <c r="EA259" s="11"/>
      <c r="EB259" s="11"/>
      <c r="EC259" s="11"/>
      <c r="ED259" s="11"/>
      <c r="EE259" s="11"/>
      <c r="EF259" s="11"/>
      <c r="EG259" s="11"/>
      <c r="EH259" s="11"/>
      <c r="EI259" s="11"/>
      <c r="EJ259" s="11"/>
      <c r="EK259" s="11"/>
      <c r="EL259" s="11"/>
      <c r="EM259" s="11"/>
      <c r="EN259" s="11"/>
      <c r="EO259" s="11"/>
      <c r="EP259" s="11"/>
      <c r="EQ259" s="11"/>
      <c r="ER259" s="11"/>
      <c r="ES259" s="11"/>
      <c r="ET259" s="11"/>
      <c r="EU259" s="11"/>
      <c r="EV259" s="11"/>
      <c r="EW259" s="11"/>
      <c r="EX259" s="11"/>
      <c r="EY259" s="11"/>
      <c r="EZ259" s="11"/>
      <c r="FA259" s="11"/>
      <c r="FB259" s="11"/>
      <c r="FC259" s="11"/>
      <c r="FD259" s="11"/>
      <c r="FE259" s="11"/>
      <c r="FF259" s="11"/>
      <c r="FG259" s="11"/>
      <c r="FH259" s="11"/>
      <c r="FI259" s="11"/>
      <c r="FJ259" s="11"/>
      <c r="FK259" s="11"/>
      <c r="FL259" s="11"/>
      <c r="FM259" s="11"/>
      <c r="FN259" s="11"/>
      <c r="FO259" s="11"/>
      <c r="FP259" s="11"/>
      <c r="FQ259" s="11"/>
      <c r="FR259" s="11"/>
      <c r="FS259" s="11"/>
      <c r="FT259" s="11"/>
      <c r="FU259" s="11"/>
      <c r="FV259" s="11"/>
      <c r="FW259" s="11"/>
      <c r="FX259" s="11"/>
      <c r="FY259" s="11"/>
      <c r="FZ259" s="11"/>
      <c r="GA259" s="11"/>
      <c r="GB259" s="11"/>
      <c r="GC259" s="11"/>
      <c r="GD259" s="11"/>
      <c r="GE259" s="11"/>
      <c r="GF259" s="11"/>
      <c r="GG259" s="11"/>
      <c r="GH259" s="11"/>
      <c r="GI259" s="11"/>
      <c r="GJ259" s="11"/>
      <c r="GK259" s="11"/>
      <c r="GL259" s="11"/>
      <c r="GM259" s="11"/>
      <c r="GN259" s="11"/>
      <c r="GO259" s="11"/>
      <c r="GP259" s="11"/>
      <c r="GQ259" s="11"/>
      <c r="GR259" s="11"/>
      <c r="GS259" s="11"/>
      <c r="GT259" s="11"/>
      <c r="GU259" s="11"/>
      <c r="GV259" s="11"/>
      <c r="GW259" s="11"/>
      <c r="GX259" s="11"/>
      <c r="GY259" s="11"/>
      <c r="GZ259" s="11"/>
      <c r="HA259" s="11"/>
      <c r="HB259" s="11"/>
      <c r="HC259" s="11"/>
      <c r="HD259" s="11"/>
      <c r="HE259" s="11"/>
      <c r="HF259" s="11"/>
      <c r="HG259" s="11"/>
      <c r="HH259" s="11"/>
      <c r="HI259" s="11"/>
      <c r="HJ259" s="11"/>
      <c r="HK259" s="11"/>
      <c r="HL259" s="11"/>
      <c r="HM259" s="11"/>
      <c r="HN259" s="11"/>
      <c r="HO259" s="11"/>
      <c r="HP259" s="11"/>
      <c r="HQ259" s="11"/>
      <c r="HR259" s="11"/>
      <c r="HS259" s="11"/>
      <c r="HT259" s="11"/>
      <c r="HU259" s="11"/>
      <c r="HV259" s="11"/>
      <c r="HW259" s="11"/>
      <c r="HX259" s="11"/>
      <c r="HY259" s="11"/>
      <c r="HZ259" s="11"/>
      <c r="IA259" s="11"/>
      <c r="IB259" s="11"/>
      <c r="IC259" s="11"/>
      <c r="ID259" s="11"/>
      <c r="IE259" s="11"/>
      <c r="IF259" s="11"/>
      <c r="IG259" s="11"/>
      <c r="IH259" s="11"/>
      <c r="II259" s="11"/>
      <c r="IJ259" s="11"/>
      <c r="IK259" s="11"/>
      <c r="IL259" s="11"/>
      <c r="IM259" s="11"/>
      <c r="IN259" s="11"/>
      <c r="IO259" s="11"/>
      <c r="IP259" s="11"/>
      <c r="IQ259" s="11"/>
      <c r="IR259" s="11"/>
      <c r="IS259" s="11"/>
      <c r="IT259" s="11"/>
      <c r="IU259" s="11"/>
      <c r="IV259" s="11"/>
      <c r="IW259" s="11"/>
      <c r="IX259" s="11"/>
      <c r="IY259" s="11"/>
      <c r="IZ259" s="11"/>
      <c r="JA259" s="11"/>
      <c r="JB259" s="11"/>
      <c r="JC259" s="11"/>
      <c r="JD259" s="11"/>
      <c r="JE259" s="11"/>
      <c r="JF259" s="11"/>
      <c r="JG259" s="11"/>
      <c r="JH259" s="11"/>
      <c r="JI259" s="11"/>
      <c r="JJ259" s="11"/>
      <c r="JK259" s="11"/>
      <c r="JL259" s="11"/>
      <c r="JM259" s="11"/>
      <c r="JN259" s="11"/>
      <c r="JO259" s="11"/>
      <c r="JP259" s="11"/>
      <c r="JQ259" s="11"/>
      <c r="JR259" s="11"/>
      <c r="JS259" s="11"/>
      <c r="JT259" s="11"/>
      <c r="JU259" s="11"/>
      <c r="JV259" s="11"/>
    </row>
    <row r="260" spans="1:282" x14ac:dyDescent="0.25">
      <c r="A260" t="s">
        <v>147</v>
      </c>
      <c r="B260" t="s">
        <v>412</v>
      </c>
      <c r="C260" s="13" t="s">
        <v>308</v>
      </c>
      <c r="D260" t="s">
        <v>204</v>
      </c>
      <c r="E260" s="40">
        <v>36000</v>
      </c>
      <c r="F260" s="40">
        <f t="shared" ref="F260:F263" si="46">E260*0.0287</f>
        <v>1033.2</v>
      </c>
      <c r="G260" s="40">
        <v>0</v>
      </c>
      <c r="H260" s="40">
        <f>E260*0.0304</f>
        <v>1094.4000000000001</v>
      </c>
      <c r="I260" s="40">
        <v>3275</v>
      </c>
      <c r="J260" s="60">
        <v>5402.6</v>
      </c>
      <c r="K260" s="40">
        <f>+E260-J260</f>
        <v>30597.4</v>
      </c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1"/>
      <c r="AY260" s="11"/>
      <c r="AZ260" s="11"/>
      <c r="BA260" s="11"/>
      <c r="BB260" s="11"/>
      <c r="BC260" s="11"/>
      <c r="BD260" s="11"/>
      <c r="BE260" s="11"/>
      <c r="BF260" s="11"/>
      <c r="BG260" s="11"/>
      <c r="BH260" s="11"/>
      <c r="BI260" s="11"/>
      <c r="BJ260" s="11"/>
      <c r="BK260" s="11"/>
      <c r="BL260" s="11"/>
      <c r="BM260" s="11"/>
      <c r="BN260" s="11"/>
      <c r="BO260" s="11"/>
      <c r="BP260" s="11"/>
      <c r="BQ260" s="11"/>
      <c r="BR260" s="11"/>
      <c r="BS260" s="11"/>
      <c r="BT260" s="11"/>
      <c r="BU260" s="11"/>
      <c r="BV260" s="11"/>
      <c r="BW260" s="11"/>
      <c r="BX260" s="11"/>
      <c r="BY260" s="11"/>
      <c r="BZ260" s="11"/>
      <c r="CA260" s="11"/>
      <c r="CB260" s="11"/>
      <c r="CC260" s="11"/>
      <c r="CD260" s="11"/>
      <c r="CE260" s="11"/>
      <c r="CF260" s="11"/>
      <c r="CG260" s="11"/>
      <c r="CH260" s="11"/>
      <c r="CI260" s="11"/>
      <c r="CJ260" s="11"/>
      <c r="CK260" s="11"/>
      <c r="CL260" s="11"/>
      <c r="CM260" s="11"/>
      <c r="CN260" s="11"/>
      <c r="CO260" s="11"/>
      <c r="CP260" s="11"/>
      <c r="CQ260" s="11"/>
      <c r="CR260" s="11"/>
      <c r="CS260" s="11"/>
      <c r="CT260" s="11"/>
      <c r="CU260" s="11"/>
      <c r="CV260" s="11"/>
      <c r="CW260" s="11"/>
      <c r="CX260" s="11"/>
      <c r="CY260" s="11"/>
      <c r="CZ260" s="11"/>
      <c r="DA260" s="11"/>
      <c r="DB260" s="11"/>
      <c r="DC260" s="11"/>
      <c r="DD260" s="11"/>
      <c r="DE260" s="11"/>
      <c r="DF260" s="11"/>
      <c r="DG260" s="11"/>
      <c r="DH260" s="11"/>
      <c r="DI260" s="11"/>
      <c r="DJ260" s="11"/>
      <c r="DK260" s="11"/>
      <c r="DL260" s="11"/>
      <c r="DM260" s="11"/>
      <c r="DN260" s="11"/>
      <c r="DO260" s="11"/>
      <c r="DP260" s="11"/>
      <c r="DQ260" s="11"/>
      <c r="DR260" s="11"/>
      <c r="DS260" s="11"/>
      <c r="DT260" s="11"/>
      <c r="DU260" s="11"/>
      <c r="DV260" s="11"/>
      <c r="DW260" s="11"/>
      <c r="DX260" s="11"/>
      <c r="DY260" s="11"/>
      <c r="DZ260" s="11"/>
      <c r="EA260" s="11"/>
      <c r="EB260" s="11"/>
      <c r="EC260" s="11"/>
      <c r="ED260" s="11"/>
      <c r="EE260" s="11"/>
      <c r="EF260" s="11"/>
      <c r="EG260" s="11"/>
      <c r="EH260" s="11"/>
      <c r="EI260" s="11"/>
      <c r="EJ260" s="11"/>
      <c r="EK260" s="11"/>
      <c r="EL260" s="11"/>
      <c r="EM260" s="11"/>
      <c r="EN260" s="11"/>
      <c r="EO260" s="11"/>
      <c r="EP260" s="11"/>
      <c r="EQ260" s="11"/>
      <c r="ER260" s="11"/>
      <c r="ES260" s="11"/>
      <c r="ET260" s="11"/>
      <c r="EU260" s="11"/>
      <c r="EV260" s="11"/>
      <c r="EW260" s="11"/>
      <c r="EX260" s="11"/>
      <c r="EY260" s="11"/>
      <c r="EZ260" s="11"/>
      <c r="FA260" s="11"/>
      <c r="FB260" s="11"/>
      <c r="FC260" s="11"/>
      <c r="FD260" s="11"/>
      <c r="FE260" s="11"/>
      <c r="FF260" s="11"/>
      <c r="FG260" s="11"/>
      <c r="FH260" s="11"/>
      <c r="FI260" s="11"/>
      <c r="FJ260" s="11"/>
      <c r="FK260" s="11"/>
      <c r="FL260" s="11"/>
      <c r="FM260" s="11"/>
      <c r="FN260" s="11"/>
      <c r="FO260" s="11"/>
      <c r="FP260" s="11"/>
      <c r="FQ260" s="11"/>
      <c r="FR260" s="11"/>
      <c r="FS260" s="11"/>
      <c r="FT260" s="11"/>
      <c r="FU260" s="11"/>
      <c r="FV260" s="11"/>
      <c r="FW260" s="11"/>
      <c r="FX260" s="11"/>
      <c r="FY260" s="11"/>
      <c r="FZ260" s="11"/>
      <c r="GA260" s="11"/>
      <c r="GB260" s="11"/>
      <c r="GC260" s="11"/>
      <c r="GD260" s="11"/>
      <c r="GE260" s="11"/>
      <c r="GF260" s="11"/>
      <c r="GG260" s="11"/>
      <c r="GH260" s="11"/>
      <c r="GI260" s="11"/>
      <c r="GJ260" s="11"/>
      <c r="GK260" s="11"/>
      <c r="GL260" s="11"/>
      <c r="GM260" s="11"/>
      <c r="GN260" s="11"/>
      <c r="GO260" s="11"/>
      <c r="GP260" s="11"/>
      <c r="GQ260" s="11"/>
      <c r="GR260" s="11"/>
      <c r="GS260" s="11"/>
      <c r="GT260" s="11"/>
      <c r="GU260" s="11"/>
      <c r="GV260" s="11"/>
      <c r="GW260" s="11"/>
      <c r="GX260" s="11"/>
      <c r="GY260" s="11"/>
      <c r="GZ260" s="11"/>
      <c r="HA260" s="11"/>
      <c r="HB260" s="11"/>
      <c r="HC260" s="11"/>
      <c r="HD260" s="11"/>
      <c r="HE260" s="11"/>
      <c r="HF260" s="11"/>
      <c r="HG260" s="11"/>
      <c r="HH260" s="11"/>
      <c r="HI260" s="11"/>
      <c r="HJ260" s="11"/>
      <c r="HK260" s="11"/>
      <c r="HL260" s="11"/>
      <c r="HM260" s="11"/>
      <c r="HN260" s="11"/>
      <c r="HO260" s="11"/>
      <c r="HP260" s="11"/>
      <c r="HQ260" s="11"/>
      <c r="HR260" s="11"/>
      <c r="HS260" s="11"/>
      <c r="HT260" s="11"/>
      <c r="HU260" s="11"/>
      <c r="HV260" s="11"/>
      <c r="HW260" s="11"/>
      <c r="HX260" s="11"/>
      <c r="HY260" s="11"/>
      <c r="HZ260" s="11"/>
      <c r="IA260" s="11"/>
      <c r="IB260" s="11"/>
      <c r="IC260" s="11"/>
      <c r="ID260" s="11"/>
      <c r="IE260" s="11"/>
      <c r="IF260" s="11"/>
      <c r="IG260" s="11"/>
      <c r="IH260" s="11"/>
      <c r="II260" s="11"/>
      <c r="IJ260" s="11"/>
      <c r="IK260" s="11"/>
      <c r="IL260" s="11"/>
      <c r="IM260" s="11"/>
      <c r="IN260" s="11"/>
      <c r="IO260" s="11"/>
      <c r="IP260" s="11"/>
      <c r="IQ260" s="11"/>
      <c r="IR260" s="11"/>
      <c r="IS260" s="11"/>
      <c r="IT260" s="11"/>
      <c r="IU260" s="11"/>
      <c r="IV260" s="11"/>
      <c r="IW260" s="11"/>
      <c r="IX260" s="11"/>
      <c r="IY260" s="11"/>
      <c r="IZ260" s="11"/>
      <c r="JA260" s="11"/>
      <c r="JB260" s="11"/>
      <c r="JC260" s="11"/>
      <c r="JD260" s="11"/>
      <c r="JE260" s="11"/>
      <c r="JF260" s="11"/>
      <c r="JG260" s="11"/>
      <c r="JH260" s="11"/>
      <c r="JI260" s="11"/>
      <c r="JJ260" s="11"/>
      <c r="JK260" s="11"/>
      <c r="JL260" s="11"/>
      <c r="JM260" s="11"/>
      <c r="JN260" s="11"/>
      <c r="JO260" s="11"/>
      <c r="JP260" s="11"/>
      <c r="JQ260" s="11"/>
      <c r="JR260" s="11"/>
      <c r="JS260" s="11"/>
      <c r="JT260" s="11"/>
      <c r="JU260" s="11"/>
      <c r="JV260" s="11"/>
    </row>
    <row r="261" spans="1:282" x14ac:dyDescent="0.25">
      <c r="A261" t="s">
        <v>148</v>
      </c>
      <c r="B261" t="s">
        <v>412</v>
      </c>
      <c r="C261" s="13" t="s">
        <v>307</v>
      </c>
      <c r="D261" t="s">
        <v>204</v>
      </c>
      <c r="E261" s="40">
        <v>36000</v>
      </c>
      <c r="F261" s="40">
        <f t="shared" si="46"/>
        <v>1033.2</v>
      </c>
      <c r="G261" s="40">
        <v>0</v>
      </c>
      <c r="H261" s="40">
        <f>E261*0.0304</f>
        <v>1094.4000000000001</v>
      </c>
      <c r="I261" s="40">
        <v>6822.45</v>
      </c>
      <c r="J261" s="60">
        <v>8950.0499999999993</v>
      </c>
      <c r="K261" s="40">
        <f t="shared" si="45"/>
        <v>27049.95</v>
      </c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1"/>
      <c r="AY261" s="11"/>
      <c r="AZ261" s="11"/>
      <c r="BA261" s="11"/>
      <c r="BB261" s="11"/>
      <c r="BC261" s="11"/>
      <c r="BD261" s="11"/>
      <c r="BE261" s="11"/>
      <c r="BF261" s="11"/>
      <c r="BG261" s="11"/>
      <c r="BH261" s="11"/>
      <c r="BI261" s="11"/>
      <c r="BJ261" s="11"/>
      <c r="BK261" s="11"/>
      <c r="BL261" s="11"/>
      <c r="BM261" s="11"/>
      <c r="BN261" s="11"/>
      <c r="BO261" s="11"/>
      <c r="BP261" s="11"/>
      <c r="BQ261" s="11"/>
      <c r="BR261" s="11"/>
      <c r="BS261" s="11"/>
      <c r="BT261" s="11"/>
      <c r="BU261" s="11"/>
      <c r="BV261" s="11"/>
      <c r="BW261" s="11"/>
      <c r="BX261" s="11"/>
      <c r="BY261" s="11"/>
      <c r="BZ261" s="11"/>
      <c r="CA261" s="11"/>
      <c r="CB261" s="11"/>
      <c r="CC261" s="11"/>
      <c r="CD261" s="11"/>
      <c r="CE261" s="11"/>
      <c r="CF261" s="11"/>
      <c r="CG261" s="11"/>
      <c r="CH261" s="11"/>
      <c r="CI261" s="11"/>
      <c r="CJ261" s="11"/>
      <c r="CK261" s="11"/>
      <c r="CL261" s="11"/>
      <c r="CM261" s="11"/>
      <c r="CN261" s="11"/>
      <c r="CO261" s="11"/>
      <c r="CP261" s="11"/>
      <c r="CQ261" s="11"/>
      <c r="CR261" s="11"/>
      <c r="CS261" s="11"/>
      <c r="CT261" s="11"/>
      <c r="CU261" s="11"/>
      <c r="CV261" s="11"/>
      <c r="CW261" s="11"/>
      <c r="CX261" s="11"/>
      <c r="CY261" s="11"/>
      <c r="CZ261" s="11"/>
      <c r="DA261" s="11"/>
      <c r="DB261" s="11"/>
      <c r="DC261" s="11"/>
      <c r="DD261" s="11"/>
      <c r="DE261" s="11"/>
      <c r="DF261" s="11"/>
      <c r="DG261" s="11"/>
      <c r="DH261" s="11"/>
      <c r="DI261" s="11"/>
      <c r="DJ261" s="11"/>
      <c r="DK261" s="11"/>
      <c r="DL261" s="11"/>
      <c r="DM261" s="11"/>
      <c r="DN261" s="11"/>
      <c r="DO261" s="11"/>
      <c r="DP261" s="11"/>
      <c r="DQ261" s="11"/>
      <c r="DR261" s="11"/>
      <c r="DS261" s="11"/>
      <c r="DT261" s="11"/>
      <c r="DU261" s="11"/>
      <c r="DV261" s="11"/>
      <c r="DW261" s="11"/>
      <c r="DX261" s="11"/>
      <c r="DY261" s="11"/>
      <c r="DZ261" s="11"/>
      <c r="EA261" s="11"/>
      <c r="EB261" s="11"/>
      <c r="EC261" s="11"/>
      <c r="ED261" s="11"/>
      <c r="EE261" s="11"/>
      <c r="EF261" s="11"/>
      <c r="EG261" s="11"/>
      <c r="EH261" s="11"/>
      <c r="EI261" s="11"/>
      <c r="EJ261" s="11"/>
      <c r="EK261" s="11"/>
      <c r="EL261" s="11"/>
      <c r="EM261" s="11"/>
      <c r="EN261" s="11"/>
      <c r="EO261" s="11"/>
      <c r="EP261" s="11"/>
      <c r="EQ261" s="11"/>
      <c r="ER261" s="11"/>
      <c r="ES261" s="11"/>
      <c r="ET261" s="11"/>
      <c r="EU261" s="11"/>
      <c r="EV261" s="11"/>
      <c r="EW261" s="11"/>
      <c r="EX261" s="11"/>
      <c r="EY261" s="11"/>
      <c r="EZ261" s="11"/>
      <c r="FA261" s="11"/>
      <c r="FB261" s="11"/>
      <c r="FC261" s="11"/>
      <c r="FD261" s="11"/>
      <c r="FE261" s="11"/>
      <c r="FF261" s="11"/>
      <c r="FG261" s="11"/>
      <c r="FH261" s="11"/>
      <c r="FI261" s="11"/>
      <c r="FJ261" s="11"/>
      <c r="FK261" s="11"/>
      <c r="FL261" s="11"/>
      <c r="FM261" s="11"/>
      <c r="FN261" s="11"/>
      <c r="FO261" s="11"/>
      <c r="FP261" s="11"/>
      <c r="FQ261" s="11"/>
      <c r="FR261" s="11"/>
      <c r="FS261" s="11"/>
      <c r="FT261" s="11"/>
      <c r="FU261" s="11"/>
      <c r="FV261" s="11"/>
      <c r="FW261" s="11"/>
      <c r="FX261" s="11"/>
      <c r="FY261" s="11"/>
      <c r="FZ261" s="11"/>
      <c r="GA261" s="11"/>
      <c r="GB261" s="11"/>
      <c r="GC261" s="11"/>
      <c r="GD261" s="11"/>
      <c r="GE261" s="11"/>
      <c r="GF261" s="11"/>
      <c r="GG261" s="11"/>
      <c r="GH261" s="11"/>
      <c r="GI261" s="11"/>
      <c r="GJ261" s="11"/>
      <c r="GK261" s="11"/>
      <c r="GL261" s="11"/>
      <c r="GM261" s="11"/>
      <c r="GN261" s="11"/>
      <c r="GO261" s="11"/>
      <c r="GP261" s="11"/>
      <c r="GQ261" s="11"/>
      <c r="GR261" s="11"/>
      <c r="GS261" s="11"/>
      <c r="GT261" s="11"/>
      <c r="GU261" s="11"/>
      <c r="GV261" s="11"/>
      <c r="GW261" s="11"/>
      <c r="GX261" s="11"/>
      <c r="GY261" s="11"/>
      <c r="GZ261" s="11"/>
      <c r="HA261" s="11"/>
      <c r="HB261" s="11"/>
      <c r="HC261" s="11"/>
      <c r="HD261" s="11"/>
      <c r="HE261" s="11"/>
      <c r="HF261" s="11"/>
      <c r="HG261" s="11"/>
      <c r="HH261" s="11"/>
      <c r="HI261" s="11"/>
      <c r="HJ261" s="11"/>
      <c r="HK261" s="11"/>
      <c r="HL261" s="11"/>
      <c r="HM261" s="11"/>
      <c r="HN261" s="11"/>
      <c r="HO261" s="11"/>
      <c r="HP261" s="11"/>
      <c r="HQ261" s="11"/>
      <c r="HR261" s="11"/>
      <c r="HS261" s="11"/>
      <c r="HT261" s="11"/>
      <c r="HU261" s="11"/>
      <c r="HV261" s="11"/>
      <c r="HW261" s="11"/>
      <c r="HX261" s="11"/>
      <c r="HY261" s="11"/>
      <c r="HZ261" s="11"/>
      <c r="IA261" s="11"/>
      <c r="IB261" s="11"/>
      <c r="IC261" s="11"/>
      <c r="ID261" s="11"/>
      <c r="IE261" s="11"/>
      <c r="IF261" s="11"/>
      <c r="IG261" s="11"/>
      <c r="IH261" s="11"/>
      <c r="II261" s="11"/>
      <c r="IJ261" s="11"/>
      <c r="IK261" s="11"/>
      <c r="IL261" s="11"/>
      <c r="IM261" s="11"/>
      <c r="IN261" s="11"/>
      <c r="IO261" s="11"/>
      <c r="IP261" s="11"/>
      <c r="IQ261" s="11"/>
      <c r="IR261" s="11"/>
      <c r="IS261" s="11"/>
      <c r="IT261" s="11"/>
      <c r="IU261" s="11"/>
      <c r="IV261" s="11"/>
      <c r="IW261" s="11"/>
      <c r="IX261" s="11"/>
      <c r="IY261" s="11"/>
      <c r="IZ261" s="11"/>
      <c r="JA261" s="11"/>
      <c r="JB261" s="11"/>
      <c r="JC261" s="11"/>
      <c r="JD261" s="11"/>
      <c r="JE261" s="11"/>
      <c r="JF261" s="11"/>
      <c r="JG261" s="11"/>
      <c r="JH261" s="11"/>
      <c r="JI261" s="11"/>
      <c r="JJ261" s="11"/>
      <c r="JK261" s="11"/>
      <c r="JL261" s="11"/>
      <c r="JM261" s="11"/>
      <c r="JN261" s="11"/>
      <c r="JO261" s="11"/>
      <c r="JP261" s="11"/>
      <c r="JQ261" s="11"/>
      <c r="JR261" s="11"/>
      <c r="JS261" s="11"/>
      <c r="JT261" s="11"/>
      <c r="JU261" s="11"/>
      <c r="JV261" s="11"/>
    </row>
    <row r="262" spans="1:282" x14ac:dyDescent="0.25">
      <c r="A262" t="s">
        <v>149</v>
      </c>
      <c r="B262" t="s">
        <v>144</v>
      </c>
      <c r="C262" s="13" t="s">
        <v>308</v>
      </c>
      <c r="D262" t="s">
        <v>204</v>
      </c>
      <c r="E262" s="40">
        <v>44000</v>
      </c>
      <c r="F262" s="40">
        <f t="shared" si="46"/>
        <v>1262.8</v>
      </c>
      <c r="G262">
        <v>770.57</v>
      </c>
      <c r="H262" s="40">
        <v>1337.6</v>
      </c>
      <c r="I262" s="40">
        <v>3752.45</v>
      </c>
      <c r="J262" s="60">
        <v>7123.42</v>
      </c>
      <c r="K262" s="40">
        <f t="shared" si="45"/>
        <v>36876.58</v>
      </c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1"/>
      <c r="AY262" s="11"/>
      <c r="AZ262" s="11"/>
      <c r="BA262" s="11"/>
      <c r="BB262" s="11"/>
      <c r="BC262" s="11"/>
      <c r="BD262" s="11"/>
      <c r="BE262" s="11"/>
      <c r="BF262" s="11"/>
      <c r="BG262" s="11"/>
      <c r="BH262" s="11"/>
      <c r="BI262" s="11"/>
      <c r="BJ262" s="11"/>
      <c r="BK262" s="11"/>
      <c r="BL262" s="11"/>
      <c r="BM262" s="11"/>
      <c r="BN262" s="11"/>
      <c r="BO262" s="11"/>
      <c r="BP262" s="11"/>
      <c r="BQ262" s="11"/>
      <c r="BR262" s="11"/>
      <c r="BS262" s="11"/>
      <c r="BT262" s="11"/>
      <c r="BU262" s="11"/>
      <c r="BV262" s="11"/>
      <c r="BW262" s="11"/>
      <c r="BX262" s="11"/>
      <c r="BY262" s="11"/>
      <c r="BZ262" s="11"/>
      <c r="CA262" s="11"/>
      <c r="CB262" s="11"/>
      <c r="CC262" s="11"/>
      <c r="CD262" s="11"/>
      <c r="CE262" s="11"/>
      <c r="CF262" s="11"/>
      <c r="CG262" s="11"/>
      <c r="CH262" s="11"/>
      <c r="CI262" s="11"/>
      <c r="CJ262" s="11"/>
      <c r="CK262" s="11"/>
      <c r="CL262" s="11"/>
      <c r="CM262" s="11"/>
      <c r="CN262" s="11"/>
      <c r="CO262" s="11"/>
      <c r="CP262" s="11"/>
      <c r="CQ262" s="11"/>
      <c r="CR262" s="11"/>
      <c r="CS262" s="11"/>
      <c r="CT262" s="11"/>
      <c r="CU262" s="11"/>
      <c r="CV262" s="11"/>
      <c r="CW262" s="11"/>
      <c r="CX262" s="11"/>
      <c r="CY262" s="11"/>
      <c r="CZ262" s="11"/>
      <c r="DA262" s="11"/>
      <c r="DB262" s="11"/>
      <c r="DC262" s="11"/>
      <c r="DD262" s="11"/>
      <c r="DE262" s="11"/>
      <c r="DF262" s="11"/>
      <c r="DG262" s="11"/>
      <c r="DH262" s="11"/>
      <c r="DI262" s="11"/>
      <c r="DJ262" s="11"/>
      <c r="DK262" s="11"/>
      <c r="DL262" s="11"/>
      <c r="DM262" s="11"/>
      <c r="DN262" s="11"/>
      <c r="DO262" s="11"/>
      <c r="DP262" s="11"/>
      <c r="DQ262" s="11"/>
      <c r="DR262" s="11"/>
      <c r="DS262" s="11"/>
      <c r="DT262" s="11"/>
      <c r="DU262" s="11"/>
      <c r="DV262" s="11"/>
      <c r="DW262" s="11"/>
      <c r="DX262" s="11"/>
      <c r="DY262" s="11"/>
      <c r="DZ262" s="11"/>
      <c r="EA262" s="11"/>
      <c r="EB262" s="11"/>
      <c r="EC262" s="11"/>
      <c r="ED262" s="11"/>
      <c r="EE262" s="11"/>
      <c r="EF262" s="11"/>
      <c r="EG262" s="11"/>
      <c r="EH262" s="11"/>
      <c r="EI262" s="11"/>
      <c r="EJ262" s="11"/>
      <c r="EK262" s="11"/>
      <c r="EL262" s="11"/>
      <c r="EM262" s="11"/>
      <c r="EN262" s="11"/>
      <c r="EO262" s="11"/>
      <c r="EP262" s="11"/>
      <c r="EQ262" s="11"/>
      <c r="ER262" s="11"/>
      <c r="ES262" s="11"/>
      <c r="ET262" s="11"/>
      <c r="EU262" s="11"/>
      <c r="EV262" s="11"/>
      <c r="EW262" s="11"/>
      <c r="EX262" s="11"/>
      <c r="EY262" s="11"/>
      <c r="EZ262" s="11"/>
      <c r="FA262" s="11"/>
      <c r="FB262" s="11"/>
      <c r="FC262" s="11"/>
      <c r="FD262" s="11"/>
      <c r="FE262" s="11"/>
      <c r="FF262" s="11"/>
      <c r="FG262" s="11"/>
      <c r="FH262" s="11"/>
      <c r="FI262" s="11"/>
      <c r="FJ262" s="11"/>
      <c r="FK262" s="11"/>
      <c r="FL262" s="11"/>
      <c r="FM262" s="11"/>
      <c r="FN262" s="11"/>
      <c r="FO262" s="11"/>
      <c r="FP262" s="11"/>
      <c r="FQ262" s="11"/>
      <c r="FR262" s="11"/>
      <c r="FS262" s="11"/>
      <c r="FT262" s="11"/>
      <c r="FU262" s="11"/>
      <c r="FV262" s="11"/>
      <c r="FW262" s="11"/>
      <c r="FX262" s="11"/>
      <c r="FY262" s="11"/>
      <c r="FZ262" s="11"/>
      <c r="GA262" s="11"/>
      <c r="GB262" s="11"/>
      <c r="GC262" s="11"/>
      <c r="GD262" s="11"/>
      <c r="GE262" s="11"/>
      <c r="GF262" s="11"/>
      <c r="GG262" s="11"/>
      <c r="GH262" s="11"/>
      <c r="GI262" s="11"/>
      <c r="GJ262" s="11"/>
      <c r="GK262" s="11"/>
      <c r="GL262" s="11"/>
      <c r="GM262" s="11"/>
      <c r="GN262" s="11"/>
      <c r="GO262" s="11"/>
      <c r="GP262" s="11"/>
      <c r="GQ262" s="11"/>
      <c r="GR262" s="11"/>
      <c r="GS262" s="11"/>
      <c r="GT262" s="11"/>
      <c r="GU262" s="11"/>
      <c r="GV262" s="11"/>
      <c r="GW262" s="11"/>
      <c r="GX262" s="11"/>
      <c r="GY262" s="11"/>
      <c r="GZ262" s="11"/>
      <c r="HA262" s="11"/>
      <c r="HB262" s="11"/>
      <c r="HC262" s="11"/>
      <c r="HD262" s="11"/>
      <c r="HE262" s="11"/>
      <c r="HF262" s="11"/>
      <c r="HG262" s="11"/>
      <c r="HH262" s="11"/>
      <c r="HI262" s="11"/>
      <c r="HJ262" s="11"/>
      <c r="HK262" s="11"/>
      <c r="HL262" s="11"/>
      <c r="HM262" s="11"/>
      <c r="HN262" s="11"/>
      <c r="HO262" s="11"/>
      <c r="HP262" s="11"/>
      <c r="HQ262" s="11"/>
      <c r="HR262" s="11"/>
      <c r="HS262" s="11"/>
      <c r="HT262" s="11"/>
      <c r="HU262" s="11"/>
      <c r="HV262" s="11"/>
      <c r="HW262" s="11"/>
      <c r="HX262" s="11"/>
      <c r="HY262" s="11"/>
      <c r="HZ262" s="11"/>
      <c r="IA262" s="11"/>
      <c r="IB262" s="11"/>
      <c r="IC262" s="11"/>
      <c r="ID262" s="11"/>
      <c r="IE262" s="11"/>
      <c r="IF262" s="11"/>
      <c r="IG262" s="11"/>
      <c r="IH262" s="11"/>
      <c r="II262" s="11"/>
      <c r="IJ262" s="11"/>
      <c r="IK262" s="11"/>
      <c r="IL262" s="11"/>
      <c r="IM262" s="11"/>
      <c r="IN262" s="11"/>
      <c r="IO262" s="11"/>
      <c r="IP262" s="11"/>
      <c r="IQ262" s="11"/>
      <c r="IR262" s="11"/>
      <c r="IS262" s="11"/>
      <c r="IT262" s="11"/>
      <c r="IU262" s="11"/>
      <c r="IV262" s="11"/>
      <c r="IW262" s="11"/>
      <c r="IX262" s="11"/>
      <c r="IY262" s="11"/>
      <c r="IZ262" s="11"/>
      <c r="JA262" s="11"/>
      <c r="JB262" s="11"/>
      <c r="JC262" s="11"/>
      <c r="JD262" s="11"/>
      <c r="JE262" s="11"/>
      <c r="JF262" s="11"/>
      <c r="JG262" s="11"/>
      <c r="JH262" s="11"/>
      <c r="JI262" s="11"/>
      <c r="JJ262" s="11"/>
      <c r="JK262" s="11"/>
      <c r="JL262" s="11"/>
      <c r="JM262" s="11"/>
      <c r="JN262" s="11"/>
      <c r="JO262" s="11"/>
      <c r="JP262" s="11"/>
      <c r="JQ262" s="11"/>
      <c r="JR262" s="11"/>
      <c r="JS262" s="11"/>
      <c r="JT262" s="11"/>
      <c r="JU262" s="11"/>
      <c r="JV262" s="11"/>
    </row>
    <row r="263" spans="1:282" x14ac:dyDescent="0.25">
      <c r="A263" t="s">
        <v>342</v>
      </c>
      <c r="B263" t="s">
        <v>412</v>
      </c>
      <c r="C263" s="13" t="s">
        <v>308</v>
      </c>
      <c r="D263" t="s">
        <v>204</v>
      </c>
      <c r="E263" s="40">
        <v>45000</v>
      </c>
      <c r="F263" s="40">
        <f t="shared" si="46"/>
        <v>1291.5</v>
      </c>
      <c r="G263" s="60">
        <v>1148.33</v>
      </c>
      <c r="H263" s="40">
        <f>E263*0.0304</f>
        <v>1368</v>
      </c>
      <c r="I263" s="40">
        <v>175</v>
      </c>
      <c r="J263" s="60">
        <v>3982.83</v>
      </c>
      <c r="K263" s="40">
        <f t="shared" si="45"/>
        <v>41017.17</v>
      </c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1"/>
      <c r="AY263" s="11"/>
      <c r="AZ263" s="11"/>
      <c r="BA263" s="11"/>
      <c r="BB263" s="11"/>
      <c r="BC263" s="11"/>
      <c r="BD263" s="11"/>
      <c r="BE263" s="11"/>
      <c r="BF263" s="11"/>
      <c r="BG263" s="11"/>
      <c r="BH263" s="11"/>
      <c r="BI263" s="11"/>
      <c r="BJ263" s="11"/>
      <c r="BK263" s="11"/>
      <c r="BL263" s="11"/>
      <c r="BM263" s="11"/>
      <c r="BN263" s="11"/>
      <c r="BO263" s="11"/>
      <c r="BP263" s="11"/>
      <c r="BQ263" s="11"/>
      <c r="BR263" s="11"/>
      <c r="BS263" s="11"/>
      <c r="BT263" s="11"/>
      <c r="BU263" s="11"/>
      <c r="BV263" s="11"/>
      <c r="BW263" s="11"/>
      <c r="BX263" s="11"/>
      <c r="BY263" s="11"/>
      <c r="BZ263" s="11"/>
      <c r="CA263" s="11"/>
      <c r="CB263" s="11"/>
      <c r="CC263" s="11"/>
      <c r="CD263" s="11"/>
      <c r="CE263" s="11"/>
      <c r="CF263" s="11"/>
      <c r="CG263" s="11"/>
      <c r="CH263" s="11"/>
      <c r="CI263" s="11"/>
      <c r="CJ263" s="11"/>
      <c r="CK263" s="11"/>
      <c r="CL263" s="11"/>
      <c r="CM263" s="11"/>
      <c r="CN263" s="11"/>
      <c r="CO263" s="11"/>
      <c r="CP263" s="11"/>
      <c r="CQ263" s="11"/>
      <c r="CR263" s="11"/>
      <c r="CS263" s="11"/>
      <c r="CT263" s="11"/>
      <c r="CU263" s="11"/>
      <c r="CV263" s="11"/>
      <c r="CW263" s="11"/>
      <c r="CX263" s="11"/>
      <c r="CY263" s="11"/>
      <c r="CZ263" s="11"/>
      <c r="DA263" s="11"/>
      <c r="DB263" s="11"/>
      <c r="DC263" s="11"/>
      <c r="DD263" s="11"/>
      <c r="DE263" s="11"/>
      <c r="DF263" s="11"/>
      <c r="DG263" s="11"/>
      <c r="DH263" s="11"/>
      <c r="DI263" s="11"/>
      <c r="DJ263" s="11"/>
      <c r="DK263" s="11"/>
      <c r="DL263" s="11"/>
      <c r="DM263" s="11"/>
      <c r="DN263" s="11"/>
      <c r="DO263" s="11"/>
      <c r="DP263" s="11"/>
      <c r="DQ263" s="11"/>
      <c r="DR263" s="11"/>
      <c r="DS263" s="11"/>
      <c r="DT263" s="11"/>
      <c r="DU263" s="11"/>
      <c r="DV263" s="11"/>
      <c r="DW263" s="11"/>
      <c r="DX263" s="11"/>
      <c r="DY263" s="11"/>
      <c r="DZ263" s="11"/>
      <c r="EA263" s="11"/>
      <c r="EB263" s="11"/>
      <c r="EC263" s="11"/>
      <c r="ED263" s="11"/>
      <c r="EE263" s="11"/>
      <c r="EF263" s="11"/>
      <c r="EG263" s="11"/>
      <c r="EH263" s="11"/>
      <c r="EI263" s="11"/>
      <c r="EJ263" s="11"/>
      <c r="EK263" s="11"/>
      <c r="EL263" s="11"/>
      <c r="EM263" s="11"/>
      <c r="EN263" s="11"/>
      <c r="EO263" s="11"/>
      <c r="EP263" s="11"/>
      <c r="EQ263" s="11"/>
      <c r="ER263" s="11"/>
      <c r="ES263" s="11"/>
      <c r="ET263" s="11"/>
      <c r="EU263" s="11"/>
      <c r="EV263" s="11"/>
      <c r="EW263" s="11"/>
      <c r="EX263" s="11"/>
      <c r="EY263" s="11"/>
      <c r="EZ263" s="11"/>
      <c r="FA263" s="11"/>
      <c r="FB263" s="11"/>
      <c r="FC263" s="11"/>
      <c r="FD263" s="11"/>
      <c r="FE263" s="11"/>
      <c r="FF263" s="11"/>
      <c r="FG263" s="11"/>
      <c r="FH263" s="11"/>
      <c r="FI263" s="11"/>
      <c r="FJ263" s="11"/>
      <c r="FK263" s="11"/>
      <c r="FL263" s="11"/>
      <c r="FM263" s="11"/>
      <c r="FN263" s="11"/>
      <c r="FO263" s="11"/>
      <c r="FP263" s="11"/>
      <c r="FQ263" s="11"/>
      <c r="FR263" s="11"/>
      <c r="FS263" s="11"/>
      <c r="FT263" s="11"/>
      <c r="FU263" s="11"/>
      <c r="FV263" s="11"/>
      <c r="FW263" s="11"/>
      <c r="FX263" s="11"/>
      <c r="FY263" s="11"/>
      <c r="FZ263" s="11"/>
      <c r="GA263" s="11"/>
      <c r="GB263" s="11"/>
      <c r="GC263" s="11"/>
      <c r="GD263" s="11"/>
      <c r="GE263" s="11"/>
      <c r="GF263" s="11"/>
      <c r="GG263" s="11"/>
      <c r="GH263" s="11"/>
      <c r="GI263" s="11"/>
      <c r="GJ263" s="11"/>
      <c r="GK263" s="11"/>
      <c r="GL263" s="11"/>
      <c r="GM263" s="11"/>
      <c r="GN263" s="11"/>
      <c r="GO263" s="11"/>
      <c r="GP263" s="11"/>
      <c r="GQ263" s="11"/>
      <c r="GR263" s="11"/>
      <c r="GS263" s="11"/>
      <c r="GT263" s="11"/>
      <c r="GU263" s="11"/>
      <c r="GV263" s="11"/>
      <c r="GW263" s="11"/>
      <c r="GX263" s="11"/>
      <c r="GY263" s="11"/>
      <c r="GZ263" s="11"/>
      <c r="HA263" s="11"/>
      <c r="HB263" s="11"/>
      <c r="HC263" s="11"/>
      <c r="HD263" s="11"/>
      <c r="HE263" s="11"/>
      <c r="HF263" s="11"/>
      <c r="HG263" s="11"/>
      <c r="HH263" s="11"/>
      <c r="HI263" s="11"/>
      <c r="HJ263" s="11"/>
      <c r="HK263" s="11"/>
      <c r="HL263" s="11"/>
      <c r="HM263" s="11"/>
      <c r="HN263" s="11"/>
      <c r="HO263" s="11"/>
      <c r="HP263" s="11"/>
      <c r="HQ263" s="11"/>
      <c r="HR263" s="11"/>
      <c r="HS263" s="11"/>
      <c r="HT263" s="11"/>
      <c r="HU263" s="11"/>
      <c r="HV263" s="11"/>
      <c r="HW263" s="11"/>
      <c r="HX263" s="11"/>
      <c r="HY263" s="11"/>
      <c r="HZ263" s="11"/>
      <c r="IA263" s="11"/>
      <c r="IB263" s="11"/>
      <c r="IC263" s="11"/>
      <c r="ID263" s="11"/>
      <c r="IE263" s="11"/>
      <c r="IF263" s="11"/>
      <c r="IG263" s="11"/>
      <c r="IH263" s="11"/>
      <c r="II263" s="11"/>
      <c r="IJ263" s="11"/>
      <c r="IK263" s="11"/>
      <c r="IL263" s="11"/>
      <c r="IM263" s="11"/>
      <c r="IN263" s="11"/>
      <c r="IO263" s="11"/>
      <c r="IP263" s="11"/>
      <c r="IQ263" s="11"/>
      <c r="IR263" s="11"/>
      <c r="IS263" s="11"/>
      <c r="IT263" s="11"/>
      <c r="IU263" s="11"/>
      <c r="IV263" s="11"/>
      <c r="IW263" s="11"/>
      <c r="IX263" s="11"/>
      <c r="IY263" s="11"/>
      <c r="IZ263" s="11"/>
      <c r="JA263" s="11"/>
      <c r="JB263" s="11"/>
      <c r="JC263" s="11"/>
      <c r="JD263" s="11"/>
      <c r="JE263" s="11"/>
      <c r="JF263" s="11"/>
      <c r="JG263" s="11"/>
      <c r="JH263" s="11"/>
      <c r="JI263" s="11"/>
      <c r="JJ263" s="11"/>
      <c r="JK263" s="11"/>
      <c r="JL263" s="11"/>
      <c r="JM263" s="11"/>
      <c r="JN263" s="11"/>
      <c r="JO263" s="11"/>
      <c r="JP263" s="11"/>
      <c r="JQ263" s="11"/>
      <c r="JR263" s="11"/>
      <c r="JS263" s="11"/>
      <c r="JT263" s="11"/>
      <c r="JU263" s="11"/>
      <c r="JV263" s="11"/>
    </row>
    <row r="264" spans="1:282" x14ac:dyDescent="0.25">
      <c r="A264" s="24" t="s">
        <v>12</v>
      </c>
      <c r="B264" s="24">
        <v>7</v>
      </c>
      <c r="C264" s="25"/>
      <c r="D264" s="24"/>
      <c r="E264" s="47">
        <f t="shared" ref="E264:K264" si="47">SUM(E257:E263)</f>
        <v>269000</v>
      </c>
      <c r="F264" s="47">
        <f t="shared" si="47"/>
        <v>7720.3</v>
      </c>
      <c r="G264" s="47">
        <f>SUM(G257:G263)</f>
        <v>1918.9</v>
      </c>
      <c r="H264" s="47">
        <f t="shared" si="47"/>
        <v>8177.6</v>
      </c>
      <c r="I264" s="47">
        <f t="shared" si="47"/>
        <v>23236.73</v>
      </c>
      <c r="J264" s="47">
        <f t="shared" si="47"/>
        <v>41053.53</v>
      </c>
      <c r="K264" s="47">
        <f t="shared" si="47"/>
        <v>227946.47</v>
      </c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1"/>
      <c r="AY264" s="11"/>
      <c r="AZ264" s="11"/>
      <c r="BA264" s="11"/>
      <c r="BB264" s="11"/>
      <c r="BC264" s="11"/>
      <c r="BD264" s="11"/>
      <c r="BE264" s="11"/>
      <c r="BF264" s="11"/>
      <c r="BG264" s="11"/>
      <c r="BH264" s="11"/>
      <c r="BI264" s="11"/>
      <c r="BJ264" s="11"/>
      <c r="BK264" s="11"/>
      <c r="BL264" s="11"/>
      <c r="BM264" s="11"/>
      <c r="BN264" s="11"/>
      <c r="BO264" s="11"/>
      <c r="BP264" s="11"/>
      <c r="BQ264" s="11"/>
      <c r="BR264" s="11"/>
      <c r="BS264" s="11"/>
      <c r="BT264" s="11"/>
      <c r="BU264" s="11"/>
      <c r="BV264" s="11"/>
      <c r="BW264" s="11"/>
      <c r="BX264" s="11"/>
      <c r="BY264" s="11"/>
      <c r="BZ264" s="11"/>
      <c r="CA264" s="11"/>
      <c r="CB264" s="11"/>
      <c r="CC264" s="11"/>
      <c r="CD264" s="11"/>
      <c r="CE264" s="11"/>
      <c r="CF264" s="11"/>
      <c r="CG264" s="11"/>
      <c r="CH264" s="11"/>
      <c r="CI264" s="11"/>
      <c r="CJ264" s="11"/>
      <c r="CK264" s="11"/>
      <c r="CL264" s="11"/>
      <c r="CM264" s="11"/>
      <c r="CN264" s="11"/>
      <c r="CO264" s="11"/>
      <c r="CP264" s="11"/>
      <c r="CQ264" s="11"/>
      <c r="CR264" s="11"/>
      <c r="CS264" s="11"/>
      <c r="CT264" s="11"/>
      <c r="CU264" s="11"/>
      <c r="CV264" s="11"/>
      <c r="CW264" s="11"/>
      <c r="CX264" s="11"/>
      <c r="CY264" s="11"/>
      <c r="CZ264" s="11"/>
      <c r="DA264" s="11"/>
      <c r="DB264" s="11"/>
      <c r="DC264" s="11"/>
      <c r="DD264" s="11"/>
      <c r="DE264" s="11"/>
      <c r="DF264" s="11"/>
      <c r="DG264" s="11"/>
      <c r="DH264" s="11"/>
      <c r="DI264" s="11"/>
      <c r="DJ264" s="11"/>
      <c r="DK264" s="11"/>
      <c r="DL264" s="11"/>
      <c r="DM264" s="11"/>
      <c r="DN264" s="11"/>
      <c r="DO264" s="11"/>
      <c r="DP264" s="11"/>
      <c r="DQ264" s="11"/>
      <c r="DR264" s="11"/>
      <c r="DS264" s="11"/>
      <c r="DT264" s="11"/>
      <c r="DU264" s="11"/>
      <c r="DV264" s="11"/>
      <c r="DW264" s="11"/>
      <c r="DX264" s="11"/>
      <c r="DY264" s="11"/>
      <c r="DZ264" s="11"/>
      <c r="EA264" s="11"/>
      <c r="EB264" s="11"/>
      <c r="EC264" s="11"/>
      <c r="ED264" s="11"/>
      <c r="EE264" s="11"/>
      <c r="EF264" s="11"/>
      <c r="EG264" s="11"/>
      <c r="EH264" s="11"/>
      <c r="EI264" s="11"/>
      <c r="EJ264" s="11"/>
      <c r="EK264" s="11"/>
      <c r="EL264" s="11"/>
      <c r="EM264" s="11"/>
      <c r="EN264" s="11"/>
      <c r="EO264" s="11"/>
      <c r="EP264" s="11"/>
      <c r="EQ264" s="11"/>
      <c r="ER264" s="11"/>
      <c r="ES264" s="11"/>
      <c r="ET264" s="11"/>
      <c r="EU264" s="11"/>
      <c r="EV264" s="11"/>
      <c r="EW264" s="11"/>
      <c r="EX264" s="11"/>
      <c r="EY264" s="11"/>
      <c r="EZ264" s="11"/>
      <c r="FA264" s="11"/>
      <c r="FB264" s="11"/>
      <c r="FC264" s="11"/>
      <c r="FD264" s="11"/>
      <c r="FE264" s="11"/>
      <c r="FF264" s="11"/>
      <c r="FG264" s="11"/>
      <c r="FH264" s="11"/>
      <c r="FI264" s="11"/>
      <c r="FJ264" s="11"/>
      <c r="FK264" s="11"/>
      <c r="FL264" s="11"/>
      <c r="FM264" s="11"/>
      <c r="FN264" s="11"/>
      <c r="FO264" s="11"/>
      <c r="FP264" s="11"/>
      <c r="FQ264" s="11"/>
      <c r="FR264" s="11"/>
      <c r="FS264" s="11"/>
      <c r="FT264" s="11"/>
      <c r="FU264" s="11"/>
      <c r="FV264" s="11"/>
      <c r="FW264" s="11"/>
      <c r="FX264" s="11"/>
      <c r="FY264" s="11"/>
      <c r="FZ264" s="11"/>
      <c r="GA264" s="11"/>
      <c r="GB264" s="11"/>
      <c r="GC264" s="11"/>
      <c r="GD264" s="11"/>
      <c r="GE264" s="11"/>
      <c r="GF264" s="11"/>
      <c r="GG264" s="11"/>
      <c r="GH264" s="11"/>
      <c r="GI264" s="11"/>
      <c r="GJ264" s="11"/>
      <c r="GK264" s="11"/>
      <c r="GL264" s="11"/>
      <c r="GM264" s="11"/>
      <c r="GN264" s="11"/>
      <c r="GO264" s="11"/>
      <c r="GP264" s="11"/>
      <c r="GQ264" s="11"/>
      <c r="GR264" s="11"/>
      <c r="GS264" s="11"/>
      <c r="GT264" s="11"/>
      <c r="GU264" s="11"/>
      <c r="GV264" s="11"/>
      <c r="GW264" s="11"/>
      <c r="GX264" s="11"/>
      <c r="GY264" s="11"/>
      <c r="GZ264" s="11"/>
      <c r="HA264" s="11"/>
      <c r="HB264" s="11"/>
      <c r="HC264" s="11"/>
      <c r="HD264" s="11"/>
      <c r="HE264" s="11"/>
      <c r="HF264" s="11"/>
      <c r="HG264" s="11"/>
      <c r="HH264" s="11"/>
      <c r="HI264" s="11"/>
      <c r="HJ264" s="11"/>
      <c r="HK264" s="11"/>
      <c r="HL264" s="11"/>
      <c r="HM264" s="11"/>
      <c r="HN264" s="11"/>
      <c r="HO264" s="11"/>
      <c r="HP264" s="11"/>
      <c r="HQ264" s="11"/>
      <c r="HR264" s="11"/>
      <c r="HS264" s="11"/>
      <c r="HT264" s="11"/>
      <c r="HU264" s="11"/>
      <c r="HV264" s="11"/>
      <c r="HW264" s="11"/>
      <c r="HX264" s="11"/>
      <c r="HY264" s="11"/>
      <c r="HZ264" s="11"/>
      <c r="IA264" s="11"/>
      <c r="IB264" s="11"/>
      <c r="IC264" s="11"/>
      <c r="ID264" s="11"/>
      <c r="IE264" s="11"/>
      <c r="IF264" s="11"/>
      <c r="IG264" s="11"/>
      <c r="IH264" s="11"/>
      <c r="II264" s="11"/>
      <c r="IJ264" s="11"/>
      <c r="IK264" s="11"/>
      <c r="IL264" s="11"/>
      <c r="IM264" s="11"/>
      <c r="IN264" s="11"/>
      <c r="IO264" s="11"/>
      <c r="IP264" s="11"/>
      <c r="IQ264" s="11"/>
      <c r="IR264" s="11"/>
      <c r="IS264" s="11"/>
      <c r="IT264" s="11"/>
      <c r="IU264" s="11"/>
      <c r="IV264" s="11"/>
      <c r="IW264" s="11"/>
      <c r="IX264" s="11"/>
      <c r="IY264" s="11"/>
      <c r="IZ264" s="11"/>
      <c r="JA264" s="11"/>
      <c r="JB264" s="11"/>
      <c r="JC264" s="11"/>
      <c r="JD264" s="11"/>
      <c r="JE264" s="11"/>
      <c r="JF264" s="11"/>
      <c r="JG264" s="11"/>
      <c r="JH264" s="11"/>
      <c r="JI264" s="11"/>
      <c r="JJ264" s="11"/>
      <c r="JK264" s="11"/>
      <c r="JL264" s="11"/>
      <c r="JM264" s="11"/>
      <c r="JN264" s="11"/>
      <c r="JO264" s="11"/>
      <c r="JP264" s="11"/>
      <c r="JQ264" s="11"/>
      <c r="JR264" s="11"/>
      <c r="JS264" s="11"/>
      <c r="JT264" s="11"/>
      <c r="JU264" s="11"/>
      <c r="JV264" s="11"/>
    </row>
    <row r="265" spans="1:282" x14ac:dyDescent="0.25"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1"/>
      <c r="AY265" s="11"/>
      <c r="AZ265" s="11"/>
      <c r="BA265" s="11"/>
      <c r="BB265" s="11"/>
      <c r="BC265" s="11"/>
      <c r="BD265" s="11"/>
      <c r="BE265" s="11"/>
      <c r="BF265" s="11"/>
      <c r="BG265" s="11"/>
      <c r="BH265" s="11"/>
      <c r="BI265" s="11"/>
      <c r="BJ265" s="11"/>
      <c r="BK265" s="11"/>
      <c r="BL265" s="11"/>
      <c r="BM265" s="11"/>
      <c r="BN265" s="11"/>
      <c r="BO265" s="11"/>
      <c r="BP265" s="11"/>
      <c r="BQ265" s="11"/>
      <c r="BR265" s="11"/>
      <c r="BS265" s="11"/>
      <c r="BT265" s="11"/>
      <c r="BU265" s="11"/>
      <c r="BV265" s="11"/>
      <c r="BW265" s="11"/>
      <c r="BX265" s="11"/>
      <c r="BY265" s="11"/>
      <c r="BZ265" s="11"/>
      <c r="CA265" s="11"/>
      <c r="CB265" s="11"/>
      <c r="CC265" s="11"/>
      <c r="CD265" s="11"/>
      <c r="CE265" s="11"/>
      <c r="CF265" s="11"/>
      <c r="CG265" s="11"/>
      <c r="CH265" s="11"/>
      <c r="CI265" s="11"/>
      <c r="CJ265" s="11"/>
      <c r="CK265" s="11"/>
      <c r="CL265" s="11"/>
      <c r="CM265" s="11"/>
      <c r="CN265" s="11"/>
      <c r="CO265" s="11"/>
      <c r="CP265" s="11"/>
      <c r="CQ265" s="11"/>
      <c r="CR265" s="11"/>
      <c r="CS265" s="11"/>
      <c r="CT265" s="11"/>
      <c r="CU265" s="11"/>
      <c r="CV265" s="11"/>
      <c r="CW265" s="11"/>
      <c r="CX265" s="11"/>
      <c r="CY265" s="11"/>
      <c r="CZ265" s="11"/>
      <c r="DA265" s="11"/>
      <c r="DB265" s="11"/>
      <c r="DC265" s="11"/>
      <c r="DD265" s="11"/>
      <c r="DE265" s="11"/>
      <c r="DF265" s="11"/>
      <c r="DG265" s="11"/>
      <c r="DH265" s="11"/>
      <c r="DI265" s="11"/>
      <c r="DJ265" s="11"/>
      <c r="DK265" s="11"/>
      <c r="DL265" s="11"/>
      <c r="DM265" s="11"/>
      <c r="DN265" s="11"/>
      <c r="DO265" s="11"/>
      <c r="DP265" s="11"/>
      <c r="DQ265" s="11"/>
      <c r="DR265" s="11"/>
      <c r="DS265" s="11"/>
      <c r="DT265" s="11"/>
      <c r="DU265" s="11"/>
      <c r="DV265" s="11"/>
      <c r="DW265" s="11"/>
      <c r="DX265" s="11"/>
      <c r="DY265" s="11"/>
      <c r="DZ265" s="11"/>
      <c r="EA265" s="11"/>
      <c r="EB265" s="11"/>
      <c r="EC265" s="11"/>
      <c r="ED265" s="11"/>
      <c r="EE265" s="11"/>
      <c r="EF265" s="11"/>
      <c r="EG265" s="11"/>
      <c r="EH265" s="11"/>
      <c r="EI265" s="11"/>
      <c r="EJ265" s="11"/>
      <c r="EK265" s="11"/>
      <c r="EL265" s="11"/>
      <c r="EM265" s="11"/>
      <c r="EN265" s="11"/>
      <c r="EO265" s="11"/>
      <c r="EP265" s="11"/>
      <c r="EQ265" s="11"/>
      <c r="ER265" s="11"/>
      <c r="ES265" s="11"/>
      <c r="ET265" s="11"/>
      <c r="EU265" s="11"/>
      <c r="EV265" s="11"/>
      <c r="EW265" s="11"/>
      <c r="EX265" s="11"/>
      <c r="EY265" s="11"/>
      <c r="EZ265" s="11"/>
      <c r="FA265" s="11"/>
      <c r="FB265" s="11"/>
      <c r="FC265" s="11"/>
      <c r="FD265" s="11"/>
      <c r="FE265" s="11"/>
      <c r="FF265" s="11"/>
      <c r="FG265" s="11"/>
      <c r="FH265" s="11"/>
      <c r="FI265" s="11"/>
      <c r="FJ265" s="11"/>
      <c r="FK265" s="11"/>
      <c r="FL265" s="11"/>
      <c r="FM265" s="11"/>
      <c r="FN265" s="11"/>
      <c r="FO265" s="11"/>
      <c r="FP265" s="11"/>
      <c r="FQ265" s="11"/>
      <c r="FR265" s="11"/>
      <c r="FS265" s="11"/>
      <c r="FT265" s="11"/>
      <c r="FU265" s="11"/>
      <c r="FV265" s="11"/>
      <c r="FW265" s="11"/>
      <c r="FX265" s="11"/>
      <c r="FY265" s="11"/>
      <c r="FZ265" s="11"/>
      <c r="GA265" s="11"/>
      <c r="GB265" s="11"/>
      <c r="GC265" s="11"/>
      <c r="GD265" s="11"/>
      <c r="GE265" s="11"/>
      <c r="GF265" s="11"/>
      <c r="GG265" s="11"/>
      <c r="GH265" s="11"/>
      <c r="GI265" s="11"/>
      <c r="GJ265" s="11"/>
      <c r="GK265" s="11"/>
      <c r="GL265" s="11"/>
      <c r="GM265" s="11"/>
      <c r="GN265" s="11"/>
      <c r="GO265" s="11"/>
      <c r="GP265" s="11"/>
      <c r="GQ265" s="11"/>
      <c r="GR265" s="11"/>
      <c r="GS265" s="11"/>
      <c r="GT265" s="11"/>
      <c r="GU265" s="11"/>
      <c r="GV265" s="11"/>
      <c r="GW265" s="11"/>
      <c r="GX265" s="11"/>
      <c r="GY265" s="11"/>
      <c r="GZ265" s="11"/>
      <c r="HA265" s="11"/>
      <c r="HB265" s="11"/>
      <c r="HC265" s="11"/>
      <c r="HD265" s="11"/>
      <c r="HE265" s="11"/>
      <c r="HF265" s="11"/>
      <c r="HG265" s="11"/>
      <c r="HH265" s="11"/>
      <c r="HI265" s="11"/>
      <c r="HJ265" s="11"/>
      <c r="HK265" s="11"/>
      <c r="HL265" s="11"/>
      <c r="HM265" s="11"/>
      <c r="HN265" s="11"/>
      <c r="HO265" s="11"/>
      <c r="HP265" s="11"/>
      <c r="HQ265" s="11"/>
      <c r="HR265" s="11"/>
      <c r="HS265" s="11"/>
      <c r="HT265" s="11"/>
      <c r="HU265" s="11"/>
      <c r="HV265" s="11"/>
      <c r="HW265" s="11"/>
      <c r="HX265" s="11"/>
      <c r="HY265" s="11"/>
      <c r="HZ265" s="11"/>
      <c r="IA265" s="11"/>
      <c r="IB265" s="11"/>
      <c r="IC265" s="11"/>
      <c r="ID265" s="11"/>
      <c r="IE265" s="11"/>
      <c r="IF265" s="11"/>
      <c r="IG265" s="11"/>
      <c r="IH265" s="11"/>
      <c r="II265" s="11"/>
      <c r="IJ265" s="11"/>
      <c r="IK265" s="11"/>
      <c r="IL265" s="11"/>
      <c r="IM265" s="11"/>
      <c r="IN265" s="11"/>
      <c r="IO265" s="11"/>
      <c r="IP265" s="11"/>
      <c r="IQ265" s="11"/>
      <c r="IR265" s="11"/>
      <c r="IS265" s="11"/>
      <c r="IT265" s="11"/>
      <c r="IU265" s="11"/>
      <c r="IV265" s="11"/>
      <c r="IW265" s="11"/>
      <c r="IX265" s="11"/>
      <c r="IY265" s="11"/>
      <c r="IZ265" s="11"/>
      <c r="JA265" s="11"/>
      <c r="JB265" s="11"/>
      <c r="JC265" s="11"/>
      <c r="JD265" s="11"/>
      <c r="JE265" s="11"/>
      <c r="JF265" s="11"/>
      <c r="JG265" s="11"/>
      <c r="JH265" s="11"/>
      <c r="JI265" s="11"/>
      <c r="JJ265" s="11"/>
      <c r="JK265" s="11"/>
      <c r="JL265" s="11"/>
      <c r="JM265" s="11"/>
      <c r="JN265" s="11"/>
      <c r="JO265" s="11"/>
      <c r="JP265" s="11"/>
      <c r="JQ265" s="11"/>
      <c r="JR265" s="11"/>
      <c r="JS265" s="11"/>
      <c r="JT265" s="11"/>
      <c r="JU265" s="11"/>
      <c r="JV265" s="11"/>
    </row>
    <row r="266" spans="1:282" x14ac:dyDescent="0.25">
      <c r="A266" s="4" t="s">
        <v>150</v>
      </c>
      <c r="B266" s="4"/>
      <c r="C266" s="16"/>
      <c r="D266" s="4"/>
      <c r="E266" s="52"/>
      <c r="F266" s="52"/>
      <c r="G266" s="52"/>
      <c r="H266" s="52"/>
      <c r="I266" s="52"/>
      <c r="J266" s="52"/>
      <c r="K266" s="52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1"/>
      <c r="AY266" s="11"/>
      <c r="AZ266" s="11"/>
      <c r="BA266" s="11"/>
      <c r="BB266" s="11"/>
      <c r="BC266" s="11"/>
      <c r="BD266" s="11"/>
      <c r="BE266" s="11"/>
      <c r="BF266" s="11"/>
      <c r="BG266" s="11"/>
      <c r="BH266" s="11"/>
      <c r="BI266" s="11"/>
      <c r="BJ266" s="11"/>
      <c r="BK266" s="11"/>
      <c r="BL266" s="11"/>
      <c r="BM266" s="11"/>
      <c r="BN266" s="11"/>
      <c r="BO266" s="11"/>
      <c r="BP266" s="11"/>
      <c r="BQ266" s="11"/>
      <c r="BR266" s="11"/>
      <c r="BS266" s="11"/>
      <c r="BT266" s="11"/>
      <c r="BU266" s="11"/>
      <c r="BV266" s="11"/>
      <c r="BW266" s="11"/>
      <c r="BX266" s="11"/>
      <c r="BY266" s="11"/>
      <c r="BZ266" s="11"/>
      <c r="CA266" s="11"/>
      <c r="CB266" s="11"/>
      <c r="CC266" s="11"/>
      <c r="CD266" s="11"/>
      <c r="CE266" s="11"/>
      <c r="CF266" s="11"/>
      <c r="CG266" s="11"/>
      <c r="CH266" s="11"/>
      <c r="CI266" s="11"/>
      <c r="CJ266" s="11"/>
      <c r="CK266" s="11"/>
      <c r="CL266" s="11"/>
      <c r="CM266" s="11"/>
      <c r="CN266" s="11"/>
      <c r="CO266" s="11"/>
      <c r="CP266" s="11"/>
      <c r="CQ266" s="11"/>
      <c r="CR266" s="11"/>
      <c r="CS266" s="11"/>
      <c r="CT266" s="11"/>
      <c r="CU266" s="11"/>
      <c r="CV266" s="11"/>
      <c r="CW266" s="11"/>
      <c r="CX266" s="11"/>
      <c r="CY266" s="11"/>
      <c r="CZ266" s="11"/>
      <c r="DA266" s="11"/>
      <c r="DB266" s="11"/>
      <c r="DC266" s="11"/>
      <c r="DD266" s="11"/>
      <c r="DE266" s="11"/>
      <c r="DF266" s="11"/>
      <c r="DG266" s="11"/>
      <c r="DH266" s="11"/>
      <c r="DI266" s="11"/>
      <c r="DJ266" s="11"/>
      <c r="DK266" s="11"/>
      <c r="DL266" s="11"/>
      <c r="DM266" s="11"/>
      <c r="DN266" s="11"/>
      <c r="DO266" s="11"/>
      <c r="DP266" s="11"/>
      <c r="DQ266" s="11"/>
      <c r="DR266" s="11"/>
      <c r="DS266" s="11"/>
      <c r="DT266" s="11"/>
      <c r="DU266" s="11"/>
      <c r="DV266" s="11"/>
      <c r="DW266" s="11"/>
      <c r="DX266" s="11"/>
      <c r="DY266" s="11"/>
      <c r="DZ266" s="11"/>
      <c r="EA266" s="11"/>
      <c r="EB266" s="11"/>
      <c r="EC266" s="11"/>
      <c r="ED266" s="11"/>
      <c r="EE266" s="11"/>
      <c r="EF266" s="11"/>
      <c r="EG266" s="11"/>
      <c r="EH266" s="11"/>
      <c r="EI266" s="11"/>
      <c r="EJ266" s="11"/>
      <c r="EK266" s="11"/>
      <c r="EL266" s="11"/>
      <c r="EM266" s="11"/>
      <c r="EN266" s="11"/>
      <c r="EO266" s="11"/>
      <c r="EP266" s="11"/>
      <c r="EQ266" s="11"/>
      <c r="ER266" s="11"/>
      <c r="ES266" s="11"/>
      <c r="ET266" s="11"/>
      <c r="EU266" s="11"/>
      <c r="EV266" s="11"/>
      <c r="EW266" s="11"/>
      <c r="EX266" s="11"/>
      <c r="EY266" s="11"/>
      <c r="EZ266" s="11"/>
      <c r="FA266" s="11"/>
      <c r="FB266" s="11"/>
      <c r="FC266" s="11"/>
      <c r="FD266" s="11"/>
      <c r="FE266" s="11"/>
      <c r="FF266" s="11"/>
      <c r="FG266" s="11"/>
      <c r="FH266" s="11"/>
      <c r="FI266" s="11"/>
      <c r="FJ266" s="11"/>
      <c r="FK266" s="11"/>
      <c r="FL266" s="11"/>
      <c r="FM266" s="11"/>
      <c r="FN266" s="11"/>
      <c r="FO266" s="11"/>
      <c r="FP266" s="11"/>
      <c r="FQ266" s="11"/>
      <c r="FR266" s="11"/>
      <c r="FS266" s="11"/>
      <c r="FT266" s="11"/>
      <c r="FU266" s="11"/>
      <c r="FV266" s="11"/>
      <c r="FW266" s="11"/>
      <c r="FX266" s="11"/>
      <c r="FY266" s="11"/>
      <c r="FZ266" s="11"/>
      <c r="GA266" s="11"/>
      <c r="GB266" s="11"/>
      <c r="GC266" s="11"/>
      <c r="GD266" s="11"/>
      <c r="GE266" s="11"/>
      <c r="GF266" s="11"/>
      <c r="GG266" s="11"/>
      <c r="GH266" s="11"/>
      <c r="GI266" s="11"/>
      <c r="GJ266" s="11"/>
      <c r="GK266" s="11"/>
      <c r="GL266" s="11"/>
      <c r="GM266" s="11"/>
      <c r="GN266" s="11"/>
      <c r="GO266" s="11"/>
      <c r="GP266" s="11"/>
      <c r="GQ266" s="11"/>
      <c r="GR266" s="11"/>
      <c r="GS266" s="11"/>
      <c r="GT266" s="11"/>
      <c r="GU266" s="11"/>
      <c r="GV266" s="11"/>
      <c r="GW266" s="11"/>
      <c r="GX266" s="11"/>
      <c r="GY266" s="11"/>
      <c r="GZ266" s="11"/>
      <c r="HA266" s="11"/>
      <c r="HB266" s="11"/>
      <c r="HC266" s="11"/>
      <c r="HD266" s="11"/>
      <c r="HE266" s="11"/>
      <c r="HF266" s="11"/>
      <c r="HG266" s="11"/>
      <c r="HH266" s="11"/>
      <c r="HI266" s="11"/>
      <c r="HJ266" s="11"/>
      <c r="HK266" s="11"/>
      <c r="HL266" s="11"/>
      <c r="HM266" s="11"/>
      <c r="HN266" s="11"/>
      <c r="HO266" s="11"/>
      <c r="HP266" s="11"/>
      <c r="HQ266" s="11"/>
      <c r="HR266" s="11"/>
      <c r="HS266" s="11"/>
      <c r="HT266" s="11"/>
      <c r="HU266" s="11"/>
      <c r="HV266" s="11"/>
      <c r="HW266" s="11"/>
      <c r="HX266" s="11"/>
      <c r="HY266" s="11"/>
      <c r="HZ266" s="11"/>
      <c r="IA266" s="11"/>
      <c r="IB266" s="11"/>
      <c r="IC266" s="11"/>
      <c r="ID266" s="11"/>
      <c r="IE266" s="11"/>
      <c r="IF266" s="11"/>
      <c r="IG266" s="11"/>
      <c r="IH266" s="11"/>
      <c r="II266" s="11"/>
      <c r="IJ266" s="11"/>
      <c r="IK266" s="11"/>
      <c r="IL266" s="11"/>
      <c r="IM266" s="11"/>
      <c r="IN266" s="11"/>
      <c r="IO266" s="11"/>
      <c r="IP266" s="11"/>
      <c r="IQ266" s="11"/>
      <c r="IR266" s="11"/>
      <c r="IS266" s="11"/>
      <c r="IT266" s="11"/>
      <c r="IU266" s="11"/>
      <c r="IV266" s="11"/>
      <c r="IW266" s="11"/>
      <c r="IX266" s="11"/>
      <c r="IY266" s="11"/>
      <c r="IZ266" s="11"/>
      <c r="JA266" s="11"/>
      <c r="JB266" s="11"/>
      <c r="JC266" s="11"/>
      <c r="JD266" s="11"/>
      <c r="JE266" s="11"/>
      <c r="JF266" s="11"/>
      <c r="JG266" s="11"/>
      <c r="JH266" s="11"/>
      <c r="JI266" s="11"/>
      <c r="JJ266" s="11"/>
      <c r="JK266" s="11"/>
      <c r="JL266" s="11"/>
      <c r="JM266" s="11"/>
      <c r="JN266" s="11"/>
      <c r="JO266" s="11"/>
      <c r="JP266" s="11"/>
      <c r="JQ266" s="11"/>
      <c r="JR266" s="11"/>
      <c r="JS266" s="11"/>
      <c r="JT266" s="11"/>
      <c r="JU266" s="11"/>
      <c r="JV266" s="11"/>
    </row>
    <row r="267" spans="1:282" x14ac:dyDescent="0.25">
      <c r="A267" t="s">
        <v>157</v>
      </c>
      <c r="B267" t="s">
        <v>158</v>
      </c>
      <c r="C267" s="13" t="s">
        <v>307</v>
      </c>
      <c r="D267" t="s">
        <v>204</v>
      </c>
      <c r="E267" s="40">
        <v>81000</v>
      </c>
      <c r="F267" s="40">
        <f t="shared" ref="F267:F276" si="48">E267*0.0287</f>
        <v>2324.6999999999998</v>
      </c>
      <c r="G267" s="60">
        <v>7636.09</v>
      </c>
      <c r="H267" s="40">
        <f>E267*0.0304</f>
        <v>2462.4</v>
      </c>
      <c r="I267" s="40">
        <v>25</v>
      </c>
      <c r="J267" s="40">
        <f t="shared" ref="J267:J276" si="49">+F267+G267+H267+I267</f>
        <v>12448.19</v>
      </c>
      <c r="K267" s="40">
        <f>+E267-J267</f>
        <v>68551.81</v>
      </c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1"/>
      <c r="AY267" s="11"/>
      <c r="AZ267" s="11"/>
      <c r="BA267" s="11"/>
      <c r="BB267" s="11"/>
      <c r="BC267" s="11"/>
      <c r="BD267" s="11"/>
      <c r="BE267" s="11"/>
      <c r="BF267" s="11"/>
      <c r="BG267" s="11"/>
      <c r="BH267" s="11"/>
      <c r="BI267" s="11"/>
      <c r="BJ267" s="11"/>
      <c r="BK267" s="11"/>
      <c r="BL267" s="11"/>
      <c r="BM267" s="11"/>
      <c r="BN267" s="11"/>
      <c r="BO267" s="11"/>
      <c r="BP267" s="11"/>
      <c r="BQ267" s="11"/>
      <c r="BR267" s="11"/>
      <c r="BS267" s="11"/>
      <c r="BT267" s="11"/>
      <c r="BU267" s="11"/>
      <c r="BV267" s="11"/>
      <c r="BW267" s="11"/>
      <c r="BX267" s="11"/>
      <c r="BY267" s="11"/>
      <c r="BZ267" s="11"/>
      <c r="CA267" s="11"/>
      <c r="CB267" s="11"/>
      <c r="CC267" s="11"/>
      <c r="CD267" s="11"/>
      <c r="CE267" s="11"/>
      <c r="CF267" s="11"/>
      <c r="CG267" s="11"/>
      <c r="CH267" s="11"/>
      <c r="CI267" s="11"/>
      <c r="CJ267" s="11"/>
      <c r="CK267" s="11"/>
      <c r="CL267" s="11"/>
      <c r="CM267" s="11"/>
      <c r="CN267" s="11"/>
      <c r="CO267" s="11"/>
      <c r="CP267" s="11"/>
      <c r="CQ267" s="11"/>
      <c r="CR267" s="11"/>
      <c r="CS267" s="11"/>
      <c r="CT267" s="11"/>
      <c r="CU267" s="11"/>
      <c r="CV267" s="11"/>
      <c r="CW267" s="11"/>
      <c r="CX267" s="11"/>
      <c r="CY267" s="11"/>
      <c r="CZ267" s="11"/>
      <c r="DA267" s="11"/>
      <c r="DB267" s="11"/>
      <c r="DC267" s="11"/>
      <c r="DD267" s="11"/>
      <c r="DE267" s="11"/>
      <c r="DF267" s="11"/>
      <c r="DG267" s="11"/>
      <c r="DH267" s="11"/>
      <c r="DI267" s="11"/>
      <c r="DJ267" s="11"/>
      <c r="DK267" s="11"/>
      <c r="DL267" s="11"/>
      <c r="DM267" s="11"/>
      <c r="DN267" s="11"/>
      <c r="DO267" s="11"/>
      <c r="DP267" s="11"/>
      <c r="DQ267" s="11"/>
      <c r="DR267" s="11"/>
      <c r="DS267" s="11"/>
      <c r="DT267" s="11"/>
      <c r="DU267" s="11"/>
      <c r="DV267" s="11"/>
      <c r="DW267" s="11"/>
      <c r="DX267" s="11"/>
      <c r="DY267" s="11"/>
      <c r="DZ267" s="11"/>
      <c r="EA267" s="11"/>
      <c r="EB267" s="11"/>
      <c r="EC267" s="11"/>
      <c r="ED267" s="11"/>
      <c r="EE267" s="11"/>
      <c r="EF267" s="11"/>
      <c r="EG267" s="11"/>
      <c r="EH267" s="11"/>
      <c r="EI267" s="11"/>
      <c r="EJ267" s="11"/>
      <c r="EK267" s="11"/>
      <c r="EL267" s="11"/>
      <c r="EM267" s="11"/>
      <c r="EN267" s="11"/>
      <c r="EO267" s="11"/>
      <c r="EP267" s="11"/>
      <c r="EQ267" s="11"/>
      <c r="ER267" s="11"/>
      <c r="ES267" s="11"/>
      <c r="ET267" s="11"/>
      <c r="EU267" s="11"/>
      <c r="EV267" s="11"/>
      <c r="EW267" s="11"/>
      <c r="EX267" s="11"/>
      <c r="EY267" s="11"/>
      <c r="EZ267" s="11"/>
      <c r="FA267" s="11"/>
      <c r="FB267" s="11"/>
      <c r="FC267" s="11"/>
      <c r="FD267" s="11"/>
      <c r="FE267" s="11"/>
      <c r="FF267" s="11"/>
      <c r="FG267" s="11"/>
      <c r="FH267" s="11"/>
      <c r="FI267" s="11"/>
      <c r="FJ267" s="11"/>
      <c r="FK267" s="11"/>
      <c r="FL267" s="11"/>
      <c r="FM267" s="11"/>
      <c r="FN267" s="11"/>
      <c r="FO267" s="11"/>
      <c r="FP267" s="11"/>
      <c r="FQ267" s="11"/>
      <c r="FR267" s="11"/>
      <c r="FS267" s="11"/>
      <c r="FT267" s="11"/>
      <c r="FU267" s="11"/>
      <c r="FV267" s="11"/>
      <c r="FW267" s="11"/>
      <c r="FX267" s="11"/>
      <c r="FY267" s="11"/>
      <c r="FZ267" s="11"/>
      <c r="GA267" s="11"/>
      <c r="GB267" s="11"/>
      <c r="GC267" s="11"/>
      <c r="GD267" s="11"/>
      <c r="GE267" s="11"/>
      <c r="GF267" s="11"/>
      <c r="GG267" s="11"/>
      <c r="GH267" s="11"/>
      <c r="GI267" s="11"/>
      <c r="GJ267" s="11"/>
      <c r="GK267" s="11"/>
      <c r="GL267" s="11"/>
      <c r="GM267" s="11"/>
      <c r="GN267" s="11"/>
      <c r="GO267" s="11"/>
      <c r="GP267" s="11"/>
      <c r="GQ267" s="11"/>
      <c r="GR267" s="11"/>
      <c r="GS267" s="11"/>
      <c r="GT267" s="11"/>
      <c r="GU267" s="11"/>
      <c r="GV267" s="11"/>
      <c r="GW267" s="11"/>
      <c r="GX267" s="11"/>
      <c r="GY267" s="11"/>
      <c r="GZ267" s="11"/>
      <c r="HA267" s="11"/>
      <c r="HB267" s="11"/>
      <c r="HC267" s="11"/>
      <c r="HD267" s="11"/>
      <c r="HE267" s="11"/>
      <c r="HF267" s="11"/>
      <c r="HG267" s="11"/>
      <c r="HH267" s="11"/>
      <c r="HI267" s="11"/>
      <c r="HJ267" s="11"/>
      <c r="HK267" s="11"/>
      <c r="HL267" s="11"/>
      <c r="HM267" s="11"/>
      <c r="HN267" s="11"/>
      <c r="HO267" s="11"/>
      <c r="HP267" s="11"/>
      <c r="HQ267" s="11"/>
      <c r="HR267" s="11"/>
      <c r="HS267" s="11"/>
      <c r="HT267" s="11"/>
      <c r="HU267" s="11"/>
      <c r="HV267" s="11"/>
      <c r="HW267" s="11"/>
      <c r="HX267" s="11"/>
      <c r="HY267" s="11"/>
      <c r="HZ267" s="11"/>
      <c r="IA267" s="11"/>
      <c r="IB267" s="11"/>
      <c r="IC267" s="11"/>
      <c r="ID267" s="11"/>
      <c r="IE267" s="11"/>
      <c r="IF267" s="11"/>
      <c r="IG267" s="11"/>
      <c r="IH267" s="11"/>
      <c r="II267" s="11"/>
      <c r="IJ267" s="11"/>
      <c r="IK267" s="11"/>
      <c r="IL267" s="11"/>
      <c r="IM267" s="11"/>
      <c r="IN267" s="11"/>
      <c r="IO267" s="11"/>
      <c r="IP267" s="11"/>
      <c r="IQ267" s="11"/>
      <c r="IR267" s="11"/>
      <c r="IS267" s="11"/>
      <c r="IT267" s="11"/>
      <c r="IU267" s="11"/>
      <c r="IV267" s="11"/>
      <c r="IW267" s="11"/>
      <c r="IX267" s="11"/>
      <c r="IY267" s="11"/>
      <c r="IZ267" s="11"/>
      <c r="JA267" s="11"/>
      <c r="JB267" s="11"/>
      <c r="JC267" s="11"/>
      <c r="JD267" s="11"/>
      <c r="JE267" s="11"/>
      <c r="JF267" s="11"/>
      <c r="JG267" s="11"/>
      <c r="JH267" s="11"/>
      <c r="JI267" s="11"/>
      <c r="JJ267" s="11"/>
      <c r="JK267" s="11"/>
      <c r="JL267" s="11"/>
      <c r="JM267" s="11"/>
      <c r="JN267" s="11"/>
      <c r="JO267" s="11"/>
      <c r="JP267" s="11"/>
      <c r="JQ267" s="11"/>
      <c r="JR267" s="11"/>
      <c r="JS267" s="11"/>
      <c r="JT267" s="11"/>
      <c r="JU267" s="11"/>
      <c r="JV267" s="11"/>
    </row>
    <row r="268" spans="1:282" x14ac:dyDescent="0.25">
      <c r="A268" t="s">
        <v>151</v>
      </c>
      <c r="B268" t="s">
        <v>143</v>
      </c>
      <c r="C268" s="13" t="s">
        <v>308</v>
      </c>
      <c r="D268" t="s">
        <v>204</v>
      </c>
      <c r="E268" s="40">
        <v>45000</v>
      </c>
      <c r="F268" s="40">
        <f t="shared" si="48"/>
        <v>1291.5</v>
      </c>
      <c r="G268" s="60">
        <v>1148.33</v>
      </c>
      <c r="H268" s="40">
        <v>1368</v>
      </c>
      <c r="I268" s="40">
        <v>14706.81</v>
      </c>
      <c r="J268" s="40">
        <f t="shared" si="49"/>
        <v>18514.64</v>
      </c>
      <c r="K268" s="40">
        <f t="shared" ref="K268:K276" si="50">+E268-J268</f>
        <v>26485.360000000001</v>
      </c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1"/>
      <c r="AY268" s="11"/>
      <c r="AZ268" s="11"/>
      <c r="BA268" s="11"/>
      <c r="BB268" s="11"/>
      <c r="BC268" s="11"/>
      <c r="BD268" s="11"/>
      <c r="BE268" s="11"/>
      <c r="BF268" s="11"/>
      <c r="BG268" s="11"/>
      <c r="BH268" s="11"/>
      <c r="BI268" s="11"/>
      <c r="BJ268" s="11"/>
      <c r="BK268" s="11"/>
      <c r="BL268" s="11"/>
      <c r="BM268" s="11"/>
      <c r="BN268" s="11"/>
      <c r="BO268" s="11"/>
      <c r="BP268" s="11"/>
      <c r="BQ268" s="11"/>
      <c r="BR268" s="11"/>
      <c r="BS268" s="11"/>
      <c r="BT268" s="11"/>
      <c r="BU268" s="11"/>
      <c r="BV268" s="11"/>
      <c r="BW268" s="11"/>
      <c r="BX268" s="11"/>
      <c r="BY268" s="11"/>
      <c r="BZ268" s="11"/>
      <c r="CA268" s="11"/>
      <c r="CB268" s="11"/>
      <c r="CC268" s="11"/>
      <c r="CD268" s="11"/>
      <c r="CE268" s="11"/>
      <c r="CF268" s="11"/>
      <c r="CG268" s="11"/>
      <c r="CH268" s="11"/>
      <c r="CI268" s="11"/>
      <c r="CJ268" s="11"/>
      <c r="CK268" s="11"/>
      <c r="CL268" s="11"/>
      <c r="CM268" s="11"/>
      <c r="CN268" s="11"/>
      <c r="CO268" s="11"/>
      <c r="CP268" s="11"/>
      <c r="CQ268" s="11"/>
      <c r="CR268" s="11"/>
      <c r="CS268" s="11"/>
      <c r="CT268" s="11"/>
      <c r="CU268" s="11"/>
      <c r="CV268" s="11"/>
      <c r="CW268" s="11"/>
      <c r="CX268" s="11"/>
      <c r="CY268" s="11"/>
      <c r="CZ268" s="11"/>
      <c r="DA268" s="11"/>
      <c r="DB268" s="11"/>
      <c r="DC268" s="11"/>
      <c r="DD268" s="11"/>
      <c r="DE268" s="11"/>
      <c r="DF268" s="11"/>
      <c r="DG268" s="11"/>
      <c r="DH268" s="11"/>
      <c r="DI268" s="11"/>
      <c r="DJ268" s="11"/>
      <c r="DK268" s="11"/>
      <c r="DL268" s="11"/>
      <c r="DM268" s="11"/>
      <c r="DN268" s="11"/>
      <c r="DO268" s="11"/>
      <c r="DP268" s="11"/>
      <c r="DQ268" s="11"/>
      <c r="DR268" s="11"/>
      <c r="DS268" s="11"/>
      <c r="DT268" s="11"/>
      <c r="DU268" s="11"/>
      <c r="DV268" s="11"/>
      <c r="DW268" s="11"/>
      <c r="DX268" s="11"/>
      <c r="DY268" s="11"/>
      <c r="DZ268" s="11"/>
      <c r="EA268" s="11"/>
      <c r="EB268" s="11"/>
      <c r="EC268" s="11"/>
      <c r="ED268" s="11"/>
      <c r="EE268" s="11"/>
      <c r="EF268" s="11"/>
      <c r="EG268" s="11"/>
      <c r="EH268" s="11"/>
      <c r="EI268" s="11"/>
      <c r="EJ268" s="11"/>
      <c r="EK268" s="11"/>
      <c r="EL268" s="11"/>
      <c r="EM268" s="11"/>
      <c r="EN268" s="11"/>
      <c r="EO268" s="11"/>
      <c r="EP268" s="11"/>
      <c r="EQ268" s="11"/>
      <c r="ER268" s="11"/>
      <c r="ES268" s="11"/>
      <c r="ET268" s="11"/>
      <c r="EU268" s="11"/>
      <c r="EV268" s="11"/>
      <c r="EW268" s="11"/>
      <c r="EX268" s="11"/>
      <c r="EY268" s="11"/>
      <c r="EZ268" s="11"/>
      <c r="FA268" s="11"/>
      <c r="FB268" s="11"/>
      <c r="FC268" s="11"/>
      <c r="FD268" s="11"/>
      <c r="FE268" s="11"/>
      <c r="FF268" s="11"/>
      <c r="FG268" s="11"/>
      <c r="FH268" s="11"/>
      <c r="FI268" s="11"/>
      <c r="FJ268" s="11"/>
      <c r="FK268" s="11"/>
      <c r="FL268" s="11"/>
      <c r="FM268" s="11"/>
      <c r="FN268" s="11"/>
      <c r="FO268" s="11"/>
      <c r="FP268" s="11"/>
      <c r="FQ268" s="11"/>
      <c r="FR268" s="11"/>
      <c r="FS268" s="11"/>
      <c r="FT268" s="11"/>
      <c r="FU268" s="11"/>
      <c r="FV268" s="11"/>
      <c r="FW268" s="11"/>
      <c r="FX268" s="11"/>
      <c r="FY268" s="11"/>
      <c r="FZ268" s="11"/>
      <c r="GA268" s="11"/>
      <c r="GB268" s="11"/>
      <c r="GC268" s="11"/>
      <c r="GD268" s="11"/>
      <c r="GE268" s="11"/>
      <c r="GF268" s="11"/>
      <c r="GG268" s="11"/>
      <c r="GH268" s="11"/>
      <c r="GI268" s="11"/>
      <c r="GJ268" s="11"/>
      <c r="GK268" s="11"/>
      <c r="GL268" s="11"/>
      <c r="GM268" s="11"/>
      <c r="GN268" s="11"/>
      <c r="GO268" s="11"/>
      <c r="GP268" s="11"/>
      <c r="GQ268" s="11"/>
      <c r="GR268" s="11"/>
      <c r="GS268" s="11"/>
      <c r="GT268" s="11"/>
      <c r="GU268" s="11"/>
      <c r="GV268" s="11"/>
      <c r="GW268" s="11"/>
      <c r="GX268" s="11"/>
      <c r="GY268" s="11"/>
      <c r="GZ268" s="11"/>
      <c r="HA268" s="11"/>
      <c r="HB268" s="11"/>
      <c r="HC268" s="11"/>
      <c r="HD268" s="11"/>
      <c r="HE268" s="11"/>
      <c r="HF268" s="11"/>
      <c r="HG268" s="11"/>
      <c r="HH268" s="11"/>
      <c r="HI268" s="11"/>
      <c r="HJ268" s="11"/>
      <c r="HK268" s="11"/>
      <c r="HL268" s="11"/>
      <c r="HM268" s="11"/>
      <c r="HN268" s="11"/>
      <c r="HO268" s="11"/>
      <c r="HP268" s="11"/>
      <c r="HQ268" s="11"/>
      <c r="HR268" s="11"/>
      <c r="HS268" s="11"/>
      <c r="HT268" s="11"/>
      <c r="HU268" s="11"/>
      <c r="HV268" s="11"/>
      <c r="HW268" s="11"/>
      <c r="HX268" s="11"/>
      <c r="HY268" s="11"/>
      <c r="HZ268" s="11"/>
      <c r="IA268" s="11"/>
      <c r="IB268" s="11"/>
      <c r="IC268" s="11"/>
      <c r="ID268" s="11"/>
      <c r="IE268" s="11"/>
      <c r="IF268" s="11"/>
      <c r="IG268" s="11"/>
      <c r="IH268" s="11"/>
      <c r="II268" s="11"/>
      <c r="IJ268" s="11"/>
      <c r="IK268" s="11"/>
      <c r="IL268" s="11"/>
      <c r="IM268" s="11"/>
      <c r="IN268" s="11"/>
      <c r="IO268" s="11"/>
      <c r="IP268" s="11"/>
      <c r="IQ268" s="11"/>
      <c r="IR268" s="11"/>
      <c r="IS268" s="11"/>
      <c r="IT268" s="11"/>
      <c r="IU268" s="11"/>
      <c r="IV268" s="11"/>
      <c r="IW268" s="11"/>
      <c r="IX268" s="11"/>
      <c r="IY268" s="11"/>
      <c r="IZ268" s="11"/>
      <c r="JA268" s="11"/>
      <c r="JB268" s="11"/>
      <c r="JC268" s="11"/>
      <c r="JD268" s="11"/>
      <c r="JE268" s="11"/>
      <c r="JF268" s="11"/>
      <c r="JG268" s="11"/>
      <c r="JH268" s="11"/>
      <c r="JI268" s="11"/>
      <c r="JJ268" s="11"/>
      <c r="JK268" s="11"/>
      <c r="JL268" s="11"/>
      <c r="JM268" s="11"/>
      <c r="JN268" s="11"/>
      <c r="JO268" s="11"/>
      <c r="JP268" s="11"/>
      <c r="JQ268" s="11"/>
      <c r="JR268" s="11"/>
      <c r="JS268" s="11"/>
      <c r="JT268" s="11"/>
      <c r="JU268" s="11"/>
      <c r="JV268" s="11"/>
    </row>
    <row r="269" spans="1:282" x14ac:dyDescent="0.25">
      <c r="A269" t="s">
        <v>152</v>
      </c>
      <c r="B269" t="s">
        <v>153</v>
      </c>
      <c r="C269" s="13" t="s">
        <v>308</v>
      </c>
      <c r="D269" t="s">
        <v>204</v>
      </c>
      <c r="E269" s="40">
        <v>33000</v>
      </c>
      <c r="F269" s="40">
        <f t="shared" si="48"/>
        <v>947.1</v>
      </c>
      <c r="G269" s="40">
        <v>0</v>
      </c>
      <c r="H269" s="40">
        <f>E269*0.0304</f>
        <v>1003.2</v>
      </c>
      <c r="I269" s="40">
        <v>2215</v>
      </c>
      <c r="J269" s="40">
        <f t="shared" si="49"/>
        <v>4165.3</v>
      </c>
      <c r="K269" s="40">
        <f t="shared" si="50"/>
        <v>28834.7</v>
      </c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1"/>
      <c r="AY269" s="11"/>
      <c r="AZ269" s="11"/>
      <c r="BA269" s="11"/>
      <c r="BB269" s="11"/>
      <c r="BC269" s="11"/>
      <c r="BD269" s="11"/>
      <c r="BE269" s="11"/>
      <c r="BF269" s="11"/>
      <c r="BG269" s="11"/>
      <c r="BH269" s="11"/>
      <c r="BI269" s="11"/>
      <c r="BJ269" s="11"/>
      <c r="BK269" s="11"/>
      <c r="BL269" s="11"/>
      <c r="BM269" s="11"/>
      <c r="BN269" s="11"/>
      <c r="BO269" s="11"/>
      <c r="BP269" s="11"/>
      <c r="BQ269" s="11"/>
      <c r="BR269" s="11"/>
      <c r="BS269" s="11"/>
      <c r="BT269" s="11"/>
      <c r="BU269" s="11"/>
      <c r="BV269" s="11"/>
      <c r="BW269" s="11"/>
      <c r="BX269" s="11"/>
      <c r="BY269" s="11"/>
      <c r="BZ269" s="11"/>
      <c r="CA269" s="11"/>
      <c r="CB269" s="11"/>
      <c r="CC269" s="11"/>
      <c r="CD269" s="11"/>
      <c r="CE269" s="11"/>
      <c r="CF269" s="11"/>
      <c r="CG269" s="11"/>
      <c r="CH269" s="11"/>
      <c r="CI269" s="11"/>
      <c r="CJ269" s="11"/>
      <c r="CK269" s="11"/>
      <c r="CL269" s="11"/>
      <c r="CM269" s="11"/>
      <c r="CN269" s="11"/>
      <c r="CO269" s="11"/>
      <c r="CP269" s="11"/>
      <c r="CQ269" s="11"/>
      <c r="CR269" s="11"/>
      <c r="CS269" s="11"/>
      <c r="CT269" s="11"/>
      <c r="CU269" s="11"/>
      <c r="CV269" s="11"/>
      <c r="CW269" s="11"/>
      <c r="CX269" s="11"/>
      <c r="CY269" s="11"/>
      <c r="CZ269" s="11"/>
      <c r="DA269" s="11"/>
      <c r="DB269" s="11"/>
      <c r="DC269" s="11"/>
      <c r="DD269" s="11"/>
      <c r="DE269" s="11"/>
      <c r="DF269" s="11"/>
      <c r="DG269" s="11"/>
      <c r="DH269" s="11"/>
      <c r="DI269" s="11"/>
      <c r="DJ269" s="11"/>
      <c r="DK269" s="11"/>
      <c r="DL269" s="11"/>
      <c r="DM269" s="11"/>
      <c r="DN269" s="11"/>
      <c r="DO269" s="11"/>
      <c r="DP269" s="11"/>
      <c r="DQ269" s="11"/>
      <c r="DR269" s="11"/>
      <c r="DS269" s="11"/>
      <c r="DT269" s="11"/>
      <c r="DU269" s="11"/>
      <c r="DV269" s="11"/>
      <c r="DW269" s="11"/>
      <c r="DX269" s="11"/>
      <c r="DY269" s="11"/>
      <c r="DZ269" s="11"/>
      <c r="EA269" s="11"/>
      <c r="EB269" s="11"/>
      <c r="EC269" s="11"/>
      <c r="ED269" s="11"/>
      <c r="EE269" s="11"/>
      <c r="EF269" s="11"/>
      <c r="EG269" s="11"/>
      <c r="EH269" s="11"/>
      <c r="EI269" s="11"/>
      <c r="EJ269" s="11"/>
      <c r="EK269" s="11"/>
      <c r="EL269" s="11"/>
      <c r="EM269" s="11"/>
      <c r="EN269" s="11"/>
      <c r="EO269" s="11"/>
      <c r="EP269" s="11"/>
      <c r="EQ269" s="11"/>
      <c r="ER269" s="11"/>
      <c r="ES269" s="11"/>
      <c r="ET269" s="11"/>
      <c r="EU269" s="11"/>
      <c r="EV269" s="11"/>
      <c r="EW269" s="11"/>
      <c r="EX269" s="11"/>
      <c r="EY269" s="11"/>
      <c r="EZ269" s="11"/>
      <c r="FA269" s="11"/>
      <c r="FB269" s="11"/>
      <c r="FC269" s="11"/>
      <c r="FD269" s="11"/>
      <c r="FE269" s="11"/>
      <c r="FF269" s="11"/>
      <c r="FG269" s="11"/>
      <c r="FH269" s="11"/>
      <c r="FI269" s="11"/>
      <c r="FJ269" s="11"/>
      <c r="FK269" s="11"/>
      <c r="FL269" s="11"/>
      <c r="FM269" s="11"/>
      <c r="FN269" s="11"/>
      <c r="FO269" s="11"/>
      <c r="FP269" s="11"/>
      <c r="FQ269" s="11"/>
      <c r="FR269" s="11"/>
      <c r="FS269" s="11"/>
      <c r="FT269" s="11"/>
      <c r="FU269" s="11"/>
      <c r="FV269" s="11"/>
      <c r="FW269" s="11"/>
      <c r="FX269" s="11"/>
      <c r="FY269" s="11"/>
      <c r="FZ269" s="11"/>
      <c r="GA269" s="11"/>
      <c r="GB269" s="11"/>
      <c r="GC269" s="11"/>
      <c r="GD269" s="11"/>
      <c r="GE269" s="11"/>
      <c r="GF269" s="11"/>
      <c r="GG269" s="11"/>
      <c r="GH269" s="11"/>
      <c r="GI269" s="11"/>
      <c r="GJ269" s="11"/>
      <c r="GK269" s="11"/>
      <c r="GL269" s="11"/>
      <c r="GM269" s="11"/>
      <c r="GN269" s="11"/>
      <c r="GO269" s="11"/>
      <c r="GP269" s="11"/>
      <c r="GQ269" s="11"/>
      <c r="GR269" s="11"/>
      <c r="GS269" s="11"/>
      <c r="GT269" s="11"/>
      <c r="GU269" s="11"/>
      <c r="GV269" s="11"/>
      <c r="GW269" s="11"/>
      <c r="GX269" s="11"/>
      <c r="GY269" s="11"/>
      <c r="GZ269" s="11"/>
      <c r="HA269" s="11"/>
      <c r="HB269" s="11"/>
      <c r="HC269" s="11"/>
      <c r="HD269" s="11"/>
      <c r="HE269" s="11"/>
      <c r="HF269" s="11"/>
      <c r="HG269" s="11"/>
      <c r="HH269" s="11"/>
      <c r="HI269" s="11"/>
      <c r="HJ269" s="11"/>
      <c r="HK269" s="11"/>
      <c r="HL269" s="11"/>
      <c r="HM269" s="11"/>
      <c r="HN269" s="11"/>
      <c r="HO269" s="11"/>
      <c r="HP269" s="11"/>
      <c r="HQ269" s="11"/>
      <c r="HR269" s="11"/>
      <c r="HS269" s="11"/>
      <c r="HT269" s="11"/>
      <c r="HU269" s="11"/>
      <c r="HV269" s="11"/>
      <c r="HW269" s="11"/>
      <c r="HX269" s="11"/>
      <c r="HY269" s="11"/>
      <c r="HZ269" s="11"/>
      <c r="IA269" s="11"/>
      <c r="IB269" s="11"/>
      <c r="IC269" s="11"/>
      <c r="ID269" s="11"/>
      <c r="IE269" s="11"/>
      <c r="IF269" s="11"/>
      <c r="IG269" s="11"/>
      <c r="IH269" s="11"/>
      <c r="II269" s="11"/>
      <c r="IJ269" s="11"/>
      <c r="IK269" s="11"/>
      <c r="IL269" s="11"/>
      <c r="IM269" s="11"/>
      <c r="IN269" s="11"/>
      <c r="IO269" s="11"/>
      <c r="IP269" s="11"/>
      <c r="IQ269" s="11"/>
      <c r="IR269" s="11"/>
      <c r="IS269" s="11"/>
      <c r="IT269" s="11"/>
      <c r="IU269" s="11"/>
      <c r="IV269" s="11"/>
      <c r="IW269" s="11"/>
      <c r="IX269" s="11"/>
      <c r="IY269" s="11"/>
      <c r="IZ269" s="11"/>
      <c r="JA269" s="11"/>
      <c r="JB269" s="11"/>
      <c r="JC269" s="11"/>
      <c r="JD269" s="11"/>
      <c r="JE269" s="11"/>
      <c r="JF269" s="11"/>
      <c r="JG269" s="11"/>
      <c r="JH269" s="11"/>
      <c r="JI269" s="11"/>
      <c r="JJ269" s="11"/>
      <c r="JK269" s="11"/>
      <c r="JL269" s="11"/>
      <c r="JM269" s="11"/>
      <c r="JN269" s="11"/>
      <c r="JO269" s="11"/>
      <c r="JP269" s="11"/>
      <c r="JQ269" s="11"/>
      <c r="JR269" s="11"/>
      <c r="JS269" s="11"/>
      <c r="JT269" s="11"/>
      <c r="JU269" s="11"/>
      <c r="JV269" s="11"/>
    </row>
    <row r="270" spans="1:282" x14ac:dyDescent="0.25">
      <c r="A270" t="s">
        <v>156</v>
      </c>
      <c r="B270" t="s">
        <v>153</v>
      </c>
      <c r="C270" s="13" t="s">
        <v>308</v>
      </c>
      <c r="D270" t="s">
        <v>204</v>
      </c>
      <c r="E270" s="40">
        <v>33000</v>
      </c>
      <c r="F270" s="40">
        <f t="shared" si="48"/>
        <v>947.1</v>
      </c>
      <c r="G270" s="40">
        <v>0</v>
      </c>
      <c r="H270" s="40">
        <f>E270*0.0304</f>
        <v>1003.2</v>
      </c>
      <c r="I270" s="40">
        <v>315</v>
      </c>
      <c r="J270" s="40">
        <f t="shared" si="49"/>
        <v>2265.3000000000002</v>
      </c>
      <c r="K270" s="40">
        <f t="shared" si="50"/>
        <v>30734.7</v>
      </c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1"/>
      <c r="AY270" s="11"/>
      <c r="AZ270" s="11"/>
      <c r="BA270" s="11"/>
      <c r="BB270" s="11"/>
      <c r="BC270" s="11"/>
      <c r="BD270" s="11"/>
      <c r="BE270" s="11"/>
      <c r="BF270" s="11"/>
      <c r="BG270" s="11"/>
      <c r="BH270" s="11"/>
      <c r="BI270" s="11"/>
      <c r="BJ270" s="11"/>
      <c r="BK270" s="11"/>
      <c r="BL270" s="11"/>
      <c r="BM270" s="11"/>
      <c r="BN270" s="11"/>
      <c r="BO270" s="11"/>
      <c r="BP270" s="11"/>
      <c r="BQ270" s="11"/>
      <c r="BR270" s="11"/>
      <c r="BS270" s="11"/>
      <c r="BT270" s="11"/>
      <c r="BU270" s="11"/>
      <c r="BV270" s="11"/>
      <c r="BW270" s="11"/>
      <c r="BX270" s="11"/>
      <c r="BY270" s="11"/>
      <c r="BZ270" s="11"/>
      <c r="CA270" s="11"/>
      <c r="CB270" s="11"/>
      <c r="CC270" s="11"/>
      <c r="CD270" s="11"/>
      <c r="CE270" s="11"/>
      <c r="CF270" s="11"/>
      <c r="CG270" s="11"/>
      <c r="CH270" s="11"/>
      <c r="CI270" s="11"/>
      <c r="CJ270" s="11"/>
      <c r="CK270" s="11"/>
      <c r="CL270" s="11"/>
      <c r="CM270" s="11"/>
      <c r="CN270" s="11"/>
      <c r="CO270" s="11"/>
      <c r="CP270" s="11"/>
      <c r="CQ270" s="11"/>
      <c r="CR270" s="11"/>
      <c r="CS270" s="11"/>
      <c r="CT270" s="11"/>
      <c r="CU270" s="11"/>
      <c r="CV270" s="11"/>
      <c r="CW270" s="11"/>
      <c r="CX270" s="11"/>
      <c r="CY270" s="11"/>
      <c r="CZ270" s="11"/>
      <c r="DA270" s="11"/>
      <c r="DB270" s="11"/>
      <c r="DC270" s="11"/>
      <c r="DD270" s="11"/>
      <c r="DE270" s="11"/>
      <c r="DF270" s="11"/>
      <c r="DG270" s="11"/>
      <c r="DH270" s="11"/>
      <c r="DI270" s="11"/>
      <c r="DJ270" s="11"/>
      <c r="DK270" s="11"/>
      <c r="DL270" s="11"/>
      <c r="DM270" s="11"/>
      <c r="DN270" s="11"/>
      <c r="DO270" s="11"/>
      <c r="DP270" s="11"/>
      <c r="DQ270" s="11"/>
      <c r="DR270" s="11"/>
      <c r="DS270" s="11"/>
      <c r="DT270" s="11"/>
      <c r="DU270" s="11"/>
      <c r="DV270" s="11"/>
      <c r="DW270" s="11"/>
      <c r="DX270" s="11"/>
      <c r="DY270" s="11"/>
      <c r="DZ270" s="11"/>
      <c r="EA270" s="11"/>
      <c r="EB270" s="11"/>
      <c r="EC270" s="11"/>
      <c r="ED270" s="11"/>
      <c r="EE270" s="11"/>
      <c r="EF270" s="11"/>
      <c r="EG270" s="11"/>
      <c r="EH270" s="11"/>
      <c r="EI270" s="11"/>
      <c r="EJ270" s="11"/>
      <c r="EK270" s="11"/>
      <c r="EL270" s="11"/>
      <c r="EM270" s="11"/>
      <c r="EN270" s="11"/>
      <c r="EO270" s="11"/>
      <c r="EP270" s="11"/>
      <c r="EQ270" s="11"/>
      <c r="ER270" s="11"/>
      <c r="ES270" s="11"/>
      <c r="ET270" s="11"/>
      <c r="EU270" s="11"/>
      <c r="EV270" s="11"/>
      <c r="EW270" s="11"/>
      <c r="EX270" s="11"/>
      <c r="EY270" s="11"/>
      <c r="EZ270" s="11"/>
      <c r="FA270" s="11"/>
      <c r="FB270" s="11"/>
      <c r="FC270" s="11"/>
      <c r="FD270" s="11"/>
      <c r="FE270" s="11"/>
      <c r="FF270" s="11"/>
      <c r="FG270" s="11"/>
      <c r="FH270" s="11"/>
      <c r="FI270" s="11"/>
      <c r="FJ270" s="11"/>
      <c r="FK270" s="11"/>
      <c r="FL270" s="11"/>
      <c r="FM270" s="11"/>
      <c r="FN270" s="11"/>
      <c r="FO270" s="11"/>
      <c r="FP270" s="11"/>
      <c r="FQ270" s="11"/>
      <c r="FR270" s="11"/>
      <c r="FS270" s="11"/>
      <c r="FT270" s="11"/>
      <c r="FU270" s="11"/>
      <c r="FV270" s="11"/>
      <c r="FW270" s="11"/>
      <c r="FX270" s="11"/>
      <c r="FY270" s="11"/>
      <c r="FZ270" s="11"/>
      <c r="GA270" s="11"/>
      <c r="GB270" s="11"/>
      <c r="GC270" s="11"/>
      <c r="GD270" s="11"/>
      <c r="GE270" s="11"/>
      <c r="GF270" s="11"/>
      <c r="GG270" s="11"/>
      <c r="GH270" s="11"/>
      <c r="GI270" s="11"/>
      <c r="GJ270" s="11"/>
      <c r="GK270" s="11"/>
      <c r="GL270" s="11"/>
      <c r="GM270" s="11"/>
      <c r="GN270" s="11"/>
      <c r="GO270" s="11"/>
      <c r="GP270" s="11"/>
      <c r="GQ270" s="11"/>
      <c r="GR270" s="11"/>
      <c r="GS270" s="11"/>
      <c r="GT270" s="11"/>
      <c r="GU270" s="11"/>
      <c r="GV270" s="11"/>
      <c r="GW270" s="11"/>
      <c r="GX270" s="11"/>
      <c r="GY270" s="11"/>
      <c r="GZ270" s="11"/>
      <c r="HA270" s="11"/>
      <c r="HB270" s="11"/>
      <c r="HC270" s="11"/>
      <c r="HD270" s="11"/>
      <c r="HE270" s="11"/>
      <c r="HF270" s="11"/>
      <c r="HG270" s="11"/>
      <c r="HH270" s="11"/>
      <c r="HI270" s="11"/>
      <c r="HJ270" s="11"/>
      <c r="HK270" s="11"/>
      <c r="HL270" s="11"/>
      <c r="HM270" s="11"/>
      <c r="HN270" s="11"/>
      <c r="HO270" s="11"/>
      <c r="HP270" s="11"/>
      <c r="HQ270" s="11"/>
      <c r="HR270" s="11"/>
      <c r="HS270" s="11"/>
      <c r="HT270" s="11"/>
      <c r="HU270" s="11"/>
      <c r="HV270" s="11"/>
      <c r="HW270" s="11"/>
      <c r="HX270" s="11"/>
      <c r="HY270" s="11"/>
      <c r="HZ270" s="11"/>
      <c r="IA270" s="11"/>
      <c r="IB270" s="11"/>
      <c r="IC270" s="11"/>
      <c r="ID270" s="11"/>
      <c r="IE270" s="11"/>
      <c r="IF270" s="11"/>
      <c r="IG270" s="11"/>
      <c r="IH270" s="11"/>
      <c r="II270" s="11"/>
      <c r="IJ270" s="11"/>
      <c r="IK270" s="11"/>
      <c r="IL270" s="11"/>
      <c r="IM270" s="11"/>
      <c r="IN270" s="11"/>
      <c r="IO270" s="11"/>
      <c r="IP270" s="11"/>
      <c r="IQ270" s="11"/>
      <c r="IR270" s="11"/>
      <c r="IS270" s="11"/>
      <c r="IT270" s="11"/>
      <c r="IU270" s="11"/>
      <c r="IV270" s="11"/>
      <c r="IW270" s="11"/>
      <c r="IX270" s="11"/>
      <c r="IY270" s="11"/>
      <c r="IZ270" s="11"/>
      <c r="JA270" s="11"/>
      <c r="JB270" s="11"/>
      <c r="JC270" s="11"/>
      <c r="JD270" s="11"/>
      <c r="JE270" s="11"/>
      <c r="JF270" s="11"/>
      <c r="JG270" s="11"/>
      <c r="JH270" s="11"/>
      <c r="JI270" s="11"/>
      <c r="JJ270" s="11"/>
      <c r="JK270" s="11"/>
      <c r="JL270" s="11"/>
      <c r="JM270" s="11"/>
      <c r="JN270" s="11"/>
      <c r="JO270" s="11"/>
      <c r="JP270" s="11"/>
      <c r="JQ270" s="11"/>
      <c r="JR270" s="11"/>
      <c r="JS270" s="11"/>
      <c r="JT270" s="11"/>
      <c r="JU270" s="11"/>
      <c r="JV270" s="11"/>
    </row>
    <row r="271" spans="1:282" x14ac:dyDescent="0.25">
      <c r="A271" t="s">
        <v>343</v>
      </c>
      <c r="B271" t="s">
        <v>413</v>
      </c>
      <c r="C271" s="13" t="s">
        <v>307</v>
      </c>
      <c r="D271" t="s">
        <v>204</v>
      </c>
      <c r="E271" s="40">
        <v>41000</v>
      </c>
      <c r="F271" s="40">
        <f t="shared" si="48"/>
        <v>1176.7</v>
      </c>
      <c r="G271">
        <v>347.17</v>
      </c>
      <c r="H271" s="40">
        <f>E271*0.0304</f>
        <v>1246.4000000000001</v>
      </c>
      <c r="I271" s="40">
        <v>1752.45</v>
      </c>
      <c r="J271" s="40">
        <f t="shared" si="49"/>
        <v>4522.72</v>
      </c>
      <c r="K271" s="40">
        <f t="shared" si="50"/>
        <v>36477.279999999999</v>
      </c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1"/>
      <c r="AY271" s="11"/>
      <c r="AZ271" s="11"/>
      <c r="BA271" s="11"/>
      <c r="BB271" s="11"/>
      <c r="BC271" s="11"/>
      <c r="BD271" s="11"/>
      <c r="BE271" s="11"/>
      <c r="BF271" s="11"/>
      <c r="BG271" s="11"/>
      <c r="BH271" s="11"/>
      <c r="BI271" s="11"/>
      <c r="BJ271" s="11"/>
      <c r="BK271" s="11"/>
      <c r="BL271" s="11"/>
      <c r="BM271" s="11"/>
      <c r="BN271" s="11"/>
      <c r="BO271" s="11"/>
      <c r="BP271" s="11"/>
      <c r="BQ271" s="11"/>
      <c r="BR271" s="11"/>
      <c r="BS271" s="11"/>
      <c r="BT271" s="11"/>
      <c r="BU271" s="11"/>
      <c r="BV271" s="11"/>
      <c r="BW271" s="11"/>
      <c r="BX271" s="11"/>
      <c r="BY271" s="11"/>
      <c r="BZ271" s="11"/>
      <c r="CA271" s="11"/>
      <c r="CB271" s="11"/>
      <c r="CC271" s="11"/>
      <c r="CD271" s="11"/>
      <c r="CE271" s="11"/>
      <c r="CF271" s="11"/>
      <c r="CG271" s="11"/>
      <c r="CH271" s="11"/>
      <c r="CI271" s="11"/>
      <c r="CJ271" s="11"/>
      <c r="CK271" s="11"/>
      <c r="CL271" s="11"/>
      <c r="CM271" s="11"/>
      <c r="CN271" s="11"/>
      <c r="CO271" s="11"/>
      <c r="CP271" s="11"/>
      <c r="CQ271" s="11"/>
      <c r="CR271" s="11"/>
      <c r="CS271" s="11"/>
      <c r="CT271" s="11"/>
      <c r="CU271" s="11"/>
      <c r="CV271" s="11"/>
      <c r="CW271" s="11"/>
      <c r="CX271" s="11"/>
      <c r="CY271" s="11"/>
      <c r="CZ271" s="11"/>
      <c r="DA271" s="11"/>
      <c r="DB271" s="11"/>
      <c r="DC271" s="11"/>
      <c r="DD271" s="11"/>
      <c r="DE271" s="11"/>
      <c r="DF271" s="11"/>
      <c r="DG271" s="11"/>
      <c r="DH271" s="11"/>
      <c r="DI271" s="11"/>
      <c r="DJ271" s="11"/>
      <c r="DK271" s="11"/>
      <c r="DL271" s="11"/>
      <c r="DM271" s="11"/>
      <c r="DN271" s="11"/>
      <c r="DO271" s="11"/>
      <c r="DP271" s="11"/>
      <c r="DQ271" s="11"/>
      <c r="DR271" s="11"/>
      <c r="DS271" s="11"/>
      <c r="DT271" s="11"/>
      <c r="DU271" s="11"/>
      <c r="DV271" s="11"/>
      <c r="DW271" s="11"/>
      <c r="DX271" s="11"/>
      <c r="DY271" s="11"/>
      <c r="DZ271" s="11"/>
      <c r="EA271" s="11"/>
      <c r="EB271" s="11"/>
      <c r="EC271" s="11"/>
      <c r="ED271" s="11"/>
      <c r="EE271" s="11"/>
      <c r="EF271" s="11"/>
      <c r="EG271" s="11"/>
      <c r="EH271" s="11"/>
      <c r="EI271" s="11"/>
      <c r="EJ271" s="11"/>
      <c r="EK271" s="11"/>
      <c r="EL271" s="11"/>
      <c r="EM271" s="11"/>
      <c r="EN271" s="11"/>
      <c r="EO271" s="11"/>
      <c r="EP271" s="11"/>
      <c r="EQ271" s="11"/>
      <c r="ER271" s="11"/>
      <c r="ES271" s="11"/>
      <c r="ET271" s="11"/>
      <c r="EU271" s="11"/>
      <c r="EV271" s="11"/>
      <c r="EW271" s="11"/>
      <c r="EX271" s="11"/>
      <c r="EY271" s="11"/>
      <c r="EZ271" s="11"/>
      <c r="FA271" s="11"/>
      <c r="FB271" s="11"/>
      <c r="FC271" s="11"/>
      <c r="FD271" s="11"/>
      <c r="FE271" s="11"/>
      <c r="FF271" s="11"/>
      <c r="FG271" s="11"/>
      <c r="FH271" s="11"/>
      <c r="FI271" s="11"/>
      <c r="FJ271" s="11"/>
      <c r="FK271" s="11"/>
      <c r="FL271" s="11"/>
      <c r="FM271" s="11"/>
      <c r="FN271" s="11"/>
      <c r="FO271" s="11"/>
      <c r="FP271" s="11"/>
      <c r="FQ271" s="11"/>
      <c r="FR271" s="11"/>
      <c r="FS271" s="11"/>
      <c r="FT271" s="11"/>
      <c r="FU271" s="11"/>
      <c r="FV271" s="11"/>
      <c r="FW271" s="11"/>
      <c r="FX271" s="11"/>
      <c r="FY271" s="11"/>
      <c r="FZ271" s="11"/>
      <c r="GA271" s="11"/>
      <c r="GB271" s="11"/>
      <c r="GC271" s="11"/>
      <c r="GD271" s="11"/>
      <c r="GE271" s="11"/>
      <c r="GF271" s="11"/>
      <c r="GG271" s="11"/>
      <c r="GH271" s="11"/>
      <c r="GI271" s="11"/>
      <c r="GJ271" s="11"/>
      <c r="GK271" s="11"/>
      <c r="GL271" s="11"/>
      <c r="GM271" s="11"/>
      <c r="GN271" s="11"/>
      <c r="GO271" s="11"/>
      <c r="GP271" s="11"/>
      <c r="GQ271" s="11"/>
      <c r="GR271" s="11"/>
      <c r="GS271" s="11"/>
      <c r="GT271" s="11"/>
      <c r="GU271" s="11"/>
      <c r="GV271" s="11"/>
      <c r="GW271" s="11"/>
      <c r="GX271" s="11"/>
      <c r="GY271" s="11"/>
      <c r="GZ271" s="11"/>
      <c r="HA271" s="11"/>
      <c r="HB271" s="11"/>
      <c r="HC271" s="11"/>
      <c r="HD271" s="11"/>
      <c r="HE271" s="11"/>
      <c r="HF271" s="11"/>
      <c r="HG271" s="11"/>
      <c r="HH271" s="11"/>
      <c r="HI271" s="11"/>
      <c r="HJ271" s="11"/>
      <c r="HK271" s="11"/>
      <c r="HL271" s="11"/>
      <c r="HM271" s="11"/>
      <c r="HN271" s="11"/>
      <c r="HO271" s="11"/>
      <c r="HP271" s="11"/>
      <c r="HQ271" s="11"/>
      <c r="HR271" s="11"/>
      <c r="HS271" s="11"/>
      <c r="HT271" s="11"/>
      <c r="HU271" s="11"/>
      <c r="HV271" s="11"/>
      <c r="HW271" s="11"/>
      <c r="HX271" s="11"/>
      <c r="HY271" s="11"/>
      <c r="HZ271" s="11"/>
      <c r="IA271" s="11"/>
      <c r="IB271" s="11"/>
      <c r="IC271" s="11"/>
      <c r="ID271" s="11"/>
      <c r="IE271" s="11"/>
      <c r="IF271" s="11"/>
      <c r="IG271" s="11"/>
      <c r="IH271" s="11"/>
      <c r="II271" s="11"/>
      <c r="IJ271" s="11"/>
      <c r="IK271" s="11"/>
      <c r="IL271" s="11"/>
      <c r="IM271" s="11"/>
      <c r="IN271" s="11"/>
      <c r="IO271" s="11"/>
      <c r="IP271" s="11"/>
      <c r="IQ271" s="11"/>
      <c r="IR271" s="11"/>
      <c r="IS271" s="11"/>
      <c r="IT271" s="11"/>
      <c r="IU271" s="11"/>
      <c r="IV271" s="11"/>
      <c r="IW271" s="11"/>
      <c r="IX271" s="11"/>
      <c r="IY271" s="11"/>
      <c r="IZ271" s="11"/>
      <c r="JA271" s="11"/>
      <c r="JB271" s="11"/>
      <c r="JC271" s="11"/>
      <c r="JD271" s="11"/>
      <c r="JE271" s="11"/>
      <c r="JF271" s="11"/>
      <c r="JG271" s="11"/>
      <c r="JH271" s="11"/>
      <c r="JI271" s="11"/>
      <c r="JJ271" s="11"/>
      <c r="JK271" s="11"/>
      <c r="JL271" s="11"/>
      <c r="JM271" s="11"/>
      <c r="JN271" s="11"/>
      <c r="JO271" s="11"/>
      <c r="JP271" s="11"/>
      <c r="JQ271" s="11"/>
      <c r="JR271" s="11"/>
      <c r="JS271" s="11"/>
      <c r="JT271" s="11"/>
      <c r="JU271" s="11"/>
      <c r="JV271" s="11"/>
    </row>
    <row r="272" spans="1:282" x14ac:dyDescent="0.25">
      <c r="A272" t="s">
        <v>139</v>
      </c>
      <c r="B272" t="s">
        <v>414</v>
      </c>
      <c r="C272" s="13" t="s">
        <v>307</v>
      </c>
      <c r="D272" t="s">
        <v>204</v>
      </c>
      <c r="E272" s="40">
        <v>46000</v>
      </c>
      <c r="F272" s="40">
        <f t="shared" si="48"/>
        <v>1320.2</v>
      </c>
      <c r="G272" s="60">
        <v>1289.46</v>
      </c>
      <c r="H272" s="40">
        <f>E272*0.0304</f>
        <v>1398.4</v>
      </c>
      <c r="I272" s="40">
        <v>5520.13</v>
      </c>
      <c r="J272" s="40">
        <f t="shared" si="49"/>
        <v>9528.19</v>
      </c>
      <c r="K272" s="40">
        <f>+E272-J272</f>
        <v>36471.81</v>
      </c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1"/>
      <c r="AY272" s="11"/>
      <c r="AZ272" s="11"/>
      <c r="BA272" s="11"/>
      <c r="BB272" s="11"/>
      <c r="BC272" s="11"/>
      <c r="BD272" s="11"/>
      <c r="BE272" s="11"/>
      <c r="BF272" s="11"/>
      <c r="BG272" s="11"/>
      <c r="BH272" s="11"/>
      <c r="BI272" s="11"/>
      <c r="BJ272" s="11"/>
      <c r="BK272" s="11"/>
      <c r="BL272" s="11"/>
      <c r="BM272" s="11"/>
      <c r="BN272" s="11"/>
      <c r="BO272" s="11"/>
      <c r="BP272" s="11"/>
      <c r="BQ272" s="11"/>
      <c r="BR272" s="11"/>
      <c r="BS272" s="11"/>
      <c r="BT272" s="11"/>
      <c r="BU272" s="11"/>
      <c r="BV272" s="11"/>
      <c r="BW272" s="11"/>
      <c r="BX272" s="11"/>
      <c r="BY272" s="11"/>
      <c r="BZ272" s="11"/>
      <c r="CA272" s="11"/>
      <c r="CB272" s="11"/>
      <c r="CC272" s="11"/>
      <c r="CD272" s="11"/>
      <c r="CE272" s="11"/>
      <c r="CF272" s="11"/>
      <c r="CG272" s="11"/>
      <c r="CH272" s="11"/>
      <c r="CI272" s="11"/>
      <c r="CJ272" s="11"/>
      <c r="CK272" s="11"/>
      <c r="CL272" s="11"/>
      <c r="CM272" s="11"/>
      <c r="CN272" s="11"/>
      <c r="CO272" s="11"/>
      <c r="CP272" s="11"/>
      <c r="CQ272" s="11"/>
      <c r="CR272" s="11"/>
      <c r="CS272" s="11"/>
      <c r="CT272" s="11"/>
      <c r="CU272" s="11"/>
      <c r="CV272" s="11"/>
      <c r="CW272" s="11"/>
      <c r="CX272" s="11"/>
      <c r="CY272" s="11"/>
      <c r="CZ272" s="11"/>
      <c r="DA272" s="11"/>
      <c r="DB272" s="11"/>
      <c r="DC272" s="11"/>
      <c r="DD272" s="11"/>
      <c r="DE272" s="11"/>
      <c r="DF272" s="11"/>
      <c r="DG272" s="11"/>
      <c r="DH272" s="11"/>
      <c r="DI272" s="11"/>
      <c r="DJ272" s="11"/>
      <c r="DK272" s="11"/>
      <c r="DL272" s="11"/>
      <c r="DM272" s="11"/>
      <c r="DN272" s="11"/>
      <c r="DO272" s="11"/>
      <c r="DP272" s="11"/>
      <c r="DQ272" s="11"/>
      <c r="DR272" s="11"/>
      <c r="DS272" s="11"/>
      <c r="DT272" s="11"/>
      <c r="DU272" s="11"/>
      <c r="DV272" s="11"/>
      <c r="DW272" s="11"/>
      <c r="DX272" s="11"/>
      <c r="DY272" s="11"/>
      <c r="DZ272" s="11"/>
      <c r="EA272" s="11"/>
      <c r="EB272" s="11"/>
      <c r="EC272" s="11"/>
      <c r="ED272" s="11"/>
      <c r="EE272" s="11"/>
      <c r="EF272" s="11"/>
      <c r="EG272" s="11"/>
      <c r="EH272" s="11"/>
      <c r="EI272" s="11"/>
      <c r="EJ272" s="11"/>
      <c r="EK272" s="11"/>
      <c r="EL272" s="11"/>
      <c r="EM272" s="11"/>
      <c r="EN272" s="11"/>
      <c r="EO272" s="11"/>
      <c r="EP272" s="11"/>
      <c r="EQ272" s="11"/>
      <c r="ER272" s="11"/>
      <c r="ES272" s="11"/>
      <c r="ET272" s="11"/>
      <c r="EU272" s="11"/>
      <c r="EV272" s="11"/>
      <c r="EW272" s="11"/>
      <c r="EX272" s="11"/>
      <c r="EY272" s="11"/>
      <c r="EZ272" s="11"/>
      <c r="FA272" s="11"/>
      <c r="FB272" s="11"/>
      <c r="FC272" s="11"/>
      <c r="FD272" s="11"/>
      <c r="FE272" s="11"/>
      <c r="FF272" s="11"/>
      <c r="FG272" s="11"/>
      <c r="FH272" s="11"/>
      <c r="FI272" s="11"/>
      <c r="FJ272" s="11"/>
      <c r="FK272" s="11"/>
      <c r="FL272" s="11"/>
      <c r="FM272" s="11"/>
      <c r="FN272" s="11"/>
      <c r="FO272" s="11"/>
      <c r="FP272" s="11"/>
      <c r="FQ272" s="11"/>
      <c r="FR272" s="11"/>
      <c r="FS272" s="11"/>
      <c r="FT272" s="11"/>
      <c r="FU272" s="11"/>
      <c r="FV272" s="11"/>
      <c r="FW272" s="11"/>
      <c r="FX272" s="11"/>
      <c r="FY272" s="11"/>
      <c r="FZ272" s="11"/>
      <c r="GA272" s="11"/>
      <c r="GB272" s="11"/>
      <c r="GC272" s="11"/>
      <c r="GD272" s="11"/>
      <c r="GE272" s="11"/>
      <c r="GF272" s="11"/>
      <c r="GG272" s="11"/>
      <c r="GH272" s="11"/>
      <c r="GI272" s="11"/>
      <c r="GJ272" s="11"/>
      <c r="GK272" s="11"/>
      <c r="GL272" s="11"/>
      <c r="GM272" s="11"/>
      <c r="GN272" s="11"/>
      <c r="GO272" s="11"/>
      <c r="GP272" s="11"/>
      <c r="GQ272" s="11"/>
      <c r="GR272" s="11"/>
      <c r="GS272" s="11"/>
      <c r="GT272" s="11"/>
      <c r="GU272" s="11"/>
      <c r="GV272" s="11"/>
      <c r="GW272" s="11"/>
      <c r="GX272" s="11"/>
      <c r="GY272" s="11"/>
      <c r="GZ272" s="11"/>
      <c r="HA272" s="11"/>
      <c r="HB272" s="11"/>
      <c r="HC272" s="11"/>
      <c r="HD272" s="11"/>
      <c r="HE272" s="11"/>
      <c r="HF272" s="11"/>
      <c r="HG272" s="11"/>
      <c r="HH272" s="11"/>
      <c r="HI272" s="11"/>
      <c r="HJ272" s="11"/>
      <c r="HK272" s="11"/>
      <c r="HL272" s="11"/>
      <c r="HM272" s="11"/>
      <c r="HN272" s="11"/>
      <c r="HO272" s="11"/>
      <c r="HP272" s="11"/>
      <c r="HQ272" s="11"/>
      <c r="HR272" s="11"/>
      <c r="HS272" s="11"/>
      <c r="HT272" s="11"/>
      <c r="HU272" s="11"/>
      <c r="HV272" s="11"/>
      <c r="HW272" s="11"/>
      <c r="HX272" s="11"/>
      <c r="HY272" s="11"/>
      <c r="HZ272" s="11"/>
      <c r="IA272" s="11"/>
      <c r="IB272" s="11"/>
      <c r="IC272" s="11"/>
      <c r="ID272" s="11"/>
      <c r="IE272" s="11"/>
      <c r="IF272" s="11"/>
      <c r="IG272" s="11"/>
      <c r="IH272" s="11"/>
      <c r="II272" s="11"/>
      <c r="IJ272" s="11"/>
      <c r="IK272" s="11"/>
      <c r="IL272" s="11"/>
      <c r="IM272" s="11"/>
      <c r="IN272" s="11"/>
      <c r="IO272" s="11"/>
      <c r="IP272" s="11"/>
      <c r="IQ272" s="11"/>
      <c r="IR272" s="11"/>
      <c r="IS272" s="11"/>
      <c r="IT272" s="11"/>
      <c r="IU272" s="11"/>
      <c r="IV272" s="11"/>
      <c r="IW272" s="11"/>
      <c r="IX272" s="11"/>
      <c r="IY272" s="11"/>
      <c r="IZ272" s="11"/>
      <c r="JA272" s="11"/>
      <c r="JB272" s="11"/>
      <c r="JC272" s="11"/>
      <c r="JD272" s="11"/>
      <c r="JE272" s="11"/>
      <c r="JF272" s="11"/>
      <c r="JG272" s="11"/>
      <c r="JH272" s="11"/>
      <c r="JI272" s="11"/>
      <c r="JJ272" s="11"/>
      <c r="JK272" s="11"/>
      <c r="JL272" s="11"/>
      <c r="JM272" s="11"/>
      <c r="JN272" s="11"/>
      <c r="JO272" s="11"/>
      <c r="JP272" s="11"/>
      <c r="JQ272" s="11"/>
      <c r="JR272" s="11"/>
      <c r="JS272" s="11"/>
      <c r="JT272" s="11"/>
      <c r="JU272" s="11"/>
      <c r="JV272" s="11"/>
    </row>
    <row r="273" spans="1:320" x14ac:dyDescent="0.25">
      <c r="A273" t="s">
        <v>344</v>
      </c>
      <c r="B273" t="s">
        <v>140</v>
      </c>
      <c r="C273" s="13" t="s">
        <v>307</v>
      </c>
      <c r="D273" t="s">
        <v>204</v>
      </c>
      <c r="E273" s="40">
        <v>61000</v>
      </c>
      <c r="F273" s="40">
        <f t="shared" si="48"/>
        <v>1750.7</v>
      </c>
      <c r="G273" s="60">
        <v>3674.86</v>
      </c>
      <c r="H273" s="40">
        <f>E273*0.0304</f>
        <v>1854.4</v>
      </c>
      <c r="I273" s="40">
        <v>11291.17</v>
      </c>
      <c r="J273" s="40">
        <f t="shared" si="49"/>
        <v>18571.13</v>
      </c>
      <c r="K273" s="40">
        <f t="shared" si="50"/>
        <v>42428.87</v>
      </c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1"/>
      <c r="AY273" s="11"/>
      <c r="AZ273" s="11"/>
      <c r="BA273" s="11"/>
      <c r="BB273" s="11"/>
      <c r="BC273" s="11"/>
      <c r="BD273" s="11"/>
      <c r="BE273" s="11"/>
      <c r="BF273" s="11"/>
      <c r="BG273" s="11"/>
      <c r="BH273" s="11"/>
      <c r="BI273" s="11"/>
      <c r="BJ273" s="11"/>
      <c r="BK273" s="11"/>
      <c r="BL273" s="11"/>
      <c r="BM273" s="11"/>
      <c r="BN273" s="11"/>
      <c r="BO273" s="11"/>
      <c r="BP273" s="11"/>
      <c r="BQ273" s="11"/>
      <c r="BR273" s="11"/>
      <c r="BS273" s="11"/>
      <c r="BT273" s="11"/>
      <c r="BU273" s="11"/>
      <c r="BV273" s="11"/>
      <c r="BW273" s="11"/>
      <c r="BX273" s="11"/>
      <c r="BY273" s="11"/>
      <c r="BZ273" s="11"/>
      <c r="CA273" s="11"/>
      <c r="CB273" s="11"/>
      <c r="CC273" s="11"/>
      <c r="CD273" s="11"/>
      <c r="CE273" s="11"/>
      <c r="CF273" s="11"/>
      <c r="CG273" s="11"/>
      <c r="CH273" s="11"/>
      <c r="CI273" s="11"/>
      <c r="CJ273" s="11"/>
      <c r="CK273" s="11"/>
      <c r="CL273" s="11"/>
      <c r="CM273" s="11"/>
      <c r="CN273" s="11"/>
      <c r="CO273" s="11"/>
      <c r="CP273" s="11"/>
      <c r="CQ273" s="11"/>
      <c r="CR273" s="11"/>
      <c r="CS273" s="11"/>
      <c r="CT273" s="11"/>
      <c r="CU273" s="11"/>
      <c r="CV273" s="11"/>
      <c r="CW273" s="11"/>
      <c r="CX273" s="11"/>
      <c r="CY273" s="11"/>
      <c r="CZ273" s="11"/>
      <c r="DA273" s="11"/>
      <c r="DB273" s="11"/>
      <c r="DC273" s="11"/>
      <c r="DD273" s="11"/>
      <c r="DE273" s="11"/>
      <c r="DF273" s="11"/>
      <c r="DG273" s="11"/>
      <c r="DH273" s="11"/>
      <c r="DI273" s="11"/>
      <c r="DJ273" s="11"/>
      <c r="DK273" s="11"/>
      <c r="DL273" s="11"/>
      <c r="DM273" s="11"/>
      <c r="DN273" s="11"/>
      <c r="DO273" s="11"/>
      <c r="DP273" s="11"/>
      <c r="DQ273" s="11"/>
      <c r="DR273" s="11"/>
      <c r="DS273" s="11"/>
      <c r="DT273" s="11"/>
      <c r="DU273" s="11"/>
      <c r="DV273" s="11"/>
      <c r="DW273" s="11"/>
      <c r="DX273" s="11"/>
      <c r="DY273" s="11"/>
      <c r="DZ273" s="11"/>
      <c r="EA273" s="11"/>
      <c r="EB273" s="11"/>
      <c r="EC273" s="11"/>
      <c r="ED273" s="11"/>
      <c r="EE273" s="11"/>
      <c r="EF273" s="11"/>
      <c r="EG273" s="11"/>
      <c r="EH273" s="11"/>
      <c r="EI273" s="11"/>
      <c r="EJ273" s="11"/>
      <c r="EK273" s="11"/>
      <c r="EL273" s="11"/>
      <c r="EM273" s="11"/>
      <c r="EN273" s="11"/>
      <c r="EO273" s="11"/>
      <c r="EP273" s="11"/>
      <c r="EQ273" s="11"/>
      <c r="ER273" s="11"/>
      <c r="ES273" s="11"/>
      <c r="ET273" s="11"/>
      <c r="EU273" s="11"/>
      <c r="EV273" s="11"/>
      <c r="EW273" s="11"/>
      <c r="EX273" s="11"/>
      <c r="EY273" s="11"/>
      <c r="EZ273" s="11"/>
      <c r="FA273" s="11"/>
      <c r="FB273" s="11"/>
      <c r="FC273" s="11"/>
      <c r="FD273" s="11"/>
      <c r="FE273" s="11"/>
      <c r="FF273" s="11"/>
      <c r="FG273" s="11"/>
      <c r="FH273" s="11"/>
      <c r="FI273" s="11"/>
      <c r="FJ273" s="11"/>
      <c r="FK273" s="11"/>
      <c r="FL273" s="11"/>
      <c r="FM273" s="11"/>
      <c r="FN273" s="11"/>
      <c r="FO273" s="11"/>
      <c r="FP273" s="11"/>
      <c r="FQ273" s="11"/>
      <c r="FR273" s="11"/>
      <c r="FS273" s="11"/>
      <c r="FT273" s="11"/>
      <c r="FU273" s="11"/>
      <c r="FV273" s="11"/>
      <c r="FW273" s="11"/>
      <c r="FX273" s="11"/>
      <c r="FY273" s="11"/>
      <c r="FZ273" s="11"/>
      <c r="GA273" s="11"/>
      <c r="GB273" s="11"/>
      <c r="GC273" s="11"/>
      <c r="GD273" s="11"/>
      <c r="GE273" s="11"/>
      <c r="GF273" s="11"/>
      <c r="GG273" s="11"/>
      <c r="GH273" s="11"/>
      <c r="GI273" s="11"/>
      <c r="GJ273" s="11"/>
      <c r="GK273" s="11"/>
      <c r="GL273" s="11"/>
      <c r="GM273" s="11"/>
      <c r="GN273" s="11"/>
      <c r="GO273" s="11"/>
      <c r="GP273" s="11"/>
      <c r="GQ273" s="11"/>
      <c r="GR273" s="11"/>
      <c r="GS273" s="11"/>
      <c r="GT273" s="11"/>
      <c r="GU273" s="11"/>
      <c r="GV273" s="11"/>
      <c r="GW273" s="11"/>
      <c r="GX273" s="11"/>
      <c r="GY273" s="11"/>
      <c r="GZ273" s="11"/>
      <c r="HA273" s="11"/>
      <c r="HB273" s="11"/>
      <c r="HC273" s="11"/>
      <c r="HD273" s="11"/>
      <c r="HE273" s="11"/>
      <c r="HF273" s="11"/>
      <c r="HG273" s="11"/>
      <c r="HH273" s="11"/>
      <c r="HI273" s="11"/>
      <c r="HJ273" s="11"/>
      <c r="HK273" s="11"/>
      <c r="HL273" s="11"/>
      <c r="HM273" s="11"/>
      <c r="HN273" s="11"/>
      <c r="HO273" s="11"/>
      <c r="HP273" s="11"/>
      <c r="HQ273" s="11"/>
      <c r="HR273" s="11"/>
      <c r="HS273" s="11"/>
      <c r="HT273" s="11"/>
      <c r="HU273" s="11"/>
      <c r="HV273" s="11"/>
      <c r="HW273" s="11"/>
      <c r="HX273" s="11"/>
      <c r="HY273" s="11"/>
      <c r="HZ273" s="11"/>
      <c r="IA273" s="11"/>
      <c r="IB273" s="11"/>
      <c r="IC273" s="11"/>
      <c r="ID273" s="11"/>
      <c r="IE273" s="11"/>
      <c r="IF273" s="11"/>
      <c r="IG273" s="11"/>
      <c r="IH273" s="11"/>
      <c r="II273" s="11"/>
      <c r="IJ273" s="11"/>
      <c r="IK273" s="11"/>
      <c r="IL273" s="11"/>
      <c r="IM273" s="11"/>
      <c r="IN273" s="11"/>
      <c r="IO273" s="11"/>
      <c r="IP273" s="11"/>
      <c r="IQ273" s="11"/>
      <c r="IR273" s="11"/>
      <c r="IS273" s="11"/>
      <c r="IT273" s="11"/>
      <c r="IU273" s="11"/>
      <c r="IV273" s="11"/>
      <c r="IW273" s="11"/>
      <c r="IX273" s="11"/>
      <c r="IY273" s="11"/>
      <c r="IZ273" s="11"/>
      <c r="JA273" s="11"/>
      <c r="JB273" s="11"/>
      <c r="JC273" s="11"/>
      <c r="JD273" s="11"/>
      <c r="JE273" s="11"/>
      <c r="JF273" s="11"/>
      <c r="JG273" s="11"/>
      <c r="JH273" s="11"/>
      <c r="JI273" s="11"/>
      <c r="JJ273" s="11"/>
      <c r="JK273" s="11"/>
      <c r="JL273" s="11"/>
      <c r="JM273" s="11"/>
      <c r="JN273" s="11"/>
      <c r="JO273" s="11"/>
      <c r="JP273" s="11"/>
      <c r="JQ273" s="11"/>
      <c r="JR273" s="11"/>
      <c r="JS273" s="11"/>
      <c r="JT273" s="11"/>
      <c r="JU273" s="11"/>
      <c r="JV273" s="11"/>
    </row>
    <row r="274" spans="1:320" s="26" customFormat="1" x14ac:dyDescent="0.25">
      <c r="A274" t="s">
        <v>141</v>
      </c>
      <c r="B274" t="s">
        <v>414</v>
      </c>
      <c r="C274" s="13" t="s">
        <v>307</v>
      </c>
      <c r="D274" t="s">
        <v>204</v>
      </c>
      <c r="E274" s="40">
        <v>46000</v>
      </c>
      <c r="F274" s="40">
        <f t="shared" si="48"/>
        <v>1320.2</v>
      </c>
      <c r="G274" s="60">
        <v>1289.46</v>
      </c>
      <c r="H274" s="40">
        <v>1398.4</v>
      </c>
      <c r="I274" s="40">
        <v>2355</v>
      </c>
      <c r="J274" s="40">
        <f t="shared" si="49"/>
        <v>6363.06</v>
      </c>
      <c r="K274" s="40">
        <f t="shared" si="50"/>
        <v>39636.94</v>
      </c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1"/>
      <c r="AY274" s="11"/>
      <c r="AZ274" s="11"/>
      <c r="BA274" s="11"/>
      <c r="BB274" s="11"/>
      <c r="BC274" s="11"/>
      <c r="BD274" s="11"/>
      <c r="BE274" s="11"/>
      <c r="BF274" s="11"/>
      <c r="BG274" s="11"/>
      <c r="BH274" s="11"/>
      <c r="BI274" s="11"/>
      <c r="BJ274" s="11"/>
      <c r="BK274" s="11"/>
      <c r="BL274" s="11"/>
      <c r="BM274" s="11"/>
      <c r="BN274" s="11"/>
      <c r="BO274" s="11"/>
      <c r="BP274" s="11"/>
      <c r="BQ274" s="11"/>
      <c r="BR274" s="11"/>
      <c r="BS274" s="11"/>
      <c r="BT274" s="11"/>
      <c r="BU274" s="11"/>
      <c r="BV274" s="11"/>
      <c r="BW274" s="11"/>
      <c r="BX274" s="11"/>
      <c r="BY274" s="11"/>
      <c r="BZ274" s="11"/>
      <c r="CA274" s="11"/>
      <c r="CB274" s="11"/>
      <c r="CC274" s="11"/>
      <c r="CD274" s="11"/>
      <c r="CE274" s="11"/>
      <c r="CF274" s="11"/>
      <c r="CG274" s="11"/>
      <c r="CH274" s="11"/>
      <c r="CI274" s="11"/>
      <c r="CJ274" s="11"/>
      <c r="CK274" s="11"/>
      <c r="CL274" s="11"/>
      <c r="CM274" s="11"/>
      <c r="CN274" s="11"/>
      <c r="CO274" s="11"/>
      <c r="CP274" s="11"/>
      <c r="CQ274" s="11"/>
      <c r="CR274" s="11"/>
      <c r="CS274" s="11"/>
      <c r="CT274" s="11"/>
      <c r="CU274" s="11"/>
      <c r="CV274" s="11"/>
      <c r="CW274" s="11"/>
      <c r="CX274" s="11"/>
      <c r="CY274" s="11"/>
      <c r="CZ274" s="11"/>
      <c r="DA274" s="11"/>
      <c r="DB274" s="11"/>
      <c r="DC274" s="11"/>
      <c r="DD274" s="11"/>
      <c r="DE274" s="11"/>
      <c r="DF274" s="11"/>
      <c r="DG274" s="11"/>
      <c r="DH274" s="11"/>
      <c r="DI274" s="11"/>
      <c r="DJ274" s="11"/>
      <c r="DK274" s="11"/>
      <c r="DL274" s="11"/>
      <c r="DM274" s="11"/>
      <c r="DN274" s="11"/>
      <c r="DO274" s="11"/>
      <c r="DP274" s="11"/>
      <c r="DQ274" s="11"/>
      <c r="DR274" s="11"/>
      <c r="DS274" s="11"/>
      <c r="DT274" s="11"/>
      <c r="DU274" s="11"/>
      <c r="DV274" s="11"/>
      <c r="DW274" s="11"/>
      <c r="DX274" s="11"/>
      <c r="DY274" s="11"/>
      <c r="DZ274" s="11"/>
      <c r="EA274" s="11"/>
      <c r="EB274" s="11"/>
      <c r="EC274" s="11"/>
      <c r="ED274" s="11"/>
      <c r="EE274" s="11"/>
      <c r="EF274" s="11"/>
      <c r="EG274" s="11"/>
      <c r="EH274" s="11"/>
      <c r="EI274" s="11"/>
      <c r="EJ274" s="11"/>
      <c r="EK274" s="11"/>
      <c r="EL274" s="11"/>
      <c r="EM274" s="11"/>
      <c r="EN274" s="11"/>
      <c r="EO274" s="11"/>
      <c r="EP274" s="11"/>
      <c r="EQ274" s="11"/>
      <c r="ER274" s="11"/>
      <c r="ES274" s="11"/>
      <c r="ET274" s="11"/>
      <c r="EU274" s="11"/>
      <c r="EV274" s="11"/>
      <c r="EW274" s="11"/>
      <c r="EX274" s="11"/>
      <c r="EY274" s="11"/>
      <c r="EZ274" s="11"/>
      <c r="FA274" s="11"/>
      <c r="FB274" s="11"/>
      <c r="FC274" s="11"/>
      <c r="FD274" s="11"/>
      <c r="FE274" s="11"/>
      <c r="FF274" s="11"/>
      <c r="FG274" s="11"/>
      <c r="FH274" s="11"/>
      <c r="FI274" s="11"/>
      <c r="FJ274" s="11"/>
      <c r="FK274" s="11"/>
      <c r="FL274" s="11"/>
      <c r="FM274" s="11"/>
      <c r="FN274" s="11"/>
      <c r="FO274" s="11"/>
      <c r="FP274" s="11"/>
      <c r="FQ274" s="11"/>
      <c r="FR274" s="11"/>
      <c r="FS274" s="11"/>
      <c r="FT274" s="11"/>
      <c r="FU274" s="11"/>
      <c r="FV274" s="11"/>
      <c r="FW274" s="11"/>
      <c r="FX274" s="11"/>
      <c r="FY274" s="11"/>
      <c r="FZ274" s="11"/>
      <c r="GA274" s="11"/>
      <c r="GB274" s="11"/>
      <c r="GC274" s="11"/>
      <c r="GD274" s="11"/>
      <c r="GE274" s="11"/>
      <c r="GF274" s="11"/>
      <c r="GG274" s="11"/>
      <c r="GH274" s="11"/>
      <c r="GI274" s="11"/>
      <c r="GJ274" s="11"/>
      <c r="GK274" s="11"/>
      <c r="GL274" s="11"/>
      <c r="GM274" s="11"/>
      <c r="GN274" s="11"/>
      <c r="GO274" s="11"/>
      <c r="GP274" s="11"/>
      <c r="GQ274" s="11"/>
      <c r="GR274" s="11"/>
      <c r="GS274" s="11"/>
      <c r="GT274" s="11"/>
      <c r="GU274" s="11"/>
      <c r="GV274" s="11"/>
      <c r="GW274" s="11"/>
      <c r="GX274" s="11"/>
      <c r="GY274" s="11"/>
      <c r="GZ274" s="11"/>
      <c r="HA274" s="11"/>
      <c r="HB274" s="11"/>
      <c r="HC274" s="11"/>
      <c r="HD274" s="11"/>
      <c r="HE274" s="11"/>
      <c r="HF274" s="11"/>
      <c r="HG274" s="11"/>
      <c r="HH274" s="11"/>
      <c r="HI274" s="11"/>
      <c r="HJ274" s="11"/>
      <c r="HK274" s="11"/>
      <c r="HL274" s="11"/>
      <c r="HM274" s="11"/>
      <c r="HN274" s="11"/>
      <c r="HO274" s="11"/>
      <c r="HP274" s="11"/>
      <c r="HQ274" s="11"/>
      <c r="HR274" s="11"/>
      <c r="HS274" s="11"/>
      <c r="HT274" s="11"/>
      <c r="HU274" s="11"/>
      <c r="HV274" s="11"/>
      <c r="HW274" s="11"/>
      <c r="HX274" s="11"/>
      <c r="HY274" s="11"/>
      <c r="HZ274" s="11"/>
      <c r="IA274" s="11"/>
      <c r="IB274" s="11"/>
      <c r="IC274" s="11"/>
      <c r="ID274" s="11"/>
      <c r="IE274" s="11"/>
      <c r="IF274" s="11"/>
      <c r="IG274" s="11"/>
      <c r="IH274" s="11"/>
      <c r="II274" s="11"/>
      <c r="IJ274" s="11"/>
      <c r="IK274" s="11"/>
      <c r="IL274" s="11"/>
      <c r="IM274" s="11"/>
      <c r="IN274" s="11"/>
      <c r="IO274" s="11"/>
      <c r="IP274" s="11"/>
      <c r="IQ274" s="11"/>
      <c r="IR274" s="11"/>
      <c r="IS274" s="11"/>
      <c r="IT274" s="11"/>
      <c r="IU274" s="11"/>
      <c r="IV274" s="11"/>
      <c r="IW274" s="11"/>
      <c r="IX274" s="11"/>
      <c r="IY274" s="11"/>
      <c r="IZ274" s="11"/>
      <c r="JA274" s="11"/>
      <c r="JB274" s="11"/>
      <c r="JC274" s="11"/>
      <c r="JD274" s="11"/>
      <c r="JE274" s="11"/>
      <c r="JF274" s="11"/>
      <c r="JG274" s="11"/>
      <c r="JH274" s="11"/>
      <c r="JI274" s="11"/>
      <c r="JJ274" s="11"/>
      <c r="JK274" s="11"/>
      <c r="JL274" s="11"/>
      <c r="JM274" s="11"/>
      <c r="JN274" s="11"/>
      <c r="JO274" s="11"/>
      <c r="JP274" s="11"/>
      <c r="JQ274" s="11"/>
      <c r="JR274" s="11"/>
      <c r="JS274" s="11"/>
      <c r="JT274" s="11"/>
      <c r="JU274" s="11"/>
      <c r="JV274" s="11"/>
      <c r="JW274" s="11"/>
      <c r="JX274" s="11"/>
      <c r="JY274" s="11"/>
      <c r="JZ274" s="11"/>
      <c r="KA274" s="11"/>
      <c r="KB274" s="11"/>
      <c r="KC274" s="11"/>
      <c r="KD274" s="11"/>
      <c r="KE274" s="11"/>
      <c r="KF274" s="11"/>
      <c r="KG274" s="11"/>
      <c r="KH274" s="11"/>
      <c r="KI274" s="11"/>
      <c r="KJ274" s="11"/>
      <c r="KK274" s="11"/>
      <c r="KL274" s="11"/>
      <c r="KM274" s="11"/>
      <c r="KN274" s="11"/>
      <c r="KO274" s="11"/>
      <c r="KP274" s="11"/>
      <c r="KQ274" s="11"/>
      <c r="KR274" s="11"/>
      <c r="KS274" s="11"/>
      <c r="KT274" s="11"/>
      <c r="KU274" s="11"/>
      <c r="KV274" s="11"/>
      <c r="KW274" s="11"/>
      <c r="KX274" s="11"/>
      <c r="KY274" s="11"/>
      <c r="KZ274" s="11"/>
      <c r="LA274" s="11"/>
      <c r="LB274" s="11"/>
      <c r="LC274" s="11"/>
      <c r="LD274" s="11"/>
      <c r="LE274" s="11"/>
      <c r="LF274" s="11"/>
      <c r="LG274" s="11"/>
      <c r="LH274" s="11"/>
    </row>
    <row r="275" spans="1:320" x14ac:dyDescent="0.25">
      <c r="A275" t="s">
        <v>345</v>
      </c>
      <c r="B275" t="s">
        <v>415</v>
      </c>
      <c r="C275" s="13" t="s">
        <v>308</v>
      </c>
      <c r="D275" t="s">
        <v>204</v>
      </c>
      <c r="E275" s="40">
        <v>45000</v>
      </c>
      <c r="F275" s="40">
        <f t="shared" si="48"/>
        <v>1291.5</v>
      </c>
      <c r="G275">
        <v>675.09</v>
      </c>
      <c r="H275" s="40">
        <f>E275*0.0304</f>
        <v>1368</v>
      </c>
      <c r="I275" s="40">
        <v>3329.9</v>
      </c>
      <c r="J275" s="40">
        <f t="shared" si="49"/>
        <v>6664.49</v>
      </c>
      <c r="K275" s="40">
        <f t="shared" si="50"/>
        <v>38335.51</v>
      </c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1"/>
      <c r="AY275" s="11"/>
      <c r="AZ275" s="11"/>
      <c r="BA275" s="11"/>
      <c r="BB275" s="11"/>
      <c r="BC275" s="11"/>
      <c r="BD275" s="11"/>
      <c r="BE275" s="11"/>
      <c r="BF275" s="11"/>
      <c r="BG275" s="11"/>
      <c r="BH275" s="11"/>
      <c r="BI275" s="11"/>
      <c r="BJ275" s="11"/>
      <c r="BK275" s="11"/>
      <c r="BL275" s="11"/>
      <c r="BM275" s="11"/>
      <c r="BN275" s="11"/>
      <c r="BO275" s="11"/>
      <c r="BP275" s="11"/>
      <c r="BQ275" s="11"/>
      <c r="BR275" s="11"/>
      <c r="BS275" s="11"/>
      <c r="BT275" s="11"/>
      <c r="BU275" s="11"/>
      <c r="BV275" s="11"/>
      <c r="BW275" s="11"/>
      <c r="BX275" s="11"/>
      <c r="BY275" s="11"/>
      <c r="BZ275" s="11"/>
      <c r="CA275" s="11"/>
      <c r="CB275" s="11"/>
      <c r="CC275" s="11"/>
      <c r="CD275" s="11"/>
      <c r="CE275" s="11"/>
      <c r="CF275" s="11"/>
      <c r="CG275" s="11"/>
      <c r="CH275" s="11"/>
      <c r="CI275" s="11"/>
      <c r="CJ275" s="11"/>
      <c r="CK275" s="11"/>
      <c r="CL275" s="11"/>
      <c r="CM275" s="11"/>
      <c r="CN275" s="11"/>
      <c r="CO275" s="11"/>
      <c r="CP275" s="11"/>
      <c r="CQ275" s="11"/>
      <c r="CR275" s="11"/>
      <c r="CS275" s="11"/>
      <c r="CT275" s="11"/>
      <c r="CU275" s="11"/>
      <c r="CV275" s="11"/>
      <c r="CW275" s="11"/>
      <c r="CX275" s="11"/>
      <c r="CY275" s="11"/>
      <c r="CZ275" s="11"/>
      <c r="DA275" s="11"/>
      <c r="DB275" s="11"/>
      <c r="DC275" s="11"/>
      <c r="DD275" s="11"/>
      <c r="DE275" s="11"/>
      <c r="DF275" s="11"/>
      <c r="DG275" s="11"/>
      <c r="DH275" s="11"/>
      <c r="DI275" s="11"/>
      <c r="DJ275" s="11"/>
      <c r="DK275" s="11"/>
      <c r="DL275" s="11"/>
      <c r="DM275" s="11"/>
      <c r="DN275" s="11"/>
      <c r="DO275" s="11"/>
      <c r="DP275" s="11"/>
      <c r="DQ275" s="11"/>
      <c r="DR275" s="11"/>
      <c r="DS275" s="11"/>
      <c r="DT275" s="11"/>
      <c r="DU275" s="11"/>
      <c r="DV275" s="11"/>
      <c r="DW275" s="11"/>
      <c r="DX275" s="11"/>
      <c r="DY275" s="11"/>
      <c r="DZ275" s="11"/>
      <c r="EA275" s="11"/>
      <c r="EB275" s="11"/>
      <c r="EC275" s="11"/>
      <c r="ED275" s="11"/>
      <c r="EE275" s="11"/>
      <c r="EF275" s="11"/>
      <c r="EG275" s="11"/>
      <c r="EH275" s="11"/>
      <c r="EI275" s="11"/>
      <c r="EJ275" s="11"/>
      <c r="EK275" s="11"/>
      <c r="EL275" s="11"/>
      <c r="EM275" s="11"/>
      <c r="EN275" s="11"/>
      <c r="EO275" s="11"/>
      <c r="EP275" s="11"/>
      <c r="EQ275" s="11"/>
      <c r="ER275" s="11"/>
      <c r="ES275" s="11"/>
      <c r="ET275" s="11"/>
      <c r="EU275" s="11"/>
      <c r="EV275" s="11"/>
      <c r="EW275" s="11"/>
      <c r="EX275" s="11"/>
      <c r="EY275" s="11"/>
      <c r="EZ275" s="11"/>
      <c r="FA275" s="11"/>
      <c r="FB275" s="11"/>
      <c r="FC275" s="11"/>
      <c r="FD275" s="11"/>
      <c r="FE275" s="11"/>
      <c r="FF275" s="11"/>
      <c r="FG275" s="11"/>
      <c r="FH275" s="11"/>
      <c r="FI275" s="11"/>
      <c r="FJ275" s="11"/>
      <c r="FK275" s="11"/>
      <c r="FL275" s="11"/>
      <c r="FM275" s="11"/>
      <c r="FN275" s="11"/>
      <c r="FO275" s="11"/>
      <c r="FP275" s="11"/>
      <c r="FQ275" s="11"/>
      <c r="FR275" s="11"/>
      <c r="FS275" s="11"/>
      <c r="FT275" s="11"/>
      <c r="FU275" s="11"/>
      <c r="FV275" s="11"/>
      <c r="FW275" s="11"/>
      <c r="FX275" s="11"/>
      <c r="FY275" s="11"/>
      <c r="FZ275" s="11"/>
      <c r="GA275" s="11"/>
      <c r="GB275" s="11"/>
      <c r="GC275" s="11"/>
      <c r="GD275" s="11"/>
      <c r="GE275" s="11"/>
      <c r="GF275" s="11"/>
      <c r="GG275" s="11"/>
      <c r="GH275" s="11"/>
      <c r="GI275" s="11"/>
      <c r="GJ275" s="11"/>
      <c r="GK275" s="11"/>
      <c r="GL275" s="11"/>
      <c r="GM275" s="11"/>
      <c r="GN275" s="11"/>
      <c r="GO275" s="11"/>
      <c r="GP275" s="11"/>
      <c r="GQ275" s="11"/>
      <c r="GR275" s="11"/>
      <c r="GS275" s="11"/>
      <c r="GT275" s="11"/>
      <c r="GU275" s="11"/>
      <c r="GV275" s="11"/>
      <c r="GW275" s="11"/>
      <c r="GX275" s="11"/>
      <c r="GY275" s="11"/>
      <c r="GZ275" s="11"/>
      <c r="HA275" s="11"/>
      <c r="HB275" s="11"/>
      <c r="HC275" s="11"/>
      <c r="HD275" s="11"/>
      <c r="HE275" s="11"/>
      <c r="HF275" s="11"/>
      <c r="HG275" s="11"/>
      <c r="HH275" s="11"/>
      <c r="HI275" s="11"/>
      <c r="HJ275" s="11"/>
      <c r="HK275" s="11"/>
      <c r="HL275" s="11"/>
      <c r="HM275" s="11"/>
      <c r="HN275" s="11"/>
      <c r="HO275" s="11"/>
      <c r="HP275" s="11"/>
      <c r="HQ275" s="11"/>
      <c r="HR275" s="11"/>
      <c r="HS275" s="11"/>
      <c r="HT275" s="11"/>
      <c r="HU275" s="11"/>
      <c r="HV275" s="11"/>
      <c r="HW275" s="11"/>
      <c r="HX275" s="11"/>
      <c r="HY275" s="11"/>
      <c r="HZ275" s="11"/>
      <c r="IA275" s="11"/>
      <c r="IB275" s="11"/>
      <c r="IC275" s="11"/>
      <c r="ID275" s="11"/>
      <c r="IE275" s="11"/>
      <c r="IF275" s="11"/>
      <c r="IG275" s="11"/>
      <c r="IH275" s="11"/>
      <c r="II275" s="11"/>
      <c r="IJ275" s="11"/>
      <c r="IK275" s="11"/>
      <c r="IL275" s="11"/>
      <c r="IM275" s="11"/>
      <c r="IN275" s="11"/>
      <c r="IO275" s="11"/>
      <c r="IP275" s="11"/>
      <c r="IQ275" s="11"/>
      <c r="IR275" s="11"/>
      <c r="IS275" s="11"/>
      <c r="IT275" s="11"/>
      <c r="IU275" s="11"/>
      <c r="IV275" s="11"/>
      <c r="IW275" s="11"/>
      <c r="IX275" s="11"/>
      <c r="IY275" s="11"/>
      <c r="IZ275" s="11"/>
      <c r="JA275" s="11"/>
      <c r="JB275" s="11"/>
      <c r="JC275" s="11"/>
      <c r="JD275" s="11"/>
      <c r="JE275" s="11"/>
      <c r="JF275" s="11"/>
      <c r="JG275" s="11"/>
      <c r="JH275" s="11"/>
      <c r="JI275" s="11"/>
      <c r="JJ275" s="11"/>
      <c r="JK275" s="11"/>
      <c r="JL275" s="11"/>
      <c r="JM275" s="11"/>
      <c r="JN275" s="11"/>
      <c r="JO275" s="11"/>
      <c r="JP275" s="11"/>
      <c r="JQ275" s="11"/>
      <c r="JR275" s="11"/>
      <c r="JS275" s="11"/>
      <c r="JT275" s="11"/>
      <c r="JU275" s="11"/>
      <c r="JV275" s="11"/>
      <c r="JW275" s="11"/>
      <c r="JX275" s="11"/>
      <c r="JY275" s="11"/>
      <c r="JZ275" s="11"/>
      <c r="KA275" s="11"/>
      <c r="KB275" s="11"/>
      <c r="KC275" s="11"/>
      <c r="KD275" s="11"/>
      <c r="KE275" s="11"/>
      <c r="KF275" s="11"/>
      <c r="KG275" s="11"/>
      <c r="KH275" s="11"/>
      <c r="KI275" s="11"/>
      <c r="KJ275" s="11"/>
      <c r="KK275" s="11"/>
      <c r="KL275" s="11"/>
      <c r="KM275" s="11"/>
      <c r="KN275" s="11"/>
      <c r="KO275" s="11"/>
      <c r="KP275" s="11"/>
      <c r="KQ275" s="11"/>
      <c r="KR275" s="11"/>
      <c r="KS275" s="11"/>
      <c r="KT275" s="11"/>
      <c r="KU275" s="11"/>
      <c r="KV275" s="11"/>
      <c r="KW275" s="11"/>
      <c r="KX275" s="11"/>
      <c r="KY275" s="11"/>
      <c r="KZ275" s="11"/>
      <c r="LA275" s="11"/>
      <c r="LB275" s="11"/>
      <c r="LC275" s="11"/>
      <c r="LD275" s="11"/>
      <c r="LE275" s="11"/>
      <c r="LF275" s="11"/>
      <c r="LG275" s="11"/>
      <c r="LH275" s="11"/>
    </row>
    <row r="276" spans="1:320" s="26" customFormat="1" x14ac:dyDescent="0.25">
      <c r="A276" t="s">
        <v>346</v>
      </c>
      <c r="B276" t="s">
        <v>143</v>
      </c>
      <c r="C276" s="13" t="s">
        <v>308</v>
      </c>
      <c r="D276" t="s">
        <v>204</v>
      </c>
      <c r="E276" s="40">
        <v>45000</v>
      </c>
      <c r="F276" s="40">
        <f t="shared" si="48"/>
        <v>1291.5</v>
      </c>
      <c r="G276" s="60">
        <v>1148.33</v>
      </c>
      <c r="H276" s="40">
        <f>E276*0.0304</f>
        <v>1368</v>
      </c>
      <c r="I276" s="40">
        <v>647</v>
      </c>
      <c r="J276" s="40">
        <f t="shared" si="49"/>
        <v>4454.83</v>
      </c>
      <c r="K276" s="40">
        <f t="shared" si="50"/>
        <v>40545.17</v>
      </c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1"/>
      <c r="AY276" s="11"/>
      <c r="AZ276" s="11"/>
      <c r="BA276" s="11"/>
      <c r="BB276" s="11"/>
      <c r="BC276" s="11"/>
      <c r="BD276" s="11"/>
      <c r="BE276" s="11"/>
      <c r="BF276" s="11"/>
      <c r="BG276" s="11"/>
      <c r="BH276" s="11"/>
      <c r="BI276" s="11"/>
      <c r="BJ276" s="11"/>
      <c r="BK276" s="11"/>
      <c r="BL276" s="11"/>
      <c r="BM276" s="11"/>
      <c r="BN276" s="11"/>
      <c r="BO276" s="11"/>
      <c r="BP276" s="11"/>
      <c r="BQ276" s="11"/>
      <c r="BR276" s="11"/>
      <c r="BS276" s="11"/>
      <c r="BT276" s="11"/>
      <c r="BU276" s="11"/>
      <c r="BV276" s="11"/>
      <c r="BW276" s="11"/>
      <c r="BX276" s="11"/>
      <c r="BY276" s="11"/>
      <c r="BZ276" s="11"/>
      <c r="CA276" s="11"/>
      <c r="CB276" s="11"/>
      <c r="CC276" s="11"/>
      <c r="CD276" s="11"/>
      <c r="CE276" s="11"/>
      <c r="CF276" s="11"/>
      <c r="CG276" s="11"/>
      <c r="CH276" s="11"/>
      <c r="CI276" s="11"/>
      <c r="CJ276" s="11"/>
      <c r="CK276" s="11"/>
      <c r="CL276" s="11"/>
      <c r="CM276" s="11"/>
      <c r="CN276" s="11"/>
      <c r="CO276" s="11"/>
      <c r="CP276" s="11"/>
      <c r="CQ276" s="11"/>
      <c r="CR276" s="11"/>
      <c r="CS276" s="11"/>
      <c r="CT276" s="11"/>
      <c r="CU276" s="11"/>
      <c r="CV276" s="11"/>
      <c r="CW276" s="11"/>
      <c r="CX276" s="11"/>
      <c r="CY276" s="11"/>
      <c r="CZ276" s="11"/>
      <c r="DA276" s="11"/>
      <c r="DB276" s="11"/>
      <c r="DC276" s="11"/>
      <c r="DD276" s="11"/>
      <c r="DE276" s="11"/>
      <c r="DF276" s="11"/>
      <c r="DG276" s="11"/>
      <c r="DH276" s="11"/>
      <c r="DI276" s="11"/>
      <c r="DJ276" s="11"/>
      <c r="DK276" s="11"/>
      <c r="DL276" s="11"/>
      <c r="DM276" s="11"/>
      <c r="DN276" s="11"/>
      <c r="DO276" s="11"/>
      <c r="DP276" s="11"/>
      <c r="DQ276" s="11"/>
      <c r="DR276" s="11"/>
      <c r="DS276" s="11"/>
      <c r="DT276" s="11"/>
      <c r="DU276" s="11"/>
      <c r="DV276" s="11"/>
      <c r="DW276" s="11"/>
      <c r="DX276" s="11"/>
      <c r="DY276" s="11"/>
      <c r="DZ276" s="11"/>
      <c r="EA276" s="11"/>
      <c r="EB276" s="11"/>
      <c r="EC276" s="11"/>
      <c r="ED276" s="11"/>
      <c r="EE276" s="11"/>
      <c r="EF276" s="11"/>
      <c r="EG276" s="11"/>
      <c r="EH276" s="11"/>
      <c r="EI276" s="11"/>
      <c r="EJ276" s="11"/>
      <c r="EK276" s="11"/>
      <c r="EL276" s="11"/>
      <c r="EM276" s="11"/>
      <c r="EN276" s="11"/>
      <c r="EO276" s="11"/>
      <c r="EP276" s="11"/>
      <c r="EQ276" s="11"/>
      <c r="ER276" s="11"/>
      <c r="ES276" s="11"/>
      <c r="ET276" s="11"/>
      <c r="EU276" s="11"/>
      <c r="EV276" s="11"/>
      <c r="EW276" s="11"/>
      <c r="EX276" s="11"/>
      <c r="EY276" s="11"/>
      <c r="EZ276" s="11"/>
      <c r="FA276" s="11"/>
      <c r="FB276" s="11"/>
      <c r="FC276" s="11"/>
      <c r="FD276" s="11"/>
      <c r="FE276" s="11"/>
      <c r="FF276" s="11"/>
      <c r="FG276" s="11"/>
      <c r="FH276" s="11"/>
      <c r="FI276" s="11"/>
      <c r="FJ276" s="11"/>
      <c r="FK276" s="11"/>
      <c r="FL276" s="11"/>
      <c r="FM276" s="11"/>
      <c r="FN276" s="11"/>
      <c r="FO276" s="11"/>
      <c r="FP276" s="11"/>
      <c r="FQ276" s="11"/>
      <c r="FR276" s="11"/>
      <c r="FS276" s="11"/>
      <c r="FT276" s="11"/>
      <c r="FU276" s="11"/>
      <c r="FV276" s="11"/>
      <c r="FW276" s="11"/>
      <c r="FX276" s="11"/>
      <c r="FY276" s="11"/>
      <c r="FZ276" s="11"/>
      <c r="GA276" s="11"/>
      <c r="GB276" s="11"/>
      <c r="GC276" s="11"/>
      <c r="GD276" s="11"/>
      <c r="GE276" s="11"/>
      <c r="GF276" s="11"/>
      <c r="GG276" s="11"/>
      <c r="GH276" s="11"/>
      <c r="GI276" s="11"/>
      <c r="GJ276" s="11"/>
      <c r="GK276" s="11"/>
      <c r="GL276" s="11"/>
      <c r="GM276" s="11"/>
      <c r="GN276" s="11"/>
      <c r="GO276" s="11"/>
      <c r="GP276" s="11"/>
      <c r="GQ276" s="11"/>
      <c r="GR276" s="11"/>
      <c r="GS276" s="11"/>
      <c r="GT276" s="11"/>
      <c r="GU276" s="11"/>
      <c r="GV276" s="11"/>
      <c r="GW276" s="11"/>
      <c r="GX276" s="11"/>
      <c r="GY276" s="11"/>
      <c r="GZ276" s="11"/>
      <c r="HA276" s="11"/>
      <c r="HB276" s="11"/>
      <c r="HC276" s="11"/>
      <c r="HD276" s="11"/>
      <c r="HE276" s="11"/>
      <c r="HF276" s="11"/>
      <c r="HG276" s="11"/>
      <c r="HH276" s="11"/>
      <c r="HI276" s="11"/>
      <c r="HJ276" s="11"/>
      <c r="HK276" s="11"/>
      <c r="HL276" s="11"/>
      <c r="HM276" s="11"/>
      <c r="HN276" s="11"/>
      <c r="HO276" s="11"/>
      <c r="HP276" s="11"/>
      <c r="HQ276" s="11"/>
      <c r="HR276" s="11"/>
      <c r="HS276" s="11"/>
      <c r="HT276" s="11"/>
      <c r="HU276" s="11"/>
      <c r="HV276" s="11"/>
      <c r="HW276" s="11"/>
      <c r="HX276" s="11"/>
      <c r="HY276" s="11"/>
      <c r="HZ276" s="11"/>
      <c r="IA276" s="11"/>
      <c r="IB276" s="11"/>
      <c r="IC276" s="11"/>
      <c r="ID276" s="11"/>
      <c r="IE276" s="11"/>
      <c r="IF276" s="11"/>
      <c r="IG276" s="11"/>
      <c r="IH276" s="11"/>
      <c r="II276" s="11"/>
      <c r="IJ276" s="11"/>
      <c r="IK276" s="11"/>
      <c r="IL276" s="11"/>
      <c r="IM276" s="11"/>
      <c r="IN276" s="11"/>
      <c r="IO276" s="11"/>
      <c r="IP276" s="11"/>
      <c r="IQ276" s="11"/>
      <c r="IR276" s="11"/>
      <c r="IS276" s="11"/>
      <c r="IT276" s="11"/>
      <c r="IU276" s="11"/>
      <c r="IV276" s="11"/>
      <c r="IW276" s="11"/>
      <c r="IX276" s="11"/>
      <c r="IY276" s="11"/>
      <c r="IZ276" s="11"/>
      <c r="JA276" s="11"/>
      <c r="JB276" s="11"/>
      <c r="JC276" s="11"/>
      <c r="JD276" s="11"/>
      <c r="JE276" s="11"/>
      <c r="JF276" s="11"/>
      <c r="JG276" s="11"/>
      <c r="JH276" s="11"/>
      <c r="JI276" s="11"/>
      <c r="JJ276" s="11"/>
      <c r="JK276" s="11"/>
      <c r="JL276" s="11"/>
      <c r="JM276" s="11"/>
      <c r="JN276" s="11"/>
      <c r="JO276" s="11"/>
      <c r="JP276" s="11"/>
      <c r="JQ276" s="11"/>
      <c r="JR276" s="11"/>
      <c r="JS276" s="11"/>
      <c r="JT276" s="11"/>
      <c r="JU276" s="11"/>
      <c r="JV276" s="11"/>
      <c r="JW276" s="11"/>
      <c r="JX276" s="11"/>
      <c r="JY276" s="11"/>
      <c r="JZ276" s="11"/>
      <c r="KA276" s="11"/>
      <c r="KB276" s="11"/>
      <c r="KC276" s="11"/>
      <c r="KD276" s="11"/>
      <c r="KE276" s="11"/>
      <c r="KF276" s="11"/>
      <c r="KG276" s="11"/>
      <c r="KH276" s="11"/>
      <c r="KI276" s="11"/>
      <c r="KJ276" s="11"/>
      <c r="KK276" s="11"/>
      <c r="KL276" s="11"/>
      <c r="KM276" s="11"/>
      <c r="KN276" s="11"/>
      <c r="KO276" s="11"/>
      <c r="KP276" s="11"/>
      <c r="KQ276" s="11"/>
      <c r="KR276" s="11"/>
      <c r="KS276" s="11"/>
      <c r="KT276" s="11"/>
      <c r="KU276" s="11"/>
      <c r="KV276" s="11"/>
      <c r="KW276" s="11"/>
      <c r="KX276" s="11"/>
      <c r="KY276" s="11"/>
      <c r="KZ276" s="11"/>
      <c r="LA276" s="11"/>
      <c r="LB276" s="11"/>
      <c r="LC276" s="11"/>
      <c r="LD276" s="11"/>
      <c r="LE276" s="11"/>
      <c r="LF276" s="11"/>
      <c r="LG276" s="11"/>
      <c r="LH276" s="11"/>
    </row>
    <row r="277" spans="1:320" s="11" customFormat="1" x14ac:dyDescent="0.25">
      <c r="A277" s="24" t="s">
        <v>12</v>
      </c>
      <c r="B277" s="24">
        <v>10</v>
      </c>
      <c r="C277" s="25"/>
      <c r="D277" s="24"/>
      <c r="E277" s="47">
        <f t="shared" ref="E277:J277" si="51">SUM(E267:E276)</f>
        <v>476000</v>
      </c>
      <c r="F277" s="47">
        <f t="shared" si="51"/>
        <v>13661.2</v>
      </c>
      <c r="G277" s="47">
        <f t="shared" si="51"/>
        <v>17208.79</v>
      </c>
      <c r="H277" s="47">
        <f t="shared" si="51"/>
        <v>14470.4</v>
      </c>
      <c r="I277" s="47">
        <f t="shared" si="51"/>
        <v>42157.46</v>
      </c>
      <c r="J277" s="47">
        <f t="shared" si="51"/>
        <v>87497.85</v>
      </c>
      <c r="K277" s="47">
        <f>SUM(K267:K270)+K271+K272+K273+K274+K275+K276</f>
        <v>388502.15</v>
      </c>
    </row>
    <row r="278" spans="1:320" x14ac:dyDescent="0.25">
      <c r="A278" s="10"/>
      <c r="B278" s="10"/>
      <c r="C278" s="15"/>
      <c r="D278" s="10"/>
      <c r="E278" s="51"/>
      <c r="F278" s="51"/>
      <c r="G278" s="51"/>
      <c r="H278" s="51"/>
      <c r="I278" s="51"/>
      <c r="J278" s="51"/>
      <c r="K278" s="5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1"/>
      <c r="AY278" s="11"/>
      <c r="AZ278" s="11"/>
      <c r="BA278" s="11"/>
      <c r="BB278" s="11"/>
      <c r="BC278" s="11"/>
      <c r="BD278" s="11"/>
      <c r="BE278" s="11"/>
      <c r="BF278" s="11"/>
      <c r="BG278" s="11"/>
      <c r="BH278" s="11"/>
      <c r="BI278" s="11"/>
      <c r="BJ278" s="11"/>
      <c r="BK278" s="11"/>
      <c r="BL278" s="11"/>
      <c r="BM278" s="11"/>
      <c r="BN278" s="11"/>
      <c r="BO278" s="11"/>
      <c r="BP278" s="11"/>
      <c r="BQ278" s="11"/>
      <c r="BR278" s="11"/>
      <c r="BS278" s="11"/>
      <c r="BT278" s="11"/>
      <c r="BU278" s="11"/>
      <c r="BV278" s="11"/>
      <c r="BW278" s="11"/>
      <c r="BX278" s="11"/>
      <c r="BY278" s="11"/>
      <c r="BZ278" s="11"/>
      <c r="CA278" s="11"/>
      <c r="CB278" s="11"/>
      <c r="CC278" s="11"/>
      <c r="CD278" s="11"/>
      <c r="CE278" s="11"/>
      <c r="CF278" s="11"/>
      <c r="CG278" s="11"/>
      <c r="CH278" s="11"/>
      <c r="CI278" s="11"/>
      <c r="CJ278" s="11"/>
      <c r="CK278" s="11"/>
      <c r="CL278" s="11"/>
      <c r="CM278" s="11"/>
      <c r="CN278" s="11"/>
      <c r="CO278" s="11"/>
      <c r="CP278" s="11"/>
      <c r="CQ278" s="11"/>
      <c r="CR278" s="11"/>
      <c r="CS278" s="11"/>
      <c r="CT278" s="11"/>
      <c r="CU278" s="11"/>
      <c r="CV278" s="11"/>
      <c r="CW278" s="11"/>
      <c r="CX278" s="11"/>
      <c r="CY278" s="11"/>
      <c r="CZ278" s="11"/>
      <c r="DA278" s="11"/>
      <c r="DB278" s="11"/>
      <c r="DC278" s="11"/>
      <c r="DD278" s="11"/>
      <c r="DE278" s="11"/>
      <c r="DF278" s="11"/>
      <c r="DG278" s="11"/>
      <c r="DH278" s="11"/>
      <c r="DI278" s="11"/>
      <c r="DJ278" s="11"/>
      <c r="DK278" s="11"/>
      <c r="DL278" s="11"/>
      <c r="DM278" s="11"/>
      <c r="DN278" s="11"/>
      <c r="DO278" s="11"/>
      <c r="DP278" s="11"/>
      <c r="DQ278" s="11"/>
      <c r="DR278" s="11"/>
      <c r="DS278" s="11"/>
      <c r="DT278" s="11"/>
      <c r="DU278" s="11"/>
      <c r="DV278" s="11"/>
      <c r="DW278" s="11"/>
      <c r="DX278" s="11"/>
      <c r="DY278" s="11"/>
      <c r="DZ278" s="11"/>
      <c r="EA278" s="11"/>
      <c r="EB278" s="11"/>
      <c r="EC278" s="11"/>
      <c r="ED278" s="11"/>
      <c r="EE278" s="11"/>
      <c r="EF278" s="11"/>
      <c r="EG278" s="11"/>
      <c r="EH278" s="11"/>
      <c r="EI278" s="11"/>
      <c r="EJ278" s="11"/>
      <c r="EK278" s="11"/>
      <c r="EL278" s="11"/>
      <c r="EM278" s="11"/>
      <c r="EN278" s="11"/>
      <c r="EO278" s="11"/>
      <c r="EP278" s="11"/>
      <c r="EQ278" s="11"/>
      <c r="ER278" s="11"/>
      <c r="ES278" s="11"/>
      <c r="ET278" s="11"/>
      <c r="EU278" s="11"/>
      <c r="EV278" s="11"/>
      <c r="EW278" s="11"/>
      <c r="EX278" s="11"/>
      <c r="EY278" s="11"/>
      <c r="EZ278" s="11"/>
      <c r="FA278" s="11"/>
      <c r="FB278" s="11"/>
      <c r="FC278" s="11"/>
      <c r="FD278" s="11"/>
      <c r="FE278" s="11"/>
      <c r="FF278" s="11"/>
      <c r="FG278" s="11"/>
      <c r="FH278" s="11"/>
      <c r="FI278" s="11"/>
      <c r="FJ278" s="11"/>
      <c r="FK278" s="11"/>
      <c r="FL278" s="11"/>
      <c r="FM278" s="11"/>
      <c r="FN278" s="11"/>
      <c r="FO278" s="11"/>
      <c r="FP278" s="11"/>
      <c r="FQ278" s="11"/>
      <c r="FR278" s="11"/>
      <c r="FS278" s="11"/>
      <c r="FT278" s="11"/>
      <c r="FU278" s="11"/>
      <c r="FV278" s="11"/>
      <c r="FW278" s="11"/>
      <c r="FX278" s="11"/>
      <c r="FY278" s="11"/>
      <c r="FZ278" s="11"/>
      <c r="GA278" s="11"/>
      <c r="GB278" s="11"/>
      <c r="GC278" s="11"/>
      <c r="GD278" s="11"/>
      <c r="GE278" s="11"/>
      <c r="GF278" s="11"/>
      <c r="GG278" s="11"/>
      <c r="GH278" s="11"/>
      <c r="GI278" s="11"/>
      <c r="GJ278" s="11"/>
      <c r="GK278" s="11"/>
      <c r="GL278" s="11"/>
      <c r="GM278" s="11"/>
      <c r="GN278" s="11"/>
      <c r="GO278" s="11"/>
      <c r="GP278" s="11"/>
      <c r="GQ278" s="11"/>
      <c r="GR278" s="11"/>
      <c r="GS278" s="11"/>
      <c r="GT278" s="11"/>
      <c r="GU278" s="11"/>
      <c r="GV278" s="11"/>
      <c r="GW278" s="11"/>
      <c r="GX278" s="11"/>
      <c r="GY278" s="11"/>
      <c r="GZ278" s="11"/>
      <c r="HA278" s="11"/>
      <c r="HB278" s="11"/>
      <c r="HC278" s="11"/>
      <c r="HD278" s="11"/>
      <c r="HE278" s="11"/>
      <c r="HF278" s="11"/>
      <c r="HG278" s="11"/>
      <c r="HH278" s="11"/>
      <c r="HI278" s="11"/>
      <c r="HJ278" s="11"/>
      <c r="HK278" s="11"/>
      <c r="HL278" s="11"/>
      <c r="HM278" s="11"/>
      <c r="HN278" s="11"/>
      <c r="HO278" s="11"/>
      <c r="HP278" s="11"/>
      <c r="HQ278" s="11"/>
      <c r="HR278" s="11"/>
      <c r="HS278" s="11"/>
      <c r="HT278" s="11"/>
      <c r="HU278" s="11"/>
      <c r="HV278" s="11"/>
      <c r="HW278" s="11"/>
      <c r="HX278" s="11"/>
      <c r="HY278" s="11"/>
      <c r="HZ278" s="11"/>
      <c r="IA278" s="11"/>
      <c r="IB278" s="11"/>
      <c r="IC278" s="11"/>
      <c r="ID278" s="11"/>
      <c r="IE278" s="11"/>
      <c r="IF278" s="11"/>
      <c r="IG278" s="11"/>
      <c r="IH278" s="11"/>
      <c r="II278" s="11"/>
      <c r="IJ278" s="11"/>
      <c r="IK278" s="11"/>
      <c r="IL278" s="11"/>
      <c r="IM278" s="11"/>
      <c r="IN278" s="11"/>
      <c r="IO278" s="11"/>
      <c r="IP278" s="11"/>
      <c r="IQ278" s="11"/>
      <c r="IR278" s="11"/>
      <c r="IS278" s="11"/>
      <c r="IT278" s="11"/>
      <c r="IU278" s="11"/>
      <c r="IV278" s="11"/>
      <c r="IW278" s="11"/>
      <c r="IX278" s="11"/>
      <c r="IY278" s="11"/>
      <c r="IZ278" s="11"/>
      <c r="JA278" s="11"/>
      <c r="JB278" s="11"/>
      <c r="JC278" s="11"/>
      <c r="JD278" s="11"/>
      <c r="JE278" s="11"/>
      <c r="JF278" s="11"/>
      <c r="JG278" s="11"/>
      <c r="JH278" s="11"/>
      <c r="JI278" s="11"/>
      <c r="JJ278" s="11"/>
      <c r="JK278" s="11"/>
      <c r="JL278" s="11"/>
      <c r="JM278" s="11"/>
      <c r="JN278" s="11"/>
      <c r="JO278" s="11"/>
      <c r="JP278" s="11"/>
      <c r="JQ278" s="11"/>
      <c r="JR278" s="11"/>
      <c r="JS278" s="11"/>
      <c r="JT278" s="11"/>
      <c r="JU278" s="11"/>
      <c r="JV278" s="11"/>
    </row>
    <row r="279" spans="1:320" x14ac:dyDescent="0.25">
      <c r="A279" s="70" t="s">
        <v>81</v>
      </c>
      <c r="B279" s="70"/>
      <c r="C279" s="70"/>
      <c r="D279" s="70"/>
      <c r="E279" s="70"/>
      <c r="F279" s="70"/>
      <c r="G279" s="70"/>
      <c r="H279" s="70"/>
      <c r="I279" s="70"/>
      <c r="J279" s="70"/>
      <c r="K279" s="70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1"/>
      <c r="AY279" s="11"/>
      <c r="AZ279" s="11"/>
      <c r="BA279" s="11"/>
      <c r="BB279" s="11"/>
      <c r="BC279" s="11"/>
      <c r="BD279" s="11"/>
      <c r="BE279" s="11"/>
      <c r="BF279" s="11"/>
      <c r="BG279" s="11"/>
      <c r="BH279" s="11"/>
      <c r="BI279" s="11"/>
      <c r="BJ279" s="11"/>
      <c r="BK279" s="11"/>
      <c r="BL279" s="11"/>
      <c r="BM279" s="11"/>
      <c r="BN279" s="11"/>
      <c r="BO279" s="11"/>
      <c r="BP279" s="11"/>
      <c r="BQ279" s="11"/>
      <c r="BR279" s="11"/>
      <c r="BS279" s="11"/>
      <c r="BT279" s="11"/>
      <c r="BU279" s="11"/>
      <c r="BV279" s="11"/>
      <c r="BW279" s="11"/>
      <c r="BX279" s="11"/>
      <c r="BY279" s="11"/>
      <c r="BZ279" s="11"/>
      <c r="CA279" s="11"/>
      <c r="CB279" s="11"/>
      <c r="CC279" s="11"/>
      <c r="CD279" s="11"/>
      <c r="CE279" s="11"/>
      <c r="CF279" s="11"/>
      <c r="CG279" s="11"/>
      <c r="CH279" s="11"/>
      <c r="CI279" s="11"/>
      <c r="CJ279" s="11"/>
      <c r="CK279" s="11"/>
      <c r="CL279" s="11"/>
      <c r="CM279" s="11"/>
      <c r="CN279" s="11"/>
      <c r="CO279" s="11"/>
      <c r="CP279" s="11"/>
      <c r="CQ279" s="11"/>
      <c r="CR279" s="11"/>
      <c r="CS279" s="11"/>
      <c r="CT279" s="11"/>
      <c r="CU279" s="11"/>
      <c r="CV279" s="11"/>
      <c r="CW279" s="11"/>
      <c r="CX279" s="11"/>
      <c r="CY279" s="11"/>
      <c r="CZ279" s="11"/>
      <c r="DA279" s="11"/>
      <c r="DB279" s="11"/>
      <c r="DC279" s="11"/>
      <c r="DD279" s="11"/>
      <c r="DE279" s="11"/>
      <c r="DF279" s="11"/>
      <c r="DG279" s="11"/>
      <c r="DH279" s="11"/>
      <c r="DI279" s="11"/>
      <c r="DJ279" s="11"/>
      <c r="DK279" s="11"/>
      <c r="DL279" s="11"/>
      <c r="DM279" s="11"/>
      <c r="DN279" s="11"/>
      <c r="DO279" s="11"/>
      <c r="DP279" s="11"/>
      <c r="DQ279" s="11"/>
      <c r="DR279" s="11"/>
      <c r="DS279" s="11"/>
      <c r="DT279" s="11"/>
      <c r="DU279" s="11"/>
      <c r="DV279" s="11"/>
      <c r="DW279" s="11"/>
      <c r="DX279" s="11"/>
      <c r="DY279" s="11"/>
      <c r="DZ279" s="11"/>
      <c r="EA279" s="11"/>
      <c r="EB279" s="11"/>
      <c r="EC279" s="11"/>
      <c r="ED279" s="11"/>
      <c r="EE279" s="11"/>
      <c r="EF279" s="11"/>
      <c r="EG279" s="11"/>
      <c r="EH279" s="11"/>
      <c r="EI279" s="11"/>
      <c r="EJ279" s="11"/>
      <c r="EK279" s="11"/>
      <c r="EL279" s="11"/>
      <c r="EM279" s="11"/>
      <c r="EN279" s="11"/>
      <c r="EO279" s="11"/>
      <c r="EP279" s="11"/>
      <c r="EQ279" s="11"/>
      <c r="ER279" s="11"/>
      <c r="ES279" s="11"/>
      <c r="ET279" s="11"/>
      <c r="EU279" s="11"/>
      <c r="EV279" s="11"/>
      <c r="EW279" s="11"/>
      <c r="EX279" s="11"/>
      <c r="EY279" s="11"/>
      <c r="EZ279" s="11"/>
      <c r="FA279" s="11"/>
      <c r="FB279" s="11"/>
      <c r="FC279" s="11"/>
      <c r="FD279" s="11"/>
      <c r="FE279" s="11"/>
      <c r="FF279" s="11"/>
      <c r="FG279" s="11"/>
      <c r="FH279" s="11"/>
      <c r="FI279" s="11"/>
      <c r="FJ279" s="11"/>
      <c r="FK279" s="11"/>
      <c r="FL279" s="11"/>
      <c r="FM279" s="11"/>
      <c r="FN279" s="11"/>
      <c r="FO279" s="11"/>
      <c r="FP279" s="11"/>
      <c r="FQ279" s="11"/>
      <c r="FR279" s="11"/>
      <c r="FS279" s="11"/>
      <c r="FT279" s="11"/>
      <c r="FU279" s="11"/>
      <c r="FV279" s="11"/>
      <c r="FW279" s="11"/>
      <c r="FX279" s="11"/>
      <c r="FY279" s="11"/>
      <c r="FZ279" s="11"/>
      <c r="GA279" s="11"/>
      <c r="GB279" s="11"/>
      <c r="GC279" s="11"/>
      <c r="GD279" s="11"/>
      <c r="GE279" s="11"/>
      <c r="GF279" s="11"/>
      <c r="GG279" s="11"/>
      <c r="GH279" s="11"/>
      <c r="GI279" s="11"/>
      <c r="GJ279" s="11"/>
      <c r="GK279" s="11"/>
      <c r="GL279" s="11"/>
      <c r="GM279" s="11"/>
      <c r="GN279" s="11"/>
      <c r="GO279" s="11"/>
      <c r="GP279" s="11"/>
      <c r="GQ279" s="11"/>
      <c r="GR279" s="11"/>
      <c r="GS279" s="11"/>
      <c r="GT279" s="11"/>
      <c r="GU279" s="11"/>
      <c r="GV279" s="11"/>
      <c r="GW279" s="11"/>
      <c r="GX279" s="11"/>
      <c r="GY279" s="11"/>
      <c r="GZ279" s="11"/>
      <c r="HA279" s="11"/>
      <c r="HB279" s="11"/>
      <c r="HC279" s="11"/>
      <c r="HD279" s="11"/>
      <c r="HE279" s="11"/>
      <c r="HF279" s="11"/>
      <c r="HG279" s="11"/>
      <c r="HH279" s="11"/>
      <c r="HI279" s="11"/>
      <c r="HJ279" s="11"/>
      <c r="HK279" s="11"/>
      <c r="HL279" s="11"/>
      <c r="HM279" s="11"/>
      <c r="HN279" s="11"/>
      <c r="HO279" s="11"/>
      <c r="HP279" s="11"/>
      <c r="HQ279" s="11"/>
      <c r="HR279" s="11"/>
      <c r="HS279" s="11"/>
      <c r="HT279" s="11"/>
      <c r="HU279" s="11"/>
      <c r="HV279" s="11"/>
      <c r="HW279" s="11"/>
      <c r="HX279" s="11"/>
      <c r="HY279" s="11"/>
      <c r="HZ279" s="11"/>
      <c r="IA279" s="11"/>
      <c r="IB279" s="11"/>
      <c r="IC279" s="11"/>
      <c r="ID279" s="11"/>
      <c r="IE279" s="11"/>
      <c r="IF279" s="11"/>
      <c r="IG279" s="11"/>
      <c r="IH279" s="11"/>
      <c r="II279" s="11"/>
      <c r="IJ279" s="11"/>
      <c r="IK279" s="11"/>
      <c r="IL279" s="11"/>
      <c r="IM279" s="11"/>
      <c r="IN279" s="11"/>
      <c r="IO279" s="11"/>
      <c r="IP279" s="11"/>
      <c r="IQ279" s="11"/>
      <c r="IR279" s="11"/>
      <c r="IS279" s="11"/>
      <c r="IT279" s="11"/>
      <c r="IU279" s="11"/>
      <c r="IV279" s="11"/>
      <c r="IW279" s="11"/>
      <c r="IX279" s="11"/>
      <c r="IY279" s="11"/>
      <c r="IZ279" s="11"/>
      <c r="JA279" s="11"/>
      <c r="JB279" s="11"/>
      <c r="JC279" s="11"/>
      <c r="JD279" s="11"/>
      <c r="JE279" s="11"/>
      <c r="JF279" s="11"/>
      <c r="JG279" s="11"/>
      <c r="JH279" s="11"/>
      <c r="JI279" s="11"/>
      <c r="JJ279" s="11"/>
      <c r="JK279" s="11"/>
      <c r="JL279" s="11"/>
      <c r="JM279" s="11"/>
      <c r="JN279" s="11"/>
      <c r="JO279" s="11"/>
      <c r="JP279" s="11"/>
      <c r="JQ279" s="11"/>
      <c r="JR279" s="11"/>
      <c r="JS279" s="11"/>
      <c r="JT279" s="11"/>
      <c r="JU279" s="11"/>
      <c r="JV279" s="11"/>
    </row>
    <row r="280" spans="1:320" x14ac:dyDescent="0.25">
      <c r="A280" t="s">
        <v>426</v>
      </c>
      <c r="B280" t="s">
        <v>80</v>
      </c>
      <c r="C280" s="13" t="s">
        <v>308</v>
      </c>
      <c r="D280" t="s">
        <v>203</v>
      </c>
      <c r="E280" s="40">
        <v>165000</v>
      </c>
      <c r="F280" s="40">
        <v>4735.5</v>
      </c>
      <c r="G280" s="40">
        <v>27394.99</v>
      </c>
      <c r="H280" s="40">
        <v>5016</v>
      </c>
      <c r="I280" s="40">
        <v>25</v>
      </c>
      <c r="J280" s="40">
        <v>37171.49</v>
      </c>
      <c r="K280" s="40">
        <f>E280-J280</f>
        <v>127828.51</v>
      </c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1"/>
      <c r="AY280" s="11"/>
      <c r="AZ280" s="11"/>
      <c r="BA280" s="11"/>
      <c r="BB280" s="11"/>
      <c r="BC280" s="11"/>
      <c r="BD280" s="11"/>
      <c r="BE280" s="11"/>
      <c r="BF280" s="11"/>
      <c r="BG280" s="11"/>
      <c r="BH280" s="11"/>
      <c r="BI280" s="11"/>
      <c r="BJ280" s="11"/>
      <c r="BK280" s="11"/>
      <c r="BL280" s="11"/>
      <c r="BM280" s="11"/>
      <c r="BN280" s="11"/>
      <c r="BO280" s="11"/>
      <c r="BP280" s="11"/>
      <c r="BQ280" s="11"/>
      <c r="BR280" s="11"/>
      <c r="BS280" s="11"/>
      <c r="BT280" s="11"/>
      <c r="BU280" s="11"/>
      <c r="BV280" s="11"/>
      <c r="BW280" s="11"/>
      <c r="BX280" s="11"/>
      <c r="BY280" s="11"/>
      <c r="BZ280" s="11"/>
      <c r="CA280" s="11"/>
      <c r="CB280" s="11"/>
      <c r="CC280" s="11"/>
      <c r="CD280" s="11"/>
      <c r="CE280" s="11"/>
      <c r="CF280" s="11"/>
      <c r="CG280" s="11"/>
      <c r="CH280" s="11"/>
      <c r="CI280" s="11"/>
      <c r="CJ280" s="11"/>
      <c r="CK280" s="11"/>
      <c r="CL280" s="11"/>
      <c r="CM280" s="11"/>
      <c r="CN280" s="11"/>
      <c r="CO280" s="11"/>
      <c r="CP280" s="11"/>
      <c r="CQ280" s="11"/>
      <c r="CR280" s="11"/>
      <c r="CS280" s="11"/>
      <c r="CT280" s="11"/>
      <c r="CU280" s="11"/>
      <c r="CV280" s="11"/>
      <c r="CW280" s="11"/>
      <c r="CX280" s="11"/>
      <c r="CY280" s="11"/>
      <c r="CZ280" s="11"/>
      <c r="DA280" s="11"/>
      <c r="DB280" s="11"/>
      <c r="DC280" s="11"/>
      <c r="DD280" s="11"/>
      <c r="DE280" s="11"/>
      <c r="DF280" s="11"/>
      <c r="DG280" s="11"/>
      <c r="DH280" s="11"/>
      <c r="DI280" s="11"/>
      <c r="DJ280" s="11"/>
      <c r="DK280" s="11"/>
      <c r="DL280" s="11"/>
      <c r="DM280" s="11"/>
      <c r="DN280" s="11"/>
      <c r="DO280" s="11"/>
      <c r="DP280" s="11"/>
      <c r="DQ280" s="11"/>
      <c r="DR280" s="11"/>
      <c r="DS280" s="11"/>
      <c r="DT280" s="11"/>
      <c r="DU280" s="11"/>
      <c r="DV280" s="11"/>
      <c r="DW280" s="11"/>
      <c r="DX280" s="11"/>
      <c r="DY280" s="11"/>
      <c r="DZ280" s="11"/>
      <c r="EA280" s="11"/>
      <c r="EB280" s="11"/>
      <c r="EC280" s="11"/>
      <c r="ED280" s="11"/>
      <c r="EE280" s="11"/>
      <c r="EF280" s="11"/>
      <c r="EG280" s="11"/>
      <c r="EH280" s="11"/>
      <c r="EI280" s="11"/>
      <c r="EJ280" s="11"/>
      <c r="EK280" s="11"/>
      <c r="EL280" s="11"/>
      <c r="EM280" s="11"/>
      <c r="EN280" s="11"/>
      <c r="EO280" s="11"/>
      <c r="EP280" s="11"/>
      <c r="EQ280" s="11"/>
      <c r="ER280" s="11"/>
      <c r="ES280" s="11"/>
      <c r="ET280" s="11"/>
      <c r="EU280" s="11"/>
      <c r="EV280" s="11"/>
      <c r="EW280" s="11"/>
      <c r="EX280" s="11"/>
      <c r="EY280" s="11"/>
      <c r="EZ280" s="11"/>
      <c r="FA280" s="11"/>
      <c r="FB280" s="11"/>
      <c r="FC280" s="11"/>
      <c r="FD280" s="11"/>
      <c r="FE280" s="11"/>
      <c r="FF280" s="11"/>
      <c r="FG280" s="11"/>
      <c r="FH280" s="11"/>
      <c r="FI280" s="11"/>
      <c r="FJ280" s="11"/>
      <c r="FK280" s="11"/>
      <c r="FL280" s="11"/>
      <c r="FM280" s="11"/>
      <c r="FN280" s="11"/>
      <c r="FO280" s="11"/>
      <c r="FP280" s="11"/>
      <c r="FQ280" s="11"/>
      <c r="FR280" s="11"/>
      <c r="FS280" s="11"/>
      <c r="FT280" s="11"/>
      <c r="FU280" s="11"/>
      <c r="FV280" s="11"/>
      <c r="FW280" s="11"/>
      <c r="FX280" s="11"/>
      <c r="FY280" s="11"/>
      <c r="FZ280" s="11"/>
      <c r="GA280" s="11"/>
      <c r="GB280" s="11"/>
      <c r="GC280" s="11"/>
      <c r="GD280" s="11"/>
      <c r="GE280" s="11"/>
      <c r="GF280" s="11"/>
      <c r="GG280" s="11"/>
      <c r="GH280" s="11"/>
      <c r="GI280" s="11"/>
      <c r="GJ280" s="11"/>
      <c r="GK280" s="11"/>
      <c r="GL280" s="11"/>
      <c r="GM280" s="11"/>
      <c r="GN280" s="11"/>
      <c r="GO280" s="11"/>
      <c r="GP280" s="11"/>
      <c r="GQ280" s="11"/>
      <c r="GR280" s="11"/>
      <c r="GS280" s="11"/>
      <c r="GT280" s="11"/>
      <c r="GU280" s="11"/>
      <c r="GV280" s="11"/>
      <c r="GW280" s="11"/>
      <c r="GX280" s="11"/>
      <c r="GY280" s="11"/>
      <c r="GZ280" s="11"/>
      <c r="HA280" s="11"/>
      <c r="HB280" s="11"/>
      <c r="HC280" s="11"/>
      <c r="HD280" s="11"/>
      <c r="HE280" s="11"/>
      <c r="HF280" s="11"/>
      <c r="HG280" s="11"/>
      <c r="HH280" s="11"/>
      <c r="HI280" s="11"/>
      <c r="HJ280" s="11"/>
      <c r="HK280" s="11"/>
      <c r="HL280" s="11"/>
      <c r="HM280" s="11"/>
      <c r="HN280" s="11"/>
      <c r="HO280" s="11"/>
      <c r="HP280" s="11"/>
      <c r="HQ280" s="11"/>
      <c r="HR280" s="11"/>
      <c r="HS280" s="11"/>
      <c r="HT280" s="11"/>
      <c r="HU280" s="11"/>
      <c r="HV280" s="11"/>
      <c r="HW280" s="11"/>
      <c r="HX280" s="11"/>
      <c r="HY280" s="11"/>
      <c r="HZ280" s="11"/>
      <c r="IA280" s="11"/>
      <c r="IB280" s="11"/>
      <c r="IC280" s="11"/>
      <c r="ID280" s="11"/>
      <c r="IE280" s="11"/>
      <c r="IF280" s="11"/>
      <c r="IG280" s="11"/>
      <c r="IH280" s="11"/>
      <c r="II280" s="11"/>
      <c r="IJ280" s="11"/>
      <c r="IK280" s="11"/>
      <c r="IL280" s="11"/>
      <c r="IM280" s="11"/>
      <c r="IN280" s="11"/>
      <c r="IO280" s="11"/>
      <c r="IP280" s="11"/>
      <c r="IQ280" s="11"/>
      <c r="IR280" s="11"/>
      <c r="IS280" s="11"/>
      <c r="IT280" s="11"/>
      <c r="IU280" s="11"/>
      <c r="IV280" s="11"/>
      <c r="IW280" s="11"/>
      <c r="IX280" s="11"/>
      <c r="IY280" s="11"/>
      <c r="IZ280" s="11"/>
      <c r="JA280" s="11"/>
      <c r="JB280" s="11"/>
      <c r="JC280" s="11"/>
      <c r="JD280" s="11"/>
      <c r="JE280" s="11"/>
      <c r="JF280" s="11"/>
      <c r="JG280" s="11"/>
      <c r="JH280" s="11"/>
      <c r="JI280" s="11"/>
      <c r="JJ280" s="11"/>
      <c r="JK280" s="11"/>
      <c r="JL280" s="11"/>
      <c r="JM280" s="11"/>
      <c r="JN280" s="11"/>
      <c r="JO280" s="11"/>
      <c r="JP280" s="11"/>
      <c r="JQ280" s="11"/>
      <c r="JR280" s="11"/>
      <c r="JS280" s="11"/>
      <c r="JT280" s="11"/>
      <c r="JU280" s="11"/>
      <c r="JV280" s="11"/>
    </row>
    <row r="281" spans="1:320" s="11" customFormat="1" x14ac:dyDescent="0.25">
      <c r="A281" s="2" t="s">
        <v>12</v>
      </c>
      <c r="B281" s="2">
        <v>1</v>
      </c>
      <c r="C281" s="14"/>
      <c r="D281" s="2"/>
      <c r="E281" s="48">
        <f t="shared" ref="E281:K281" si="52">SUM(E280:E280)</f>
        <v>165000</v>
      </c>
      <c r="F281" s="48">
        <f t="shared" si="52"/>
        <v>4735.5</v>
      </c>
      <c r="G281" s="48">
        <f>SUM(G280:G280)</f>
        <v>27394.99</v>
      </c>
      <c r="H281" s="48">
        <f t="shared" si="52"/>
        <v>5016</v>
      </c>
      <c r="I281" s="48">
        <f t="shared" si="52"/>
        <v>25</v>
      </c>
      <c r="J281" s="48">
        <f t="shared" si="52"/>
        <v>37171.49</v>
      </c>
      <c r="K281" s="48">
        <f t="shared" si="52"/>
        <v>127828.51</v>
      </c>
    </row>
    <row r="282" spans="1:320" x14ac:dyDescent="0.25">
      <c r="A282" s="10"/>
      <c r="B282" s="10"/>
      <c r="C282" s="15"/>
      <c r="D282" s="10"/>
      <c r="E282" s="51"/>
      <c r="F282" s="51"/>
      <c r="G282" s="51"/>
      <c r="H282" s="51"/>
      <c r="I282" s="51"/>
      <c r="J282" s="51"/>
      <c r="K282" s="5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1"/>
      <c r="AY282" s="11"/>
      <c r="AZ282" s="11"/>
      <c r="BA282" s="11"/>
      <c r="BB282" s="11"/>
      <c r="BC282" s="11"/>
      <c r="BD282" s="11"/>
      <c r="BE282" s="11"/>
      <c r="BF282" s="11"/>
      <c r="BG282" s="11"/>
      <c r="BH282" s="11"/>
      <c r="BI282" s="11"/>
      <c r="BJ282" s="11"/>
      <c r="BK282" s="11"/>
      <c r="BL282" s="11"/>
      <c r="BM282" s="11"/>
      <c r="BN282" s="11"/>
      <c r="BO282" s="11"/>
      <c r="BP282" s="11"/>
      <c r="BQ282" s="11"/>
      <c r="BR282" s="11"/>
      <c r="BS282" s="11"/>
      <c r="BT282" s="11"/>
      <c r="BU282" s="11"/>
      <c r="BV282" s="11"/>
      <c r="BW282" s="11"/>
      <c r="BX282" s="11"/>
      <c r="BY282" s="11"/>
      <c r="BZ282" s="11"/>
      <c r="CA282" s="11"/>
      <c r="CB282" s="11"/>
      <c r="CC282" s="11"/>
      <c r="CD282" s="11"/>
      <c r="CE282" s="11"/>
      <c r="CF282" s="11"/>
      <c r="CG282" s="11"/>
      <c r="CH282" s="11"/>
      <c r="CI282" s="11"/>
      <c r="CJ282" s="11"/>
      <c r="CK282" s="11"/>
      <c r="CL282" s="11"/>
      <c r="CM282" s="11"/>
      <c r="CN282" s="11"/>
      <c r="CO282" s="11"/>
      <c r="CP282" s="11"/>
      <c r="CQ282" s="11"/>
      <c r="CR282" s="11"/>
      <c r="CS282" s="11"/>
      <c r="CT282" s="11"/>
      <c r="CU282" s="11"/>
      <c r="CV282" s="11"/>
      <c r="CW282" s="11"/>
      <c r="CX282" s="11"/>
      <c r="CY282" s="11"/>
      <c r="CZ282" s="11"/>
      <c r="DA282" s="11"/>
      <c r="DB282" s="11"/>
      <c r="DC282" s="11"/>
      <c r="DD282" s="11"/>
      <c r="DE282" s="11"/>
      <c r="DF282" s="11"/>
      <c r="DG282" s="11"/>
      <c r="DH282" s="11"/>
      <c r="DI282" s="11"/>
      <c r="DJ282" s="11"/>
      <c r="DK282" s="11"/>
      <c r="DL282" s="11"/>
      <c r="DM282" s="11"/>
      <c r="DN282" s="11"/>
      <c r="DO282" s="11"/>
      <c r="DP282" s="11"/>
      <c r="DQ282" s="11"/>
      <c r="DR282" s="11"/>
      <c r="DS282" s="11"/>
      <c r="DT282" s="11"/>
      <c r="DU282" s="11"/>
      <c r="DV282" s="11"/>
      <c r="DW282" s="11"/>
      <c r="DX282" s="11"/>
      <c r="DY282" s="11"/>
      <c r="DZ282" s="11"/>
      <c r="EA282" s="11"/>
      <c r="EB282" s="11"/>
      <c r="EC282" s="11"/>
      <c r="ED282" s="11"/>
      <c r="EE282" s="11"/>
      <c r="EF282" s="11"/>
      <c r="EG282" s="11"/>
      <c r="EH282" s="11"/>
      <c r="EI282" s="11"/>
      <c r="EJ282" s="11"/>
      <c r="EK282" s="11"/>
      <c r="EL282" s="11"/>
      <c r="EM282" s="11"/>
      <c r="EN282" s="11"/>
      <c r="EO282" s="11"/>
      <c r="EP282" s="11"/>
      <c r="EQ282" s="11"/>
      <c r="ER282" s="11"/>
      <c r="ES282" s="11"/>
      <c r="ET282" s="11"/>
      <c r="EU282" s="11"/>
      <c r="EV282" s="11"/>
      <c r="EW282" s="11"/>
      <c r="EX282" s="11"/>
      <c r="EY282" s="11"/>
      <c r="EZ282" s="11"/>
      <c r="FA282" s="11"/>
      <c r="FB282" s="11"/>
      <c r="FC282" s="11"/>
      <c r="FD282" s="11"/>
      <c r="FE282" s="11"/>
      <c r="FF282" s="11"/>
      <c r="FG282" s="11"/>
      <c r="FH282" s="11"/>
      <c r="FI282" s="11"/>
      <c r="FJ282" s="11"/>
      <c r="FK282" s="11"/>
      <c r="FL282" s="11"/>
      <c r="FM282" s="11"/>
      <c r="FN282" s="11"/>
      <c r="FO282" s="11"/>
      <c r="FP282" s="11"/>
      <c r="FQ282" s="11"/>
      <c r="FR282" s="11"/>
      <c r="FS282" s="11"/>
      <c r="FT282" s="11"/>
      <c r="FU282" s="11"/>
      <c r="FV282" s="11"/>
      <c r="FW282" s="11"/>
      <c r="FX282" s="11"/>
      <c r="FY282" s="11"/>
      <c r="FZ282" s="11"/>
      <c r="GA282" s="11"/>
      <c r="GB282" s="11"/>
      <c r="GC282" s="11"/>
      <c r="GD282" s="11"/>
      <c r="GE282" s="11"/>
      <c r="GF282" s="11"/>
      <c r="GG282" s="11"/>
      <c r="GH282" s="11"/>
      <c r="GI282" s="11"/>
      <c r="GJ282" s="11"/>
      <c r="GK282" s="11"/>
      <c r="GL282" s="11"/>
      <c r="GM282" s="11"/>
      <c r="GN282" s="11"/>
      <c r="GO282" s="11"/>
      <c r="GP282" s="11"/>
      <c r="GQ282" s="11"/>
      <c r="GR282" s="11"/>
      <c r="GS282" s="11"/>
      <c r="GT282" s="11"/>
      <c r="GU282" s="11"/>
      <c r="GV282" s="11"/>
      <c r="GW282" s="11"/>
      <c r="GX282" s="11"/>
      <c r="GY282" s="11"/>
      <c r="GZ282" s="11"/>
      <c r="HA282" s="11"/>
      <c r="HB282" s="11"/>
      <c r="HC282" s="11"/>
      <c r="HD282" s="11"/>
      <c r="HE282" s="11"/>
      <c r="HF282" s="11"/>
      <c r="HG282" s="11"/>
      <c r="HH282" s="11"/>
      <c r="HI282" s="11"/>
      <c r="HJ282" s="11"/>
      <c r="HK282" s="11"/>
      <c r="HL282" s="11"/>
      <c r="HM282" s="11"/>
      <c r="HN282" s="11"/>
      <c r="HO282" s="11"/>
      <c r="HP282" s="11"/>
      <c r="HQ282" s="11"/>
      <c r="HR282" s="11"/>
      <c r="HS282" s="11"/>
      <c r="HT282" s="11"/>
      <c r="HU282" s="11"/>
      <c r="HV282" s="11"/>
      <c r="HW282" s="11"/>
      <c r="HX282" s="11"/>
      <c r="HY282" s="11"/>
      <c r="HZ282" s="11"/>
      <c r="IA282" s="11"/>
      <c r="IB282" s="11"/>
      <c r="IC282" s="11"/>
      <c r="ID282" s="11"/>
      <c r="IE282" s="11"/>
      <c r="IF282" s="11"/>
      <c r="IG282" s="11"/>
      <c r="IH282" s="11"/>
      <c r="II282" s="11"/>
      <c r="IJ282" s="11"/>
      <c r="IK282" s="11"/>
      <c r="IL282" s="11"/>
      <c r="IM282" s="11"/>
      <c r="IN282" s="11"/>
      <c r="IO282" s="11"/>
      <c r="IP282" s="11"/>
      <c r="IQ282" s="11"/>
      <c r="IR282" s="11"/>
      <c r="IS282" s="11"/>
      <c r="IT282" s="11"/>
      <c r="IU282" s="11"/>
      <c r="IV282" s="11"/>
      <c r="IW282" s="11"/>
      <c r="IX282" s="11"/>
      <c r="IY282" s="11"/>
      <c r="IZ282" s="11"/>
      <c r="JA282" s="11"/>
      <c r="JB282" s="11"/>
      <c r="JC282" s="11"/>
      <c r="JD282" s="11"/>
      <c r="JE282" s="11"/>
      <c r="JF282" s="11"/>
      <c r="JG282" s="11"/>
      <c r="JH282" s="11"/>
      <c r="JI282" s="11"/>
      <c r="JJ282" s="11"/>
      <c r="JK282" s="11"/>
      <c r="JL282" s="11"/>
      <c r="JM282" s="11"/>
      <c r="JN282" s="11"/>
      <c r="JO282" s="11"/>
      <c r="JP282" s="11"/>
      <c r="JQ282" s="11"/>
      <c r="JR282" s="11"/>
      <c r="JS282" s="11"/>
      <c r="JT282" s="11"/>
      <c r="JU282" s="11"/>
      <c r="JV282" s="11"/>
    </row>
    <row r="283" spans="1:320" x14ac:dyDescent="0.25">
      <c r="A283" s="70" t="s">
        <v>83</v>
      </c>
      <c r="B283" s="70"/>
      <c r="C283" s="70"/>
      <c r="D283" s="70"/>
      <c r="E283" s="70"/>
      <c r="F283" s="70"/>
      <c r="G283" s="70"/>
      <c r="H283" s="70"/>
      <c r="I283" s="70"/>
      <c r="J283" s="70"/>
      <c r="K283" s="70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1"/>
      <c r="AY283" s="11"/>
      <c r="AZ283" s="11"/>
      <c r="BA283" s="11"/>
      <c r="BB283" s="11"/>
      <c r="BC283" s="11"/>
      <c r="BD283" s="11"/>
      <c r="BE283" s="11"/>
      <c r="BF283" s="11"/>
      <c r="BG283" s="11"/>
      <c r="BH283" s="11"/>
      <c r="BI283" s="11"/>
      <c r="BJ283" s="11"/>
      <c r="BK283" s="11"/>
      <c r="BL283" s="11"/>
      <c r="BM283" s="11"/>
      <c r="BN283" s="11"/>
      <c r="BO283" s="11"/>
      <c r="BP283" s="11"/>
      <c r="BQ283" s="11"/>
      <c r="BR283" s="11"/>
      <c r="BS283" s="11"/>
      <c r="BT283" s="11"/>
      <c r="BU283" s="11"/>
      <c r="BV283" s="11"/>
      <c r="BW283" s="11"/>
      <c r="BX283" s="11"/>
      <c r="BY283" s="11"/>
      <c r="BZ283" s="11"/>
      <c r="CA283" s="11"/>
      <c r="CB283" s="11"/>
      <c r="CC283" s="11"/>
      <c r="CD283" s="11"/>
      <c r="CE283" s="11"/>
      <c r="CF283" s="11"/>
      <c r="CG283" s="11"/>
      <c r="CH283" s="11"/>
      <c r="CI283" s="11"/>
      <c r="CJ283" s="11"/>
      <c r="CK283" s="11"/>
      <c r="CL283" s="11"/>
      <c r="CM283" s="11"/>
      <c r="CN283" s="11"/>
      <c r="CO283" s="11"/>
      <c r="CP283" s="11"/>
      <c r="CQ283" s="11"/>
      <c r="CR283" s="11"/>
      <c r="CS283" s="11"/>
      <c r="CT283" s="11"/>
      <c r="CU283" s="11"/>
      <c r="CV283" s="11"/>
      <c r="CW283" s="11"/>
      <c r="CX283" s="11"/>
      <c r="CY283" s="11"/>
      <c r="CZ283" s="11"/>
      <c r="DA283" s="11"/>
      <c r="DB283" s="11"/>
      <c r="DC283" s="11"/>
      <c r="DD283" s="11"/>
      <c r="DE283" s="11"/>
      <c r="DF283" s="11"/>
      <c r="DG283" s="11"/>
      <c r="DH283" s="11"/>
      <c r="DI283" s="11"/>
      <c r="DJ283" s="11"/>
      <c r="DK283" s="11"/>
      <c r="DL283" s="11"/>
      <c r="DM283" s="11"/>
      <c r="DN283" s="11"/>
      <c r="DO283" s="11"/>
      <c r="DP283" s="11"/>
      <c r="DQ283" s="11"/>
      <c r="DR283" s="11"/>
      <c r="DS283" s="11"/>
      <c r="DT283" s="11"/>
      <c r="DU283" s="11"/>
      <c r="DV283" s="11"/>
      <c r="DW283" s="11"/>
      <c r="DX283" s="11"/>
      <c r="DY283" s="11"/>
      <c r="DZ283" s="11"/>
      <c r="EA283" s="11"/>
      <c r="EB283" s="11"/>
      <c r="EC283" s="11"/>
      <c r="ED283" s="11"/>
      <c r="EE283" s="11"/>
      <c r="EF283" s="11"/>
      <c r="EG283" s="11"/>
      <c r="EH283" s="11"/>
      <c r="EI283" s="11"/>
      <c r="EJ283" s="11"/>
      <c r="EK283" s="11"/>
      <c r="EL283" s="11"/>
      <c r="EM283" s="11"/>
      <c r="EN283" s="11"/>
      <c r="EO283" s="11"/>
      <c r="EP283" s="11"/>
      <c r="EQ283" s="11"/>
      <c r="ER283" s="11"/>
      <c r="ES283" s="11"/>
      <c r="ET283" s="11"/>
      <c r="EU283" s="11"/>
      <c r="EV283" s="11"/>
      <c r="EW283" s="11"/>
      <c r="EX283" s="11"/>
      <c r="EY283" s="11"/>
      <c r="EZ283" s="11"/>
      <c r="FA283" s="11"/>
      <c r="FB283" s="11"/>
      <c r="FC283" s="11"/>
      <c r="FD283" s="11"/>
      <c r="FE283" s="11"/>
      <c r="FF283" s="11"/>
      <c r="FG283" s="11"/>
      <c r="FH283" s="11"/>
      <c r="FI283" s="11"/>
      <c r="FJ283" s="11"/>
      <c r="FK283" s="11"/>
      <c r="FL283" s="11"/>
      <c r="FM283" s="11"/>
      <c r="FN283" s="11"/>
      <c r="FO283" s="11"/>
      <c r="FP283" s="11"/>
      <c r="FQ283" s="11"/>
      <c r="FR283" s="11"/>
      <c r="FS283" s="11"/>
      <c r="FT283" s="11"/>
      <c r="FU283" s="11"/>
      <c r="FV283" s="11"/>
      <c r="FW283" s="11"/>
      <c r="FX283" s="11"/>
      <c r="FY283" s="11"/>
      <c r="FZ283" s="11"/>
      <c r="GA283" s="11"/>
      <c r="GB283" s="11"/>
      <c r="GC283" s="11"/>
      <c r="GD283" s="11"/>
      <c r="GE283" s="11"/>
      <c r="GF283" s="11"/>
      <c r="GG283" s="11"/>
      <c r="GH283" s="11"/>
      <c r="GI283" s="11"/>
      <c r="GJ283" s="11"/>
      <c r="GK283" s="11"/>
      <c r="GL283" s="11"/>
      <c r="GM283" s="11"/>
      <c r="GN283" s="11"/>
      <c r="GO283" s="11"/>
      <c r="GP283" s="11"/>
      <c r="GQ283" s="11"/>
      <c r="GR283" s="11"/>
      <c r="GS283" s="11"/>
      <c r="GT283" s="11"/>
      <c r="GU283" s="11"/>
      <c r="GV283" s="11"/>
      <c r="GW283" s="11"/>
      <c r="GX283" s="11"/>
      <c r="GY283" s="11"/>
      <c r="GZ283" s="11"/>
      <c r="HA283" s="11"/>
      <c r="HB283" s="11"/>
      <c r="HC283" s="11"/>
      <c r="HD283" s="11"/>
      <c r="HE283" s="11"/>
      <c r="HF283" s="11"/>
      <c r="HG283" s="11"/>
      <c r="HH283" s="11"/>
      <c r="HI283" s="11"/>
      <c r="HJ283" s="11"/>
      <c r="HK283" s="11"/>
      <c r="HL283" s="11"/>
      <c r="HM283" s="11"/>
      <c r="HN283" s="11"/>
      <c r="HO283" s="11"/>
      <c r="HP283" s="11"/>
      <c r="HQ283" s="11"/>
      <c r="HR283" s="11"/>
      <c r="HS283" s="11"/>
      <c r="HT283" s="11"/>
      <c r="HU283" s="11"/>
      <c r="HV283" s="11"/>
      <c r="HW283" s="11"/>
      <c r="HX283" s="11"/>
      <c r="HY283" s="11"/>
      <c r="HZ283" s="11"/>
      <c r="IA283" s="11"/>
      <c r="IB283" s="11"/>
      <c r="IC283" s="11"/>
      <c r="ID283" s="11"/>
      <c r="IE283" s="11"/>
      <c r="IF283" s="11"/>
      <c r="IG283" s="11"/>
      <c r="IH283" s="11"/>
      <c r="II283" s="11"/>
      <c r="IJ283" s="11"/>
      <c r="IK283" s="11"/>
      <c r="IL283" s="11"/>
      <c r="IM283" s="11"/>
      <c r="IN283" s="11"/>
      <c r="IO283" s="11"/>
      <c r="IP283" s="11"/>
      <c r="IQ283" s="11"/>
      <c r="IR283" s="11"/>
      <c r="IS283" s="11"/>
      <c r="IT283" s="11"/>
      <c r="IU283" s="11"/>
      <c r="IV283" s="11"/>
      <c r="IW283" s="11"/>
      <c r="IX283" s="11"/>
      <c r="IY283" s="11"/>
      <c r="IZ283" s="11"/>
      <c r="JA283" s="11"/>
      <c r="JB283" s="11"/>
      <c r="JC283" s="11"/>
      <c r="JD283" s="11"/>
      <c r="JE283" s="11"/>
      <c r="JF283" s="11"/>
      <c r="JG283" s="11"/>
      <c r="JH283" s="11"/>
      <c r="JI283" s="11"/>
      <c r="JJ283" s="11"/>
      <c r="JK283" s="11"/>
      <c r="JL283" s="11"/>
      <c r="JM283" s="11"/>
      <c r="JN283" s="11"/>
      <c r="JO283" s="11"/>
      <c r="JP283" s="11"/>
      <c r="JQ283" s="11"/>
      <c r="JR283" s="11"/>
      <c r="JS283" s="11"/>
      <c r="JT283" s="11"/>
      <c r="JU283" s="11"/>
      <c r="JV283" s="11"/>
    </row>
    <row r="284" spans="1:320" x14ac:dyDescent="0.25">
      <c r="A284" t="s">
        <v>374</v>
      </c>
      <c r="B284" t="s">
        <v>18</v>
      </c>
      <c r="C284" s="13" t="s">
        <v>307</v>
      </c>
      <c r="D284" t="s">
        <v>204</v>
      </c>
      <c r="E284" s="40">
        <v>41000</v>
      </c>
      <c r="F284" s="40">
        <f>E284*0.0287</f>
        <v>1176.7</v>
      </c>
      <c r="G284">
        <v>583.79</v>
      </c>
      <c r="H284" s="40">
        <f>E284*0.0304</f>
        <v>1246.4000000000001</v>
      </c>
      <c r="I284" s="40">
        <v>1200</v>
      </c>
      <c r="J284" s="40">
        <v>4206.8900000000003</v>
      </c>
      <c r="K284" s="40">
        <f>E284-J284</f>
        <v>36793.11</v>
      </c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1"/>
      <c r="AY284" s="11"/>
      <c r="AZ284" s="11"/>
      <c r="BA284" s="11"/>
      <c r="BB284" s="11"/>
      <c r="BC284" s="11"/>
      <c r="BD284" s="11"/>
      <c r="BE284" s="11"/>
      <c r="BF284" s="11"/>
      <c r="BG284" s="11"/>
      <c r="BH284" s="11"/>
      <c r="BI284" s="11"/>
      <c r="BJ284" s="11"/>
      <c r="BK284" s="11"/>
      <c r="BL284" s="11"/>
      <c r="BM284" s="11"/>
      <c r="BN284" s="11"/>
      <c r="BO284" s="11"/>
      <c r="BP284" s="11"/>
      <c r="BQ284" s="11"/>
      <c r="BR284" s="11"/>
      <c r="BS284" s="11"/>
      <c r="BT284" s="11"/>
      <c r="BU284" s="11"/>
      <c r="BV284" s="11"/>
      <c r="BW284" s="11"/>
      <c r="BX284" s="11"/>
      <c r="BY284" s="11"/>
      <c r="BZ284" s="11"/>
      <c r="CA284" s="11"/>
      <c r="CB284" s="11"/>
      <c r="CC284" s="11"/>
      <c r="CD284" s="11"/>
      <c r="CE284" s="11"/>
      <c r="CF284" s="11"/>
      <c r="CG284" s="11"/>
      <c r="CH284" s="11"/>
      <c r="CI284" s="11"/>
      <c r="CJ284" s="11"/>
      <c r="CK284" s="11"/>
      <c r="CL284" s="11"/>
      <c r="CM284" s="11"/>
      <c r="CN284" s="11"/>
      <c r="CO284" s="11"/>
      <c r="CP284" s="11"/>
      <c r="CQ284" s="11"/>
      <c r="CR284" s="11"/>
      <c r="CS284" s="11"/>
      <c r="CT284" s="11"/>
      <c r="CU284" s="11"/>
      <c r="CV284" s="11"/>
      <c r="CW284" s="11"/>
      <c r="CX284" s="11"/>
      <c r="CY284" s="11"/>
      <c r="CZ284" s="11"/>
      <c r="DA284" s="11"/>
      <c r="DB284" s="11"/>
      <c r="DC284" s="11"/>
      <c r="DD284" s="11"/>
      <c r="DE284" s="11"/>
      <c r="DF284" s="11"/>
      <c r="DG284" s="11"/>
      <c r="DH284" s="11"/>
      <c r="DI284" s="11"/>
      <c r="DJ284" s="11"/>
      <c r="DK284" s="11"/>
      <c r="DL284" s="11"/>
      <c r="DM284" s="11"/>
      <c r="DN284" s="11"/>
      <c r="DO284" s="11"/>
      <c r="DP284" s="11"/>
      <c r="DQ284" s="11"/>
      <c r="DR284" s="11"/>
      <c r="DS284" s="11"/>
      <c r="DT284" s="11"/>
      <c r="DU284" s="11"/>
      <c r="DV284" s="11"/>
      <c r="DW284" s="11"/>
      <c r="DX284" s="11"/>
      <c r="DY284" s="11"/>
      <c r="DZ284" s="11"/>
      <c r="EA284" s="11"/>
      <c r="EB284" s="11"/>
      <c r="EC284" s="11"/>
      <c r="ED284" s="11"/>
      <c r="EE284" s="11"/>
      <c r="EF284" s="11"/>
      <c r="EG284" s="11"/>
      <c r="EH284" s="11"/>
      <c r="EI284" s="11"/>
      <c r="EJ284" s="11"/>
      <c r="EK284" s="11"/>
      <c r="EL284" s="11"/>
      <c r="EM284" s="11"/>
      <c r="EN284" s="11"/>
      <c r="EO284" s="11"/>
      <c r="EP284" s="11"/>
      <c r="EQ284" s="11"/>
      <c r="ER284" s="11"/>
      <c r="ES284" s="11"/>
      <c r="ET284" s="11"/>
      <c r="EU284" s="11"/>
      <c r="EV284" s="11"/>
      <c r="EW284" s="11"/>
      <c r="EX284" s="11"/>
      <c r="EY284" s="11"/>
      <c r="EZ284" s="11"/>
      <c r="FA284" s="11"/>
      <c r="FB284" s="11"/>
      <c r="FC284" s="11"/>
      <c r="FD284" s="11"/>
      <c r="FE284" s="11"/>
      <c r="FF284" s="11"/>
      <c r="FG284" s="11"/>
      <c r="FH284" s="11"/>
      <c r="FI284" s="11"/>
      <c r="FJ284" s="11"/>
      <c r="FK284" s="11"/>
      <c r="FL284" s="11"/>
      <c r="FM284" s="11"/>
      <c r="FN284" s="11"/>
      <c r="FO284" s="11"/>
      <c r="FP284" s="11"/>
      <c r="FQ284" s="11"/>
      <c r="FR284" s="11"/>
      <c r="FS284" s="11"/>
      <c r="FT284" s="11"/>
      <c r="FU284" s="11"/>
      <c r="FV284" s="11"/>
      <c r="FW284" s="11"/>
      <c r="FX284" s="11"/>
      <c r="FY284" s="11"/>
      <c r="FZ284" s="11"/>
      <c r="GA284" s="11"/>
      <c r="GB284" s="11"/>
      <c r="GC284" s="11"/>
      <c r="GD284" s="11"/>
      <c r="GE284" s="11"/>
      <c r="GF284" s="11"/>
      <c r="GG284" s="11"/>
      <c r="GH284" s="11"/>
      <c r="GI284" s="11"/>
      <c r="GJ284" s="11"/>
      <c r="GK284" s="11"/>
      <c r="GL284" s="11"/>
      <c r="GM284" s="11"/>
      <c r="GN284" s="11"/>
      <c r="GO284" s="11"/>
      <c r="GP284" s="11"/>
      <c r="GQ284" s="11"/>
      <c r="GR284" s="11"/>
      <c r="GS284" s="11"/>
      <c r="GT284" s="11"/>
      <c r="GU284" s="11"/>
      <c r="GV284" s="11"/>
      <c r="GW284" s="11"/>
      <c r="GX284" s="11"/>
      <c r="GY284" s="11"/>
      <c r="GZ284" s="11"/>
      <c r="HA284" s="11"/>
      <c r="HB284" s="11"/>
      <c r="HC284" s="11"/>
      <c r="HD284" s="11"/>
      <c r="HE284" s="11"/>
      <c r="HF284" s="11"/>
      <c r="HG284" s="11"/>
      <c r="HH284" s="11"/>
      <c r="HI284" s="11"/>
      <c r="HJ284" s="11"/>
      <c r="HK284" s="11"/>
      <c r="HL284" s="11"/>
      <c r="HM284" s="11"/>
      <c r="HN284" s="11"/>
      <c r="HO284" s="11"/>
      <c r="HP284" s="11"/>
      <c r="HQ284" s="11"/>
      <c r="HR284" s="11"/>
      <c r="HS284" s="11"/>
      <c r="HT284" s="11"/>
      <c r="HU284" s="11"/>
      <c r="HV284" s="11"/>
      <c r="HW284" s="11"/>
      <c r="HX284" s="11"/>
      <c r="HY284" s="11"/>
      <c r="HZ284" s="11"/>
      <c r="IA284" s="11"/>
      <c r="IB284" s="11"/>
      <c r="IC284" s="11"/>
      <c r="ID284" s="11"/>
      <c r="IE284" s="11"/>
      <c r="IF284" s="11"/>
      <c r="IG284" s="11"/>
      <c r="IH284" s="11"/>
      <c r="II284" s="11"/>
      <c r="IJ284" s="11"/>
      <c r="IK284" s="11"/>
      <c r="IL284" s="11"/>
      <c r="IM284" s="11"/>
      <c r="IN284" s="11"/>
      <c r="IO284" s="11"/>
      <c r="IP284" s="11"/>
      <c r="IQ284" s="11"/>
      <c r="IR284" s="11"/>
      <c r="IS284" s="11"/>
      <c r="IT284" s="11"/>
      <c r="IU284" s="11"/>
      <c r="IV284" s="11"/>
      <c r="IW284" s="11"/>
      <c r="IX284" s="11"/>
      <c r="IY284" s="11"/>
      <c r="IZ284" s="11"/>
      <c r="JA284" s="11"/>
      <c r="JB284" s="11"/>
      <c r="JC284" s="11"/>
      <c r="JD284" s="11"/>
      <c r="JE284" s="11"/>
      <c r="JF284" s="11"/>
      <c r="JG284" s="11"/>
      <c r="JH284" s="11"/>
      <c r="JI284" s="11"/>
      <c r="JJ284" s="11"/>
      <c r="JK284" s="11"/>
      <c r="JL284" s="11"/>
      <c r="JM284" s="11"/>
      <c r="JN284" s="11"/>
      <c r="JO284" s="11"/>
      <c r="JP284" s="11"/>
      <c r="JQ284" s="11"/>
      <c r="JR284" s="11"/>
      <c r="JS284" s="11"/>
      <c r="JT284" s="11"/>
      <c r="JU284" s="11"/>
      <c r="JV284" s="11"/>
    </row>
    <row r="285" spans="1:320" x14ac:dyDescent="0.25">
      <c r="A285" t="s">
        <v>208</v>
      </c>
      <c r="B285" t="s">
        <v>86</v>
      </c>
      <c r="C285" s="13" t="s">
        <v>307</v>
      </c>
      <c r="D285" t="s">
        <v>204</v>
      </c>
      <c r="E285" s="40">
        <v>41000</v>
      </c>
      <c r="F285" s="40">
        <f>E285*0.0287</f>
        <v>1176.7</v>
      </c>
      <c r="G285">
        <v>347.17</v>
      </c>
      <c r="H285" s="40">
        <f>E285*0.0304</f>
        <v>1246.4000000000001</v>
      </c>
      <c r="I285" s="40">
        <v>3252.45</v>
      </c>
      <c r="J285" s="40">
        <v>6022.72</v>
      </c>
      <c r="K285" s="40">
        <f t="shared" ref="K285:K288" si="53">E285-J285</f>
        <v>34977.279999999999</v>
      </c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1"/>
      <c r="AY285" s="11"/>
      <c r="AZ285" s="11"/>
      <c r="BA285" s="11"/>
      <c r="BB285" s="11"/>
      <c r="BC285" s="11"/>
      <c r="BD285" s="11"/>
      <c r="BE285" s="11"/>
      <c r="BF285" s="11"/>
      <c r="BG285" s="11"/>
      <c r="BH285" s="11"/>
      <c r="BI285" s="11"/>
      <c r="BJ285" s="11"/>
      <c r="BK285" s="11"/>
      <c r="BL285" s="11"/>
      <c r="BM285" s="11"/>
      <c r="BN285" s="11"/>
      <c r="BO285" s="11"/>
      <c r="BP285" s="11"/>
      <c r="BQ285" s="11"/>
      <c r="BR285" s="11"/>
      <c r="BS285" s="11"/>
      <c r="BT285" s="11"/>
      <c r="BU285" s="11"/>
      <c r="BV285" s="11"/>
      <c r="BW285" s="11"/>
      <c r="BX285" s="11"/>
      <c r="BY285" s="11"/>
      <c r="BZ285" s="11"/>
      <c r="CA285" s="11"/>
      <c r="CB285" s="11"/>
      <c r="CC285" s="11"/>
      <c r="CD285" s="11"/>
      <c r="CE285" s="11"/>
      <c r="CF285" s="11"/>
      <c r="CG285" s="11"/>
      <c r="CH285" s="11"/>
      <c r="CI285" s="11"/>
      <c r="CJ285" s="11"/>
      <c r="CK285" s="11"/>
      <c r="CL285" s="11"/>
      <c r="CM285" s="11"/>
      <c r="CN285" s="11"/>
      <c r="CO285" s="11"/>
      <c r="CP285" s="11"/>
      <c r="CQ285" s="11"/>
      <c r="CR285" s="11"/>
      <c r="CS285" s="11"/>
      <c r="CT285" s="11"/>
      <c r="CU285" s="11"/>
      <c r="CV285" s="11"/>
      <c r="CW285" s="11"/>
      <c r="CX285" s="11"/>
      <c r="CY285" s="11"/>
      <c r="CZ285" s="11"/>
      <c r="DA285" s="11"/>
      <c r="DB285" s="11"/>
      <c r="DC285" s="11"/>
      <c r="DD285" s="11"/>
      <c r="DE285" s="11"/>
      <c r="DF285" s="11"/>
      <c r="DG285" s="11"/>
      <c r="DH285" s="11"/>
      <c r="DI285" s="11"/>
      <c r="DJ285" s="11"/>
      <c r="DK285" s="11"/>
      <c r="DL285" s="11"/>
      <c r="DM285" s="11"/>
      <c r="DN285" s="11"/>
      <c r="DO285" s="11"/>
      <c r="DP285" s="11"/>
      <c r="DQ285" s="11"/>
      <c r="DR285" s="11"/>
      <c r="DS285" s="11"/>
      <c r="DT285" s="11"/>
      <c r="DU285" s="11"/>
      <c r="DV285" s="11"/>
      <c r="DW285" s="11"/>
      <c r="DX285" s="11"/>
      <c r="DY285" s="11"/>
      <c r="DZ285" s="11"/>
      <c r="EA285" s="11"/>
      <c r="EB285" s="11"/>
      <c r="EC285" s="11"/>
      <c r="ED285" s="11"/>
      <c r="EE285" s="11"/>
      <c r="EF285" s="11"/>
      <c r="EG285" s="11"/>
      <c r="EH285" s="11"/>
      <c r="EI285" s="11"/>
      <c r="EJ285" s="11"/>
      <c r="EK285" s="11"/>
      <c r="EL285" s="11"/>
      <c r="EM285" s="11"/>
      <c r="EN285" s="11"/>
      <c r="EO285" s="11"/>
      <c r="EP285" s="11"/>
      <c r="EQ285" s="11"/>
      <c r="ER285" s="11"/>
      <c r="ES285" s="11"/>
      <c r="ET285" s="11"/>
      <c r="EU285" s="11"/>
      <c r="EV285" s="11"/>
      <c r="EW285" s="11"/>
      <c r="EX285" s="11"/>
      <c r="EY285" s="11"/>
      <c r="EZ285" s="11"/>
      <c r="FA285" s="11"/>
      <c r="FB285" s="11"/>
      <c r="FC285" s="11"/>
      <c r="FD285" s="11"/>
      <c r="FE285" s="11"/>
      <c r="FF285" s="11"/>
      <c r="FG285" s="11"/>
      <c r="FH285" s="11"/>
      <c r="FI285" s="11"/>
      <c r="FJ285" s="11"/>
      <c r="FK285" s="11"/>
      <c r="FL285" s="11"/>
      <c r="FM285" s="11"/>
      <c r="FN285" s="11"/>
      <c r="FO285" s="11"/>
      <c r="FP285" s="11"/>
      <c r="FQ285" s="11"/>
      <c r="FR285" s="11"/>
      <c r="FS285" s="11"/>
      <c r="FT285" s="11"/>
      <c r="FU285" s="11"/>
      <c r="FV285" s="11"/>
      <c r="FW285" s="11"/>
      <c r="FX285" s="11"/>
      <c r="FY285" s="11"/>
      <c r="FZ285" s="11"/>
      <c r="GA285" s="11"/>
      <c r="GB285" s="11"/>
      <c r="GC285" s="11"/>
      <c r="GD285" s="11"/>
      <c r="GE285" s="11"/>
      <c r="GF285" s="11"/>
      <c r="GG285" s="11"/>
      <c r="GH285" s="11"/>
      <c r="GI285" s="11"/>
      <c r="GJ285" s="11"/>
      <c r="GK285" s="11"/>
      <c r="GL285" s="11"/>
      <c r="GM285" s="11"/>
      <c r="GN285" s="11"/>
      <c r="GO285" s="11"/>
      <c r="GP285" s="11"/>
      <c r="GQ285" s="11"/>
      <c r="GR285" s="11"/>
      <c r="GS285" s="11"/>
      <c r="GT285" s="11"/>
      <c r="GU285" s="11"/>
      <c r="GV285" s="11"/>
      <c r="GW285" s="11"/>
      <c r="GX285" s="11"/>
      <c r="GY285" s="11"/>
      <c r="GZ285" s="11"/>
      <c r="HA285" s="11"/>
      <c r="HB285" s="11"/>
      <c r="HC285" s="11"/>
      <c r="HD285" s="11"/>
      <c r="HE285" s="11"/>
      <c r="HF285" s="11"/>
      <c r="HG285" s="11"/>
      <c r="HH285" s="11"/>
      <c r="HI285" s="11"/>
      <c r="HJ285" s="11"/>
      <c r="HK285" s="11"/>
      <c r="HL285" s="11"/>
      <c r="HM285" s="11"/>
      <c r="HN285" s="11"/>
      <c r="HO285" s="11"/>
      <c r="HP285" s="11"/>
      <c r="HQ285" s="11"/>
      <c r="HR285" s="11"/>
      <c r="HS285" s="11"/>
      <c r="HT285" s="11"/>
      <c r="HU285" s="11"/>
      <c r="HV285" s="11"/>
      <c r="HW285" s="11"/>
      <c r="HX285" s="11"/>
      <c r="HY285" s="11"/>
      <c r="HZ285" s="11"/>
      <c r="IA285" s="11"/>
      <c r="IB285" s="11"/>
      <c r="IC285" s="11"/>
      <c r="ID285" s="11"/>
      <c r="IE285" s="11"/>
      <c r="IF285" s="11"/>
      <c r="IG285" s="11"/>
      <c r="IH285" s="11"/>
      <c r="II285" s="11"/>
      <c r="IJ285" s="11"/>
      <c r="IK285" s="11"/>
      <c r="IL285" s="11"/>
      <c r="IM285" s="11"/>
      <c r="IN285" s="11"/>
      <c r="IO285" s="11"/>
      <c r="IP285" s="11"/>
      <c r="IQ285" s="11"/>
      <c r="IR285" s="11"/>
      <c r="IS285" s="11"/>
      <c r="IT285" s="11"/>
      <c r="IU285" s="11"/>
      <c r="IV285" s="11"/>
      <c r="IW285" s="11"/>
      <c r="IX285" s="11"/>
      <c r="IY285" s="11"/>
      <c r="IZ285" s="11"/>
      <c r="JA285" s="11"/>
      <c r="JB285" s="11"/>
      <c r="JC285" s="11"/>
      <c r="JD285" s="11"/>
      <c r="JE285" s="11"/>
      <c r="JF285" s="11"/>
      <c r="JG285" s="11"/>
      <c r="JH285" s="11"/>
      <c r="JI285" s="11"/>
      <c r="JJ285" s="11"/>
      <c r="JK285" s="11"/>
      <c r="JL285" s="11"/>
      <c r="JM285" s="11"/>
      <c r="JN285" s="11"/>
      <c r="JO285" s="11"/>
      <c r="JP285" s="11"/>
      <c r="JQ285" s="11"/>
      <c r="JR285" s="11"/>
      <c r="JS285" s="11"/>
      <c r="JT285" s="11"/>
      <c r="JU285" s="11"/>
      <c r="JV285" s="11"/>
    </row>
    <row r="286" spans="1:320" x14ac:dyDescent="0.25">
      <c r="A286" t="s">
        <v>219</v>
      </c>
      <c r="B286" t="s">
        <v>218</v>
      </c>
      <c r="C286" s="13" t="s">
        <v>308</v>
      </c>
      <c r="D286" t="s">
        <v>204</v>
      </c>
      <c r="E286" s="40">
        <v>41000</v>
      </c>
      <c r="F286" s="40">
        <f>E286*0.0287</f>
        <v>1176.7</v>
      </c>
      <c r="G286">
        <v>583.79</v>
      </c>
      <c r="H286" s="40">
        <f>E286*0.0304</f>
        <v>1246.4000000000001</v>
      </c>
      <c r="I286" s="40">
        <v>175</v>
      </c>
      <c r="J286" s="40">
        <v>3181.89</v>
      </c>
      <c r="K286" s="40">
        <f t="shared" si="53"/>
        <v>37818.11</v>
      </c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1"/>
      <c r="AY286" s="11"/>
      <c r="AZ286" s="11"/>
      <c r="BA286" s="11"/>
      <c r="BB286" s="11"/>
      <c r="BC286" s="11"/>
      <c r="BD286" s="11"/>
      <c r="BE286" s="11"/>
      <c r="BF286" s="11"/>
      <c r="BG286" s="11"/>
      <c r="BH286" s="11"/>
      <c r="BI286" s="11"/>
      <c r="BJ286" s="11"/>
      <c r="BK286" s="11"/>
      <c r="BL286" s="11"/>
      <c r="BM286" s="11"/>
      <c r="BN286" s="11"/>
      <c r="BO286" s="11"/>
      <c r="BP286" s="11"/>
      <c r="BQ286" s="11"/>
      <c r="BR286" s="11"/>
      <c r="BS286" s="11"/>
      <c r="BT286" s="11"/>
      <c r="BU286" s="11"/>
      <c r="BV286" s="11"/>
      <c r="BW286" s="11"/>
      <c r="BX286" s="11"/>
      <c r="BY286" s="11"/>
      <c r="BZ286" s="11"/>
      <c r="CA286" s="11"/>
      <c r="CB286" s="11"/>
      <c r="CC286" s="11"/>
      <c r="CD286" s="11"/>
      <c r="CE286" s="11"/>
      <c r="CF286" s="11"/>
      <c r="CG286" s="11"/>
      <c r="CH286" s="11"/>
      <c r="CI286" s="11"/>
      <c r="CJ286" s="11"/>
      <c r="CK286" s="11"/>
      <c r="CL286" s="11"/>
      <c r="CM286" s="11"/>
      <c r="CN286" s="11"/>
      <c r="CO286" s="11"/>
      <c r="CP286" s="11"/>
      <c r="CQ286" s="11"/>
      <c r="CR286" s="11"/>
      <c r="CS286" s="11"/>
      <c r="CT286" s="11"/>
      <c r="CU286" s="11"/>
      <c r="CV286" s="11"/>
      <c r="CW286" s="11"/>
      <c r="CX286" s="11"/>
      <c r="CY286" s="11"/>
      <c r="CZ286" s="11"/>
      <c r="DA286" s="11"/>
      <c r="DB286" s="11"/>
      <c r="DC286" s="11"/>
      <c r="DD286" s="11"/>
      <c r="DE286" s="11"/>
      <c r="DF286" s="11"/>
      <c r="DG286" s="11"/>
      <c r="DH286" s="11"/>
      <c r="DI286" s="11"/>
      <c r="DJ286" s="11"/>
      <c r="DK286" s="11"/>
      <c r="DL286" s="11"/>
      <c r="DM286" s="11"/>
      <c r="DN286" s="11"/>
      <c r="DO286" s="11"/>
      <c r="DP286" s="11"/>
      <c r="DQ286" s="11"/>
      <c r="DR286" s="11"/>
      <c r="DS286" s="11"/>
      <c r="DT286" s="11"/>
      <c r="DU286" s="11"/>
      <c r="DV286" s="11"/>
      <c r="DW286" s="11"/>
      <c r="DX286" s="11"/>
      <c r="DY286" s="11"/>
      <c r="DZ286" s="11"/>
      <c r="EA286" s="11"/>
      <c r="EB286" s="11"/>
      <c r="EC286" s="11"/>
      <c r="ED286" s="11"/>
      <c r="EE286" s="11"/>
      <c r="EF286" s="11"/>
      <c r="EG286" s="11"/>
      <c r="EH286" s="11"/>
      <c r="EI286" s="11"/>
      <c r="EJ286" s="11"/>
      <c r="EK286" s="11"/>
      <c r="EL286" s="11"/>
      <c r="EM286" s="11"/>
      <c r="EN286" s="11"/>
      <c r="EO286" s="11"/>
      <c r="EP286" s="11"/>
      <c r="EQ286" s="11"/>
      <c r="ER286" s="11"/>
      <c r="ES286" s="11"/>
      <c r="ET286" s="11"/>
      <c r="EU286" s="11"/>
      <c r="EV286" s="11"/>
      <c r="EW286" s="11"/>
      <c r="EX286" s="11"/>
      <c r="EY286" s="11"/>
      <c r="EZ286" s="11"/>
      <c r="FA286" s="11"/>
      <c r="FB286" s="11"/>
      <c r="FC286" s="11"/>
      <c r="FD286" s="11"/>
      <c r="FE286" s="11"/>
      <c r="FF286" s="11"/>
      <c r="FG286" s="11"/>
      <c r="FH286" s="11"/>
      <c r="FI286" s="11"/>
      <c r="FJ286" s="11"/>
      <c r="FK286" s="11"/>
      <c r="FL286" s="11"/>
      <c r="FM286" s="11"/>
      <c r="FN286" s="11"/>
      <c r="FO286" s="11"/>
      <c r="FP286" s="11"/>
      <c r="FQ286" s="11"/>
      <c r="FR286" s="11"/>
      <c r="FS286" s="11"/>
      <c r="FT286" s="11"/>
      <c r="FU286" s="11"/>
      <c r="FV286" s="11"/>
      <c r="FW286" s="11"/>
      <c r="FX286" s="11"/>
      <c r="FY286" s="11"/>
      <c r="FZ286" s="11"/>
      <c r="GA286" s="11"/>
      <c r="GB286" s="11"/>
      <c r="GC286" s="11"/>
      <c r="GD286" s="11"/>
      <c r="GE286" s="11"/>
      <c r="GF286" s="11"/>
      <c r="GG286" s="11"/>
      <c r="GH286" s="11"/>
      <c r="GI286" s="11"/>
      <c r="GJ286" s="11"/>
      <c r="GK286" s="11"/>
      <c r="GL286" s="11"/>
      <c r="GM286" s="11"/>
      <c r="GN286" s="11"/>
      <c r="GO286" s="11"/>
      <c r="GP286" s="11"/>
      <c r="GQ286" s="11"/>
      <c r="GR286" s="11"/>
      <c r="GS286" s="11"/>
      <c r="GT286" s="11"/>
      <c r="GU286" s="11"/>
      <c r="GV286" s="11"/>
      <c r="GW286" s="11"/>
      <c r="GX286" s="11"/>
      <c r="GY286" s="11"/>
      <c r="GZ286" s="11"/>
      <c r="HA286" s="11"/>
      <c r="HB286" s="11"/>
      <c r="HC286" s="11"/>
      <c r="HD286" s="11"/>
      <c r="HE286" s="11"/>
      <c r="HF286" s="11"/>
      <c r="HG286" s="11"/>
      <c r="HH286" s="11"/>
      <c r="HI286" s="11"/>
      <c r="HJ286" s="11"/>
      <c r="HK286" s="11"/>
      <c r="HL286" s="11"/>
      <c r="HM286" s="11"/>
      <c r="HN286" s="11"/>
      <c r="HO286" s="11"/>
      <c r="HP286" s="11"/>
      <c r="HQ286" s="11"/>
      <c r="HR286" s="11"/>
      <c r="HS286" s="11"/>
      <c r="HT286" s="11"/>
      <c r="HU286" s="11"/>
      <c r="HV286" s="11"/>
      <c r="HW286" s="11"/>
      <c r="HX286" s="11"/>
      <c r="HY286" s="11"/>
      <c r="HZ286" s="11"/>
      <c r="IA286" s="11"/>
      <c r="IB286" s="11"/>
      <c r="IC286" s="11"/>
      <c r="ID286" s="11"/>
      <c r="IE286" s="11"/>
      <c r="IF286" s="11"/>
      <c r="IG286" s="11"/>
      <c r="IH286" s="11"/>
      <c r="II286" s="11"/>
      <c r="IJ286" s="11"/>
      <c r="IK286" s="11"/>
      <c r="IL286" s="11"/>
      <c r="IM286" s="11"/>
      <c r="IN286" s="11"/>
      <c r="IO286" s="11"/>
      <c r="IP286" s="11"/>
      <c r="IQ286" s="11"/>
      <c r="IR286" s="11"/>
      <c r="IS286" s="11"/>
      <c r="IT286" s="11"/>
      <c r="IU286" s="11"/>
      <c r="IV286" s="11"/>
      <c r="IW286" s="11"/>
      <c r="IX286" s="11"/>
      <c r="IY286" s="11"/>
      <c r="IZ286" s="11"/>
      <c r="JA286" s="11"/>
      <c r="JB286" s="11"/>
      <c r="JC286" s="11"/>
      <c r="JD286" s="11"/>
      <c r="JE286" s="11"/>
      <c r="JF286" s="11"/>
      <c r="JG286" s="11"/>
      <c r="JH286" s="11"/>
      <c r="JI286" s="11"/>
      <c r="JJ286" s="11"/>
      <c r="JK286" s="11"/>
      <c r="JL286" s="11"/>
      <c r="JM286" s="11"/>
      <c r="JN286" s="11"/>
      <c r="JO286" s="11"/>
      <c r="JP286" s="11"/>
      <c r="JQ286" s="11"/>
      <c r="JR286" s="11"/>
      <c r="JS286" s="11"/>
      <c r="JT286" s="11"/>
      <c r="JU286" s="11"/>
      <c r="JV286" s="11"/>
    </row>
    <row r="287" spans="1:320" x14ac:dyDescent="0.25">
      <c r="A287" t="s">
        <v>220</v>
      </c>
      <c r="B287" t="s">
        <v>48</v>
      </c>
      <c r="C287" s="13" t="s">
        <v>307</v>
      </c>
      <c r="D287" t="s">
        <v>204</v>
      </c>
      <c r="E287" s="40">
        <v>36000</v>
      </c>
      <c r="F287" s="40">
        <f>E287*0.0287</f>
        <v>1033.2</v>
      </c>
      <c r="G287" s="40">
        <v>0</v>
      </c>
      <c r="H287" s="40">
        <f>E287*0.0304</f>
        <v>1094.4000000000001</v>
      </c>
      <c r="I287" s="40">
        <v>1975</v>
      </c>
      <c r="J287" s="40">
        <v>4102.6000000000004</v>
      </c>
      <c r="K287" s="40">
        <f>E287-J287</f>
        <v>31897.4</v>
      </c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1"/>
      <c r="AY287" s="11"/>
      <c r="AZ287" s="11"/>
      <c r="BA287" s="11"/>
      <c r="BB287" s="11"/>
      <c r="BC287" s="11"/>
      <c r="BD287" s="11"/>
      <c r="BE287" s="11"/>
      <c r="BF287" s="11"/>
      <c r="BG287" s="11"/>
      <c r="BH287" s="11"/>
      <c r="BI287" s="11"/>
      <c r="BJ287" s="11"/>
      <c r="BK287" s="11"/>
      <c r="BL287" s="11"/>
      <c r="BM287" s="11"/>
      <c r="BN287" s="11"/>
      <c r="BO287" s="11"/>
      <c r="BP287" s="11"/>
      <c r="BQ287" s="11"/>
      <c r="BR287" s="11"/>
      <c r="BS287" s="11"/>
      <c r="BT287" s="11"/>
      <c r="BU287" s="11"/>
      <c r="BV287" s="11"/>
      <c r="BW287" s="11"/>
      <c r="BX287" s="11"/>
      <c r="BY287" s="11"/>
      <c r="BZ287" s="11"/>
      <c r="CA287" s="11"/>
      <c r="CB287" s="11"/>
      <c r="CC287" s="11"/>
      <c r="CD287" s="11"/>
      <c r="CE287" s="11"/>
      <c r="CF287" s="11"/>
      <c r="CG287" s="11"/>
      <c r="CH287" s="11"/>
      <c r="CI287" s="11"/>
      <c r="CJ287" s="11"/>
      <c r="CK287" s="11"/>
      <c r="CL287" s="11"/>
      <c r="CM287" s="11"/>
      <c r="CN287" s="11"/>
      <c r="CO287" s="11"/>
      <c r="CP287" s="11"/>
      <c r="CQ287" s="11"/>
      <c r="CR287" s="11"/>
      <c r="CS287" s="11"/>
      <c r="CT287" s="11"/>
      <c r="CU287" s="11"/>
      <c r="CV287" s="11"/>
      <c r="CW287" s="11"/>
      <c r="CX287" s="11"/>
      <c r="CY287" s="11"/>
      <c r="CZ287" s="11"/>
      <c r="DA287" s="11"/>
      <c r="DB287" s="11"/>
      <c r="DC287" s="11"/>
      <c r="DD287" s="11"/>
      <c r="DE287" s="11"/>
      <c r="DF287" s="11"/>
      <c r="DG287" s="11"/>
      <c r="DH287" s="11"/>
      <c r="DI287" s="11"/>
      <c r="DJ287" s="11"/>
      <c r="DK287" s="11"/>
      <c r="DL287" s="11"/>
      <c r="DM287" s="11"/>
      <c r="DN287" s="11"/>
      <c r="DO287" s="11"/>
      <c r="DP287" s="11"/>
      <c r="DQ287" s="11"/>
      <c r="DR287" s="11"/>
      <c r="DS287" s="11"/>
      <c r="DT287" s="11"/>
      <c r="DU287" s="11"/>
      <c r="DV287" s="11"/>
      <c r="DW287" s="11"/>
      <c r="DX287" s="11"/>
      <c r="DY287" s="11"/>
      <c r="DZ287" s="11"/>
      <c r="EA287" s="11"/>
      <c r="EB287" s="11"/>
      <c r="EC287" s="11"/>
      <c r="ED287" s="11"/>
      <c r="EE287" s="11"/>
      <c r="EF287" s="11"/>
      <c r="EG287" s="11"/>
      <c r="EH287" s="11"/>
      <c r="EI287" s="11"/>
      <c r="EJ287" s="11"/>
      <c r="EK287" s="11"/>
      <c r="EL287" s="11"/>
      <c r="EM287" s="11"/>
      <c r="EN287" s="11"/>
      <c r="EO287" s="11"/>
      <c r="EP287" s="11"/>
      <c r="EQ287" s="11"/>
      <c r="ER287" s="11"/>
      <c r="ES287" s="11"/>
      <c r="ET287" s="11"/>
      <c r="EU287" s="11"/>
      <c r="EV287" s="11"/>
      <c r="EW287" s="11"/>
      <c r="EX287" s="11"/>
      <c r="EY287" s="11"/>
      <c r="EZ287" s="11"/>
      <c r="FA287" s="11"/>
      <c r="FB287" s="11"/>
      <c r="FC287" s="11"/>
      <c r="FD287" s="11"/>
      <c r="FE287" s="11"/>
      <c r="FF287" s="11"/>
      <c r="FG287" s="11"/>
      <c r="FH287" s="11"/>
      <c r="FI287" s="11"/>
      <c r="FJ287" s="11"/>
      <c r="FK287" s="11"/>
      <c r="FL287" s="11"/>
      <c r="FM287" s="11"/>
      <c r="FN287" s="11"/>
      <c r="FO287" s="11"/>
      <c r="FP287" s="11"/>
      <c r="FQ287" s="11"/>
      <c r="FR287" s="11"/>
      <c r="FS287" s="11"/>
      <c r="FT287" s="11"/>
      <c r="FU287" s="11"/>
      <c r="FV287" s="11"/>
      <c r="FW287" s="11"/>
      <c r="FX287" s="11"/>
      <c r="FY287" s="11"/>
      <c r="FZ287" s="11"/>
      <c r="GA287" s="11"/>
      <c r="GB287" s="11"/>
      <c r="GC287" s="11"/>
      <c r="GD287" s="11"/>
      <c r="GE287" s="11"/>
      <c r="GF287" s="11"/>
      <c r="GG287" s="11"/>
      <c r="GH287" s="11"/>
      <c r="GI287" s="11"/>
      <c r="GJ287" s="11"/>
      <c r="GK287" s="11"/>
      <c r="GL287" s="11"/>
      <c r="GM287" s="11"/>
      <c r="GN287" s="11"/>
      <c r="GO287" s="11"/>
      <c r="GP287" s="11"/>
      <c r="GQ287" s="11"/>
      <c r="GR287" s="11"/>
      <c r="GS287" s="11"/>
      <c r="GT287" s="11"/>
      <c r="GU287" s="11"/>
      <c r="GV287" s="11"/>
      <c r="GW287" s="11"/>
      <c r="GX287" s="11"/>
      <c r="GY287" s="11"/>
      <c r="GZ287" s="11"/>
      <c r="HA287" s="11"/>
      <c r="HB287" s="11"/>
      <c r="HC287" s="11"/>
      <c r="HD287" s="11"/>
      <c r="HE287" s="11"/>
      <c r="HF287" s="11"/>
      <c r="HG287" s="11"/>
      <c r="HH287" s="11"/>
      <c r="HI287" s="11"/>
      <c r="HJ287" s="11"/>
      <c r="HK287" s="11"/>
      <c r="HL287" s="11"/>
      <c r="HM287" s="11"/>
      <c r="HN287" s="11"/>
      <c r="HO287" s="11"/>
      <c r="HP287" s="11"/>
      <c r="HQ287" s="11"/>
      <c r="HR287" s="11"/>
      <c r="HS287" s="11"/>
      <c r="HT287" s="11"/>
      <c r="HU287" s="11"/>
      <c r="HV287" s="11"/>
      <c r="HW287" s="11"/>
      <c r="HX287" s="11"/>
      <c r="HY287" s="11"/>
      <c r="HZ287" s="11"/>
      <c r="IA287" s="11"/>
      <c r="IB287" s="11"/>
      <c r="IC287" s="11"/>
      <c r="ID287" s="11"/>
      <c r="IE287" s="11"/>
      <c r="IF287" s="11"/>
      <c r="IG287" s="11"/>
      <c r="IH287" s="11"/>
      <c r="II287" s="11"/>
      <c r="IJ287" s="11"/>
      <c r="IK287" s="11"/>
      <c r="IL287" s="11"/>
      <c r="IM287" s="11"/>
      <c r="IN287" s="11"/>
      <c r="IO287" s="11"/>
      <c r="IP287" s="11"/>
      <c r="IQ287" s="11"/>
      <c r="IR287" s="11"/>
      <c r="IS287" s="11"/>
      <c r="IT287" s="11"/>
      <c r="IU287" s="11"/>
      <c r="IV287" s="11"/>
      <c r="IW287" s="11"/>
      <c r="IX287" s="11"/>
      <c r="IY287" s="11"/>
      <c r="IZ287" s="11"/>
      <c r="JA287" s="11"/>
      <c r="JB287" s="11"/>
      <c r="JC287" s="11"/>
      <c r="JD287" s="11"/>
      <c r="JE287" s="11"/>
      <c r="JF287" s="11"/>
      <c r="JG287" s="11"/>
      <c r="JH287" s="11"/>
      <c r="JI287" s="11"/>
      <c r="JJ287" s="11"/>
      <c r="JK287" s="11"/>
      <c r="JL287" s="11"/>
      <c r="JM287" s="11"/>
      <c r="JN287" s="11"/>
      <c r="JO287" s="11"/>
      <c r="JP287" s="11"/>
      <c r="JQ287" s="11"/>
      <c r="JR287" s="11"/>
      <c r="JS287" s="11"/>
      <c r="JT287" s="11"/>
      <c r="JU287" s="11"/>
      <c r="JV287" s="11"/>
    </row>
    <row r="288" spans="1:320" x14ac:dyDescent="0.25">
      <c r="A288" t="s">
        <v>187</v>
      </c>
      <c r="B288" t="s">
        <v>86</v>
      </c>
      <c r="C288" s="13" t="s">
        <v>307</v>
      </c>
      <c r="D288" t="s">
        <v>204</v>
      </c>
      <c r="E288" s="40">
        <v>41000</v>
      </c>
      <c r="F288" s="40">
        <f>E288*0.0287</f>
        <v>1176.7</v>
      </c>
      <c r="G288">
        <v>347.17</v>
      </c>
      <c r="H288" s="40">
        <f>E288*0.0304</f>
        <v>1246.4000000000001</v>
      </c>
      <c r="I288" s="40">
        <v>1752.45</v>
      </c>
      <c r="J288" s="40">
        <v>4522.72</v>
      </c>
      <c r="K288" s="40">
        <f t="shared" si="53"/>
        <v>36477.279999999999</v>
      </c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1"/>
      <c r="AY288" s="11"/>
      <c r="AZ288" s="11"/>
      <c r="BA288" s="11"/>
      <c r="BB288" s="11"/>
      <c r="BC288" s="11"/>
      <c r="BD288" s="11"/>
      <c r="BE288" s="11"/>
      <c r="BF288" s="11"/>
      <c r="BG288" s="11"/>
      <c r="BH288" s="11"/>
      <c r="BI288" s="11"/>
      <c r="BJ288" s="11"/>
      <c r="BK288" s="11"/>
      <c r="BL288" s="11"/>
      <c r="BM288" s="11"/>
      <c r="BN288" s="11"/>
      <c r="BO288" s="11"/>
      <c r="BP288" s="11"/>
      <c r="BQ288" s="11"/>
      <c r="BR288" s="11"/>
      <c r="BS288" s="11"/>
      <c r="BT288" s="11"/>
      <c r="BU288" s="11"/>
      <c r="BV288" s="11"/>
      <c r="BW288" s="11"/>
      <c r="BX288" s="11"/>
      <c r="BY288" s="11"/>
      <c r="BZ288" s="11"/>
      <c r="CA288" s="11"/>
      <c r="CB288" s="11"/>
      <c r="CC288" s="11"/>
      <c r="CD288" s="11"/>
      <c r="CE288" s="11"/>
      <c r="CF288" s="11"/>
      <c r="CG288" s="11"/>
      <c r="CH288" s="11"/>
      <c r="CI288" s="11"/>
      <c r="CJ288" s="11"/>
      <c r="CK288" s="11"/>
      <c r="CL288" s="11"/>
      <c r="CM288" s="11"/>
      <c r="CN288" s="11"/>
      <c r="CO288" s="11"/>
      <c r="CP288" s="11"/>
      <c r="CQ288" s="11"/>
      <c r="CR288" s="11"/>
      <c r="CS288" s="11"/>
      <c r="CT288" s="11"/>
      <c r="CU288" s="11"/>
      <c r="CV288" s="11"/>
      <c r="CW288" s="11"/>
      <c r="CX288" s="11"/>
      <c r="CY288" s="11"/>
      <c r="CZ288" s="11"/>
      <c r="DA288" s="11"/>
      <c r="DB288" s="11"/>
      <c r="DC288" s="11"/>
      <c r="DD288" s="11"/>
      <c r="DE288" s="11"/>
      <c r="DF288" s="11"/>
      <c r="DG288" s="11"/>
      <c r="DH288" s="11"/>
      <c r="DI288" s="11"/>
      <c r="DJ288" s="11"/>
      <c r="DK288" s="11"/>
      <c r="DL288" s="11"/>
      <c r="DM288" s="11"/>
      <c r="DN288" s="11"/>
      <c r="DO288" s="11"/>
      <c r="DP288" s="11"/>
      <c r="DQ288" s="11"/>
      <c r="DR288" s="11"/>
      <c r="DS288" s="11"/>
      <c r="DT288" s="11"/>
      <c r="DU288" s="11"/>
      <c r="DV288" s="11"/>
      <c r="DW288" s="11"/>
      <c r="DX288" s="11"/>
      <c r="DY288" s="11"/>
      <c r="DZ288" s="11"/>
      <c r="EA288" s="11"/>
      <c r="EB288" s="11"/>
      <c r="EC288" s="11"/>
      <c r="ED288" s="11"/>
      <c r="EE288" s="11"/>
      <c r="EF288" s="11"/>
      <c r="EG288" s="11"/>
      <c r="EH288" s="11"/>
      <c r="EI288" s="11"/>
      <c r="EJ288" s="11"/>
      <c r="EK288" s="11"/>
      <c r="EL288" s="11"/>
      <c r="EM288" s="11"/>
      <c r="EN288" s="11"/>
      <c r="EO288" s="11"/>
      <c r="EP288" s="11"/>
      <c r="EQ288" s="11"/>
      <c r="ER288" s="11"/>
      <c r="ES288" s="11"/>
      <c r="ET288" s="11"/>
      <c r="EU288" s="11"/>
      <c r="EV288" s="11"/>
      <c r="EW288" s="11"/>
      <c r="EX288" s="11"/>
      <c r="EY288" s="11"/>
      <c r="EZ288" s="11"/>
      <c r="FA288" s="11"/>
      <c r="FB288" s="11"/>
      <c r="FC288" s="11"/>
      <c r="FD288" s="11"/>
      <c r="FE288" s="11"/>
      <c r="FF288" s="11"/>
      <c r="FG288" s="11"/>
      <c r="FH288" s="11"/>
      <c r="FI288" s="11"/>
      <c r="FJ288" s="11"/>
      <c r="FK288" s="11"/>
      <c r="FL288" s="11"/>
      <c r="FM288" s="11"/>
      <c r="FN288" s="11"/>
      <c r="FO288" s="11"/>
      <c r="FP288" s="11"/>
      <c r="FQ288" s="11"/>
      <c r="FR288" s="11"/>
      <c r="FS288" s="11"/>
      <c r="FT288" s="11"/>
      <c r="FU288" s="11"/>
      <c r="FV288" s="11"/>
      <c r="FW288" s="11"/>
      <c r="FX288" s="11"/>
      <c r="FY288" s="11"/>
      <c r="FZ288" s="11"/>
      <c r="GA288" s="11"/>
      <c r="GB288" s="11"/>
      <c r="GC288" s="11"/>
      <c r="GD288" s="11"/>
      <c r="GE288" s="11"/>
      <c r="GF288" s="11"/>
      <c r="GG288" s="11"/>
      <c r="GH288" s="11"/>
      <c r="GI288" s="11"/>
      <c r="GJ288" s="11"/>
      <c r="GK288" s="11"/>
      <c r="GL288" s="11"/>
      <c r="GM288" s="11"/>
      <c r="GN288" s="11"/>
      <c r="GO288" s="11"/>
      <c r="GP288" s="11"/>
      <c r="GQ288" s="11"/>
      <c r="GR288" s="11"/>
      <c r="GS288" s="11"/>
      <c r="GT288" s="11"/>
      <c r="GU288" s="11"/>
      <c r="GV288" s="11"/>
      <c r="GW288" s="11"/>
      <c r="GX288" s="11"/>
      <c r="GY288" s="11"/>
      <c r="GZ288" s="11"/>
      <c r="HA288" s="11"/>
      <c r="HB288" s="11"/>
      <c r="HC288" s="11"/>
      <c r="HD288" s="11"/>
      <c r="HE288" s="11"/>
      <c r="HF288" s="11"/>
      <c r="HG288" s="11"/>
      <c r="HH288" s="11"/>
      <c r="HI288" s="11"/>
      <c r="HJ288" s="11"/>
      <c r="HK288" s="11"/>
      <c r="HL288" s="11"/>
      <c r="HM288" s="11"/>
      <c r="HN288" s="11"/>
      <c r="HO288" s="11"/>
      <c r="HP288" s="11"/>
      <c r="HQ288" s="11"/>
      <c r="HR288" s="11"/>
      <c r="HS288" s="11"/>
      <c r="HT288" s="11"/>
      <c r="HU288" s="11"/>
      <c r="HV288" s="11"/>
      <c r="HW288" s="11"/>
      <c r="HX288" s="11"/>
      <c r="HY288" s="11"/>
      <c r="HZ288" s="11"/>
      <c r="IA288" s="11"/>
      <c r="IB288" s="11"/>
      <c r="IC288" s="11"/>
      <c r="ID288" s="11"/>
      <c r="IE288" s="11"/>
      <c r="IF288" s="11"/>
      <c r="IG288" s="11"/>
      <c r="IH288" s="11"/>
      <c r="II288" s="11"/>
      <c r="IJ288" s="11"/>
      <c r="IK288" s="11"/>
      <c r="IL288" s="11"/>
      <c r="IM288" s="11"/>
      <c r="IN288" s="11"/>
      <c r="IO288" s="11"/>
      <c r="IP288" s="11"/>
      <c r="IQ288" s="11"/>
      <c r="IR288" s="11"/>
      <c r="IS288" s="11"/>
      <c r="IT288" s="11"/>
      <c r="IU288" s="11"/>
      <c r="IV288" s="11"/>
      <c r="IW288" s="11"/>
      <c r="IX288" s="11"/>
      <c r="IY288" s="11"/>
      <c r="IZ288" s="11"/>
      <c r="JA288" s="11"/>
      <c r="JB288" s="11"/>
      <c r="JC288" s="11"/>
      <c r="JD288" s="11"/>
      <c r="JE288" s="11"/>
      <c r="JF288" s="11"/>
      <c r="JG288" s="11"/>
      <c r="JH288" s="11"/>
      <c r="JI288" s="11"/>
      <c r="JJ288" s="11"/>
      <c r="JK288" s="11"/>
      <c r="JL288" s="11"/>
      <c r="JM288" s="11"/>
      <c r="JN288" s="11"/>
      <c r="JO288" s="11"/>
      <c r="JP288" s="11"/>
      <c r="JQ288" s="11"/>
      <c r="JR288" s="11"/>
      <c r="JS288" s="11"/>
      <c r="JT288" s="11"/>
      <c r="JU288" s="11"/>
      <c r="JV288" s="11"/>
    </row>
    <row r="289" spans="1:282" s="11" customFormat="1" x14ac:dyDescent="0.25">
      <c r="A289" s="2" t="s">
        <v>12</v>
      </c>
      <c r="B289" s="2">
        <v>5</v>
      </c>
      <c r="C289" s="14"/>
      <c r="D289" s="2"/>
      <c r="E289" s="48">
        <f t="shared" ref="E289:J289" si="54">SUM(E284:E288)</f>
        <v>200000</v>
      </c>
      <c r="F289" s="48">
        <f t="shared" si="54"/>
        <v>5740</v>
      </c>
      <c r="G289" s="48">
        <f>SUM(G284:G288)</f>
        <v>1861.92</v>
      </c>
      <c r="H289" s="48">
        <f t="shared" si="54"/>
        <v>6080</v>
      </c>
      <c r="I289" s="48">
        <f t="shared" si="54"/>
        <v>8354.9</v>
      </c>
      <c r="J289" s="48">
        <f t="shared" si="54"/>
        <v>22036.82</v>
      </c>
      <c r="K289" s="48">
        <f>SUM(K284:K288)</f>
        <v>177963.18</v>
      </c>
    </row>
    <row r="290" spans="1:282" x14ac:dyDescent="0.25">
      <c r="A290" s="10"/>
      <c r="B290" s="10"/>
      <c r="C290" s="15"/>
      <c r="D290" s="10"/>
      <c r="E290" s="51"/>
      <c r="F290" s="51"/>
      <c r="G290" s="51"/>
      <c r="H290" s="51"/>
      <c r="I290" s="51"/>
      <c r="J290" s="51"/>
      <c r="K290" s="5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1"/>
      <c r="AY290" s="11"/>
      <c r="AZ290" s="11"/>
      <c r="BA290" s="11"/>
      <c r="BB290" s="11"/>
      <c r="BC290" s="11"/>
      <c r="BD290" s="11"/>
      <c r="BE290" s="11"/>
      <c r="BF290" s="11"/>
      <c r="BG290" s="11"/>
      <c r="BH290" s="11"/>
      <c r="BI290" s="11"/>
      <c r="BJ290" s="11"/>
      <c r="BK290" s="11"/>
      <c r="BL290" s="11"/>
      <c r="BM290" s="11"/>
      <c r="BN290" s="11"/>
      <c r="BO290" s="11"/>
      <c r="BP290" s="11"/>
      <c r="BQ290" s="11"/>
      <c r="BR290" s="11"/>
      <c r="BS290" s="11"/>
      <c r="BT290" s="11"/>
      <c r="BU290" s="11"/>
      <c r="BV290" s="11"/>
      <c r="BW290" s="11"/>
      <c r="BX290" s="11"/>
      <c r="BY290" s="11"/>
      <c r="BZ290" s="11"/>
      <c r="CA290" s="11"/>
      <c r="CB290" s="11"/>
      <c r="CC290" s="11"/>
      <c r="CD290" s="11"/>
      <c r="CE290" s="11"/>
      <c r="CF290" s="11"/>
      <c r="CG290" s="11"/>
      <c r="CH290" s="11"/>
      <c r="CI290" s="11"/>
      <c r="CJ290" s="11"/>
      <c r="CK290" s="11"/>
      <c r="CL290" s="11"/>
      <c r="CM290" s="11"/>
      <c r="CN290" s="11"/>
      <c r="CO290" s="11"/>
      <c r="CP290" s="11"/>
      <c r="CQ290" s="11"/>
      <c r="CR290" s="11"/>
      <c r="CS290" s="11"/>
      <c r="CT290" s="11"/>
      <c r="CU290" s="11"/>
      <c r="CV290" s="11"/>
      <c r="CW290" s="11"/>
      <c r="CX290" s="11"/>
      <c r="CY290" s="11"/>
      <c r="CZ290" s="11"/>
      <c r="DA290" s="11"/>
      <c r="DB290" s="11"/>
      <c r="DC290" s="11"/>
      <c r="DD290" s="11"/>
      <c r="DE290" s="11"/>
      <c r="DF290" s="11"/>
      <c r="DG290" s="11"/>
      <c r="DH290" s="11"/>
      <c r="DI290" s="11"/>
      <c r="DJ290" s="11"/>
      <c r="DK290" s="11"/>
      <c r="DL290" s="11"/>
      <c r="DM290" s="11"/>
      <c r="DN290" s="11"/>
      <c r="DO290" s="11"/>
      <c r="DP290" s="11"/>
      <c r="DQ290" s="11"/>
      <c r="DR290" s="11"/>
      <c r="DS290" s="11"/>
      <c r="DT290" s="11"/>
      <c r="DU290" s="11"/>
      <c r="DV290" s="11"/>
      <c r="DW290" s="11"/>
      <c r="DX290" s="11"/>
      <c r="DY290" s="11"/>
      <c r="DZ290" s="11"/>
      <c r="EA290" s="11"/>
      <c r="EB290" s="11"/>
      <c r="EC290" s="11"/>
      <c r="ED290" s="11"/>
      <c r="EE290" s="11"/>
      <c r="EF290" s="11"/>
      <c r="EG290" s="11"/>
      <c r="EH290" s="11"/>
      <c r="EI290" s="11"/>
      <c r="EJ290" s="11"/>
      <c r="EK290" s="11"/>
      <c r="EL290" s="11"/>
      <c r="EM290" s="11"/>
      <c r="EN290" s="11"/>
      <c r="EO290" s="11"/>
      <c r="EP290" s="11"/>
      <c r="EQ290" s="11"/>
      <c r="ER290" s="11"/>
      <c r="ES290" s="11"/>
      <c r="ET290" s="11"/>
      <c r="EU290" s="11"/>
      <c r="EV290" s="11"/>
      <c r="EW290" s="11"/>
      <c r="EX290" s="11"/>
      <c r="EY290" s="11"/>
      <c r="EZ290" s="11"/>
      <c r="FA290" s="11"/>
      <c r="FB290" s="11"/>
      <c r="FC290" s="11"/>
      <c r="FD290" s="11"/>
      <c r="FE290" s="11"/>
      <c r="FF290" s="11"/>
      <c r="FG290" s="11"/>
      <c r="FH290" s="11"/>
      <c r="FI290" s="11"/>
      <c r="FJ290" s="11"/>
      <c r="FK290" s="11"/>
      <c r="FL290" s="11"/>
      <c r="FM290" s="11"/>
      <c r="FN290" s="11"/>
      <c r="FO290" s="11"/>
      <c r="FP290" s="11"/>
      <c r="FQ290" s="11"/>
      <c r="FR290" s="11"/>
      <c r="FS290" s="11"/>
      <c r="FT290" s="11"/>
      <c r="FU290" s="11"/>
      <c r="FV290" s="11"/>
      <c r="FW290" s="11"/>
      <c r="FX290" s="11"/>
      <c r="FY290" s="11"/>
      <c r="FZ290" s="11"/>
      <c r="GA290" s="11"/>
      <c r="GB290" s="11"/>
      <c r="GC290" s="11"/>
      <c r="GD290" s="11"/>
      <c r="GE290" s="11"/>
      <c r="GF290" s="11"/>
      <c r="GG290" s="11"/>
      <c r="GH290" s="11"/>
      <c r="GI290" s="11"/>
      <c r="GJ290" s="11"/>
      <c r="GK290" s="11"/>
      <c r="GL290" s="11"/>
      <c r="GM290" s="11"/>
      <c r="GN290" s="11"/>
      <c r="GO290" s="11"/>
      <c r="GP290" s="11"/>
      <c r="GQ290" s="11"/>
      <c r="GR290" s="11"/>
      <c r="GS290" s="11"/>
      <c r="GT290" s="11"/>
      <c r="GU290" s="11"/>
      <c r="GV290" s="11"/>
      <c r="GW290" s="11"/>
      <c r="GX290" s="11"/>
      <c r="GY290" s="11"/>
      <c r="GZ290" s="11"/>
      <c r="HA290" s="11"/>
      <c r="HB290" s="11"/>
      <c r="HC290" s="11"/>
      <c r="HD290" s="11"/>
      <c r="HE290" s="11"/>
      <c r="HF290" s="11"/>
      <c r="HG290" s="11"/>
      <c r="HH290" s="11"/>
      <c r="HI290" s="11"/>
      <c r="HJ290" s="11"/>
      <c r="HK290" s="11"/>
      <c r="HL290" s="11"/>
      <c r="HM290" s="11"/>
      <c r="HN290" s="11"/>
      <c r="HO290" s="11"/>
      <c r="HP290" s="11"/>
      <c r="HQ290" s="11"/>
      <c r="HR290" s="11"/>
      <c r="HS290" s="11"/>
      <c r="HT290" s="11"/>
      <c r="HU290" s="11"/>
      <c r="HV290" s="11"/>
      <c r="HW290" s="11"/>
      <c r="HX290" s="11"/>
      <c r="HY290" s="11"/>
      <c r="HZ290" s="11"/>
      <c r="IA290" s="11"/>
      <c r="IB290" s="11"/>
      <c r="IC290" s="11"/>
      <c r="ID290" s="11"/>
      <c r="IE290" s="11"/>
      <c r="IF290" s="11"/>
      <c r="IG290" s="11"/>
      <c r="IH290" s="11"/>
      <c r="II290" s="11"/>
      <c r="IJ290" s="11"/>
      <c r="IK290" s="11"/>
      <c r="IL290" s="11"/>
      <c r="IM290" s="11"/>
      <c r="IN290" s="11"/>
      <c r="IO290" s="11"/>
      <c r="IP290" s="11"/>
      <c r="IQ290" s="11"/>
      <c r="IR290" s="11"/>
      <c r="IS290" s="11"/>
      <c r="IT290" s="11"/>
      <c r="IU290" s="11"/>
      <c r="IV290" s="11"/>
      <c r="IW290" s="11"/>
      <c r="IX290" s="11"/>
      <c r="IY290" s="11"/>
      <c r="IZ290" s="11"/>
      <c r="JA290" s="11"/>
      <c r="JB290" s="11"/>
      <c r="JC290" s="11"/>
      <c r="JD290" s="11"/>
      <c r="JE290" s="11"/>
      <c r="JF290" s="11"/>
      <c r="JG290" s="11"/>
      <c r="JH290" s="11"/>
      <c r="JI290" s="11"/>
      <c r="JJ290" s="11"/>
      <c r="JK290" s="11"/>
      <c r="JL290" s="11"/>
      <c r="JM290" s="11"/>
      <c r="JN290" s="11"/>
      <c r="JO290" s="11"/>
      <c r="JP290" s="11"/>
      <c r="JQ290" s="11"/>
      <c r="JR290" s="11"/>
      <c r="JS290" s="11"/>
      <c r="JT290" s="11"/>
      <c r="JU290" s="11"/>
      <c r="JV290" s="11"/>
    </row>
    <row r="291" spans="1:282" s="2" customFormat="1" x14ac:dyDescent="0.25">
      <c r="A291" s="4" t="s">
        <v>403</v>
      </c>
      <c r="B291" s="4"/>
      <c r="C291" s="16"/>
      <c r="D291" s="4"/>
      <c r="E291" s="52"/>
      <c r="F291" s="52"/>
      <c r="G291" s="52"/>
      <c r="H291" s="52"/>
      <c r="I291" s="52"/>
      <c r="J291" s="52"/>
      <c r="K291" s="52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  <c r="BV291" s="10"/>
      <c r="BW291" s="10"/>
      <c r="BX291" s="10"/>
      <c r="BY291" s="10"/>
      <c r="BZ291" s="10"/>
      <c r="CA291" s="10"/>
      <c r="CB291" s="10"/>
      <c r="CC291" s="10"/>
      <c r="CD291" s="10"/>
      <c r="CE291" s="10"/>
      <c r="CF291" s="10"/>
      <c r="CG291" s="10"/>
      <c r="CH291" s="10"/>
      <c r="CI291" s="10"/>
      <c r="CJ291" s="10"/>
      <c r="CK291" s="10"/>
      <c r="CL291" s="10"/>
      <c r="CM291" s="10"/>
      <c r="CN291" s="10"/>
      <c r="CO291" s="10"/>
      <c r="CP291" s="10"/>
      <c r="CQ291" s="10"/>
      <c r="CR291" s="10"/>
      <c r="CS291" s="10"/>
      <c r="CT291" s="10"/>
      <c r="CU291" s="10"/>
      <c r="CV291" s="10"/>
      <c r="CW291" s="10"/>
      <c r="CX291" s="10"/>
      <c r="CY291" s="10"/>
      <c r="CZ291" s="10"/>
      <c r="DA291" s="10"/>
      <c r="DB291" s="10"/>
      <c r="DC291" s="10"/>
      <c r="DD291" s="10"/>
      <c r="DE291" s="10"/>
      <c r="DF291" s="10"/>
      <c r="DG291" s="10"/>
      <c r="DH291" s="10"/>
      <c r="DI291" s="10"/>
      <c r="DJ291" s="10"/>
      <c r="DK291" s="10"/>
      <c r="DL291" s="10"/>
      <c r="DM291" s="10"/>
      <c r="DN291" s="10"/>
      <c r="DO291" s="10"/>
      <c r="DP291" s="10"/>
      <c r="DQ291" s="10"/>
      <c r="DR291" s="10"/>
      <c r="DS291" s="10"/>
      <c r="DT291" s="10"/>
      <c r="DU291" s="10"/>
      <c r="DV291" s="10"/>
      <c r="DW291" s="10"/>
      <c r="DX291" s="10"/>
      <c r="DY291" s="10"/>
      <c r="DZ291" s="10"/>
      <c r="EA291" s="10"/>
      <c r="EB291" s="10"/>
      <c r="EC291" s="10"/>
      <c r="ED291" s="10"/>
      <c r="EE291" s="10"/>
      <c r="EF291" s="10"/>
      <c r="EG291" s="10"/>
      <c r="EH291" s="10"/>
      <c r="EI291" s="10"/>
      <c r="EJ291" s="10"/>
      <c r="EK291" s="10"/>
      <c r="EL291" s="10"/>
      <c r="EM291" s="10"/>
      <c r="EN291" s="10"/>
      <c r="EO291" s="10"/>
      <c r="EP291" s="10"/>
      <c r="EQ291" s="10"/>
      <c r="ER291" s="10"/>
      <c r="ES291" s="10"/>
      <c r="ET291" s="10"/>
      <c r="EU291" s="10"/>
      <c r="EV291" s="10"/>
      <c r="EW291" s="10"/>
      <c r="EX291" s="10"/>
      <c r="EY291" s="10"/>
      <c r="EZ291" s="10"/>
      <c r="FA291" s="10"/>
      <c r="FB291" s="10"/>
      <c r="FC291" s="10"/>
      <c r="FD291" s="10"/>
      <c r="FE291" s="10"/>
      <c r="FF291" s="10"/>
      <c r="FG291" s="10"/>
      <c r="FH291" s="10"/>
      <c r="FI291" s="10"/>
      <c r="FJ291" s="10"/>
      <c r="FK291" s="10"/>
      <c r="FL291" s="10"/>
      <c r="FM291" s="10"/>
      <c r="FN291" s="10"/>
      <c r="FO291" s="10"/>
      <c r="FP291" s="10"/>
      <c r="FQ291" s="10"/>
      <c r="FR291" s="10"/>
      <c r="FS291" s="10"/>
      <c r="FT291" s="10"/>
      <c r="FU291" s="10"/>
      <c r="FV291" s="10"/>
      <c r="FW291" s="10"/>
      <c r="FX291" s="10"/>
      <c r="FY291" s="10"/>
      <c r="FZ291" s="10"/>
      <c r="GA291" s="10"/>
      <c r="GB291" s="10"/>
      <c r="GC291" s="10"/>
      <c r="GD291" s="10"/>
      <c r="GE291" s="10"/>
      <c r="GF291" s="10"/>
      <c r="GG291" s="10"/>
      <c r="GH291" s="10"/>
      <c r="GI291" s="10"/>
      <c r="GJ291" s="10"/>
      <c r="GK291" s="10"/>
      <c r="GL291" s="10"/>
      <c r="GM291" s="10"/>
      <c r="GN291" s="10"/>
      <c r="GO291" s="10"/>
      <c r="GP291" s="10"/>
      <c r="GQ291" s="10"/>
      <c r="GR291" s="10"/>
      <c r="GS291" s="10"/>
      <c r="GT291" s="10"/>
      <c r="GU291" s="10"/>
      <c r="GV291" s="10"/>
      <c r="GW291" s="10"/>
      <c r="GX291" s="10"/>
      <c r="GY291" s="10"/>
      <c r="GZ291" s="10"/>
      <c r="HA291" s="10"/>
      <c r="HB291" s="10"/>
      <c r="HC291" s="10"/>
      <c r="HD291" s="10"/>
      <c r="HE291" s="10"/>
      <c r="HF291" s="10"/>
      <c r="HG291" s="10"/>
      <c r="HH291" s="10"/>
      <c r="HI291" s="10"/>
      <c r="HJ291" s="10"/>
      <c r="HK291" s="10"/>
      <c r="HL291" s="10"/>
      <c r="HM291" s="10"/>
      <c r="HN291" s="10"/>
      <c r="HO291" s="10"/>
      <c r="HP291" s="10"/>
      <c r="HQ291" s="10"/>
      <c r="HR291" s="10"/>
      <c r="HS291" s="10"/>
      <c r="HT291" s="10"/>
      <c r="HU291" s="10"/>
      <c r="HV291" s="10"/>
      <c r="HW291" s="10"/>
      <c r="HX291" s="10"/>
      <c r="HY291" s="10"/>
      <c r="HZ291" s="10"/>
      <c r="IA291" s="10"/>
      <c r="IB291" s="10"/>
      <c r="IC291" s="10"/>
      <c r="ID291" s="10"/>
      <c r="IE291" s="10"/>
      <c r="IF291" s="10"/>
      <c r="IG291" s="10"/>
      <c r="IH291" s="10"/>
      <c r="II291" s="10"/>
      <c r="IJ291" s="10"/>
      <c r="IK291" s="10"/>
      <c r="IL291" s="10"/>
      <c r="IM291" s="10"/>
      <c r="IN291" s="10"/>
      <c r="IO291" s="10"/>
      <c r="IP291" s="10"/>
      <c r="IQ291" s="10"/>
      <c r="IR291" s="10"/>
      <c r="IS291" s="10"/>
      <c r="IT291" s="10"/>
      <c r="IU291" s="10"/>
      <c r="IV291" s="10"/>
      <c r="IW291" s="10"/>
      <c r="IX291" s="10"/>
      <c r="IY291" s="10"/>
      <c r="IZ291" s="10"/>
      <c r="JA291" s="10"/>
      <c r="JB291" s="10"/>
      <c r="JC291" s="10"/>
      <c r="JD291" s="10"/>
      <c r="JE291" s="10"/>
      <c r="JF291" s="10"/>
      <c r="JG291" s="10"/>
      <c r="JH291" s="10"/>
      <c r="JI291" s="10"/>
      <c r="JJ291" s="10"/>
      <c r="JK291" s="10"/>
      <c r="JL291" s="10"/>
      <c r="JM291" s="10"/>
      <c r="JN291" s="10"/>
      <c r="JO291" s="10"/>
      <c r="JP291" s="10"/>
      <c r="JQ291" s="10"/>
      <c r="JR291" s="10"/>
      <c r="JS291" s="10"/>
      <c r="JT291" s="10"/>
      <c r="JU291" s="10"/>
      <c r="JV291" s="10"/>
    </row>
    <row r="292" spans="1:282" x14ac:dyDescent="0.25">
      <c r="A292" s="11" t="s">
        <v>87</v>
      </c>
      <c r="B292" s="11" t="s">
        <v>82</v>
      </c>
      <c r="C292" s="13" t="s">
        <v>307</v>
      </c>
      <c r="D292" t="s">
        <v>203</v>
      </c>
      <c r="E292" s="40">
        <v>101000</v>
      </c>
      <c r="F292" s="40">
        <f>E292*0.0287</f>
        <v>2898.7</v>
      </c>
      <c r="G292" s="60">
        <v>11551.87</v>
      </c>
      <c r="H292" s="40">
        <f>E292*0.0304</f>
        <v>3070.4</v>
      </c>
      <c r="I292" s="60">
        <v>3329.9</v>
      </c>
      <c r="J292" s="40">
        <f>+F292+G292+H292+I292</f>
        <v>20850.87</v>
      </c>
      <c r="K292" s="40">
        <f>E292-J292</f>
        <v>80149.13</v>
      </c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1"/>
      <c r="AY292" s="11"/>
      <c r="AZ292" s="11"/>
      <c r="BA292" s="11"/>
      <c r="BB292" s="11"/>
      <c r="BC292" s="11"/>
      <c r="BD292" s="11"/>
      <c r="BE292" s="11"/>
      <c r="BF292" s="11"/>
      <c r="BG292" s="11"/>
      <c r="BH292" s="11"/>
      <c r="BI292" s="11"/>
      <c r="BJ292" s="11"/>
      <c r="BK292" s="11"/>
      <c r="BL292" s="11"/>
      <c r="BM292" s="11"/>
      <c r="BN292" s="11"/>
      <c r="BO292" s="11"/>
      <c r="BP292" s="11"/>
      <c r="BQ292" s="11"/>
      <c r="BR292" s="11"/>
      <c r="BS292" s="11"/>
      <c r="BT292" s="11"/>
      <c r="BU292" s="11"/>
      <c r="BV292" s="11"/>
      <c r="BW292" s="11"/>
      <c r="BX292" s="11"/>
      <c r="BY292" s="11"/>
      <c r="BZ292" s="11"/>
      <c r="CA292" s="11"/>
      <c r="CB292" s="11"/>
      <c r="CC292" s="11"/>
      <c r="CD292" s="11"/>
      <c r="CE292" s="11"/>
      <c r="CF292" s="11"/>
      <c r="CG292" s="11"/>
      <c r="CH292" s="11"/>
      <c r="CI292" s="11"/>
      <c r="CJ292" s="11"/>
      <c r="CK292" s="11"/>
      <c r="CL292" s="11"/>
      <c r="CM292" s="11"/>
      <c r="CN292" s="11"/>
      <c r="CO292" s="11"/>
      <c r="CP292" s="11"/>
      <c r="CQ292" s="11"/>
      <c r="CR292" s="11"/>
      <c r="CS292" s="11"/>
      <c r="CT292" s="11"/>
      <c r="CU292" s="11"/>
      <c r="CV292" s="11"/>
      <c r="CW292" s="11"/>
      <c r="CX292" s="11"/>
      <c r="CY292" s="11"/>
      <c r="CZ292" s="11"/>
      <c r="DA292" s="11"/>
      <c r="DB292" s="11"/>
      <c r="DC292" s="11"/>
      <c r="DD292" s="11"/>
      <c r="DE292" s="11"/>
      <c r="DF292" s="11"/>
      <c r="DG292" s="11"/>
      <c r="DH292" s="11"/>
      <c r="DI292" s="11"/>
      <c r="DJ292" s="11"/>
      <c r="DK292" s="11"/>
      <c r="DL292" s="11"/>
      <c r="DM292" s="11"/>
      <c r="DN292" s="11"/>
      <c r="DO292" s="11"/>
      <c r="DP292" s="11"/>
      <c r="DQ292" s="11"/>
      <c r="DR292" s="11"/>
      <c r="DS292" s="11"/>
      <c r="DT292" s="11"/>
      <c r="DU292" s="11"/>
      <c r="DV292" s="11"/>
      <c r="DW292" s="11"/>
      <c r="DX292" s="11"/>
      <c r="DY292" s="11"/>
      <c r="DZ292" s="11"/>
      <c r="EA292" s="11"/>
      <c r="EB292" s="11"/>
      <c r="EC292" s="11"/>
      <c r="ED292" s="11"/>
      <c r="EE292" s="11"/>
      <c r="EF292" s="11"/>
      <c r="EG292" s="11"/>
      <c r="EH292" s="11"/>
      <c r="EI292" s="11"/>
      <c r="EJ292" s="11"/>
      <c r="EK292" s="11"/>
      <c r="EL292" s="11"/>
      <c r="EM292" s="11"/>
      <c r="EN292" s="11"/>
      <c r="EO292" s="11"/>
      <c r="EP292" s="11"/>
      <c r="EQ292" s="11"/>
      <c r="ER292" s="11"/>
      <c r="ES292" s="11"/>
      <c r="ET292" s="11"/>
      <c r="EU292" s="11"/>
      <c r="EV292" s="11"/>
      <c r="EW292" s="11"/>
      <c r="EX292" s="11"/>
      <c r="EY292" s="11"/>
      <c r="EZ292" s="11"/>
      <c r="FA292" s="11"/>
      <c r="FB292" s="11"/>
      <c r="FC292" s="11"/>
      <c r="FD292" s="11"/>
      <c r="FE292" s="11"/>
      <c r="FF292" s="11"/>
      <c r="FG292" s="11"/>
      <c r="FH292" s="11"/>
      <c r="FI292" s="11"/>
      <c r="FJ292" s="11"/>
      <c r="FK292" s="11"/>
      <c r="FL292" s="11"/>
      <c r="FM292" s="11"/>
      <c r="FN292" s="11"/>
      <c r="FO292" s="11"/>
      <c r="FP292" s="11"/>
      <c r="FQ292" s="11"/>
      <c r="FR292" s="11"/>
      <c r="FS292" s="11"/>
      <c r="FT292" s="11"/>
      <c r="FU292" s="11"/>
      <c r="FV292" s="11"/>
      <c r="FW292" s="11"/>
      <c r="FX292" s="11"/>
      <c r="FY292" s="11"/>
      <c r="FZ292" s="11"/>
      <c r="GA292" s="11"/>
      <c r="GB292" s="11"/>
      <c r="GC292" s="11"/>
      <c r="GD292" s="11"/>
      <c r="GE292" s="11"/>
      <c r="GF292" s="11"/>
      <c r="GG292" s="11"/>
      <c r="GH292" s="11"/>
      <c r="GI292" s="11"/>
      <c r="GJ292" s="11"/>
      <c r="GK292" s="11"/>
      <c r="GL292" s="11"/>
      <c r="GM292" s="11"/>
      <c r="GN292" s="11"/>
      <c r="GO292" s="11"/>
      <c r="GP292" s="11"/>
      <c r="GQ292" s="11"/>
      <c r="GR292" s="11"/>
      <c r="GS292" s="11"/>
      <c r="GT292" s="11"/>
      <c r="GU292" s="11"/>
      <c r="GV292" s="11"/>
      <c r="GW292" s="11"/>
      <c r="GX292" s="11"/>
      <c r="GY292" s="11"/>
      <c r="GZ292" s="11"/>
      <c r="HA292" s="11"/>
      <c r="HB292" s="11"/>
      <c r="HC292" s="11"/>
      <c r="HD292" s="11"/>
      <c r="HE292" s="11"/>
      <c r="HF292" s="11"/>
      <c r="HG292" s="11"/>
      <c r="HH292" s="11"/>
      <c r="HI292" s="11"/>
      <c r="HJ292" s="11"/>
      <c r="HK292" s="11"/>
      <c r="HL292" s="11"/>
      <c r="HM292" s="11"/>
      <c r="HN292" s="11"/>
      <c r="HO292" s="11"/>
      <c r="HP292" s="11"/>
      <c r="HQ292" s="11"/>
      <c r="HR292" s="11"/>
      <c r="HS292" s="11"/>
      <c r="HT292" s="11"/>
      <c r="HU292" s="11"/>
      <c r="HV292" s="11"/>
      <c r="HW292" s="11"/>
      <c r="HX292" s="11"/>
      <c r="HY292" s="11"/>
      <c r="HZ292" s="11"/>
      <c r="IA292" s="11"/>
      <c r="IB292" s="11"/>
      <c r="IC292" s="11"/>
      <c r="ID292" s="11"/>
      <c r="IE292" s="11"/>
      <c r="IF292" s="11"/>
      <c r="IG292" s="11"/>
      <c r="IH292" s="11"/>
      <c r="II292" s="11"/>
      <c r="IJ292" s="11"/>
      <c r="IK292" s="11"/>
      <c r="IL292" s="11"/>
      <c r="IM292" s="11"/>
      <c r="IN292" s="11"/>
      <c r="IO292" s="11"/>
      <c r="IP292" s="11"/>
      <c r="IQ292" s="11"/>
      <c r="IR292" s="11"/>
      <c r="IS292" s="11"/>
      <c r="IT292" s="11"/>
      <c r="IU292" s="11"/>
      <c r="IV292" s="11"/>
      <c r="IW292" s="11"/>
      <c r="IX292" s="11"/>
      <c r="IY292" s="11"/>
      <c r="IZ292" s="11"/>
      <c r="JA292" s="11"/>
      <c r="JB292" s="11"/>
      <c r="JC292" s="11"/>
      <c r="JD292" s="11"/>
      <c r="JE292" s="11"/>
      <c r="JF292" s="11"/>
      <c r="JG292" s="11"/>
      <c r="JH292" s="11"/>
      <c r="JI292" s="11"/>
      <c r="JJ292" s="11"/>
      <c r="JK292" s="11"/>
      <c r="JL292" s="11"/>
      <c r="JM292" s="11"/>
      <c r="JN292" s="11"/>
      <c r="JO292" s="11"/>
      <c r="JP292" s="11"/>
      <c r="JQ292" s="11"/>
      <c r="JR292" s="11"/>
      <c r="JS292" s="11"/>
      <c r="JT292" s="11"/>
      <c r="JU292" s="11"/>
      <c r="JV292" s="11"/>
    </row>
    <row r="293" spans="1:282" s="11" customFormat="1" x14ac:dyDescent="0.25">
      <c r="A293" s="24" t="s">
        <v>12</v>
      </c>
      <c r="B293" s="24">
        <v>1</v>
      </c>
      <c r="C293" s="25"/>
      <c r="D293" s="24"/>
      <c r="E293" s="47">
        <f t="shared" ref="E293:K293" si="55">SUM(E292)</f>
        <v>101000</v>
      </c>
      <c r="F293" s="47">
        <f t="shared" si="55"/>
        <v>2898.7</v>
      </c>
      <c r="G293" s="47">
        <f>SUM(G292)</f>
        <v>11551.87</v>
      </c>
      <c r="H293" s="47">
        <f t="shared" si="55"/>
        <v>3070.4</v>
      </c>
      <c r="I293" s="47">
        <f t="shared" si="55"/>
        <v>3329.9</v>
      </c>
      <c r="J293" s="47">
        <f t="shared" si="55"/>
        <v>20850.87</v>
      </c>
      <c r="K293" s="47">
        <f t="shared" si="55"/>
        <v>80149.13</v>
      </c>
    </row>
    <row r="294" spans="1:282" s="11" customFormat="1" x14ac:dyDescent="0.25">
      <c r="A294" s="10"/>
      <c r="B294" s="10"/>
      <c r="C294" s="15"/>
      <c r="D294" s="10"/>
      <c r="E294" s="51"/>
      <c r="F294" s="51"/>
      <c r="G294" s="51"/>
      <c r="H294" s="51"/>
      <c r="I294" s="51"/>
      <c r="J294" s="51"/>
      <c r="K294" s="51"/>
    </row>
    <row r="295" spans="1:282" s="11" customFormat="1" x14ac:dyDescent="0.25">
      <c r="A295" s="10" t="s">
        <v>429</v>
      </c>
      <c r="B295" s="10"/>
      <c r="C295" s="15"/>
      <c r="D295" s="10"/>
      <c r="E295" s="51"/>
      <c r="F295" s="51"/>
      <c r="G295" s="51"/>
      <c r="H295" s="51"/>
      <c r="I295" s="51"/>
      <c r="J295" s="51"/>
      <c r="K295" s="51"/>
    </row>
    <row r="296" spans="1:282" s="27" customFormat="1" x14ac:dyDescent="0.25">
      <c r="A296" s="11" t="s">
        <v>437</v>
      </c>
      <c r="B296" s="11" t="s">
        <v>16</v>
      </c>
      <c r="C296" s="39" t="s">
        <v>307</v>
      </c>
      <c r="D296" s="11" t="s">
        <v>203</v>
      </c>
      <c r="E296" s="54">
        <v>101000</v>
      </c>
      <c r="F296" s="54">
        <v>2898.7</v>
      </c>
      <c r="G296" s="60">
        <v>11946.23</v>
      </c>
      <c r="H296" s="54">
        <v>3070.4</v>
      </c>
      <c r="I296" s="60">
        <v>1602.45</v>
      </c>
      <c r="J296" s="40">
        <v>19517.78</v>
      </c>
      <c r="K296" s="54">
        <f>E296-J296</f>
        <v>81482.22</v>
      </c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1"/>
      <c r="AY296" s="11"/>
      <c r="AZ296" s="11"/>
      <c r="BA296" s="11"/>
      <c r="BB296" s="11"/>
      <c r="BC296" s="11"/>
      <c r="BD296" s="11"/>
      <c r="BE296" s="11"/>
      <c r="BF296" s="11"/>
      <c r="BG296" s="11"/>
      <c r="BH296" s="11"/>
      <c r="BI296" s="11"/>
      <c r="BJ296" s="11"/>
      <c r="BK296" s="11"/>
      <c r="BL296" s="11"/>
      <c r="BM296" s="11"/>
      <c r="BN296" s="11"/>
      <c r="BO296" s="11"/>
      <c r="BP296" s="11"/>
      <c r="BQ296" s="11"/>
      <c r="BR296" s="11"/>
      <c r="BS296" s="11"/>
      <c r="BT296" s="11"/>
      <c r="BU296" s="11"/>
      <c r="BV296" s="11"/>
      <c r="BW296" s="11"/>
      <c r="BX296" s="11"/>
      <c r="BY296" s="11"/>
      <c r="BZ296" s="11"/>
      <c r="CA296" s="11"/>
      <c r="CB296" s="11"/>
      <c r="CC296" s="11"/>
      <c r="CD296" s="11"/>
      <c r="CE296" s="11"/>
      <c r="CF296" s="11"/>
      <c r="CG296" s="11"/>
      <c r="CH296" s="11"/>
      <c r="CI296" s="11"/>
      <c r="CJ296" s="11"/>
      <c r="CK296" s="11"/>
      <c r="CL296" s="11"/>
      <c r="CM296" s="11"/>
      <c r="CN296" s="11"/>
      <c r="CO296" s="11"/>
      <c r="CP296" s="11"/>
      <c r="CQ296" s="11"/>
      <c r="CR296" s="11"/>
      <c r="CS296" s="11"/>
      <c r="CT296" s="11"/>
      <c r="CU296" s="11"/>
      <c r="CV296" s="11"/>
      <c r="CW296" s="11"/>
      <c r="CX296" s="11"/>
      <c r="CY296" s="11"/>
      <c r="CZ296" s="11"/>
      <c r="DA296" s="11"/>
      <c r="DB296" s="11"/>
      <c r="DC296" s="11"/>
      <c r="DD296" s="11"/>
      <c r="DE296" s="11"/>
      <c r="DF296" s="11"/>
      <c r="DG296" s="11"/>
      <c r="DH296" s="11"/>
      <c r="DI296" s="11"/>
      <c r="DJ296" s="11"/>
      <c r="DK296" s="11"/>
      <c r="DL296" s="11"/>
      <c r="DM296" s="11"/>
      <c r="DN296" s="11"/>
      <c r="DO296" s="11"/>
      <c r="DP296" s="11"/>
      <c r="DQ296" s="11"/>
      <c r="DR296" s="11"/>
      <c r="DS296" s="11"/>
      <c r="DT296" s="11"/>
      <c r="DU296" s="11"/>
      <c r="DV296" s="11"/>
      <c r="DW296" s="11"/>
      <c r="DX296" s="11"/>
      <c r="DY296" s="11"/>
      <c r="DZ296" s="11"/>
      <c r="EA296" s="11"/>
      <c r="EB296" s="11"/>
      <c r="EC296" s="11"/>
      <c r="ED296" s="11"/>
      <c r="EE296" s="11"/>
      <c r="EF296" s="11"/>
      <c r="EG296" s="11"/>
      <c r="EH296" s="11"/>
      <c r="EI296" s="11"/>
      <c r="EJ296" s="11"/>
      <c r="EK296" s="11"/>
      <c r="EL296" s="11"/>
      <c r="EM296" s="11"/>
      <c r="EN296" s="11"/>
      <c r="EO296" s="11"/>
      <c r="EP296" s="11"/>
      <c r="EQ296" s="11"/>
      <c r="ER296" s="11"/>
      <c r="ES296" s="11"/>
      <c r="ET296" s="11"/>
      <c r="EU296" s="11"/>
      <c r="EV296" s="11"/>
      <c r="EW296" s="11"/>
      <c r="EX296" s="11"/>
      <c r="EY296" s="11"/>
      <c r="EZ296" s="11"/>
      <c r="FA296" s="11"/>
      <c r="FB296" s="11"/>
      <c r="FC296" s="11"/>
      <c r="FD296" s="11"/>
      <c r="FE296" s="11"/>
      <c r="FF296" s="11"/>
      <c r="FG296" s="11"/>
    </row>
    <row r="297" spans="1:282" s="11" customFormat="1" x14ac:dyDescent="0.25">
      <c r="A297" s="2" t="s">
        <v>12</v>
      </c>
      <c r="B297" s="2">
        <v>1</v>
      </c>
      <c r="C297" s="14"/>
      <c r="D297" s="2"/>
      <c r="E297" s="48">
        <f t="shared" ref="E297:K297" si="56">E296</f>
        <v>101000</v>
      </c>
      <c r="F297" s="48">
        <f t="shared" si="56"/>
        <v>2898.7</v>
      </c>
      <c r="G297" s="48">
        <f>G296</f>
        <v>11946.23</v>
      </c>
      <c r="H297" s="48">
        <f t="shared" si="56"/>
        <v>3070.4</v>
      </c>
      <c r="I297" s="48">
        <f t="shared" si="56"/>
        <v>1602.45</v>
      </c>
      <c r="J297" s="48">
        <f t="shared" si="56"/>
        <v>19517.78</v>
      </c>
      <c r="K297" s="48">
        <f t="shared" si="56"/>
        <v>81482.22</v>
      </c>
    </row>
    <row r="298" spans="1:282" x14ac:dyDescent="0.25">
      <c r="A298" s="10"/>
      <c r="B298" s="10"/>
      <c r="C298" s="15"/>
      <c r="D298" s="10"/>
      <c r="E298" s="51"/>
      <c r="F298" s="51"/>
      <c r="G298" s="51"/>
      <c r="H298" s="51"/>
      <c r="I298" s="51"/>
      <c r="J298" s="51"/>
      <c r="K298" s="5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1"/>
      <c r="AY298" s="11"/>
      <c r="AZ298" s="11"/>
      <c r="BA298" s="11"/>
      <c r="BB298" s="11"/>
      <c r="BC298" s="11"/>
      <c r="BD298" s="11"/>
      <c r="BE298" s="11"/>
      <c r="BF298" s="11"/>
      <c r="BG298" s="11"/>
      <c r="BH298" s="11"/>
      <c r="BI298" s="11"/>
      <c r="BJ298" s="11"/>
      <c r="BK298" s="11"/>
      <c r="BL298" s="11"/>
      <c r="BM298" s="11"/>
      <c r="BN298" s="11"/>
      <c r="BO298" s="11"/>
      <c r="BP298" s="11"/>
      <c r="BQ298" s="11"/>
      <c r="BR298" s="11"/>
      <c r="BS298" s="11"/>
      <c r="BT298" s="11"/>
      <c r="BU298" s="11"/>
      <c r="BV298" s="11"/>
      <c r="BW298" s="11"/>
      <c r="BX298" s="11"/>
      <c r="BY298" s="11"/>
      <c r="BZ298" s="11"/>
      <c r="CA298" s="11"/>
      <c r="CB298" s="11"/>
      <c r="CC298" s="11"/>
      <c r="CD298" s="11"/>
      <c r="CE298" s="11"/>
      <c r="CF298" s="11"/>
      <c r="CG298" s="11"/>
      <c r="CH298" s="11"/>
      <c r="CI298" s="11"/>
      <c r="CJ298" s="11"/>
      <c r="CK298" s="11"/>
      <c r="CL298" s="11"/>
      <c r="CM298" s="11"/>
      <c r="CN298" s="11"/>
      <c r="CO298" s="11"/>
      <c r="CP298" s="11"/>
      <c r="CQ298" s="11"/>
      <c r="CR298" s="11"/>
      <c r="CS298" s="11"/>
      <c r="CT298" s="11"/>
      <c r="CU298" s="11"/>
      <c r="CV298" s="11"/>
      <c r="CW298" s="11"/>
      <c r="CX298" s="11"/>
      <c r="CY298" s="11"/>
      <c r="CZ298" s="11"/>
      <c r="DA298" s="11"/>
      <c r="DB298" s="11"/>
      <c r="DC298" s="11"/>
      <c r="DD298" s="11"/>
      <c r="DE298" s="11"/>
      <c r="DF298" s="11"/>
      <c r="DG298" s="11"/>
      <c r="DH298" s="11"/>
      <c r="DI298" s="11"/>
      <c r="DJ298" s="11"/>
      <c r="DK298" s="11"/>
      <c r="DL298" s="11"/>
      <c r="DM298" s="11"/>
      <c r="DN298" s="11"/>
      <c r="DO298" s="11"/>
      <c r="DP298" s="11"/>
      <c r="DQ298" s="11"/>
      <c r="DR298" s="11"/>
      <c r="DS298" s="11"/>
      <c r="DT298" s="11"/>
      <c r="DU298" s="11"/>
      <c r="DV298" s="11"/>
      <c r="DW298" s="11"/>
      <c r="DX298" s="11"/>
      <c r="DY298" s="11"/>
      <c r="DZ298" s="11"/>
      <c r="EA298" s="11"/>
      <c r="EB298" s="11"/>
      <c r="EC298" s="11"/>
      <c r="ED298" s="11"/>
      <c r="EE298" s="11"/>
      <c r="EF298" s="11"/>
      <c r="EG298" s="11"/>
      <c r="EH298" s="11"/>
      <c r="EI298" s="11"/>
      <c r="EJ298" s="11"/>
      <c r="EK298" s="11"/>
      <c r="EL298" s="11"/>
      <c r="EM298" s="11"/>
      <c r="EN298" s="11"/>
      <c r="EO298" s="11"/>
      <c r="EP298" s="11"/>
      <c r="EQ298" s="11"/>
      <c r="ER298" s="11"/>
      <c r="ES298" s="11"/>
      <c r="ET298" s="11"/>
      <c r="EU298" s="11"/>
      <c r="EV298" s="11"/>
      <c r="EW298" s="11"/>
      <c r="EX298" s="11"/>
      <c r="EY298" s="11"/>
      <c r="EZ298" s="11"/>
      <c r="FA298" s="11"/>
      <c r="FB298" s="11"/>
      <c r="FC298" s="11"/>
      <c r="FD298" s="11"/>
      <c r="FE298" s="11"/>
      <c r="FF298" s="11"/>
      <c r="FG298" s="11"/>
      <c r="FH298" s="11"/>
      <c r="FI298" s="11"/>
      <c r="FJ298" s="11"/>
      <c r="FK298" s="11"/>
      <c r="FL298" s="11"/>
      <c r="FM298" s="11"/>
      <c r="FN298" s="11"/>
      <c r="FO298" s="11"/>
      <c r="FP298" s="11"/>
      <c r="FQ298" s="11"/>
      <c r="FR298" s="11"/>
      <c r="FS298" s="11"/>
      <c r="FT298" s="11"/>
      <c r="FU298" s="11"/>
      <c r="FV298" s="11"/>
      <c r="FW298" s="11"/>
      <c r="FX298" s="11"/>
      <c r="FY298" s="11"/>
      <c r="FZ298" s="11"/>
      <c r="GA298" s="11"/>
      <c r="GB298" s="11"/>
      <c r="GC298" s="11"/>
      <c r="GD298" s="11"/>
      <c r="GE298" s="11"/>
      <c r="GF298" s="11"/>
      <c r="GG298" s="11"/>
      <c r="GH298" s="11"/>
      <c r="GI298" s="11"/>
      <c r="GJ298" s="11"/>
      <c r="GK298" s="11"/>
      <c r="GL298" s="11"/>
      <c r="GM298" s="11"/>
      <c r="GN298" s="11"/>
      <c r="GO298" s="11"/>
      <c r="GP298" s="11"/>
      <c r="GQ298" s="11"/>
      <c r="GR298" s="11"/>
      <c r="GS298" s="11"/>
      <c r="GT298" s="11"/>
      <c r="GU298" s="11"/>
      <c r="GV298" s="11"/>
      <c r="GW298" s="11"/>
      <c r="GX298" s="11"/>
      <c r="GY298" s="11"/>
      <c r="GZ298" s="11"/>
      <c r="HA298" s="11"/>
      <c r="HB298" s="11"/>
      <c r="HC298" s="11"/>
      <c r="HD298" s="11"/>
      <c r="HE298" s="11"/>
      <c r="HF298" s="11"/>
      <c r="HG298" s="11"/>
      <c r="HH298" s="11"/>
      <c r="HI298" s="11"/>
      <c r="HJ298" s="11"/>
      <c r="HK298" s="11"/>
      <c r="HL298" s="11"/>
      <c r="HM298" s="11"/>
      <c r="HN298" s="11"/>
      <c r="HO298" s="11"/>
      <c r="HP298" s="11"/>
      <c r="HQ298" s="11"/>
      <c r="HR298" s="11"/>
      <c r="HS298" s="11"/>
      <c r="HT298" s="11"/>
      <c r="HU298" s="11"/>
      <c r="HV298" s="11"/>
      <c r="HW298" s="11"/>
      <c r="HX298" s="11"/>
      <c r="HY298" s="11"/>
      <c r="HZ298" s="11"/>
      <c r="IA298" s="11"/>
      <c r="IB298" s="11"/>
      <c r="IC298" s="11"/>
      <c r="ID298" s="11"/>
      <c r="IE298" s="11"/>
      <c r="IF298" s="11"/>
      <c r="IG298" s="11"/>
      <c r="IH298" s="11"/>
      <c r="II298" s="11"/>
      <c r="IJ298" s="11"/>
      <c r="IK298" s="11"/>
      <c r="IL298" s="11"/>
      <c r="IM298" s="11"/>
      <c r="IN298" s="11"/>
      <c r="IO298" s="11"/>
      <c r="IP298" s="11"/>
      <c r="IQ298" s="11"/>
      <c r="IR298" s="11"/>
      <c r="IS298" s="11"/>
      <c r="IT298" s="11"/>
      <c r="IU298" s="11"/>
      <c r="IV298" s="11"/>
      <c r="IW298" s="11"/>
      <c r="IX298" s="11"/>
      <c r="IY298" s="11"/>
      <c r="IZ298" s="11"/>
      <c r="JA298" s="11"/>
      <c r="JB298" s="11"/>
      <c r="JC298" s="11"/>
      <c r="JD298" s="11"/>
      <c r="JE298" s="11"/>
      <c r="JF298" s="11"/>
      <c r="JG298" s="11"/>
      <c r="JH298" s="11"/>
      <c r="JI298" s="11"/>
      <c r="JJ298" s="11"/>
      <c r="JK298" s="11"/>
      <c r="JL298" s="11"/>
      <c r="JM298" s="11"/>
      <c r="JN298" s="11"/>
      <c r="JO298" s="11"/>
      <c r="JP298" s="11"/>
      <c r="JQ298" s="11"/>
      <c r="JR298" s="11"/>
      <c r="JS298" s="11"/>
      <c r="JT298" s="11"/>
      <c r="JU298" s="11"/>
      <c r="JV298" s="11"/>
    </row>
    <row r="299" spans="1:282" x14ac:dyDescent="0.25">
      <c r="A299" s="4" t="s">
        <v>88</v>
      </c>
      <c r="B299" s="4"/>
      <c r="C299" s="16"/>
      <c r="D299" s="4"/>
      <c r="E299" s="52"/>
      <c r="F299" s="52"/>
      <c r="G299" s="52"/>
      <c r="H299" s="52"/>
      <c r="I299" s="52"/>
      <c r="J299" s="52"/>
      <c r="K299" s="52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1"/>
      <c r="AY299" s="11"/>
      <c r="AZ299" s="11"/>
      <c r="BA299" s="11"/>
      <c r="BB299" s="11"/>
      <c r="BC299" s="11"/>
      <c r="BD299" s="11"/>
      <c r="BE299" s="11"/>
      <c r="BF299" s="11"/>
      <c r="BG299" s="11"/>
      <c r="BH299" s="11"/>
      <c r="BI299" s="11"/>
      <c r="BJ299" s="11"/>
      <c r="BK299" s="11"/>
      <c r="BL299" s="11"/>
      <c r="BM299" s="11"/>
      <c r="BN299" s="11"/>
      <c r="BO299" s="11"/>
      <c r="BP299" s="11"/>
      <c r="BQ299" s="11"/>
      <c r="BR299" s="11"/>
      <c r="BS299" s="11"/>
      <c r="BT299" s="11"/>
      <c r="BU299" s="11"/>
      <c r="BV299" s="11"/>
      <c r="BW299" s="11"/>
      <c r="BX299" s="11"/>
      <c r="BY299" s="11"/>
      <c r="BZ299" s="11"/>
      <c r="CA299" s="11"/>
      <c r="CB299" s="11"/>
      <c r="CC299" s="11"/>
      <c r="CD299" s="11"/>
      <c r="CE299" s="11"/>
      <c r="CF299" s="11"/>
      <c r="CG299" s="11"/>
      <c r="CH299" s="11"/>
      <c r="CI299" s="11"/>
      <c r="CJ299" s="11"/>
      <c r="CK299" s="11"/>
      <c r="CL299" s="11"/>
      <c r="CM299" s="11"/>
      <c r="CN299" s="11"/>
      <c r="CO299" s="11"/>
      <c r="CP299" s="11"/>
      <c r="CQ299" s="11"/>
      <c r="CR299" s="11"/>
      <c r="CS299" s="11"/>
      <c r="CT299" s="11"/>
      <c r="CU299" s="11"/>
      <c r="CV299" s="11"/>
      <c r="CW299" s="11"/>
      <c r="CX299" s="11"/>
      <c r="CY299" s="11"/>
      <c r="CZ299" s="11"/>
      <c r="DA299" s="11"/>
      <c r="DB299" s="11"/>
      <c r="DC299" s="11"/>
      <c r="DD299" s="11"/>
      <c r="DE299" s="11"/>
      <c r="DF299" s="11"/>
      <c r="DG299" s="11"/>
      <c r="DH299" s="11"/>
      <c r="DI299" s="11"/>
      <c r="DJ299" s="11"/>
      <c r="DK299" s="11"/>
      <c r="DL299" s="11"/>
      <c r="DM299" s="11"/>
      <c r="DN299" s="11"/>
      <c r="DO299" s="11"/>
      <c r="DP299" s="11"/>
      <c r="DQ299" s="11"/>
      <c r="DR299" s="11"/>
      <c r="DS299" s="11"/>
      <c r="DT299" s="11"/>
      <c r="DU299" s="11"/>
      <c r="DV299" s="11"/>
      <c r="DW299" s="11"/>
      <c r="DX299" s="11"/>
      <c r="DY299" s="11"/>
      <c r="DZ299" s="11"/>
      <c r="EA299" s="11"/>
      <c r="EB299" s="11"/>
      <c r="EC299" s="11"/>
      <c r="ED299" s="11"/>
      <c r="EE299" s="11"/>
      <c r="EF299" s="11"/>
      <c r="EG299" s="11"/>
      <c r="EH299" s="11"/>
      <c r="EI299" s="11"/>
      <c r="EJ299" s="11"/>
      <c r="EK299" s="11"/>
      <c r="EL299" s="11"/>
      <c r="EM299" s="11"/>
      <c r="EN299" s="11"/>
      <c r="EO299" s="11"/>
      <c r="EP299" s="11"/>
      <c r="EQ299" s="11"/>
      <c r="ER299" s="11"/>
      <c r="ES299" s="11"/>
      <c r="ET299" s="11"/>
      <c r="EU299" s="11"/>
      <c r="EV299" s="11"/>
      <c r="EW299" s="11"/>
      <c r="EX299" s="11"/>
      <c r="EY299" s="11"/>
      <c r="EZ299" s="11"/>
      <c r="FA299" s="11"/>
      <c r="FB299" s="11"/>
      <c r="FC299" s="11"/>
      <c r="FD299" s="11"/>
      <c r="FE299" s="11"/>
      <c r="FF299" s="11"/>
      <c r="FG299" s="11"/>
      <c r="FH299" s="11"/>
      <c r="FI299" s="11"/>
      <c r="FJ299" s="11"/>
      <c r="FK299" s="11"/>
      <c r="FL299" s="11"/>
      <c r="FM299" s="11"/>
      <c r="FN299" s="11"/>
      <c r="FO299" s="11"/>
      <c r="FP299" s="11"/>
      <c r="FQ299" s="11"/>
      <c r="FR299" s="11"/>
      <c r="FS299" s="11"/>
      <c r="FT299" s="11"/>
      <c r="FU299" s="11"/>
      <c r="FV299" s="11"/>
      <c r="FW299" s="11"/>
      <c r="FX299" s="11"/>
      <c r="FY299" s="11"/>
      <c r="FZ299" s="11"/>
      <c r="GA299" s="11"/>
      <c r="GB299" s="11"/>
      <c r="GC299" s="11"/>
      <c r="GD299" s="11"/>
      <c r="GE299" s="11"/>
      <c r="GF299" s="11"/>
      <c r="GG299" s="11"/>
      <c r="GH299" s="11"/>
      <c r="GI299" s="11"/>
      <c r="GJ299" s="11"/>
      <c r="GK299" s="11"/>
      <c r="GL299" s="11"/>
      <c r="GM299" s="11"/>
      <c r="GN299" s="11"/>
      <c r="GO299" s="11"/>
      <c r="GP299" s="11"/>
      <c r="GQ299" s="11"/>
      <c r="GR299" s="11"/>
      <c r="GS299" s="11"/>
      <c r="GT299" s="11"/>
      <c r="GU299" s="11"/>
      <c r="GV299" s="11"/>
      <c r="GW299" s="11"/>
      <c r="GX299" s="11"/>
      <c r="GY299" s="11"/>
      <c r="GZ299" s="11"/>
      <c r="HA299" s="11"/>
      <c r="HB299" s="11"/>
      <c r="HC299" s="11"/>
      <c r="HD299" s="11"/>
      <c r="HE299" s="11"/>
      <c r="HF299" s="11"/>
      <c r="HG299" s="11"/>
      <c r="HH299" s="11"/>
      <c r="HI299" s="11"/>
      <c r="HJ299" s="11"/>
      <c r="HK299" s="11"/>
      <c r="HL299" s="11"/>
      <c r="HM299" s="11"/>
      <c r="HN299" s="11"/>
      <c r="HO299" s="11"/>
      <c r="HP299" s="11"/>
      <c r="HQ299" s="11"/>
      <c r="HR299" s="11"/>
      <c r="HS299" s="11"/>
      <c r="HT299" s="11"/>
      <c r="HU299" s="11"/>
      <c r="HV299" s="11"/>
      <c r="HW299" s="11"/>
      <c r="HX299" s="11"/>
      <c r="HY299" s="11"/>
      <c r="HZ299" s="11"/>
      <c r="IA299" s="11"/>
      <c r="IB299" s="11"/>
      <c r="IC299" s="11"/>
      <c r="ID299" s="11"/>
      <c r="IE299" s="11"/>
      <c r="IF299" s="11"/>
      <c r="IG299" s="11"/>
      <c r="IH299" s="11"/>
      <c r="II299" s="11"/>
      <c r="IJ299" s="11"/>
      <c r="IK299" s="11"/>
      <c r="IL299" s="11"/>
      <c r="IM299" s="11"/>
      <c r="IN299" s="11"/>
      <c r="IO299" s="11"/>
      <c r="IP299" s="11"/>
      <c r="IQ299" s="11"/>
      <c r="IR299" s="11"/>
      <c r="IS299" s="11"/>
      <c r="IT299" s="11"/>
      <c r="IU299" s="11"/>
      <c r="IV299" s="11"/>
      <c r="IW299" s="11"/>
      <c r="IX299" s="11"/>
      <c r="IY299" s="11"/>
      <c r="IZ299" s="11"/>
      <c r="JA299" s="11"/>
      <c r="JB299" s="11"/>
      <c r="JC299" s="11"/>
      <c r="JD299" s="11"/>
      <c r="JE299" s="11"/>
      <c r="JF299" s="11"/>
      <c r="JG299" s="11"/>
      <c r="JH299" s="11"/>
      <c r="JI299" s="11"/>
      <c r="JJ299" s="11"/>
      <c r="JK299" s="11"/>
      <c r="JL299" s="11"/>
      <c r="JM299" s="11"/>
      <c r="JN299" s="11"/>
      <c r="JO299" s="11"/>
      <c r="JP299" s="11"/>
      <c r="JQ299" s="11"/>
      <c r="JR299" s="11"/>
      <c r="JS299" s="11"/>
      <c r="JT299" s="11"/>
      <c r="JU299" s="11"/>
      <c r="JV299" s="11"/>
    </row>
    <row r="300" spans="1:282" x14ac:dyDescent="0.25">
      <c r="A300" t="s">
        <v>89</v>
      </c>
      <c r="B300" t="s">
        <v>90</v>
      </c>
      <c r="C300" s="13" t="s">
        <v>307</v>
      </c>
      <c r="D300" t="s">
        <v>203</v>
      </c>
      <c r="E300" s="40">
        <v>81000</v>
      </c>
      <c r="F300" s="40">
        <f>E300*0.0287</f>
        <v>2324.6999999999998</v>
      </c>
      <c r="G300" s="60">
        <v>7636.09</v>
      </c>
      <c r="H300" s="40">
        <f t="shared" ref="H300:H305" si="57">E300*0.0304</f>
        <v>2462.4</v>
      </c>
      <c r="I300" s="40">
        <v>425</v>
      </c>
      <c r="J300" s="40">
        <f t="shared" ref="J300:J306" si="58">+F300+G300+H300+I300</f>
        <v>12848.19</v>
      </c>
      <c r="K300" s="40">
        <f t="shared" ref="K300:K306" si="59">+E300-J300</f>
        <v>68151.81</v>
      </c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1"/>
      <c r="AY300" s="11"/>
      <c r="AZ300" s="11"/>
      <c r="BA300" s="11"/>
      <c r="BB300" s="11"/>
      <c r="BC300" s="11"/>
      <c r="BD300" s="11"/>
      <c r="BE300" s="11"/>
      <c r="BF300" s="11"/>
      <c r="BG300" s="11"/>
      <c r="BH300" s="11"/>
      <c r="BI300" s="11"/>
      <c r="BJ300" s="11"/>
      <c r="BK300" s="11"/>
      <c r="BL300" s="11"/>
      <c r="BM300" s="11"/>
      <c r="BN300" s="11"/>
      <c r="BO300" s="11"/>
      <c r="BP300" s="11"/>
      <c r="BQ300" s="11"/>
      <c r="BR300" s="11"/>
      <c r="BS300" s="11"/>
      <c r="BT300" s="11"/>
      <c r="BU300" s="11"/>
      <c r="BV300" s="11"/>
      <c r="BW300" s="11"/>
      <c r="BX300" s="11"/>
      <c r="BY300" s="11"/>
      <c r="BZ300" s="11"/>
      <c r="CA300" s="11"/>
      <c r="CB300" s="11"/>
      <c r="CC300" s="11"/>
      <c r="CD300" s="11"/>
      <c r="CE300" s="11"/>
      <c r="CF300" s="11"/>
      <c r="CG300" s="11"/>
      <c r="CH300" s="11"/>
      <c r="CI300" s="11"/>
      <c r="CJ300" s="11"/>
      <c r="CK300" s="11"/>
      <c r="CL300" s="11"/>
      <c r="CM300" s="11"/>
      <c r="CN300" s="11"/>
      <c r="CO300" s="11"/>
      <c r="CP300" s="11"/>
      <c r="CQ300" s="11"/>
      <c r="CR300" s="11"/>
      <c r="CS300" s="11"/>
      <c r="CT300" s="11"/>
      <c r="CU300" s="11"/>
      <c r="CV300" s="11"/>
      <c r="CW300" s="11"/>
      <c r="CX300" s="11"/>
      <c r="CY300" s="11"/>
      <c r="CZ300" s="11"/>
      <c r="DA300" s="11"/>
      <c r="DB300" s="11"/>
      <c r="DC300" s="11"/>
      <c r="DD300" s="11"/>
      <c r="DE300" s="11"/>
      <c r="DF300" s="11"/>
      <c r="DG300" s="11"/>
      <c r="DH300" s="11"/>
      <c r="DI300" s="11"/>
      <c r="DJ300" s="11"/>
      <c r="DK300" s="11"/>
      <c r="DL300" s="11"/>
      <c r="DM300" s="11"/>
      <c r="DN300" s="11"/>
      <c r="DO300" s="11"/>
      <c r="DP300" s="11"/>
      <c r="DQ300" s="11"/>
      <c r="DR300" s="11"/>
      <c r="DS300" s="11"/>
      <c r="DT300" s="11"/>
      <c r="DU300" s="11"/>
      <c r="DV300" s="11"/>
      <c r="DW300" s="11"/>
      <c r="DX300" s="11"/>
      <c r="DY300" s="11"/>
      <c r="DZ300" s="11"/>
      <c r="EA300" s="11"/>
      <c r="EB300" s="11"/>
      <c r="EC300" s="11"/>
      <c r="ED300" s="11"/>
      <c r="EE300" s="11"/>
      <c r="EF300" s="11"/>
      <c r="EG300" s="11"/>
      <c r="EH300" s="11"/>
      <c r="EI300" s="11"/>
      <c r="EJ300" s="11"/>
      <c r="EK300" s="11"/>
      <c r="EL300" s="11"/>
      <c r="EM300" s="11"/>
      <c r="EN300" s="11"/>
      <c r="EO300" s="11"/>
      <c r="EP300" s="11"/>
      <c r="EQ300" s="11"/>
      <c r="ER300" s="11"/>
      <c r="ES300" s="11"/>
      <c r="ET300" s="11"/>
      <c r="EU300" s="11"/>
      <c r="EV300" s="11"/>
      <c r="EW300" s="11"/>
      <c r="EX300" s="11"/>
      <c r="EY300" s="11"/>
      <c r="EZ300" s="11"/>
      <c r="FA300" s="11"/>
      <c r="FB300" s="11"/>
      <c r="FC300" s="11"/>
      <c r="FD300" s="11"/>
      <c r="FE300" s="11"/>
      <c r="FF300" s="11"/>
      <c r="FG300" s="11"/>
      <c r="FH300" s="11"/>
      <c r="FI300" s="11"/>
      <c r="FJ300" s="11"/>
      <c r="FK300" s="11"/>
      <c r="FL300" s="11"/>
      <c r="FM300" s="11"/>
      <c r="FN300" s="11"/>
      <c r="FO300" s="11"/>
      <c r="FP300" s="11"/>
      <c r="FQ300" s="11"/>
      <c r="FR300" s="11"/>
      <c r="FS300" s="11"/>
      <c r="FT300" s="11"/>
      <c r="FU300" s="11"/>
      <c r="FV300" s="11"/>
      <c r="FW300" s="11"/>
      <c r="FX300" s="11"/>
      <c r="FY300" s="11"/>
      <c r="FZ300" s="11"/>
      <c r="GA300" s="11"/>
      <c r="GB300" s="11"/>
      <c r="GC300" s="11"/>
      <c r="GD300" s="11"/>
      <c r="GE300" s="11"/>
      <c r="GF300" s="11"/>
      <c r="GG300" s="11"/>
      <c r="GH300" s="11"/>
      <c r="GI300" s="11"/>
      <c r="GJ300" s="11"/>
      <c r="GK300" s="11"/>
      <c r="GL300" s="11"/>
      <c r="GM300" s="11"/>
      <c r="GN300" s="11"/>
      <c r="GO300" s="11"/>
      <c r="GP300" s="11"/>
      <c r="GQ300" s="11"/>
      <c r="GR300" s="11"/>
      <c r="GS300" s="11"/>
      <c r="GT300" s="11"/>
      <c r="GU300" s="11"/>
      <c r="GV300" s="11"/>
      <c r="GW300" s="11"/>
      <c r="GX300" s="11"/>
      <c r="GY300" s="11"/>
      <c r="GZ300" s="11"/>
      <c r="HA300" s="11"/>
      <c r="HB300" s="11"/>
      <c r="HC300" s="11"/>
      <c r="HD300" s="11"/>
      <c r="HE300" s="11"/>
      <c r="HF300" s="11"/>
      <c r="HG300" s="11"/>
      <c r="HH300" s="11"/>
      <c r="HI300" s="11"/>
      <c r="HJ300" s="11"/>
      <c r="HK300" s="11"/>
      <c r="HL300" s="11"/>
      <c r="HM300" s="11"/>
      <c r="HN300" s="11"/>
      <c r="HO300" s="11"/>
      <c r="HP300" s="11"/>
      <c r="HQ300" s="11"/>
      <c r="HR300" s="11"/>
      <c r="HS300" s="11"/>
      <c r="HT300" s="11"/>
      <c r="HU300" s="11"/>
      <c r="HV300" s="11"/>
      <c r="HW300" s="11"/>
      <c r="HX300" s="11"/>
      <c r="HY300" s="11"/>
      <c r="HZ300" s="11"/>
      <c r="IA300" s="11"/>
      <c r="IB300" s="11"/>
      <c r="IC300" s="11"/>
      <c r="ID300" s="11"/>
      <c r="IE300" s="11"/>
      <c r="IF300" s="11"/>
      <c r="IG300" s="11"/>
      <c r="IH300" s="11"/>
      <c r="II300" s="11"/>
      <c r="IJ300" s="11"/>
      <c r="IK300" s="11"/>
      <c r="IL300" s="11"/>
      <c r="IM300" s="11"/>
      <c r="IN300" s="11"/>
      <c r="IO300" s="11"/>
      <c r="IP300" s="11"/>
      <c r="IQ300" s="11"/>
      <c r="IR300" s="11"/>
      <c r="IS300" s="11"/>
      <c r="IT300" s="11"/>
      <c r="IU300" s="11"/>
      <c r="IV300" s="11"/>
      <c r="IW300" s="11"/>
      <c r="IX300" s="11"/>
      <c r="IY300" s="11"/>
      <c r="IZ300" s="11"/>
      <c r="JA300" s="11"/>
      <c r="JB300" s="11"/>
      <c r="JC300" s="11"/>
      <c r="JD300" s="11"/>
      <c r="JE300" s="11"/>
      <c r="JF300" s="11"/>
      <c r="JG300" s="11"/>
      <c r="JH300" s="11"/>
      <c r="JI300" s="11"/>
      <c r="JJ300" s="11"/>
      <c r="JK300" s="11"/>
      <c r="JL300" s="11"/>
      <c r="JM300" s="11"/>
      <c r="JN300" s="11"/>
      <c r="JO300" s="11"/>
      <c r="JP300" s="11"/>
      <c r="JQ300" s="11"/>
      <c r="JR300" s="11"/>
      <c r="JS300" s="11"/>
      <c r="JT300" s="11"/>
      <c r="JU300" s="11"/>
      <c r="JV300" s="11"/>
    </row>
    <row r="301" spans="1:282" x14ac:dyDescent="0.25">
      <c r="A301" t="s">
        <v>91</v>
      </c>
      <c r="B301" t="s">
        <v>42</v>
      </c>
      <c r="C301" s="13" t="s">
        <v>308</v>
      </c>
      <c r="D301" t="s">
        <v>204</v>
      </c>
      <c r="E301" s="40">
        <v>24150</v>
      </c>
      <c r="F301" s="40">
        <f>E301*0.0287</f>
        <v>693.11</v>
      </c>
      <c r="G301" s="40">
        <v>0</v>
      </c>
      <c r="H301" s="40">
        <f t="shared" si="57"/>
        <v>734.16</v>
      </c>
      <c r="I301" s="40">
        <v>1654</v>
      </c>
      <c r="J301" s="40">
        <f t="shared" si="58"/>
        <v>3081.27</v>
      </c>
      <c r="K301" s="40">
        <f t="shared" si="59"/>
        <v>21068.73</v>
      </c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  <c r="BB301" s="11"/>
      <c r="BC301" s="11"/>
      <c r="BD301" s="11"/>
      <c r="BE301" s="11"/>
      <c r="BF301" s="11"/>
      <c r="BG301" s="11"/>
      <c r="BH301" s="11"/>
      <c r="BI301" s="11"/>
      <c r="BJ301" s="11"/>
      <c r="BK301" s="11"/>
      <c r="BL301" s="11"/>
      <c r="BM301" s="11"/>
      <c r="BN301" s="11"/>
      <c r="BO301" s="11"/>
      <c r="BP301" s="11"/>
      <c r="BQ301" s="11"/>
      <c r="BR301" s="11"/>
      <c r="BS301" s="11"/>
      <c r="BT301" s="11"/>
      <c r="BU301" s="11"/>
      <c r="BV301" s="11"/>
      <c r="BW301" s="11"/>
      <c r="BX301" s="11"/>
      <c r="BY301" s="11"/>
      <c r="BZ301" s="11"/>
      <c r="CA301" s="11"/>
      <c r="CB301" s="11"/>
      <c r="CC301" s="11"/>
      <c r="CD301" s="11"/>
      <c r="CE301" s="11"/>
      <c r="CF301" s="11"/>
      <c r="CG301" s="11"/>
      <c r="CH301" s="11"/>
      <c r="CI301" s="11"/>
      <c r="CJ301" s="11"/>
      <c r="CK301" s="11"/>
      <c r="CL301" s="11"/>
      <c r="CM301" s="11"/>
      <c r="CN301" s="11"/>
      <c r="CO301" s="11"/>
      <c r="CP301" s="11"/>
      <c r="CQ301" s="11"/>
      <c r="CR301" s="11"/>
      <c r="CS301" s="11"/>
      <c r="CT301" s="11"/>
      <c r="CU301" s="11"/>
      <c r="CV301" s="11"/>
      <c r="CW301" s="11"/>
      <c r="CX301" s="11"/>
      <c r="CY301" s="11"/>
      <c r="CZ301" s="11"/>
      <c r="DA301" s="11"/>
      <c r="DB301" s="11"/>
      <c r="DC301" s="11"/>
      <c r="DD301" s="11"/>
      <c r="DE301" s="11"/>
      <c r="DF301" s="11"/>
      <c r="DG301" s="11"/>
      <c r="DH301" s="11"/>
      <c r="DI301" s="11"/>
      <c r="DJ301" s="11"/>
      <c r="DK301" s="11"/>
      <c r="DL301" s="11"/>
      <c r="DM301" s="11"/>
      <c r="DN301" s="11"/>
      <c r="DO301" s="11"/>
      <c r="DP301" s="11"/>
      <c r="DQ301" s="11"/>
      <c r="DR301" s="11"/>
      <c r="DS301" s="11"/>
      <c r="DT301" s="11"/>
      <c r="DU301" s="11"/>
      <c r="DV301" s="11"/>
      <c r="DW301" s="11"/>
      <c r="DX301" s="11"/>
      <c r="DY301" s="11"/>
      <c r="DZ301" s="11"/>
      <c r="EA301" s="11"/>
      <c r="EB301" s="11"/>
      <c r="EC301" s="11"/>
      <c r="ED301" s="11"/>
      <c r="EE301" s="11"/>
      <c r="EF301" s="11"/>
      <c r="EG301" s="11"/>
      <c r="EH301" s="11"/>
      <c r="EI301" s="11"/>
      <c r="EJ301" s="11"/>
      <c r="EK301" s="11"/>
      <c r="EL301" s="11"/>
      <c r="EM301" s="11"/>
      <c r="EN301" s="11"/>
      <c r="EO301" s="11"/>
      <c r="EP301" s="11"/>
      <c r="EQ301" s="11"/>
      <c r="ER301" s="11"/>
      <c r="ES301" s="11"/>
      <c r="ET301" s="11"/>
      <c r="EU301" s="11"/>
      <c r="EV301" s="11"/>
      <c r="EW301" s="11"/>
      <c r="EX301" s="11"/>
      <c r="EY301" s="11"/>
      <c r="EZ301" s="11"/>
      <c r="FA301" s="11"/>
      <c r="FB301" s="11"/>
      <c r="FC301" s="11"/>
      <c r="FD301" s="11"/>
      <c r="FE301" s="11"/>
      <c r="FF301" s="11"/>
      <c r="FG301" s="11"/>
      <c r="FH301" s="11"/>
      <c r="FI301" s="11"/>
      <c r="FJ301" s="11"/>
      <c r="FK301" s="11"/>
      <c r="FL301" s="11"/>
      <c r="FM301" s="11"/>
      <c r="FN301" s="11"/>
      <c r="FO301" s="11"/>
      <c r="FP301" s="11"/>
      <c r="FQ301" s="11"/>
      <c r="FR301" s="11"/>
      <c r="FS301" s="11"/>
      <c r="FT301" s="11"/>
      <c r="FU301" s="11"/>
      <c r="FV301" s="11"/>
      <c r="FW301" s="11"/>
      <c r="FX301" s="11"/>
      <c r="FY301" s="11"/>
      <c r="FZ301" s="11"/>
      <c r="GA301" s="11"/>
      <c r="GB301" s="11"/>
      <c r="GC301" s="11"/>
      <c r="GD301" s="11"/>
      <c r="GE301" s="11"/>
      <c r="GF301" s="11"/>
      <c r="GG301" s="11"/>
      <c r="GH301" s="11"/>
      <c r="GI301" s="11"/>
      <c r="GJ301" s="11"/>
      <c r="GK301" s="11"/>
      <c r="GL301" s="11"/>
      <c r="GM301" s="11"/>
      <c r="GN301" s="11"/>
      <c r="GO301" s="11"/>
      <c r="GP301" s="11"/>
      <c r="GQ301" s="11"/>
      <c r="GR301" s="11"/>
      <c r="GS301" s="11"/>
      <c r="GT301" s="11"/>
      <c r="GU301" s="11"/>
      <c r="GV301" s="11"/>
      <c r="GW301" s="11"/>
      <c r="GX301" s="11"/>
      <c r="GY301" s="11"/>
      <c r="GZ301" s="11"/>
      <c r="HA301" s="11"/>
      <c r="HB301" s="11"/>
      <c r="HC301" s="11"/>
      <c r="HD301" s="11"/>
      <c r="HE301" s="11"/>
      <c r="HF301" s="11"/>
      <c r="HG301" s="11"/>
      <c r="HH301" s="11"/>
      <c r="HI301" s="11"/>
      <c r="HJ301" s="11"/>
      <c r="HK301" s="11"/>
      <c r="HL301" s="11"/>
      <c r="HM301" s="11"/>
      <c r="HN301" s="11"/>
      <c r="HO301" s="11"/>
      <c r="HP301" s="11"/>
      <c r="HQ301" s="11"/>
      <c r="HR301" s="11"/>
      <c r="HS301" s="11"/>
      <c r="HT301" s="11"/>
      <c r="HU301" s="11"/>
      <c r="HV301" s="11"/>
      <c r="HW301" s="11"/>
      <c r="HX301" s="11"/>
      <c r="HY301" s="11"/>
      <c r="HZ301" s="11"/>
      <c r="IA301" s="11"/>
      <c r="IB301" s="11"/>
      <c r="IC301" s="11"/>
      <c r="ID301" s="11"/>
      <c r="IE301" s="11"/>
      <c r="IF301" s="11"/>
      <c r="IG301" s="11"/>
      <c r="IH301" s="11"/>
      <c r="II301" s="11"/>
      <c r="IJ301" s="11"/>
      <c r="IK301" s="11"/>
      <c r="IL301" s="11"/>
      <c r="IM301" s="11"/>
      <c r="IN301" s="11"/>
      <c r="IO301" s="11"/>
      <c r="IP301" s="11"/>
      <c r="IQ301" s="11"/>
      <c r="IR301" s="11"/>
      <c r="IS301" s="11"/>
      <c r="IT301" s="11"/>
      <c r="IU301" s="11"/>
      <c r="IV301" s="11"/>
      <c r="IW301" s="11"/>
      <c r="IX301" s="11"/>
      <c r="IY301" s="11"/>
      <c r="IZ301" s="11"/>
      <c r="JA301" s="11"/>
      <c r="JB301" s="11"/>
      <c r="JC301" s="11"/>
      <c r="JD301" s="11"/>
      <c r="JE301" s="11"/>
      <c r="JF301" s="11"/>
      <c r="JG301" s="11"/>
      <c r="JH301" s="11"/>
      <c r="JI301" s="11"/>
      <c r="JJ301" s="11"/>
      <c r="JK301" s="11"/>
      <c r="JL301" s="11"/>
      <c r="JM301" s="11"/>
      <c r="JN301" s="11"/>
      <c r="JO301" s="11"/>
      <c r="JP301" s="11"/>
      <c r="JQ301" s="11"/>
      <c r="JR301" s="11"/>
      <c r="JS301" s="11"/>
      <c r="JT301" s="11"/>
      <c r="JU301" s="11"/>
      <c r="JV301" s="11"/>
    </row>
    <row r="302" spans="1:282" x14ac:dyDescent="0.25">
      <c r="A302" t="s">
        <v>92</v>
      </c>
      <c r="B302" t="s">
        <v>420</v>
      </c>
      <c r="C302" s="13" t="s">
        <v>307</v>
      </c>
      <c r="D302" t="s">
        <v>204</v>
      </c>
      <c r="E302" s="40">
        <v>90000</v>
      </c>
      <c r="F302" s="40">
        <f t="shared" ref="F302:F306" si="60">E302*0.0287</f>
        <v>2583</v>
      </c>
      <c r="G302" s="60">
        <v>9753.1200000000008</v>
      </c>
      <c r="H302" s="40">
        <f t="shared" si="57"/>
        <v>2736</v>
      </c>
      <c r="I302" s="40">
        <v>25</v>
      </c>
      <c r="J302" s="40">
        <f t="shared" si="58"/>
        <v>15097.12</v>
      </c>
      <c r="K302" s="40">
        <f t="shared" si="59"/>
        <v>74902.880000000005</v>
      </c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1"/>
      <c r="BA302" s="11"/>
      <c r="BB302" s="11"/>
      <c r="BC302" s="11"/>
      <c r="BD302" s="11"/>
      <c r="BE302" s="11"/>
      <c r="BF302" s="11"/>
      <c r="BG302" s="11"/>
      <c r="BH302" s="11"/>
      <c r="BI302" s="11"/>
      <c r="BJ302" s="11"/>
      <c r="BK302" s="11"/>
      <c r="BL302" s="11"/>
      <c r="BM302" s="11"/>
      <c r="BN302" s="11"/>
      <c r="BO302" s="11"/>
      <c r="BP302" s="11"/>
      <c r="BQ302" s="11"/>
      <c r="BR302" s="11"/>
      <c r="BS302" s="11"/>
      <c r="BT302" s="11"/>
      <c r="BU302" s="11"/>
      <c r="BV302" s="11"/>
      <c r="BW302" s="11"/>
      <c r="BX302" s="11"/>
      <c r="BY302" s="11"/>
      <c r="BZ302" s="11"/>
      <c r="CA302" s="11"/>
      <c r="CB302" s="11"/>
      <c r="CC302" s="11"/>
      <c r="CD302" s="11"/>
      <c r="CE302" s="11"/>
      <c r="CF302" s="11"/>
      <c r="CG302" s="11"/>
      <c r="CH302" s="11"/>
      <c r="CI302" s="11"/>
      <c r="CJ302" s="11"/>
      <c r="CK302" s="11"/>
      <c r="CL302" s="11"/>
      <c r="CM302" s="11"/>
      <c r="CN302" s="11"/>
      <c r="CO302" s="11"/>
      <c r="CP302" s="11"/>
      <c r="CQ302" s="11"/>
      <c r="CR302" s="11"/>
      <c r="CS302" s="11"/>
      <c r="CT302" s="11"/>
      <c r="CU302" s="11"/>
      <c r="CV302" s="11"/>
      <c r="CW302" s="11"/>
      <c r="CX302" s="11"/>
      <c r="CY302" s="11"/>
      <c r="CZ302" s="11"/>
      <c r="DA302" s="11"/>
      <c r="DB302" s="11"/>
      <c r="DC302" s="11"/>
      <c r="DD302" s="11"/>
      <c r="DE302" s="11"/>
      <c r="DF302" s="11"/>
      <c r="DG302" s="11"/>
      <c r="DH302" s="11"/>
      <c r="DI302" s="11"/>
      <c r="DJ302" s="11"/>
      <c r="DK302" s="11"/>
      <c r="DL302" s="11"/>
      <c r="DM302" s="11"/>
      <c r="DN302" s="11"/>
      <c r="DO302" s="11"/>
      <c r="DP302" s="11"/>
      <c r="DQ302" s="11"/>
      <c r="DR302" s="11"/>
      <c r="DS302" s="11"/>
      <c r="DT302" s="11"/>
      <c r="DU302" s="11"/>
      <c r="DV302" s="11"/>
      <c r="DW302" s="11"/>
      <c r="DX302" s="11"/>
      <c r="DY302" s="11"/>
      <c r="DZ302" s="11"/>
      <c r="EA302" s="11"/>
      <c r="EB302" s="11"/>
      <c r="EC302" s="11"/>
      <c r="ED302" s="11"/>
      <c r="EE302" s="11"/>
      <c r="EF302" s="11"/>
      <c r="EG302" s="11"/>
      <c r="EH302" s="11"/>
      <c r="EI302" s="11"/>
      <c r="EJ302" s="11"/>
      <c r="EK302" s="11"/>
      <c r="EL302" s="11"/>
      <c r="EM302" s="11"/>
      <c r="EN302" s="11"/>
      <c r="EO302" s="11"/>
      <c r="EP302" s="11"/>
      <c r="EQ302" s="11"/>
      <c r="ER302" s="11"/>
      <c r="ES302" s="11"/>
      <c r="ET302" s="11"/>
      <c r="EU302" s="11"/>
      <c r="EV302" s="11"/>
      <c r="EW302" s="11"/>
      <c r="EX302" s="11"/>
      <c r="EY302" s="11"/>
      <c r="EZ302" s="11"/>
      <c r="FA302" s="11"/>
      <c r="FB302" s="11"/>
      <c r="FC302" s="11"/>
      <c r="FD302" s="11"/>
      <c r="FE302" s="11"/>
      <c r="FF302" s="11"/>
      <c r="FG302" s="11"/>
      <c r="FH302" s="11"/>
      <c r="FI302" s="11"/>
      <c r="FJ302" s="11"/>
      <c r="FK302" s="11"/>
      <c r="FL302" s="11"/>
      <c r="FM302" s="11"/>
      <c r="FN302" s="11"/>
      <c r="FO302" s="11"/>
      <c r="FP302" s="11"/>
      <c r="FQ302" s="11"/>
      <c r="FR302" s="11"/>
      <c r="FS302" s="11"/>
      <c r="FT302" s="11"/>
      <c r="FU302" s="11"/>
      <c r="FV302" s="11"/>
      <c r="FW302" s="11"/>
      <c r="FX302" s="11"/>
      <c r="FY302" s="11"/>
      <c r="FZ302" s="11"/>
      <c r="GA302" s="11"/>
      <c r="GB302" s="11"/>
      <c r="GC302" s="11"/>
      <c r="GD302" s="11"/>
      <c r="GE302" s="11"/>
      <c r="GF302" s="11"/>
      <c r="GG302" s="11"/>
      <c r="GH302" s="11"/>
      <c r="GI302" s="11"/>
      <c r="GJ302" s="11"/>
      <c r="GK302" s="11"/>
      <c r="GL302" s="11"/>
      <c r="GM302" s="11"/>
      <c r="GN302" s="11"/>
      <c r="GO302" s="11"/>
      <c r="GP302" s="11"/>
      <c r="GQ302" s="11"/>
      <c r="GR302" s="11"/>
      <c r="GS302" s="11"/>
      <c r="GT302" s="11"/>
      <c r="GU302" s="11"/>
      <c r="GV302" s="11"/>
      <c r="GW302" s="11"/>
      <c r="GX302" s="11"/>
      <c r="GY302" s="11"/>
      <c r="GZ302" s="11"/>
      <c r="HA302" s="11"/>
      <c r="HB302" s="11"/>
      <c r="HC302" s="11"/>
      <c r="HD302" s="11"/>
      <c r="HE302" s="11"/>
      <c r="HF302" s="11"/>
      <c r="HG302" s="11"/>
      <c r="HH302" s="11"/>
      <c r="HI302" s="11"/>
      <c r="HJ302" s="11"/>
      <c r="HK302" s="11"/>
      <c r="HL302" s="11"/>
      <c r="HM302" s="11"/>
      <c r="HN302" s="11"/>
      <c r="HO302" s="11"/>
      <c r="HP302" s="11"/>
      <c r="HQ302" s="11"/>
      <c r="HR302" s="11"/>
      <c r="HS302" s="11"/>
      <c r="HT302" s="11"/>
      <c r="HU302" s="11"/>
      <c r="HV302" s="11"/>
      <c r="HW302" s="11"/>
      <c r="HX302" s="11"/>
      <c r="HY302" s="11"/>
      <c r="HZ302" s="11"/>
      <c r="IA302" s="11"/>
      <c r="IB302" s="11"/>
      <c r="IC302" s="11"/>
      <c r="ID302" s="11"/>
      <c r="IE302" s="11"/>
      <c r="IF302" s="11"/>
      <c r="IG302" s="11"/>
      <c r="IH302" s="11"/>
      <c r="II302" s="11"/>
      <c r="IJ302" s="11"/>
      <c r="IK302" s="11"/>
      <c r="IL302" s="11"/>
      <c r="IM302" s="11"/>
      <c r="IN302" s="11"/>
      <c r="IO302" s="11"/>
      <c r="IP302" s="11"/>
      <c r="IQ302" s="11"/>
      <c r="IR302" s="11"/>
      <c r="IS302" s="11"/>
      <c r="IT302" s="11"/>
      <c r="IU302" s="11"/>
      <c r="IV302" s="11"/>
      <c r="IW302" s="11"/>
      <c r="IX302" s="11"/>
      <c r="IY302" s="11"/>
      <c r="IZ302" s="11"/>
      <c r="JA302" s="11"/>
      <c r="JB302" s="11"/>
      <c r="JC302" s="11"/>
      <c r="JD302" s="11"/>
      <c r="JE302" s="11"/>
      <c r="JF302" s="11"/>
      <c r="JG302" s="11"/>
      <c r="JH302" s="11"/>
      <c r="JI302" s="11"/>
      <c r="JJ302" s="11"/>
      <c r="JK302" s="11"/>
      <c r="JL302" s="11"/>
      <c r="JM302" s="11"/>
      <c r="JN302" s="11"/>
      <c r="JO302" s="11"/>
      <c r="JP302" s="11"/>
      <c r="JQ302" s="11"/>
      <c r="JR302" s="11"/>
      <c r="JS302" s="11"/>
      <c r="JT302" s="11"/>
      <c r="JU302" s="11"/>
      <c r="JV302" s="11"/>
    </row>
    <row r="303" spans="1:282" x14ac:dyDescent="0.25">
      <c r="A303" t="s">
        <v>93</v>
      </c>
      <c r="B303" t="s">
        <v>183</v>
      </c>
      <c r="C303" s="13" t="s">
        <v>307</v>
      </c>
      <c r="D303" t="s">
        <v>203</v>
      </c>
      <c r="E303" s="40">
        <v>41000</v>
      </c>
      <c r="F303" s="40">
        <f t="shared" si="60"/>
        <v>1176.7</v>
      </c>
      <c r="G303">
        <v>583.79</v>
      </c>
      <c r="H303" s="40">
        <f t="shared" si="57"/>
        <v>1246.4000000000001</v>
      </c>
      <c r="I303" s="40">
        <v>665</v>
      </c>
      <c r="J303" s="40">
        <f t="shared" si="58"/>
        <v>3671.89</v>
      </c>
      <c r="K303" s="40">
        <f t="shared" si="59"/>
        <v>37328.11</v>
      </c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1"/>
      <c r="BB303" s="11"/>
      <c r="BC303" s="11"/>
      <c r="BD303" s="11"/>
      <c r="BE303" s="11"/>
      <c r="BF303" s="11"/>
      <c r="BG303" s="11"/>
      <c r="BH303" s="11"/>
      <c r="BI303" s="11"/>
      <c r="BJ303" s="11"/>
      <c r="BK303" s="11"/>
      <c r="BL303" s="11"/>
      <c r="BM303" s="11"/>
      <c r="BN303" s="11"/>
      <c r="BO303" s="11"/>
      <c r="BP303" s="11"/>
      <c r="BQ303" s="11"/>
      <c r="BR303" s="11"/>
      <c r="BS303" s="11"/>
      <c r="BT303" s="11"/>
      <c r="BU303" s="11"/>
      <c r="BV303" s="11"/>
      <c r="BW303" s="11"/>
      <c r="BX303" s="11"/>
      <c r="BY303" s="11"/>
      <c r="BZ303" s="11"/>
      <c r="CA303" s="11"/>
      <c r="CB303" s="11"/>
      <c r="CC303" s="11"/>
      <c r="CD303" s="11"/>
      <c r="CE303" s="11"/>
      <c r="CF303" s="11"/>
      <c r="CG303" s="11"/>
      <c r="CH303" s="11"/>
      <c r="CI303" s="11"/>
      <c r="CJ303" s="11"/>
      <c r="CK303" s="11"/>
      <c r="CL303" s="11"/>
      <c r="CM303" s="11"/>
      <c r="CN303" s="11"/>
      <c r="CO303" s="11"/>
      <c r="CP303" s="11"/>
      <c r="CQ303" s="11"/>
      <c r="CR303" s="11"/>
      <c r="CS303" s="11"/>
      <c r="CT303" s="11"/>
      <c r="CU303" s="11"/>
      <c r="CV303" s="11"/>
      <c r="CW303" s="11"/>
      <c r="CX303" s="11"/>
      <c r="CY303" s="11"/>
      <c r="CZ303" s="11"/>
      <c r="DA303" s="11"/>
      <c r="DB303" s="11"/>
      <c r="DC303" s="11"/>
      <c r="DD303" s="11"/>
      <c r="DE303" s="11"/>
      <c r="DF303" s="11"/>
      <c r="DG303" s="11"/>
      <c r="DH303" s="11"/>
      <c r="DI303" s="11"/>
      <c r="DJ303" s="11"/>
      <c r="DK303" s="11"/>
      <c r="DL303" s="11"/>
      <c r="DM303" s="11"/>
      <c r="DN303" s="11"/>
      <c r="DO303" s="11"/>
      <c r="DP303" s="11"/>
      <c r="DQ303" s="11"/>
      <c r="DR303" s="11"/>
      <c r="DS303" s="11"/>
      <c r="DT303" s="11"/>
      <c r="DU303" s="11"/>
      <c r="DV303" s="11"/>
      <c r="DW303" s="11"/>
      <c r="DX303" s="11"/>
      <c r="DY303" s="11"/>
      <c r="DZ303" s="11"/>
      <c r="EA303" s="11"/>
      <c r="EB303" s="11"/>
      <c r="EC303" s="11"/>
      <c r="ED303" s="11"/>
      <c r="EE303" s="11"/>
      <c r="EF303" s="11"/>
      <c r="EG303" s="11"/>
      <c r="EH303" s="11"/>
      <c r="EI303" s="11"/>
      <c r="EJ303" s="11"/>
      <c r="EK303" s="11"/>
      <c r="EL303" s="11"/>
      <c r="EM303" s="11"/>
      <c r="EN303" s="11"/>
      <c r="EO303" s="11"/>
      <c r="EP303" s="11"/>
      <c r="EQ303" s="11"/>
      <c r="ER303" s="11"/>
      <c r="ES303" s="11"/>
      <c r="ET303" s="11"/>
      <c r="EU303" s="11"/>
      <c r="EV303" s="11"/>
      <c r="EW303" s="11"/>
      <c r="EX303" s="11"/>
      <c r="EY303" s="11"/>
      <c r="EZ303" s="11"/>
      <c r="FA303" s="11"/>
      <c r="FB303" s="11"/>
      <c r="FC303" s="11"/>
      <c r="FD303" s="11"/>
      <c r="FE303" s="11"/>
      <c r="FF303" s="11"/>
      <c r="FG303" s="11"/>
      <c r="FH303" s="11"/>
      <c r="FI303" s="11"/>
      <c r="FJ303" s="11"/>
      <c r="FK303" s="11"/>
      <c r="FL303" s="11"/>
      <c r="FM303" s="11"/>
      <c r="FN303" s="11"/>
      <c r="FO303" s="11"/>
      <c r="FP303" s="11"/>
      <c r="FQ303" s="11"/>
      <c r="FR303" s="11"/>
      <c r="FS303" s="11"/>
      <c r="FT303" s="11"/>
      <c r="FU303" s="11"/>
      <c r="FV303" s="11"/>
      <c r="FW303" s="11"/>
      <c r="FX303" s="11"/>
      <c r="FY303" s="11"/>
      <c r="FZ303" s="11"/>
      <c r="GA303" s="11"/>
      <c r="GB303" s="11"/>
      <c r="GC303" s="11"/>
      <c r="GD303" s="11"/>
      <c r="GE303" s="11"/>
      <c r="GF303" s="11"/>
      <c r="GG303" s="11"/>
      <c r="GH303" s="11"/>
      <c r="GI303" s="11"/>
      <c r="GJ303" s="11"/>
      <c r="GK303" s="11"/>
      <c r="GL303" s="11"/>
      <c r="GM303" s="11"/>
      <c r="GN303" s="11"/>
      <c r="GO303" s="11"/>
      <c r="GP303" s="11"/>
      <c r="GQ303" s="11"/>
      <c r="GR303" s="11"/>
      <c r="GS303" s="11"/>
      <c r="GT303" s="11"/>
      <c r="GU303" s="11"/>
      <c r="GV303" s="11"/>
      <c r="GW303" s="11"/>
      <c r="GX303" s="11"/>
      <c r="GY303" s="11"/>
      <c r="GZ303" s="11"/>
      <c r="HA303" s="11"/>
      <c r="HB303" s="11"/>
      <c r="HC303" s="11"/>
      <c r="HD303" s="11"/>
      <c r="HE303" s="11"/>
      <c r="HF303" s="11"/>
      <c r="HG303" s="11"/>
      <c r="HH303" s="11"/>
      <c r="HI303" s="11"/>
      <c r="HJ303" s="11"/>
      <c r="HK303" s="11"/>
      <c r="HL303" s="11"/>
      <c r="HM303" s="11"/>
      <c r="HN303" s="11"/>
      <c r="HO303" s="11"/>
      <c r="HP303" s="11"/>
      <c r="HQ303" s="11"/>
      <c r="HR303" s="11"/>
      <c r="HS303" s="11"/>
      <c r="HT303" s="11"/>
      <c r="HU303" s="11"/>
      <c r="HV303" s="11"/>
      <c r="HW303" s="11"/>
      <c r="HX303" s="11"/>
      <c r="HY303" s="11"/>
      <c r="HZ303" s="11"/>
      <c r="IA303" s="11"/>
      <c r="IB303" s="11"/>
      <c r="IC303" s="11"/>
      <c r="ID303" s="11"/>
      <c r="IE303" s="11"/>
      <c r="IF303" s="11"/>
      <c r="IG303" s="11"/>
      <c r="IH303" s="11"/>
      <c r="II303" s="11"/>
      <c r="IJ303" s="11"/>
      <c r="IK303" s="11"/>
      <c r="IL303" s="11"/>
      <c r="IM303" s="11"/>
      <c r="IN303" s="11"/>
      <c r="IO303" s="11"/>
      <c r="IP303" s="11"/>
      <c r="IQ303" s="11"/>
      <c r="IR303" s="11"/>
      <c r="IS303" s="11"/>
      <c r="IT303" s="11"/>
      <c r="IU303" s="11"/>
      <c r="IV303" s="11"/>
      <c r="IW303" s="11"/>
      <c r="IX303" s="11"/>
      <c r="IY303" s="11"/>
      <c r="IZ303" s="11"/>
      <c r="JA303" s="11"/>
      <c r="JB303" s="11"/>
      <c r="JC303" s="11"/>
      <c r="JD303" s="11"/>
      <c r="JE303" s="11"/>
      <c r="JF303" s="11"/>
      <c r="JG303" s="11"/>
      <c r="JH303" s="11"/>
      <c r="JI303" s="11"/>
      <c r="JJ303" s="11"/>
      <c r="JK303" s="11"/>
      <c r="JL303" s="11"/>
      <c r="JM303" s="11"/>
      <c r="JN303" s="11"/>
      <c r="JO303" s="11"/>
      <c r="JP303" s="11"/>
      <c r="JQ303" s="11"/>
      <c r="JR303" s="11"/>
      <c r="JS303" s="11"/>
      <c r="JT303" s="11"/>
      <c r="JU303" s="11"/>
      <c r="JV303" s="11"/>
    </row>
    <row r="304" spans="1:282" x14ac:dyDescent="0.25">
      <c r="A304" t="s">
        <v>200</v>
      </c>
      <c r="B304" t="s">
        <v>90</v>
      </c>
      <c r="C304" s="13" t="s">
        <v>307</v>
      </c>
      <c r="D304" t="s">
        <v>204</v>
      </c>
      <c r="E304" s="40">
        <v>41000</v>
      </c>
      <c r="F304" s="40">
        <f t="shared" si="60"/>
        <v>1176.7</v>
      </c>
      <c r="G304">
        <v>583.79</v>
      </c>
      <c r="H304" s="40">
        <f t="shared" si="57"/>
        <v>1246.4000000000001</v>
      </c>
      <c r="I304" s="40">
        <v>863</v>
      </c>
      <c r="J304" s="40">
        <f t="shared" si="58"/>
        <v>3869.89</v>
      </c>
      <c r="K304" s="40">
        <f t="shared" si="59"/>
        <v>37130.11</v>
      </c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1"/>
      <c r="BB304" s="11"/>
      <c r="BC304" s="11"/>
      <c r="BD304" s="11"/>
      <c r="BE304" s="11"/>
      <c r="BF304" s="11"/>
      <c r="BG304" s="11"/>
      <c r="BH304" s="11"/>
      <c r="BI304" s="11"/>
      <c r="BJ304" s="11"/>
      <c r="BK304" s="11"/>
      <c r="BL304" s="11"/>
      <c r="BM304" s="11"/>
      <c r="BN304" s="11"/>
      <c r="BO304" s="11"/>
      <c r="BP304" s="11"/>
      <c r="BQ304" s="11"/>
      <c r="BR304" s="11"/>
      <c r="BS304" s="11"/>
      <c r="BT304" s="11"/>
      <c r="BU304" s="11"/>
      <c r="BV304" s="11"/>
      <c r="BW304" s="11"/>
      <c r="BX304" s="11"/>
      <c r="BY304" s="11"/>
      <c r="BZ304" s="11"/>
      <c r="CA304" s="11"/>
      <c r="CB304" s="11"/>
      <c r="CC304" s="11"/>
      <c r="CD304" s="11"/>
      <c r="CE304" s="11"/>
      <c r="CF304" s="11"/>
      <c r="CG304" s="11"/>
      <c r="CH304" s="11"/>
      <c r="CI304" s="11"/>
      <c r="CJ304" s="11"/>
      <c r="CK304" s="11"/>
      <c r="CL304" s="11"/>
      <c r="CM304" s="11"/>
      <c r="CN304" s="11"/>
      <c r="CO304" s="11"/>
      <c r="CP304" s="11"/>
      <c r="CQ304" s="11"/>
      <c r="CR304" s="11"/>
      <c r="CS304" s="11"/>
      <c r="CT304" s="11"/>
      <c r="CU304" s="11"/>
      <c r="CV304" s="11"/>
      <c r="CW304" s="11"/>
      <c r="CX304" s="11"/>
      <c r="CY304" s="11"/>
      <c r="CZ304" s="11"/>
      <c r="DA304" s="11"/>
      <c r="DB304" s="11"/>
      <c r="DC304" s="11"/>
      <c r="DD304" s="11"/>
      <c r="DE304" s="11"/>
      <c r="DF304" s="11"/>
      <c r="DG304" s="11"/>
      <c r="DH304" s="11"/>
      <c r="DI304" s="11"/>
      <c r="DJ304" s="11"/>
      <c r="DK304" s="11"/>
      <c r="DL304" s="11"/>
      <c r="DM304" s="11"/>
      <c r="DN304" s="11"/>
      <c r="DO304" s="11"/>
      <c r="DP304" s="11"/>
      <c r="DQ304" s="11"/>
      <c r="DR304" s="11"/>
      <c r="DS304" s="11"/>
      <c r="DT304" s="11"/>
      <c r="DU304" s="11"/>
      <c r="DV304" s="11"/>
      <c r="DW304" s="11"/>
      <c r="DX304" s="11"/>
      <c r="DY304" s="11"/>
      <c r="DZ304" s="11"/>
      <c r="EA304" s="11"/>
      <c r="EB304" s="11"/>
      <c r="EC304" s="11"/>
      <c r="ED304" s="11"/>
      <c r="EE304" s="11"/>
      <c r="EF304" s="11"/>
      <c r="EG304" s="11"/>
      <c r="EH304" s="11"/>
      <c r="EI304" s="11"/>
      <c r="EJ304" s="11"/>
      <c r="EK304" s="11"/>
      <c r="EL304" s="11"/>
      <c r="EM304" s="11"/>
      <c r="EN304" s="11"/>
      <c r="EO304" s="11"/>
      <c r="EP304" s="11"/>
      <c r="EQ304" s="11"/>
      <c r="ER304" s="11"/>
      <c r="ES304" s="11"/>
      <c r="ET304" s="11"/>
      <c r="EU304" s="11"/>
      <c r="EV304" s="11"/>
      <c r="EW304" s="11"/>
      <c r="EX304" s="11"/>
      <c r="EY304" s="11"/>
      <c r="EZ304" s="11"/>
      <c r="FA304" s="11"/>
      <c r="FB304" s="11"/>
      <c r="FC304" s="11"/>
      <c r="FD304" s="11"/>
      <c r="FE304" s="11"/>
      <c r="FF304" s="11"/>
      <c r="FG304" s="11"/>
      <c r="FH304" s="11"/>
      <c r="FI304" s="11"/>
      <c r="FJ304" s="11"/>
      <c r="FK304" s="11"/>
      <c r="FL304" s="11"/>
      <c r="FM304" s="11"/>
      <c r="FN304" s="11"/>
      <c r="FO304" s="11"/>
      <c r="FP304" s="11"/>
      <c r="FQ304" s="11"/>
      <c r="FR304" s="11"/>
      <c r="FS304" s="11"/>
      <c r="FT304" s="11"/>
      <c r="FU304" s="11"/>
      <c r="FV304" s="11"/>
      <c r="FW304" s="11"/>
      <c r="FX304" s="11"/>
      <c r="FY304" s="11"/>
      <c r="FZ304" s="11"/>
      <c r="GA304" s="11"/>
      <c r="GB304" s="11"/>
      <c r="GC304" s="11"/>
      <c r="GD304" s="11"/>
      <c r="GE304" s="11"/>
      <c r="GF304" s="11"/>
      <c r="GG304" s="11"/>
      <c r="GH304" s="11"/>
      <c r="GI304" s="11"/>
      <c r="GJ304" s="11"/>
      <c r="GK304" s="11"/>
      <c r="GL304" s="11"/>
      <c r="GM304" s="11"/>
      <c r="GN304" s="11"/>
      <c r="GO304" s="11"/>
      <c r="GP304" s="11"/>
      <c r="GQ304" s="11"/>
      <c r="GR304" s="11"/>
      <c r="GS304" s="11"/>
      <c r="GT304" s="11"/>
      <c r="GU304" s="11"/>
      <c r="GV304" s="11"/>
      <c r="GW304" s="11"/>
      <c r="GX304" s="11"/>
      <c r="GY304" s="11"/>
      <c r="GZ304" s="11"/>
      <c r="HA304" s="11"/>
      <c r="HB304" s="11"/>
      <c r="HC304" s="11"/>
      <c r="HD304" s="11"/>
      <c r="HE304" s="11"/>
      <c r="HF304" s="11"/>
      <c r="HG304" s="11"/>
      <c r="HH304" s="11"/>
      <c r="HI304" s="11"/>
      <c r="HJ304" s="11"/>
      <c r="HK304" s="11"/>
      <c r="HL304" s="11"/>
      <c r="HM304" s="11"/>
      <c r="HN304" s="11"/>
      <c r="HO304" s="11"/>
      <c r="HP304" s="11"/>
      <c r="HQ304" s="11"/>
      <c r="HR304" s="11"/>
      <c r="HS304" s="11"/>
      <c r="HT304" s="11"/>
      <c r="HU304" s="11"/>
      <c r="HV304" s="11"/>
      <c r="HW304" s="11"/>
      <c r="HX304" s="11"/>
      <c r="HY304" s="11"/>
      <c r="HZ304" s="11"/>
      <c r="IA304" s="11"/>
      <c r="IB304" s="11"/>
      <c r="IC304" s="11"/>
      <c r="ID304" s="11"/>
      <c r="IE304" s="11"/>
      <c r="IF304" s="11"/>
      <c r="IG304" s="11"/>
      <c r="IH304" s="11"/>
      <c r="II304" s="11"/>
      <c r="IJ304" s="11"/>
      <c r="IK304" s="11"/>
      <c r="IL304" s="11"/>
      <c r="IM304" s="11"/>
      <c r="IN304" s="11"/>
      <c r="IO304" s="11"/>
      <c r="IP304" s="11"/>
      <c r="IQ304" s="11"/>
      <c r="IR304" s="11"/>
      <c r="IS304" s="11"/>
      <c r="IT304" s="11"/>
      <c r="IU304" s="11"/>
      <c r="IV304" s="11"/>
      <c r="IW304" s="11"/>
      <c r="IX304" s="11"/>
      <c r="IY304" s="11"/>
      <c r="IZ304" s="11"/>
      <c r="JA304" s="11"/>
      <c r="JB304" s="11"/>
      <c r="JC304" s="11"/>
      <c r="JD304" s="11"/>
      <c r="JE304" s="11"/>
      <c r="JF304" s="11"/>
      <c r="JG304" s="11"/>
      <c r="JH304" s="11"/>
      <c r="JI304" s="11"/>
      <c r="JJ304" s="11"/>
      <c r="JK304" s="11"/>
      <c r="JL304" s="11"/>
      <c r="JM304" s="11"/>
      <c r="JN304" s="11"/>
      <c r="JO304" s="11"/>
      <c r="JP304" s="11"/>
      <c r="JQ304" s="11"/>
      <c r="JR304" s="11"/>
      <c r="JS304" s="11"/>
      <c r="JT304" s="11"/>
      <c r="JU304" s="11"/>
      <c r="JV304" s="11"/>
    </row>
    <row r="305" spans="1:282" x14ac:dyDescent="0.25">
      <c r="A305" t="s">
        <v>278</v>
      </c>
      <c r="B305" t="s">
        <v>206</v>
      </c>
      <c r="C305" s="13" t="s">
        <v>307</v>
      </c>
      <c r="D305" t="s">
        <v>204</v>
      </c>
      <c r="E305" s="40">
        <v>32000</v>
      </c>
      <c r="F305" s="40">
        <f t="shared" si="60"/>
        <v>918.4</v>
      </c>
      <c r="G305" s="40">
        <v>0</v>
      </c>
      <c r="H305" s="40">
        <f t="shared" si="57"/>
        <v>972.8</v>
      </c>
      <c r="I305" s="40">
        <v>1602.45</v>
      </c>
      <c r="J305" s="40">
        <f t="shared" si="58"/>
        <v>3493.65</v>
      </c>
      <c r="K305" s="40">
        <f t="shared" si="59"/>
        <v>28506.35</v>
      </c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  <c r="BE305" s="11"/>
      <c r="BF305" s="11"/>
      <c r="BG305" s="11"/>
      <c r="BH305" s="11"/>
      <c r="BI305" s="11"/>
      <c r="BJ305" s="11"/>
      <c r="BK305" s="11"/>
      <c r="BL305" s="11"/>
      <c r="BM305" s="11"/>
      <c r="BN305" s="11"/>
      <c r="BO305" s="11"/>
      <c r="BP305" s="11"/>
      <c r="BQ305" s="11"/>
      <c r="BR305" s="11"/>
      <c r="BS305" s="11"/>
      <c r="BT305" s="11"/>
      <c r="BU305" s="11"/>
      <c r="BV305" s="11"/>
      <c r="BW305" s="11"/>
      <c r="BX305" s="11"/>
      <c r="BY305" s="11"/>
      <c r="BZ305" s="11"/>
      <c r="CA305" s="11"/>
      <c r="CB305" s="11"/>
      <c r="CC305" s="11"/>
      <c r="CD305" s="11"/>
      <c r="CE305" s="11"/>
      <c r="CF305" s="11"/>
      <c r="CG305" s="11"/>
      <c r="CH305" s="11"/>
      <c r="CI305" s="11"/>
      <c r="CJ305" s="11"/>
      <c r="CK305" s="11"/>
      <c r="CL305" s="11"/>
      <c r="CM305" s="11"/>
      <c r="CN305" s="11"/>
      <c r="CO305" s="11"/>
      <c r="CP305" s="11"/>
      <c r="CQ305" s="11"/>
      <c r="CR305" s="11"/>
      <c r="CS305" s="11"/>
      <c r="CT305" s="11"/>
      <c r="CU305" s="11"/>
      <c r="CV305" s="11"/>
      <c r="CW305" s="11"/>
      <c r="CX305" s="11"/>
      <c r="CY305" s="11"/>
      <c r="CZ305" s="11"/>
      <c r="DA305" s="11"/>
      <c r="DB305" s="11"/>
      <c r="DC305" s="11"/>
      <c r="DD305" s="11"/>
      <c r="DE305" s="11"/>
      <c r="DF305" s="11"/>
      <c r="DG305" s="11"/>
      <c r="DH305" s="11"/>
      <c r="DI305" s="11"/>
      <c r="DJ305" s="11"/>
      <c r="DK305" s="11"/>
      <c r="DL305" s="11"/>
      <c r="DM305" s="11"/>
      <c r="DN305" s="11"/>
      <c r="DO305" s="11"/>
      <c r="DP305" s="11"/>
      <c r="DQ305" s="11"/>
      <c r="DR305" s="11"/>
      <c r="DS305" s="11"/>
      <c r="DT305" s="11"/>
      <c r="DU305" s="11"/>
      <c r="DV305" s="11"/>
      <c r="DW305" s="11"/>
      <c r="DX305" s="11"/>
      <c r="DY305" s="11"/>
      <c r="DZ305" s="11"/>
      <c r="EA305" s="11"/>
      <c r="EB305" s="11"/>
      <c r="EC305" s="11"/>
      <c r="ED305" s="11"/>
      <c r="EE305" s="11"/>
      <c r="EF305" s="11"/>
      <c r="EG305" s="11"/>
      <c r="EH305" s="11"/>
      <c r="EI305" s="11"/>
      <c r="EJ305" s="11"/>
      <c r="EK305" s="11"/>
      <c r="EL305" s="11"/>
      <c r="EM305" s="11"/>
      <c r="EN305" s="11"/>
      <c r="EO305" s="11"/>
      <c r="EP305" s="11"/>
      <c r="EQ305" s="11"/>
      <c r="ER305" s="11"/>
      <c r="ES305" s="11"/>
      <c r="ET305" s="11"/>
      <c r="EU305" s="11"/>
      <c r="EV305" s="11"/>
      <c r="EW305" s="11"/>
      <c r="EX305" s="11"/>
      <c r="EY305" s="11"/>
      <c r="EZ305" s="11"/>
      <c r="FA305" s="11"/>
      <c r="FB305" s="11"/>
      <c r="FC305" s="11"/>
      <c r="FD305" s="11"/>
      <c r="FE305" s="11"/>
      <c r="FF305" s="11"/>
      <c r="FG305" s="11"/>
      <c r="FH305" s="11"/>
      <c r="FI305" s="11"/>
      <c r="FJ305" s="11"/>
      <c r="FK305" s="11"/>
      <c r="FL305" s="11"/>
      <c r="FM305" s="11"/>
      <c r="FN305" s="11"/>
      <c r="FO305" s="11"/>
      <c r="FP305" s="11"/>
      <c r="FQ305" s="11"/>
      <c r="FR305" s="11"/>
      <c r="FS305" s="11"/>
      <c r="FT305" s="11"/>
      <c r="FU305" s="11"/>
      <c r="FV305" s="11"/>
      <c r="FW305" s="11"/>
      <c r="FX305" s="11"/>
      <c r="FY305" s="11"/>
      <c r="FZ305" s="11"/>
      <c r="GA305" s="11"/>
      <c r="GB305" s="11"/>
      <c r="GC305" s="11"/>
      <c r="GD305" s="11"/>
      <c r="GE305" s="11"/>
      <c r="GF305" s="11"/>
      <c r="GG305" s="11"/>
      <c r="GH305" s="11"/>
      <c r="GI305" s="11"/>
      <c r="GJ305" s="11"/>
      <c r="GK305" s="11"/>
      <c r="GL305" s="11"/>
      <c r="GM305" s="11"/>
      <c r="GN305" s="11"/>
      <c r="GO305" s="11"/>
      <c r="GP305" s="11"/>
      <c r="GQ305" s="11"/>
      <c r="GR305" s="11"/>
      <c r="GS305" s="11"/>
      <c r="GT305" s="11"/>
      <c r="GU305" s="11"/>
      <c r="GV305" s="11"/>
      <c r="GW305" s="11"/>
      <c r="GX305" s="11"/>
      <c r="GY305" s="11"/>
      <c r="GZ305" s="11"/>
      <c r="HA305" s="11"/>
      <c r="HB305" s="11"/>
      <c r="HC305" s="11"/>
      <c r="HD305" s="11"/>
      <c r="HE305" s="11"/>
      <c r="HF305" s="11"/>
      <c r="HG305" s="11"/>
      <c r="HH305" s="11"/>
      <c r="HI305" s="11"/>
      <c r="HJ305" s="11"/>
      <c r="HK305" s="11"/>
      <c r="HL305" s="11"/>
      <c r="HM305" s="11"/>
      <c r="HN305" s="11"/>
      <c r="HO305" s="11"/>
      <c r="HP305" s="11"/>
      <c r="HQ305" s="11"/>
      <c r="HR305" s="11"/>
      <c r="HS305" s="11"/>
      <c r="HT305" s="11"/>
      <c r="HU305" s="11"/>
      <c r="HV305" s="11"/>
      <c r="HW305" s="11"/>
      <c r="HX305" s="11"/>
      <c r="HY305" s="11"/>
      <c r="HZ305" s="11"/>
      <c r="IA305" s="11"/>
      <c r="IB305" s="11"/>
      <c r="IC305" s="11"/>
      <c r="ID305" s="11"/>
      <c r="IE305" s="11"/>
      <c r="IF305" s="11"/>
      <c r="IG305" s="11"/>
      <c r="IH305" s="11"/>
      <c r="II305" s="11"/>
      <c r="IJ305" s="11"/>
      <c r="IK305" s="11"/>
      <c r="IL305" s="11"/>
      <c r="IM305" s="11"/>
      <c r="IN305" s="11"/>
      <c r="IO305" s="11"/>
      <c r="IP305" s="11"/>
      <c r="IQ305" s="11"/>
      <c r="IR305" s="11"/>
      <c r="IS305" s="11"/>
      <c r="IT305" s="11"/>
      <c r="IU305" s="11"/>
      <c r="IV305" s="11"/>
      <c r="IW305" s="11"/>
      <c r="IX305" s="11"/>
      <c r="IY305" s="11"/>
      <c r="IZ305" s="11"/>
      <c r="JA305" s="11"/>
      <c r="JB305" s="11"/>
      <c r="JC305" s="11"/>
      <c r="JD305" s="11"/>
      <c r="JE305" s="11"/>
      <c r="JF305" s="11"/>
      <c r="JG305" s="11"/>
      <c r="JH305" s="11"/>
      <c r="JI305" s="11"/>
      <c r="JJ305" s="11"/>
      <c r="JK305" s="11"/>
      <c r="JL305" s="11"/>
      <c r="JM305" s="11"/>
      <c r="JN305" s="11"/>
      <c r="JO305" s="11"/>
      <c r="JP305" s="11"/>
      <c r="JQ305" s="11"/>
      <c r="JR305" s="11"/>
      <c r="JS305" s="11"/>
      <c r="JT305" s="11"/>
      <c r="JU305" s="11"/>
      <c r="JV305" s="11"/>
    </row>
    <row r="306" spans="1:282" x14ac:dyDescent="0.25">
      <c r="A306" t="s">
        <v>387</v>
      </c>
      <c r="B306" t="s">
        <v>421</v>
      </c>
      <c r="C306" s="13" t="s">
        <v>308</v>
      </c>
      <c r="D306" t="s">
        <v>204</v>
      </c>
      <c r="E306" s="40">
        <v>133000</v>
      </c>
      <c r="F306" s="40">
        <f t="shared" si="60"/>
        <v>3817.1</v>
      </c>
      <c r="G306" s="60">
        <v>19867.79</v>
      </c>
      <c r="H306" s="40">
        <v>4043.2</v>
      </c>
      <c r="I306" s="40">
        <v>25</v>
      </c>
      <c r="J306" s="40">
        <f t="shared" si="58"/>
        <v>27753.09</v>
      </c>
      <c r="K306" s="40">
        <f t="shared" si="59"/>
        <v>105246.91</v>
      </c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  <c r="BB306" s="11"/>
      <c r="BC306" s="11"/>
      <c r="BD306" s="11"/>
      <c r="BE306" s="11"/>
      <c r="BF306" s="11"/>
      <c r="BG306" s="11"/>
      <c r="BH306" s="11"/>
      <c r="BI306" s="11"/>
      <c r="BJ306" s="11"/>
      <c r="BK306" s="11"/>
      <c r="BL306" s="11"/>
      <c r="BM306" s="11"/>
      <c r="BN306" s="11"/>
      <c r="BO306" s="11"/>
      <c r="BP306" s="11"/>
      <c r="BQ306" s="11"/>
      <c r="BR306" s="11"/>
      <c r="BS306" s="11"/>
      <c r="BT306" s="11"/>
      <c r="BU306" s="11"/>
      <c r="BV306" s="11"/>
      <c r="BW306" s="11"/>
      <c r="BX306" s="11"/>
      <c r="BY306" s="11"/>
      <c r="BZ306" s="11"/>
      <c r="CA306" s="11"/>
      <c r="CB306" s="11"/>
      <c r="CC306" s="11"/>
      <c r="CD306" s="11"/>
      <c r="CE306" s="11"/>
      <c r="CF306" s="11"/>
      <c r="CG306" s="11"/>
      <c r="CH306" s="11"/>
      <c r="CI306" s="11"/>
      <c r="CJ306" s="11"/>
      <c r="CK306" s="11"/>
      <c r="CL306" s="11"/>
      <c r="CM306" s="11"/>
      <c r="CN306" s="11"/>
      <c r="CO306" s="11"/>
      <c r="CP306" s="11"/>
      <c r="CQ306" s="11"/>
      <c r="CR306" s="11"/>
      <c r="CS306" s="11"/>
      <c r="CT306" s="11"/>
      <c r="CU306" s="11"/>
      <c r="CV306" s="11"/>
      <c r="CW306" s="11"/>
      <c r="CX306" s="11"/>
      <c r="CY306" s="11"/>
      <c r="CZ306" s="11"/>
      <c r="DA306" s="11"/>
      <c r="DB306" s="11"/>
      <c r="DC306" s="11"/>
      <c r="DD306" s="11"/>
      <c r="DE306" s="11"/>
      <c r="DF306" s="11"/>
      <c r="DG306" s="11"/>
      <c r="DH306" s="11"/>
      <c r="DI306" s="11"/>
      <c r="DJ306" s="11"/>
      <c r="DK306" s="11"/>
      <c r="DL306" s="11"/>
      <c r="DM306" s="11"/>
      <c r="DN306" s="11"/>
      <c r="DO306" s="11"/>
      <c r="DP306" s="11"/>
      <c r="DQ306" s="11"/>
      <c r="DR306" s="11"/>
      <c r="DS306" s="11"/>
      <c r="DT306" s="11"/>
      <c r="DU306" s="11"/>
      <c r="DV306" s="11"/>
      <c r="DW306" s="11"/>
      <c r="DX306" s="11"/>
      <c r="DY306" s="11"/>
      <c r="DZ306" s="11"/>
      <c r="EA306" s="11"/>
      <c r="EB306" s="11"/>
      <c r="EC306" s="11"/>
      <c r="ED306" s="11"/>
      <c r="EE306" s="11"/>
      <c r="EF306" s="11"/>
      <c r="EG306" s="11"/>
      <c r="EH306" s="11"/>
      <c r="EI306" s="11"/>
      <c r="EJ306" s="11"/>
      <c r="EK306" s="11"/>
      <c r="EL306" s="11"/>
      <c r="EM306" s="11"/>
      <c r="EN306" s="11"/>
      <c r="EO306" s="11"/>
      <c r="EP306" s="11"/>
      <c r="EQ306" s="11"/>
      <c r="ER306" s="11"/>
      <c r="ES306" s="11"/>
      <c r="ET306" s="11"/>
      <c r="EU306" s="11"/>
      <c r="EV306" s="11"/>
      <c r="EW306" s="11"/>
      <c r="EX306" s="11"/>
      <c r="EY306" s="11"/>
      <c r="EZ306" s="11"/>
      <c r="FA306" s="11"/>
      <c r="FB306" s="11"/>
      <c r="FC306" s="11"/>
      <c r="FD306" s="11"/>
      <c r="FE306" s="11"/>
      <c r="FF306" s="11"/>
      <c r="FG306" s="11"/>
      <c r="FH306" s="11"/>
      <c r="FI306" s="11"/>
      <c r="FJ306" s="11"/>
      <c r="FK306" s="11"/>
      <c r="FL306" s="11"/>
      <c r="FM306" s="11"/>
      <c r="FN306" s="11"/>
      <c r="FO306" s="11"/>
      <c r="FP306" s="11"/>
      <c r="FQ306" s="11"/>
      <c r="FR306" s="11"/>
      <c r="FS306" s="11"/>
      <c r="FT306" s="11"/>
      <c r="FU306" s="11"/>
      <c r="FV306" s="11"/>
      <c r="FW306" s="11"/>
      <c r="FX306" s="11"/>
      <c r="FY306" s="11"/>
      <c r="FZ306" s="11"/>
      <c r="GA306" s="11"/>
      <c r="GB306" s="11"/>
      <c r="GC306" s="11"/>
      <c r="GD306" s="11"/>
      <c r="GE306" s="11"/>
      <c r="GF306" s="11"/>
      <c r="GG306" s="11"/>
      <c r="GH306" s="11"/>
      <c r="GI306" s="11"/>
      <c r="GJ306" s="11"/>
      <c r="GK306" s="11"/>
      <c r="GL306" s="11"/>
      <c r="GM306" s="11"/>
      <c r="GN306" s="11"/>
      <c r="GO306" s="11"/>
      <c r="GP306" s="11"/>
      <c r="GQ306" s="11"/>
      <c r="GR306" s="11"/>
      <c r="GS306" s="11"/>
      <c r="GT306" s="11"/>
      <c r="GU306" s="11"/>
      <c r="GV306" s="11"/>
      <c r="GW306" s="11"/>
      <c r="GX306" s="11"/>
      <c r="GY306" s="11"/>
      <c r="GZ306" s="11"/>
      <c r="HA306" s="11"/>
      <c r="HB306" s="11"/>
      <c r="HC306" s="11"/>
      <c r="HD306" s="11"/>
      <c r="HE306" s="11"/>
      <c r="HF306" s="11"/>
      <c r="HG306" s="11"/>
      <c r="HH306" s="11"/>
      <c r="HI306" s="11"/>
      <c r="HJ306" s="11"/>
      <c r="HK306" s="11"/>
      <c r="HL306" s="11"/>
      <c r="HM306" s="11"/>
      <c r="HN306" s="11"/>
      <c r="HO306" s="11"/>
      <c r="HP306" s="11"/>
      <c r="HQ306" s="11"/>
      <c r="HR306" s="11"/>
      <c r="HS306" s="11"/>
      <c r="HT306" s="11"/>
      <c r="HU306" s="11"/>
      <c r="HV306" s="11"/>
      <c r="HW306" s="11"/>
      <c r="HX306" s="11"/>
      <c r="HY306" s="11"/>
      <c r="HZ306" s="11"/>
      <c r="IA306" s="11"/>
      <c r="IB306" s="11"/>
      <c r="IC306" s="11"/>
      <c r="ID306" s="11"/>
      <c r="IE306" s="11"/>
      <c r="IF306" s="11"/>
      <c r="IG306" s="11"/>
      <c r="IH306" s="11"/>
      <c r="II306" s="11"/>
      <c r="IJ306" s="11"/>
      <c r="IK306" s="11"/>
      <c r="IL306" s="11"/>
      <c r="IM306" s="11"/>
      <c r="IN306" s="11"/>
      <c r="IO306" s="11"/>
      <c r="IP306" s="11"/>
      <c r="IQ306" s="11"/>
      <c r="IR306" s="11"/>
      <c r="IS306" s="11"/>
      <c r="IT306" s="11"/>
      <c r="IU306" s="11"/>
      <c r="IV306" s="11"/>
      <c r="IW306" s="11"/>
      <c r="IX306" s="11"/>
      <c r="IY306" s="11"/>
      <c r="IZ306" s="11"/>
      <c r="JA306" s="11"/>
      <c r="JB306" s="11"/>
      <c r="JC306" s="11"/>
      <c r="JD306" s="11"/>
      <c r="JE306" s="11"/>
      <c r="JF306" s="11"/>
      <c r="JG306" s="11"/>
      <c r="JH306" s="11"/>
      <c r="JI306" s="11"/>
      <c r="JJ306" s="11"/>
      <c r="JK306" s="11"/>
      <c r="JL306" s="11"/>
      <c r="JM306" s="11"/>
      <c r="JN306" s="11"/>
      <c r="JO306" s="11"/>
      <c r="JP306" s="11"/>
      <c r="JQ306" s="11"/>
      <c r="JR306" s="11"/>
      <c r="JS306" s="11"/>
      <c r="JT306" s="11"/>
      <c r="JU306" s="11"/>
      <c r="JV306" s="11"/>
    </row>
    <row r="307" spans="1:282" s="11" customFormat="1" x14ac:dyDescent="0.25">
      <c r="A307" s="2" t="s">
        <v>12</v>
      </c>
      <c r="B307" s="2">
        <v>7</v>
      </c>
      <c r="C307" s="14"/>
      <c r="D307" s="2"/>
      <c r="E307" s="48">
        <f t="shared" ref="E307:K307" si="61">SUM(E300:E306)</f>
        <v>442150</v>
      </c>
      <c r="F307" s="48">
        <f t="shared" si="61"/>
        <v>12689.71</v>
      </c>
      <c r="G307" s="48">
        <f t="shared" si="61"/>
        <v>38424.58</v>
      </c>
      <c r="H307" s="48">
        <f t="shared" si="61"/>
        <v>13441.36</v>
      </c>
      <c r="I307" s="48">
        <f t="shared" si="61"/>
        <v>5259.45</v>
      </c>
      <c r="J307" s="48">
        <f t="shared" si="61"/>
        <v>69815.100000000006</v>
      </c>
      <c r="K307" s="48">
        <f t="shared" si="61"/>
        <v>372334.9</v>
      </c>
    </row>
    <row r="308" spans="1:282" x14ac:dyDescent="0.25">
      <c r="A308" s="10"/>
      <c r="B308" s="10"/>
      <c r="C308" s="15"/>
      <c r="D308" s="10"/>
      <c r="E308" s="51"/>
      <c r="F308" s="51"/>
      <c r="G308" s="51"/>
      <c r="H308" s="51"/>
      <c r="I308" s="51"/>
      <c r="J308" s="51"/>
      <c r="K308" s="5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1"/>
      <c r="AY308" s="11"/>
      <c r="AZ308" s="11"/>
      <c r="BA308" s="11"/>
      <c r="BB308" s="11"/>
      <c r="BC308" s="11"/>
      <c r="BD308" s="11"/>
      <c r="BE308" s="11"/>
      <c r="BF308" s="11"/>
      <c r="BG308" s="11"/>
      <c r="BH308" s="11"/>
      <c r="BI308" s="11"/>
      <c r="BJ308" s="11"/>
      <c r="BK308" s="11"/>
      <c r="BL308" s="11"/>
      <c r="BM308" s="11"/>
      <c r="BN308" s="11"/>
      <c r="BO308" s="11"/>
      <c r="BP308" s="11"/>
      <c r="BQ308" s="11"/>
      <c r="BR308" s="11"/>
      <c r="BS308" s="11"/>
      <c r="BT308" s="11"/>
      <c r="BU308" s="11"/>
      <c r="BV308" s="11"/>
      <c r="BW308" s="11"/>
      <c r="BX308" s="11"/>
      <c r="BY308" s="11"/>
      <c r="BZ308" s="11"/>
      <c r="CA308" s="11"/>
      <c r="CB308" s="11"/>
      <c r="CC308" s="11"/>
      <c r="CD308" s="11"/>
      <c r="CE308" s="11"/>
      <c r="CF308" s="11"/>
      <c r="CG308" s="11"/>
      <c r="CH308" s="11"/>
      <c r="CI308" s="11"/>
      <c r="CJ308" s="11"/>
      <c r="CK308" s="11"/>
      <c r="CL308" s="11"/>
      <c r="CM308" s="11"/>
      <c r="CN308" s="11"/>
      <c r="CO308" s="11"/>
      <c r="CP308" s="11"/>
      <c r="CQ308" s="11"/>
      <c r="CR308" s="11"/>
      <c r="CS308" s="11"/>
      <c r="CT308" s="11"/>
      <c r="CU308" s="11"/>
      <c r="CV308" s="11"/>
      <c r="CW308" s="11"/>
      <c r="CX308" s="11"/>
      <c r="CY308" s="11"/>
      <c r="CZ308" s="11"/>
      <c r="DA308" s="11"/>
      <c r="DB308" s="11"/>
      <c r="DC308" s="11"/>
      <c r="DD308" s="11"/>
      <c r="DE308" s="11"/>
      <c r="DF308" s="11"/>
      <c r="DG308" s="11"/>
      <c r="DH308" s="11"/>
      <c r="DI308" s="11"/>
      <c r="DJ308" s="11"/>
      <c r="DK308" s="11"/>
      <c r="DL308" s="11"/>
      <c r="DM308" s="11"/>
      <c r="DN308" s="11"/>
      <c r="DO308" s="11"/>
      <c r="DP308" s="11"/>
      <c r="DQ308" s="11"/>
      <c r="DR308" s="11"/>
      <c r="DS308" s="11"/>
      <c r="DT308" s="11"/>
      <c r="DU308" s="11"/>
      <c r="DV308" s="11"/>
      <c r="DW308" s="11"/>
      <c r="DX308" s="11"/>
      <c r="DY308" s="11"/>
      <c r="DZ308" s="11"/>
      <c r="EA308" s="11"/>
      <c r="EB308" s="11"/>
      <c r="EC308" s="11"/>
      <c r="ED308" s="11"/>
      <c r="EE308" s="11"/>
      <c r="EF308" s="11"/>
      <c r="EG308" s="11"/>
      <c r="EH308" s="11"/>
      <c r="EI308" s="11"/>
      <c r="EJ308" s="11"/>
      <c r="EK308" s="11"/>
      <c r="EL308" s="11"/>
      <c r="EM308" s="11"/>
      <c r="EN308" s="11"/>
      <c r="EO308" s="11"/>
      <c r="EP308" s="11"/>
      <c r="EQ308" s="11"/>
      <c r="ER308" s="11"/>
      <c r="ES308" s="11"/>
      <c r="ET308" s="11"/>
      <c r="EU308" s="11"/>
      <c r="EV308" s="11"/>
      <c r="EW308" s="11"/>
      <c r="EX308" s="11"/>
      <c r="EY308" s="11"/>
      <c r="EZ308" s="11"/>
      <c r="FA308" s="11"/>
      <c r="FB308" s="11"/>
      <c r="FC308" s="11"/>
      <c r="FD308" s="11"/>
      <c r="FE308" s="11"/>
      <c r="FF308" s="11"/>
      <c r="FG308" s="11"/>
      <c r="FH308" s="11"/>
      <c r="FI308" s="11"/>
      <c r="FJ308" s="11"/>
      <c r="FK308" s="11"/>
      <c r="FL308" s="11"/>
      <c r="FM308" s="11"/>
      <c r="FN308" s="11"/>
      <c r="FO308" s="11"/>
      <c r="FP308" s="11"/>
      <c r="FQ308" s="11"/>
      <c r="FR308" s="11"/>
      <c r="FS308" s="11"/>
      <c r="FT308" s="11"/>
      <c r="FU308" s="11"/>
      <c r="FV308" s="11"/>
      <c r="FW308" s="11"/>
      <c r="FX308" s="11"/>
      <c r="FY308" s="11"/>
      <c r="FZ308" s="11"/>
      <c r="GA308" s="11"/>
      <c r="GB308" s="11"/>
      <c r="GC308" s="11"/>
      <c r="GD308" s="11"/>
      <c r="GE308" s="11"/>
      <c r="GF308" s="11"/>
      <c r="GG308" s="11"/>
      <c r="GH308" s="11"/>
      <c r="GI308" s="11"/>
      <c r="GJ308" s="11"/>
      <c r="GK308" s="11"/>
      <c r="GL308" s="11"/>
      <c r="GM308" s="11"/>
      <c r="GN308" s="11"/>
      <c r="GO308" s="11"/>
      <c r="GP308" s="11"/>
      <c r="GQ308" s="11"/>
      <c r="GR308" s="11"/>
      <c r="GS308" s="11"/>
      <c r="GT308" s="11"/>
      <c r="GU308" s="11"/>
      <c r="GV308" s="11"/>
      <c r="GW308" s="11"/>
      <c r="GX308" s="11"/>
      <c r="GY308" s="11"/>
      <c r="GZ308" s="11"/>
      <c r="HA308" s="11"/>
      <c r="HB308" s="11"/>
      <c r="HC308" s="11"/>
      <c r="HD308" s="11"/>
      <c r="HE308" s="11"/>
      <c r="HF308" s="11"/>
      <c r="HG308" s="11"/>
      <c r="HH308" s="11"/>
      <c r="HI308" s="11"/>
      <c r="HJ308" s="11"/>
      <c r="HK308" s="11"/>
      <c r="HL308" s="11"/>
      <c r="HM308" s="11"/>
      <c r="HN308" s="11"/>
      <c r="HO308" s="11"/>
      <c r="HP308" s="11"/>
      <c r="HQ308" s="11"/>
      <c r="HR308" s="11"/>
      <c r="HS308" s="11"/>
      <c r="HT308" s="11"/>
      <c r="HU308" s="11"/>
      <c r="HV308" s="11"/>
      <c r="HW308" s="11"/>
      <c r="HX308" s="11"/>
      <c r="HY308" s="11"/>
      <c r="HZ308" s="11"/>
      <c r="IA308" s="11"/>
      <c r="IB308" s="11"/>
      <c r="IC308" s="11"/>
      <c r="ID308" s="11"/>
      <c r="IE308" s="11"/>
      <c r="IF308" s="11"/>
      <c r="IG308" s="11"/>
      <c r="IH308" s="11"/>
      <c r="II308" s="11"/>
      <c r="IJ308" s="11"/>
      <c r="IK308" s="11"/>
      <c r="IL308" s="11"/>
      <c r="IM308" s="11"/>
      <c r="IN308" s="11"/>
      <c r="IO308" s="11"/>
      <c r="IP308" s="11"/>
      <c r="IQ308" s="11"/>
      <c r="IR308" s="11"/>
      <c r="IS308" s="11"/>
      <c r="IT308" s="11"/>
      <c r="IU308" s="11"/>
      <c r="IV308" s="11"/>
      <c r="IW308" s="11"/>
      <c r="IX308" s="11"/>
      <c r="IY308" s="11"/>
      <c r="IZ308" s="11"/>
      <c r="JA308" s="11"/>
      <c r="JB308" s="11"/>
      <c r="JC308" s="11"/>
      <c r="JD308" s="11"/>
      <c r="JE308" s="11"/>
      <c r="JF308" s="11"/>
      <c r="JG308" s="11"/>
      <c r="JH308" s="11"/>
      <c r="JI308" s="11"/>
      <c r="JJ308" s="11"/>
      <c r="JK308" s="11"/>
      <c r="JL308" s="11"/>
      <c r="JM308" s="11"/>
      <c r="JN308" s="11"/>
      <c r="JO308" s="11"/>
      <c r="JP308" s="11"/>
      <c r="JQ308" s="11"/>
      <c r="JR308" s="11"/>
      <c r="JS308" s="11"/>
      <c r="JT308" s="11"/>
      <c r="JU308" s="11"/>
      <c r="JV308" s="11"/>
    </row>
    <row r="309" spans="1:282" x14ac:dyDescent="0.25">
      <c r="A309" s="4" t="s">
        <v>264</v>
      </c>
      <c r="B309" s="4"/>
      <c r="C309" s="16"/>
      <c r="D309" s="4"/>
      <c r="E309" s="52"/>
      <c r="F309" s="52"/>
      <c r="G309" s="52"/>
      <c r="H309" s="52"/>
      <c r="I309" s="52"/>
      <c r="J309" s="52"/>
      <c r="K309" s="52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1"/>
      <c r="AY309" s="11"/>
      <c r="AZ309" s="11"/>
      <c r="BA309" s="11"/>
      <c r="BB309" s="11"/>
      <c r="BC309" s="11"/>
      <c r="BD309" s="11"/>
      <c r="BE309" s="11"/>
      <c r="BF309" s="11"/>
      <c r="BG309" s="11"/>
      <c r="BH309" s="11"/>
      <c r="BI309" s="11"/>
      <c r="BJ309" s="11"/>
      <c r="BK309" s="11"/>
      <c r="BL309" s="11"/>
      <c r="BM309" s="11"/>
      <c r="BN309" s="11"/>
      <c r="BO309" s="11"/>
      <c r="BP309" s="11"/>
      <c r="BQ309" s="11"/>
      <c r="BR309" s="11"/>
      <c r="BS309" s="11"/>
      <c r="BT309" s="11"/>
      <c r="BU309" s="11"/>
      <c r="BV309" s="11"/>
      <c r="BW309" s="11"/>
      <c r="BX309" s="11"/>
      <c r="BY309" s="11"/>
      <c r="BZ309" s="11"/>
      <c r="CA309" s="11"/>
      <c r="CB309" s="11"/>
      <c r="CC309" s="11"/>
      <c r="CD309" s="11"/>
      <c r="CE309" s="11"/>
      <c r="CF309" s="11"/>
      <c r="CG309" s="11"/>
      <c r="CH309" s="11"/>
      <c r="CI309" s="11"/>
      <c r="CJ309" s="11"/>
      <c r="CK309" s="11"/>
      <c r="CL309" s="11"/>
      <c r="CM309" s="11"/>
      <c r="CN309" s="11"/>
      <c r="CO309" s="11"/>
      <c r="CP309" s="11"/>
      <c r="CQ309" s="11"/>
      <c r="CR309" s="11"/>
      <c r="CS309" s="11"/>
      <c r="CT309" s="11"/>
      <c r="CU309" s="11"/>
      <c r="CV309" s="11"/>
      <c r="CW309" s="11"/>
      <c r="CX309" s="11"/>
      <c r="CY309" s="11"/>
      <c r="CZ309" s="11"/>
      <c r="DA309" s="11"/>
      <c r="DB309" s="11"/>
      <c r="DC309" s="11"/>
      <c r="DD309" s="11"/>
      <c r="DE309" s="11"/>
      <c r="DF309" s="11"/>
      <c r="DG309" s="11"/>
      <c r="DH309" s="11"/>
      <c r="DI309" s="11"/>
      <c r="DJ309" s="11"/>
      <c r="DK309" s="11"/>
      <c r="DL309" s="11"/>
      <c r="DM309" s="11"/>
      <c r="DN309" s="11"/>
      <c r="DO309" s="11"/>
      <c r="DP309" s="11"/>
      <c r="DQ309" s="11"/>
      <c r="DR309" s="11"/>
      <c r="DS309" s="11"/>
      <c r="DT309" s="11"/>
      <c r="DU309" s="11"/>
      <c r="DV309" s="11"/>
      <c r="DW309" s="11"/>
      <c r="DX309" s="11"/>
      <c r="DY309" s="11"/>
      <c r="DZ309" s="11"/>
      <c r="EA309" s="11"/>
      <c r="EB309" s="11"/>
      <c r="EC309" s="11"/>
      <c r="ED309" s="11"/>
      <c r="EE309" s="11"/>
      <c r="EF309" s="11"/>
      <c r="EG309" s="11"/>
      <c r="EH309" s="11"/>
      <c r="EI309" s="11"/>
      <c r="EJ309" s="11"/>
      <c r="EK309" s="11"/>
      <c r="EL309" s="11"/>
      <c r="EM309" s="11"/>
      <c r="EN309" s="11"/>
      <c r="EO309" s="11"/>
      <c r="EP309" s="11"/>
      <c r="EQ309" s="11"/>
      <c r="ER309" s="11"/>
      <c r="ES309" s="11"/>
      <c r="ET309" s="11"/>
      <c r="EU309" s="11"/>
      <c r="EV309" s="11"/>
      <c r="EW309" s="11"/>
      <c r="EX309" s="11"/>
      <c r="EY309" s="11"/>
      <c r="EZ309" s="11"/>
      <c r="FA309" s="11"/>
      <c r="FB309" s="11"/>
      <c r="FC309" s="11"/>
      <c r="FD309" s="11"/>
      <c r="FE309" s="11"/>
      <c r="FF309" s="11"/>
      <c r="FG309" s="11"/>
      <c r="FH309" s="11"/>
      <c r="FI309" s="11"/>
      <c r="FJ309" s="11"/>
      <c r="FK309" s="11"/>
      <c r="FL309" s="11"/>
      <c r="FM309" s="11"/>
      <c r="FN309" s="11"/>
      <c r="FO309" s="11"/>
      <c r="FP309" s="11"/>
      <c r="FQ309" s="11"/>
      <c r="FR309" s="11"/>
      <c r="FS309" s="11"/>
      <c r="FT309" s="11"/>
      <c r="FU309" s="11"/>
      <c r="FV309" s="11"/>
      <c r="FW309" s="11"/>
      <c r="FX309" s="11"/>
      <c r="FY309" s="11"/>
      <c r="FZ309" s="11"/>
      <c r="GA309" s="11"/>
      <c r="GB309" s="11"/>
      <c r="GC309" s="11"/>
      <c r="GD309" s="11"/>
      <c r="GE309" s="11"/>
      <c r="GF309" s="11"/>
      <c r="GG309" s="11"/>
      <c r="GH309" s="11"/>
      <c r="GI309" s="11"/>
      <c r="GJ309" s="11"/>
      <c r="GK309" s="11"/>
      <c r="GL309" s="11"/>
      <c r="GM309" s="11"/>
      <c r="GN309" s="11"/>
      <c r="GO309" s="11"/>
      <c r="GP309" s="11"/>
      <c r="GQ309" s="11"/>
      <c r="GR309" s="11"/>
      <c r="GS309" s="11"/>
      <c r="GT309" s="11"/>
      <c r="GU309" s="11"/>
      <c r="GV309" s="11"/>
      <c r="GW309" s="11"/>
      <c r="GX309" s="11"/>
      <c r="GY309" s="11"/>
      <c r="GZ309" s="11"/>
      <c r="HA309" s="11"/>
      <c r="HB309" s="11"/>
      <c r="HC309" s="11"/>
      <c r="HD309" s="11"/>
      <c r="HE309" s="11"/>
      <c r="HF309" s="11"/>
      <c r="HG309" s="11"/>
      <c r="HH309" s="11"/>
      <c r="HI309" s="11"/>
      <c r="HJ309" s="11"/>
      <c r="HK309" s="11"/>
      <c r="HL309" s="11"/>
      <c r="HM309" s="11"/>
      <c r="HN309" s="11"/>
      <c r="HO309" s="11"/>
      <c r="HP309" s="11"/>
      <c r="HQ309" s="11"/>
      <c r="HR309" s="11"/>
      <c r="HS309" s="11"/>
      <c r="HT309" s="11"/>
      <c r="HU309" s="11"/>
      <c r="HV309" s="11"/>
      <c r="HW309" s="11"/>
      <c r="HX309" s="11"/>
      <c r="HY309" s="11"/>
      <c r="HZ309" s="11"/>
      <c r="IA309" s="11"/>
      <c r="IB309" s="11"/>
      <c r="IC309" s="11"/>
      <c r="ID309" s="11"/>
      <c r="IE309" s="11"/>
      <c r="IF309" s="11"/>
      <c r="IG309" s="11"/>
      <c r="IH309" s="11"/>
      <c r="II309" s="11"/>
      <c r="IJ309" s="11"/>
      <c r="IK309" s="11"/>
      <c r="IL309" s="11"/>
      <c r="IM309" s="11"/>
      <c r="IN309" s="11"/>
      <c r="IO309" s="11"/>
      <c r="IP309" s="11"/>
      <c r="IQ309" s="11"/>
      <c r="IR309" s="11"/>
      <c r="IS309" s="11"/>
      <c r="IT309" s="11"/>
      <c r="IU309" s="11"/>
      <c r="IV309" s="11"/>
      <c r="IW309" s="11"/>
      <c r="IX309" s="11"/>
      <c r="IY309" s="11"/>
      <c r="IZ309" s="11"/>
      <c r="JA309" s="11"/>
      <c r="JB309" s="11"/>
      <c r="JC309" s="11"/>
      <c r="JD309" s="11"/>
      <c r="JE309" s="11"/>
      <c r="JF309" s="11"/>
      <c r="JG309" s="11"/>
      <c r="JH309" s="11"/>
      <c r="JI309" s="11"/>
      <c r="JJ309" s="11"/>
      <c r="JK309" s="11"/>
      <c r="JL309" s="11"/>
      <c r="JM309" s="11"/>
      <c r="JN309" s="11"/>
      <c r="JO309" s="11"/>
      <c r="JP309" s="11"/>
      <c r="JQ309" s="11"/>
      <c r="JR309" s="11"/>
      <c r="JS309" s="11"/>
      <c r="JT309" s="11"/>
      <c r="JU309" s="11"/>
      <c r="JV309" s="11"/>
    </row>
    <row r="310" spans="1:282" x14ac:dyDescent="0.25">
      <c r="A310" s="11" t="s">
        <v>94</v>
      </c>
      <c r="B310" t="s">
        <v>95</v>
      </c>
      <c r="C310" s="13" t="s">
        <v>307</v>
      </c>
      <c r="D310" t="s">
        <v>203</v>
      </c>
      <c r="E310" s="40">
        <v>66000</v>
      </c>
      <c r="F310" s="40">
        <f>E310*0.0287</f>
        <v>1894.2</v>
      </c>
      <c r="G310" s="60">
        <v>4615.76</v>
      </c>
      <c r="H310" s="40">
        <f>E310*0.0304</f>
        <v>2006.4</v>
      </c>
      <c r="I310" s="40">
        <v>125</v>
      </c>
      <c r="J310" s="60">
        <v>8641.36</v>
      </c>
      <c r="K310" s="40">
        <f>E310-J310</f>
        <v>57358.64</v>
      </c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1"/>
      <c r="AY310" s="11"/>
      <c r="AZ310" s="11"/>
      <c r="BA310" s="11"/>
      <c r="BB310" s="11"/>
      <c r="BC310" s="11"/>
      <c r="BD310" s="11"/>
      <c r="BE310" s="11"/>
      <c r="BF310" s="11"/>
      <c r="BG310" s="11"/>
      <c r="BH310" s="11"/>
      <c r="BI310" s="11"/>
      <c r="BJ310" s="11"/>
      <c r="BK310" s="11"/>
      <c r="BL310" s="11"/>
      <c r="BM310" s="11"/>
      <c r="BN310" s="11"/>
      <c r="BO310" s="11"/>
      <c r="BP310" s="11"/>
      <c r="BQ310" s="11"/>
      <c r="BR310" s="11"/>
      <c r="BS310" s="11"/>
      <c r="BT310" s="11"/>
      <c r="BU310" s="11"/>
      <c r="BV310" s="11"/>
      <c r="BW310" s="11"/>
      <c r="BX310" s="11"/>
      <c r="BY310" s="11"/>
      <c r="BZ310" s="11"/>
      <c r="CA310" s="11"/>
      <c r="CB310" s="11"/>
      <c r="CC310" s="11"/>
      <c r="CD310" s="11"/>
      <c r="CE310" s="11"/>
      <c r="CF310" s="11"/>
      <c r="CG310" s="11"/>
      <c r="CH310" s="11"/>
      <c r="CI310" s="11"/>
      <c r="CJ310" s="11"/>
      <c r="CK310" s="11"/>
      <c r="CL310" s="11"/>
      <c r="CM310" s="11"/>
      <c r="CN310" s="11"/>
      <c r="CO310" s="11"/>
      <c r="CP310" s="11"/>
      <c r="CQ310" s="11"/>
      <c r="CR310" s="11"/>
      <c r="CS310" s="11"/>
      <c r="CT310" s="11"/>
      <c r="CU310" s="11"/>
      <c r="CV310" s="11"/>
      <c r="CW310" s="11"/>
      <c r="CX310" s="11"/>
      <c r="CY310" s="11"/>
      <c r="CZ310" s="11"/>
      <c r="DA310" s="11"/>
      <c r="DB310" s="11"/>
      <c r="DC310" s="11"/>
      <c r="DD310" s="11"/>
      <c r="DE310" s="11"/>
      <c r="DF310" s="11"/>
      <c r="DG310" s="11"/>
      <c r="DH310" s="11"/>
      <c r="DI310" s="11"/>
      <c r="DJ310" s="11"/>
      <c r="DK310" s="11"/>
      <c r="DL310" s="11"/>
      <c r="DM310" s="11"/>
      <c r="DN310" s="11"/>
      <c r="DO310" s="11"/>
      <c r="DP310" s="11"/>
      <c r="DQ310" s="11"/>
      <c r="DR310" s="11"/>
      <c r="DS310" s="11"/>
      <c r="DT310" s="11"/>
      <c r="DU310" s="11"/>
      <c r="DV310" s="11"/>
      <c r="DW310" s="11"/>
      <c r="DX310" s="11"/>
      <c r="DY310" s="11"/>
      <c r="DZ310" s="11"/>
      <c r="EA310" s="11"/>
      <c r="EB310" s="11"/>
      <c r="EC310" s="11"/>
      <c r="ED310" s="11"/>
      <c r="EE310" s="11"/>
      <c r="EF310" s="11"/>
      <c r="EG310" s="11"/>
      <c r="EH310" s="11"/>
      <c r="EI310" s="11"/>
      <c r="EJ310" s="11"/>
      <c r="EK310" s="11"/>
      <c r="EL310" s="11"/>
      <c r="EM310" s="11"/>
      <c r="EN310" s="11"/>
      <c r="EO310" s="11"/>
      <c r="EP310" s="11"/>
      <c r="EQ310" s="11"/>
      <c r="ER310" s="11"/>
      <c r="ES310" s="11"/>
      <c r="ET310" s="11"/>
      <c r="EU310" s="11"/>
      <c r="EV310" s="11"/>
      <c r="EW310" s="11"/>
      <c r="EX310" s="11"/>
      <c r="EY310" s="11"/>
      <c r="EZ310" s="11"/>
      <c r="FA310" s="11"/>
      <c r="FB310" s="11"/>
      <c r="FC310" s="11"/>
      <c r="FD310" s="11"/>
      <c r="FE310" s="11"/>
      <c r="FF310" s="11"/>
      <c r="FG310" s="11"/>
      <c r="FH310" s="11"/>
      <c r="FI310" s="11"/>
      <c r="FJ310" s="11"/>
      <c r="FK310" s="11"/>
      <c r="FL310" s="11"/>
      <c r="FM310" s="11"/>
      <c r="FN310" s="11"/>
      <c r="FO310" s="11"/>
      <c r="FP310" s="11"/>
      <c r="FQ310" s="11"/>
      <c r="FR310" s="11"/>
      <c r="FS310" s="11"/>
      <c r="FT310" s="11"/>
      <c r="FU310" s="11"/>
      <c r="FV310" s="11"/>
      <c r="FW310" s="11"/>
      <c r="FX310" s="11"/>
      <c r="FY310" s="11"/>
      <c r="FZ310" s="11"/>
      <c r="GA310" s="11"/>
      <c r="GB310" s="11"/>
      <c r="GC310" s="11"/>
      <c r="GD310" s="11"/>
      <c r="GE310" s="11"/>
      <c r="GF310" s="11"/>
      <c r="GG310" s="11"/>
      <c r="GH310" s="11"/>
      <c r="GI310" s="11"/>
      <c r="GJ310" s="11"/>
      <c r="GK310" s="11"/>
      <c r="GL310" s="11"/>
      <c r="GM310" s="11"/>
      <c r="GN310" s="11"/>
      <c r="GO310" s="11"/>
      <c r="GP310" s="11"/>
      <c r="GQ310" s="11"/>
      <c r="GR310" s="11"/>
      <c r="GS310" s="11"/>
      <c r="GT310" s="11"/>
      <c r="GU310" s="11"/>
      <c r="GV310" s="11"/>
      <c r="GW310" s="11"/>
      <c r="GX310" s="11"/>
      <c r="GY310" s="11"/>
      <c r="GZ310" s="11"/>
      <c r="HA310" s="11"/>
      <c r="HB310" s="11"/>
      <c r="HC310" s="11"/>
      <c r="HD310" s="11"/>
      <c r="HE310" s="11"/>
      <c r="HF310" s="11"/>
      <c r="HG310" s="11"/>
      <c r="HH310" s="11"/>
      <c r="HI310" s="11"/>
      <c r="HJ310" s="11"/>
      <c r="HK310" s="11"/>
      <c r="HL310" s="11"/>
      <c r="HM310" s="11"/>
      <c r="HN310" s="11"/>
      <c r="HO310" s="11"/>
      <c r="HP310" s="11"/>
      <c r="HQ310" s="11"/>
      <c r="HR310" s="11"/>
      <c r="HS310" s="11"/>
      <c r="HT310" s="11"/>
      <c r="HU310" s="11"/>
      <c r="HV310" s="11"/>
      <c r="HW310" s="11"/>
      <c r="HX310" s="11"/>
      <c r="HY310" s="11"/>
      <c r="HZ310" s="11"/>
      <c r="IA310" s="11"/>
      <c r="IB310" s="11"/>
      <c r="IC310" s="11"/>
      <c r="ID310" s="11"/>
      <c r="IE310" s="11"/>
      <c r="IF310" s="11"/>
      <c r="IG310" s="11"/>
      <c r="IH310" s="11"/>
      <c r="II310" s="11"/>
      <c r="IJ310" s="11"/>
      <c r="IK310" s="11"/>
      <c r="IL310" s="11"/>
      <c r="IM310" s="11"/>
      <c r="IN310" s="11"/>
      <c r="IO310" s="11"/>
      <c r="IP310" s="11"/>
      <c r="IQ310" s="11"/>
      <c r="IR310" s="11"/>
      <c r="IS310" s="11"/>
      <c r="IT310" s="11"/>
      <c r="IU310" s="11"/>
      <c r="IV310" s="11"/>
      <c r="IW310" s="11"/>
      <c r="IX310" s="11"/>
      <c r="IY310" s="11"/>
      <c r="IZ310" s="11"/>
      <c r="JA310" s="11"/>
      <c r="JB310" s="11"/>
      <c r="JC310" s="11"/>
      <c r="JD310" s="11"/>
      <c r="JE310" s="11"/>
      <c r="JF310" s="11"/>
      <c r="JG310" s="11"/>
      <c r="JH310" s="11"/>
      <c r="JI310" s="11"/>
      <c r="JJ310" s="11"/>
      <c r="JK310" s="11"/>
      <c r="JL310" s="11"/>
      <c r="JM310" s="11"/>
      <c r="JN310" s="11"/>
      <c r="JO310" s="11"/>
      <c r="JP310" s="11"/>
      <c r="JQ310" s="11"/>
      <c r="JR310" s="11"/>
      <c r="JS310" s="11"/>
      <c r="JT310" s="11"/>
      <c r="JU310" s="11"/>
      <c r="JV310" s="11"/>
    </row>
    <row r="311" spans="1:282" x14ac:dyDescent="0.25">
      <c r="A311" t="s">
        <v>96</v>
      </c>
      <c r="B311" t="s">
        <v>422</v>
      </c>
      <c r="C311" s="13" t="s">
        <v>307</v>
      </c>
      <c r="D311" t="s">
        <v>203</v>
      </c>
      <c r="E311" s="40">
        <v>66000</v>
      </c>
      <c r="F311" s="40">
        <f>E311*0.0287</f>
        <v>1894.2</v>
      </c>
      <c r="G311" s="60">
        <v>4300.2700000000004</v>
      </c>
      <c r="H311" s="40">
        <f>E311*0.0304</f>
        <v>2006.4</v>
      </c>
      <c r="I311" s="60">
        <v>1602.45</v>
      </c>
      <c r="J311" s="60">
        <v>9803.32</v>
      </c>
      <c r="K311" s="40">
        <f>E311-J311</f>
        <v>56196.68</v>
      </c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1"/>
      <c r="AY311" s="11"/>
      <c r="AZ311" s="11"/>
      <c r="BA311" s="11"/>
      <c r="BB311" s="11"/>
      <c r="BC311" s="11"/>
      <c r="BD311" s="11"/>
      <c r="BE311" s="11"/>
      <c r="BF311" s="11"/>
      <c r="BG311" s="11"/>
      <c r="BH311" s="11"/>
      <c r="BI311" s="11"/>
      <c r="BJ311" s="11"/>
      <c r="BK311" s="11"/>
      <c r="BL311" s="11"/>
      <c r="BM311" s="11"/>
      <c r="BN311" s="11"/>
      <c r="BO311" s="11"/>
      <c r="BP311" s="11"/>
      <c r="BQ311" s="11"/>
      <c r="BR311" s="11"/>
      <c r="BS311" s="11"/>
      <c r="BT311" s="11"/>
      <c r="BU311" s="11"/>
      <c r="BV311" s="11"/>
      <c r="BW311" s="11"/>
      <c r="BX311" s="11"/>
      <c r="BY311" s="11"/>
      <c r="BZ311" s="11"/>
      <c r="CA311" s="11"/>
      <c r="CB311" s="11"/>
      <c r="CC311" s="11"/>
      <c r="CD311" s="11"/>
      <c r="CE311" s="11"/>
      <c r="CF311" s="11"/>
      <c r="CG311" s="11"/>
      <c r="CH311" s="11"/>
      <c r="CI311" s="11"/>
      <c r="CJ311" s="11"/>
      <c r="CK311" s="11"/>
      <c r="CL311" s="11"/>
      <c r="CM311" s="11"/>
      <c r="CN311" s="11"/>
      <c r="CO311" s="11"/>
      <c r="CP311" s="11"/>
      <c r="CQ311" s="11"/>
      <c r="CR311" s="11"/>
      <c r="CS311" s="11"/>
      <c r="CT311" s="11"/>
      <c r="CU311" s="11"/>
      <c r="CV311" s="11"/>
      <c r="CW311" s="11"/>
      <c r="CX311" s="11"/>
      <c r="CY311" s="11"/>
      <c r="CZ311" s="11"/>
      <c r="DA311" s="11"/>
      <c r="DB311" s="11"/>
      <c r="DC311" s="11"/>
      <c r="DD311" s="11"/>
      <c r="DE311" s="11"/>
      <c r="DF311" s="11"/>
      <c r="DG311" s="11"/>
      <c r="DH311" s="11"/>
      <c r="DI311" s="11"/>
      <c r="DJ311" s="11"/>
      <c r="DK311" s="11"/>
      <c r="DL311" s="11"/>
      <c r="DM311" s="11"/>
      <c r="DN311" s="11"/>
      <c r="DO311" s="11"/>
      <c r="DP311" s="11"/>
      <c r="DQ311" s="11"/>
      <c r="DR311" s="11"/>
      <c r="DS311" s="11"/>
      <c r="DT311" s="11"/>
      <c r="DU311" s="11"/>
      <c r="DV311" s="11"/>
      <c r="DW311" s="11"/>
      <c r="DX311" s="11"/>
      <c r="DY311" s="11"/>
      <c r="DZ311" s="11"/>
      <c r="EA311" s="11"/>
      <c r="EB311" s="11"/>
      <c r="EC311" s="11"/>
      <c r="ED311" s="11"/>
      <c r="EE311" s="11"/>
      <c r="EF311" s="11"/>
      <c r="EG311" s="11"/>
      <c r="EH311" s="11"/>
      <c r="EI311" s="11"/>
      <c r="EJ311" s="11"/>
      <c r="EK311" s="11"/>
      <c r="EL311" s="11"/>
      <c r="EM311" s="11"/>
      <c r="EN311" s="11"/>
      <c r="EO311" s="11"/>
      <c r="EP311" s="11"/>
      <c r="EQ311" s="11"/>
      <c r="ER311" s="11"/>
      <c r="ES311" s="11"/>
      <c r="ET311" s="11"/>
      <c r="EU311" s="11"/>
      <c r="EV311" s="11"/>
      <c r="EW311" s="11"/>
      <c r="EX311" s="11"/>
      <c r="EY311" s="11"/>
      <c r="EZ311" s="11"/>
      <c r="FA311" s="11"/>
      <c r="FB311" s="11"/>
      <c r="FC311" s="11"/>
      <c r="FD311" s="11"/>
      <c r="FE311" s="11"/>
      <c r="FF311" s="11"/>
      <c r="FG311" s="11"/>
      <c r="FH311" s="11"/>
      <c r="FI311" s="11"/>
      <c r="FJ311" s="11"/>
      <c r="FK311" s="11"/>
      <c r="FL311" s="11"/>
      <c r="FM311" s="11"/>
      <c r="FN311" s="11"/>
      <c r="FO311" s="11"/>
      <c r="FP311" s="11"/>
      <c r="FQ311" s="11"/>
      <c r="FR311" s="11"/>
      <c r="FS311" s="11"/>
      <c r="FT311" s="11"/>
      <c r="FU311" s="11"/>
      <c r="FV311" s="11"/>
      <c r="FW311" s="11"/>
      <c r="FX311" s="11"/>
      <c r="FY311" s="11"/>
      <c r="FZ311" s="11"/>
      <c r="GA311" s="11"/>
      <c r="GB311" s="11"/>
      <c r="GC311" s="11"/>
      <c r="GD311" s="11"/>
      <c r="GE311" s="11"/>
      <c r="GF311" s="11"/>
      <c r="GG311" s="11"/>
      <c r="GH311" s="11"/>
      <c r="GI311" s="11"/>
      <c r="GJ311" s="11"/>
      <c r="GK311" s="11"/>
      <c r="GL311" s="11"/>
      <c r="GM311" s="11"/>
      <c r="GN311" s="11"/>
      <c r="GO311" s="11"/>
      <c r="GP311" s="11"/>
      <c r="GQ311" s="11"/>
      <c r="GR311" s="11"/>
      <c r="GS311" s="11"/>
      <c r="GT311" s="11"/>
      <c r="GU311" s="11"/>
      <c r="GV311" s="11"/>
      <c r="GW311" s="11"/>
      <c r="GX311" s="11"/>
      <c r="GY311" s="11"/>
      <c r="GZ311" s="11"/>
      <c r="HA311" s="11"/>
      <c r="HB311" s="11"/>
      <c r="HC311" s="11"/>
      <c r="HD311" s="11"/>
      <c r="HE311" s="11"/>
      <c r="HF311" s="11"/>
      <c r="HG311" s="11"/>
      <c r="HH311" s="11"/>
      <c r="HI311" s="11"/>
      <c r="HJ311" s="11"/>
      <c r="HK311" s="11"/>
      <c r="HL311" s="11"/>
      <c r="HM311" s="11"/>
      <c r="HN311" s="11"/>
      <c r="HO311" s="11"/>
      <c r="HP311" s="11"/>
      <c r="HQ311" s="11"/>
      <c r="HR311" s="11"/>
      <c r="HS311" s="11"/>
      <c r="HT311" s="11"/>
      <c r="HU311" s="11"/>
      <c r="HV311" s="11"/>
      <c r="HW311" s="11"/>
      <c r="HX311" s="11"/>
      <c r="HY311" s="11"/>
      <c r="HZ311" s="11"/>
      <c r="IA311" s="11"/>
      <c r="IB311" s="11"/>
      <c r="IC311" s="11"/>
      <c r="ID311" s="11"/>
      <c r="IE311" s="11"/>
      <c r="IF311" s="11"/>
      <c r="IG311" s="11"/>
      <c r="IH311" s="11"/>
      <c r="II311" s="11"/>
      <c r="IJ311" s="11"/>
      <c r="IK311" s="11"/>
      <c r="IL311" s="11"/>
      <c r="IM311" s="11"/>
      <c r="IN311" s="11"/>
      <c r="IO311" s="11"/>
      <c r="IP311" s="11"/>
      <c r="IQ311" s="11"/>
      <c r="IR311" s="11"/>
      <c r="IS311" s="11"/>
      <c r="IT311" s="11"/>
      <c r="IU311" s="11"/>
      <c r="IV311" s="11"/>
      <c r="IW311" s="11"/>
      <c r="IX311" s="11"/>
      <c r="IY311" s="11"/>
      <c r="IZ311" s="11"/>
      <c r="JA311" s="11"/>
      <c r="JB311" s="11"/>
      <c r="JC311" s="11"/>
      <c r="JD311" s="11"/>
      <c r="JE311" s="11"/>
      <c r="JF311" s="11"/>
      <c r="JG311" s="11"/>
      <c r="JH311" s="11"/>
      <c r="JI311" s="11"/>
      <c r="JJ311" s="11"/>
      <c r="JK311" s="11"/>
      <c r="JL311" s="11"/>
      <c r="JM311" s="11"/>
      <c r="JN311" s="11"/>
      <c r="JO311" s="11"/>
      <c r="JP311" s="11"/>
      <c r="JQ311" s="11"/>
      <c r="JR311" s="11"/>
      <c r="JS311" s="11"/>
      <c r="JT311" s="11"/>
      <c r="JU311" s="11"/>
      <c r="JV311" s="11"/>
    </row>
    <row r="312" spans="1:282" x14ac:dyDescent="0.25">
      <c r="A312" t="s">
        <v>97</v>
      </c>
      <c r="B312" t="s">
        <v>98</v>
      </c>
      <c r="C312" s="13" t="s">
        <v>308</v>
      </c>
      <c r="D312" t="s">
        <v>203</v>
      </c>
      <c r="E312" s="40">
        <v>60000</v>
      </c>
      <c r="F312" s="40">
        <v>1722</v>
      </c>
      <c r="G312">
        <v>861.78</v>
      </c>
      <c r="H312" s="40">
        <f>E312*0.0304</f>
        <v>1824</v>
      </c>
      <c r="I312" s="40">
        <v>25</v>
      </c>
      <c r="J312" s="60">
        <v>4432.78</v>
      </c>
      <c r="K312" s="40">
        <f>E312-J312</f>
        <v>55567.22</v>
      </c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1"/>
      <c r="AY312" s="11"/>
      <c r="AZ312" s="11"/>
      <c r="BA312" s="11"/>
      <c r="BB312" s="11"/>
      <c r="BC312" s="11"/>
      <c r="BD312" s="11"/>
      <c r="BE312" s="11"/>
      <c r="BF312" s="11"/>
      <c r="BG312" s="11"/>
      <c r="BH312" s="11"/>
      <c r="BI312" s="11"/>
      <c r="BJ312" s="11"/>
      <c r="BK312" s="11"/>
      <c r="BL312" s="11"/>
      <c r="BM312" s="11"/>
      <c r="BN312" s="11"/>
      <c r="BO312" s="11"/>
      <c r="BP312" s="11"/>
      <c r="BQ312" s="11"/>
      <c r="BR312" s="11"/>
      <c r="BS312" s="11"/>
      <c r="BT312" s="11"/>
      <c r="BU312" s="11"/>
      <c r="BV312" s="11"/>
      <c r="BW312" s="11"/>
      <c r="BX312" s="11"/>
      <c r="BY312" s="11"/>
      <c r="BZ312" s="11"/>
      <c r="CA312" s="11"/>
      <c r="CB312" s="11"/>
      <c r="CC312" s="11"/>
      <c r="CD312" s="11"/>
      <c r="CE312" s="11"/>
      <c r="CF312" s="11"/>
      <c r="CG312" s="11"/>
      <c r="CH312" s="11"/>
      <c r="CI312" s="11"/>
      <c r="CJ312" s="11"/>
      <c r="CK312" s="11"/>
      <c r="CL312" s="11"/>
      <c r="CM312" s="11"/>
      <c r="CN312" s="11"/>
      <c r="CO312" s="11"/>
      <c r="CP312" s="11"/>
      <c r="CQ312" s="11"/>
      <c r="CR312" s="11"/>
      <c r="CS312" s="11"/>
      <c r="CT312" s="11"/>
      <c r="CU312" s="11"/>
      <c r="CV312" s="11"/>
      <c r="CW312" s="11"/>
      <c r="CX312" s="11"/>
      <c r="CY312" s="11"/>
      <c r="CZ312" s="11"/>
      <c r="DA312" s="11"/>
      <c r="DB312" s="11"/>
      <c r="DC312" s="11"/>
      <c r="DD312" s="11"/>
      <c r="DE312" s="11"/>
      <c r="DF312" s="11"/>
      <c r="DG312" s="11"/>
      <c r="DH312" s="11"/>
      <c r="DI312" s="11"/>
      <c r="DJ312" s="11"/>
      <c r="DK312" s="11"/>
      <c r="DL312" s="11"/>
      <c r="DM312" s="11"/>
      <c r="DN312" s="11"/>
      <c r="DO312" s="11"/>
      <c r="DP312" s="11"/>
      <c r="DQ312" s="11"/>
      <c r="DR312" s="11"/>
      <c r="DS312" s="11"/>
      <c r="DT312" s="11"/>
      <c r="DU312" s="11"/>
      <c r="DV312" s="11"/>
      <c r="DW312" s="11"/>
      <c r="DX312" s="11"/>
      <c r="DY312" s="11"/>
      <c r="DZ312" s="11"/>
      <c r="EA312" s="11"/>
      <c r="EB312" s="11"/>
      <c r="EC312" s="11"/>
      <c r="ED312" s="11"/>
      <c r="EE312" s="11"/>
      <c r="EF312" s="11"/>
      <c r="EG312" s="11"/>
      <c r="EH312" s="11"/>
      <c r="EI312" s="11"/>
      <c r="EJ312" s="11"/>
      <c r="EK312" s="11"/>
      <c r="EL312" s="11"/>
      <c r="EM312" s="11"/>
      <c r="EN312" s="11"/>
      <c r="EO312" s="11"/>
      <c r="EP312" s="11"/>
      <c r="EQ312" s="11"/>
      <c r="ER312" s="11"/>
      <c r="ES312" s="11"/>
      <c r="ET312" s="11"/>
      <c r="EU312" s="11"/>
      <c r="EV312" s="11"/>
      <c r="EW312" s="11"/>
      <c r="EX312" s="11"/>
      <c r="EY312" s="11"/>
      <c r="EZ312" s="11"/>
      <c r="FA312" s="11"/>
      <c r="FB312" s="11"/>
      <c r="FC312" s="11"/>
      <c r="FD312" s="11"/>
      <c r="FE312" s="11"/>
      <c r="FF312" s="11"/>
      <c r="FG312" s="11"/>
      <c r="FH312" s="11"/>
      <c r="FI312" s="11"/>
      <c r="FJ312" s="11"/>
      <c r="FK312" s="11"/>
      <c r="FL312" s="11"/>
      <c r="FM312" s="11"/>
      <c r="FN312" s="11"/>
      <c r="FO312" s="11"/>
      <c r="FP312" s="11"/>
      <c r="FQ312" s="11"/>
      <c r="FR312" s="11"/>
      <c r="FS312" s="11"/>
      <c r="FT312" s="11"/>
      <c r="FU312" s="11"/>
      <c r="FV312" s="11"/>
      <c r="FW312" s="11"/>
      <c r="FX312" s="11"/>
      <c r="FY312" s="11"/>
      <c r="FZ312" s="11"/>
      <c r="GA312" s="11"/>
      <c r="GB312" s="11"/>
      <c r="GC312" s="11"/>
      <c r="GD312" s="11"/>
      <c r="GE312" s="11"/>
      <c r="GF312" s="11"/>
      <c r="GG312" s="11"/>
      <c r="GH312" s="11"/>
      <c r="GI312" s="11"/>
      <c r="GJ312" s="11"/>
      <c r="GK312" s="11"/>
      <c r="GL312" s="11"/>
      <c r="GM312" s="11"/>
      <c r="GN312" s="11"/>
      <c r="GO312" s="11"/>
      <c r="GP312" s="11"/>
      <c r="GQ312" s="11"/>
      <c r="GR312" s="11"/>
      <c r="GS312" s="11"/>
      <c r="GT312" s="11"/>
      <c r="GU312" s="11"/>
      <c r="GV312" s="11"/>
      <c r="GW312" s="11"/>
      <c r="GX312" s="11"/>
      <c r="GY312" s="11"/>
      <c r="GZ312" s="11"/>
      <c r="HA312" s="11"/>
      <c r="HB312" s="11"/>
      <c r="HC312" s="11"/>
      <c r="HD312" s="11"/>
      <c r="HE312" s="11"/>
      <c r="HF312" s="11"/>
      <c r="HG312" s="11"/>
      <c r="HH312" s="11"/>
      <c r="HI312" s="11"/>
      <c r="HJ312" s="11"/>
      <c r="HK312" s="11"/>
      <c r="HL312" s="11"/>
      <c r="HM312" s="11"/>
      <c r="HN312" s="11"/>
      <c r="HO312" s="11"/>
      <c r="HP312" s="11"/>
      <c r="HQ312" s="11"/>
      <c r="HR312" s="11"/>
      <c r="HS312" s="11"/>
      <c r="HT312" s="11"/>
      <c r="HU312" s="11"/>
      <c r="HV312" s="11"/>
      <c r="HW312" s="11"/>
      <c r="HX312" s="11"/>
      <c r="HY312" s="11"/>
      <c r="HZ312" s="11"/>
      <c r="IA312" s="11"/>
      <c r="IB312" s="11"/>
      <c r="IC312" s="11"/>
      <c r="ID312" s="11"/>
      <c r="IE312" s="11"/>
      <c r="IF312" s="11"/>
      <c r="IG312" s="11"/>
      <c r="IH312" s="11"/>
      <c r="II312" s="11"/>
      <c r="IJ312" s="11"/>
      <c r="IK312" s="11"/>
      <c r="IL312" s="11"/>
      <c r="IM312" s="11"/>
      <c r="IN312" s="11"/>
      <c r="IO312" s="11"/>
      <c r="IP312" s="11"/>
      <c r="IQ312" s="11"/>
      <c r="IR312" s="11"/>
      <c r="IS312" s="11"/>
      <c r="IT312" s="11"/>
      <c r="IU312" s="11"/>
      <c r="IV312" s="11"/>
      <c r="IW312" s="11"/>
      <c r="IX312" s="11"/>
      <c r="IY312" s="11"/>
      <c r="IZ312" s="11"/>
      <c r="JA312" s="11"/>
      <c r="JB312" s="11"/>
      <c r="JC312" s="11"/>
      <c r="JD312" s="11"/>
      <c r="JE312" s="11"/>
      <c r="JF312" s="11"/>
      <c r="JG312" s="11"/>
      <c r="JH312" s="11"/>
      <c r="JI312" s="11"/>
      <c r="JJ312" s="11"/>
      <c r="JK312" s="11"/>
      <c r="JL312" s="11"/>
      <c r="JM312" s="11"/>
      <c r="JN312" s="11"/>
      <c r="JO312" s="11"/>
      <c r="JP312" s="11"/>
      <c r="JQ312" s="11"/>
      <c r="JR312" s="11"/>
      <c r="JS312" s="11"/>
      <c r="JT312" s="11"/>
      <c r="JU312" s="11"/>
      <c r="JV312" s="11"/>
    </row>
    <row r="313" spans="1:282" x14ac:dyDescent="0.25">
      <c r="A313" t="s">
        <v>267</v>
      </c>
      <c r="B313" t="s">
        <v>95</v>
      </c>
      <c r="C313" s="13" t="s">
        <v>307</v>
      </c>
      <c r="D313" t="s">
        <v>203</v>
      </c>
      <c r="E313" s="40">
        <v>60000</v>
      </c>
      <c r="F313" s="40">
        <v>1722</v>
      </c>
      <c r="G313" s="60">
        <v>3486.68</v>
      </c>
      <c r="H313" s="40">
        <v>1824</v>
      </c>
      <c r="I313" s="40">
        <v>25</v>
      </c>
      <c r="J313" s="60">
        <v>7057.68</v>
      </c>
      <c r="K313" s="40">
        <f>E313-J313</f>
        <v>52942.32</v>
      </c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1"/>
      <c r="AY313" s="11"/>
      <c r="AZ313" s="11"/>
      <c r="BA313" s="11"/>
      <c r="BB313" s="11"/>
      <c r="BC313" s="11"/>
      <c r="BD313" s="11"/>
      <c r="BE313" s="11"/>
      <c r="BF313" s="11"/>
      <c r="BG313" s="11"/>
      <c r="BH313" s="11"/>
      <c r="BI313" s="11"/>
      <c r="BJ313" s="11"/>
      <c r="BK313" s="11"/>
      <c r="BL313" s="11"/>
      <c r="BM313" s="11"/>
      <c r="BN313" s="11"/>
      <c r="BO313" s="11"/>
      <c r="BP313" s="11"/>
      <c r="BQ313" s="11"/>
      <c r="BR313" s="11"/>
      <c r="BS313" s="11"/>
      <c r="BT313" s="11"/>
      <c r="BU313" s="11"/>
      <c r="BV313" s="11"/>
      <c r="BW313" s="11"/>
      <c r="BX313" s="11"/>
      <c r="BY313" s="11"/>
      <c r="BZ313" s="11"/>
      <c r="CA313" s="11"/>
      <c r="CB313" s="11"/>
      <c r="CC313" s="11"/>
      <c r="CD313" s="11"/>
      <c r="CE313" s="11"/>
      <c r="CF313" s="11"/>
      <c r="CG313" s="11"/>
      <c r="CH313" s="11"/>
      <c r="CI313" s="11"/>
      <c r="CJ313" s="11"/>
      <c r="CK313" s="11"/>
      <c r="CL313" s="11"/>
      <c r="CM313" s="11"/>
      <c r="CN313" s="11"/>
      <c r="CO313" s="11"/>
      <c r="CP313" s="11"/>
      <c r="CQ313" s="11"/>
      <c r="CR313" s="11"/>
      <c r="CS313" s="11"/>
      <c r="CT313" s="11"/>
      <c r="CU313" s="11"/>
      <c r="CV313" s="11"/>
      <c r="CW313" s="11"/>
      <c r="CX313" s="11"/>
      <c r="CY313" s="11"/>
      <c r="CZ313" s="11"/>
      <c r="DA313" s="11"/>
      <c r="DB313" s="11"/>
      <c r="DC313" s="11"/>
      <c r="DD313" s="11"/>
      <c r="DE313" s="11"/>
      <c r="DF313" s="11"/>
      <c r="DG313" s="11"/>
      <c r="DH313" s="11"/>
      <c r="DI313" s="11"/>
      <c r="DJ313" s="11"/>
      <c r="DK313" s="11"/>
      <c r="DL313" s="11"/>
      <c r="DM313" s="11"/>
      <c r="DN313" s="11"/>
      <c r="DO313" s="11"/>
      <c r="DP313" s="11"/>
      <c r="DQ313" s="11"/>
      <c r="DR313" s="11"/>
      <c r="DS313" s="11"/>
      <c r="DT313" s="11"/>
      <c r="DU313" s="11"/>
      <c r="DV313" s="11"/>
      <c r="DW313" s="11"/>
      <c r="DX313" s="11"/>
      <c r="DY313" s="11"/>
      <c r="DZ313" s="11"/>
      <c r="EA313" s="11"/>
      <c r="EB313" s="11"/>
      <c r="EC313" s="11"/>
      <c r="ED313" s="11"/>
      <c r="EE313" s="11"/>
      <c r="EF313" s="11"/>
      <c r="EG313" s="11"/>
      <c r="EH313" s="11"/>
      <c r="EI313" s="11"/>
      <c r="EJ313" s="11"/>
      <c r="EK313" s="11"/>
      <c r="EL313" s="11"/>
      <c r="EM313" s="11"/>
      <c r="EN313" s="11"/>
      <c r="EO313" s="11"/>
      <c r="EP313" s="11"/>
      <c r="EQ313" s="11"/>
      <c r="ER313" s="11"/>
      <c r="ES313" s="11"/>
      <c r="ET313" s="11"/>
      <c r="EU313" s="11"/>
      <c r="EV313" s="11"/>
      <c r="EW313" s="11"/>
      <c r="EX313" s="11"/>
      <c r="EY313" s="11"/>
      <c r="EZ313" s="11"/>
      <c r="FA313" s="11"/>
      <c r="FB313" s="11"/>
      <c r="FC313" s="11"/>
      <c r="FD313" s="11"/>
      <c r="FE313" s="11"/>
      <c r="FF313" s="11"/>
      <c r="FG313" s="11"/>
      <c r="FH313" s="11"/>
      <c r="FI313" s="11"/>
      <c r="FJ313" s="11"/>
      <c r="FK313" s="11"/>
      <c r="FL313" s="11"/>
      <c r="FM313" s="11"/>
      <c r="FN313" s="11"/>
      <c r="FO313" s="11"/>
      <c r="FP313" s="11"/>
      <c r="FQ313" s="11"/>
      <c r="FR313" s="11"/>
      <c r="FS313" s="11"/>
      <c r="FT313" s="11"/>
      <c r="FU313" s="11"/>
      <c r="FV313" s="11"/>
      <c r="FW313" s="11"/>
      <c r="FX313" s="11"/>
      <c r="FY313" s="11"/>
      <c r="FZ313" s="11"/>
      <c r="GA313" s="11"/>
      <c r="GB313" s="11"/>
      <c r="GC313" s="11"/>
      <c r="GD313" s="11"/>
      <c r="GE313" s="11"/>
      <c r="GF313" s="11"/>
      <c r="GG313" s="11"/>
      <c r="GH313" s="11"/>
      <c r="GI313" s="11"/>
      <c r="GJ313" s="11"/>
      <c r="GK313" s="11"/>
      <c r="GL313" s="11"/>
      <c r="GM313" s="11"/>
      <c r="GN313" s="11"/>
      <c r="GO313" s="11"/>
      <c r="GP313" s="11"/>
      <c r="GQ313" s="11"/>
      <c r="GR313" s="11"/>
      <c r="GS313" s="11"/>
      <c r="GT313" s="11"/>
      <c r="GU313" s="11"/>
      <c r="GV313" s="11"/>
      <c r="GW313" s="11"/>
      <c r="GX313" s="11"/>
      <c r="GY313" s="11"/>
      <c r="GZ313" s="11"/>
      <c r="HA313" s="11"/>
      <c r="HB313" s="11"/>
      <c r="HC313" s="11"/>
      <c r="HD313" s="11"/>
      <c r="HE313" s="11"/>
      <c r="HF313" s="11"/>
      <c r="HG313" s="11"/>
      <c r="HH313" s="11"/>
      <c r="HI313" s="11"/>
      <c r="HJ313" s="11"/>
      <c r="HK313" s="11"/>
      <c r="HL313" s="11"/>
      <c r="HM313" s="11"/>
      <c r="HN313" s="11"/>
      <c r="HO313" s="11"/>
      <c r="HP313" s="11"/>
      <c r="HQ313" s="11"/>
      <c r="HR313" s="11"/>
      <c r="HS313" s="11"/>
      <c r="HT313" s="11"/>
      <c r="HU313" s="11"/>
      <c r="HV313" s="11"/>
      <c r="HW313" s="11"/>
      <c r="HX313" s="11"/>
      <c r="HY313" s="11"/>
      <c r="HZ313" s="11"/>
      <c r="IA313" s="11"/>
      <c r="IB313" s="11"/>
      <c r="IC313" s="11"/>
      <c r="ID313" s="11"/>
      <c r="IE313" s="11"/>
      <c r="IF313" s="11"/>
      <c r="IG313" s="11"/>
      <c r="IH313" s="11"/>
      <c r="II313" s="11"/>
      <c r="IJ313" s="11"/>
      <c r="IK313" s="11"/>
      <c r="IL313" s="11"/>
      <c r="IM313" s="11"/>
      <c r="IN313" s="11"/>
      <c r="IO313" s="11"/>
      <c r="IP313" s="11"/>
      <c r="IQ313" s="11"/>
      <c r="IR313" s="11"/>
      <c r="IS313" s="11"/>
      <c r="IT313" s="11"/>
      <c r="IU313" s="11"/>
      <c r="IV313" s="11"/>
      <c r="IW313" s="11"/>
      <c r="IX313" s="11"/>
      <c r="IY313" s="11"/>
      <c r="IZ313" s="11"/>
      <c r="JA313" s="11"/>
      <c r="JB313" s="11"/>
      <c r="JC313" s="11"/>
      <c r="JD313" s="11"/>
      <c r="JE313" s="11"/>
      <c r="JF313" s="11"/>
      <c r="JG313" s="11"/>
      <c r="JH313" s="11"/>
      <c r="JI313" s="11"/>
      <c r="JJ313" s="11"/>
      <c r="JK313" s="11"/>
      <c r="JL313" s="11"/>
      <c r="JM313" s="11"/>
      <c r="JN313" s="11"/>
      <c r="JO313" s="11"/>
      <c r="JP313" s="11"/>
      <c r="JQ313" s="11"/>
      <c r="JR313" s="11"/>
      <c r="JS313" s="11"/>
      <c r="JT313" s="11"/>
      <c r="JU313" s="11"/>
      <c r="JV313" s="11"/>
    </row>
    <row r="314" spans="1:282" x14ac:dyDescent="0.25">
      <c r="A314" t="s">
        <v>265</v>
      </c>
      <c r="B314" t="s">
        <v>16</v>
      </c>
      <c r="C314" s="13" t="s">
        <v>307</v>
      </c>
      <c r="D314" t="s">
        <v>204</v>
      </c>
      <c r="E314" s="40">
        <v>106500</v>
      </c>
      <c r="F314" s="40">
        <f>E314*0.0287</f>
        <v>3056.55</v>
      </c>
      <c r="G314" s="60">
        <v>13634.33</v>
      </c>
      <c r="H314" s="40">
        <f>E314*0.0304</f>
        <v>3237.6</v>
      </c>
      <c r="I314" s="40">
        <v>25</v>
      </c>
      <c r="J314" s="60">
        <v>19953.48</v>
      </c>
      <c r="K314" s="40">
        <f t="shared" ref="K314" si="62">E314-J314</f>
        <v>86546.52</v>
      </c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1"/>
      <c r="AY314" s="11"/>
      <c r="AZ314" s="11"/>
      <c r="BA314" s="11"/>
      <c r="BB314" s="11"/>
      <c r="BC314" s="11"/>
      <c r="BD314" s="11"/>
      <c r="BE314" s="11"/>
      <c r="BF314" s="11"/>
      <c r="BG314" s="11"/>
      <c r="BH314" s="11"/>
      <c r="BI314" s="11"/>
      <c r="BJ314" s="11"/>
      <c r="BK314" s="11"/>
      <c r="BL314" s="11"/>
      <c r="BM314" s="11"/>
      <c r="BN314" s="11"/>
      <c r="BO314" s="11"/>
      <c r="BP314" s="11"/>
      <c r="BQ314" s="11"/>
      <c r="BR314" s="11"/>
      <c r="BS314" s="11"/>
      <c r="BT314" s="11"/>
      <c r="BU314" s="11"/>
      <c r="BV314" s="11"/>
      <c r="BW314" s="11"/>
      <c r="BX314" s="11"/>
      <c r="BY314" s="11"/>
      <c r="BZ314" s="11"/>
      <c r="CA314" s="11"/>
      <c r="CB314" s="11"/>
      <c r="CC314" s="11"/>
      <c r="CD314" s="11"/>
      <c r="CE314" s="11"/>
      <c r="CF314" s="11"/>
      <c r="CG314" s="11"/>
      <c r="CH314" s="11"/>
      <c r="CI314" s="11"/>
      <c r="CJ314" s="11"/>
      <c r="CK314" s="11"/>
      <c r="CL314" s="11"/>
      <c r="CM314" s="11"/>
      <c r="CN314" s="11"/>
      <c r="CO314" s="11"/>
      <c r="CP314" s="11"/>
      <c r="CQ314" s="11"/>
      <c r="CR314" s="11"/>
      <c r="CS314" s="11"/>
      <c r="CT314" s="11"/>
      <c r="CU314" s="11"/>
      <c r="CV314" s="11"/>
      <c r="CW314" s="11"/>
      <c r="CX314" s="11"/>
      <c r="CY314" s="11"/>
      <c r="CZ314" s="11"/>
      <c r="DA314" s="11"/>
      <c r="DB314" s="11"/>
      <c r="DC314" s="11"/>
      <c r="DD314" s="11"/>
      <c r="DE314" s="11"/>
      <c r="DF314" s="11"/>
      <c r="DG314" s="11"/>
      <c r="DH314" s="11"/>
      <c r="DI314" s="11"/>
      <c r="DJ314" s="11"/>
      <c r="DK314" s="11"/>
      <c r="DL314" s="11"/>
      <c r="DM314" s="11"/>
      <c r="DN314" s="11"/>
      <c r="DO314" s="11"/>
      <c r="DP314" s="11"/>
      <c r="DQ314" s="11"/>
      <c r="DR314" s="11"/>
      <c r="DS314" s="11"/>
      <c r="DT314" s="11"/>
      <c r="DU314" s="11"/>
      <c r="DV314" s="11"/>
      <c r="DW314" s="11"/>
      <c r="DX314" s="11"/>
      <c r="DY314" s="11"/>
      <c r="DZ314" s="11"/>
      <c r="EA314" s="11"/>
      <c r="EB314" s="11"/>
      <c r="EC314" s="11"/>
      <c r="ED314" s="11"/>
      <c r="EE314" s="11"/>
      <c r="EF314" s="11"/>
      <c r="EG314" s="11"/>
      <c r="EH314" s="11"/>
      <c r="EI314" s="11"/>
      <c r="EJ314" s="11"/>
      <c r="EK314" s="11"/>
      <c r="EL314" s="11"/>
      <c r="EM314" s="11"/>
      <c r="EN314" s="11"/>
      <c r="EO314" s="11"/>
      <c r="EP314" s="11"/>
      <c r="EQ314" s="11"/>
      <c r="ER314" s="11"/>
      <c r="ES314" s="11"/>
      <c r="ET314" s="11"/>
      <c r="EU314" s="11"/>
      <c r="EV314" s="11"/>
      <c r="EW314" s="11"/>
      <c r="EX314" s="11"/>
      <c r="EY314" s="11"/>
      <c r="EZ314" s="11"/>
      <c r="FA314" s="11"/>
      <c r="FB314" s="11"/>
      <c r="FC314" s="11"/>
      <c r="FD314" s="11"/>
      <c r="FE314" s="11"/>
      <c r="FF314" s="11"/>
      <c r="FG314" s="11"/>
      <c r="FH314" s="11"/>
      <c r="FI314" s="11"/>
      <c r="FJ314" s="11"/>
      <c r="FK314" s="11"/>
      <c r="FL314" s="11"/>
      <c r="FM314" s="11"/>
      <c r="FN314" s="11"/>
      <c r="FO314" s="11"/>
      <c r="FP314" s="11"/>
      <c r="FQ314" s="11"/>
      <c r="FR314" s="11"/>
      <c r="FS314" s="11"/>
      <c r="FT314" s="11"/>
      <c r="FU314" s="11"/>
      <c r="FV314" s="11"/>
      <c r="FW314" s="11"/>
      <c r="FX314" s="11"/>
      <c r="FY314" s="11"/>
      <c r="FZ314" s="11"/>
      <c r="GA314" s="11"/>
      <c r="GB314" s="11"/>
      <c r="GC314" s="11"/>
      <c r="GD314" s="11"/>
      <c r="GE314" s="11"/>
      <c r="GF314" s="11"/>
      <c r="GG314" s="11"/>
      <c r="GH314" s="11"/>
      <c r="GI314" s="11"/>
      <c r="GJ314" s="11"/>
      <c r="GK314" s="11"/>
      <c r="GL314" s="11"/>
      <c r="GM314" s="11"/>
      <c r="GN314" s="11"/>
      <c r="GO314" s="11"/>
      <c r="GP314" s="11"/>
      <c r="GQ314" s="11"/>
      <c r="GR314" s="11"/>
      <c r="GS314" s="11"/>
      <c r="GT314" s="11"/>
      <c r="GU314" s="11"/>
      <c r="GV314" s="11"/>
      <c r="GW314" s="11"/>
      <c r="GX314" s="11"/>
      <c r="GY314" s="11"/>
      <c r="GZ314" s="11"/>
      <c r="HA314" s="11"/>
      <c r="HB314" s="11"/>
      <c r="HC314" s="11"/>
      <c r="HD314" s="11"/>
      <c r="HE314" s="11"/>
      <c r="HF314" s="11"/>
      <c r="HG314" s="11"/>
      <c r="HH314" s="11"/>
      <c r="HI314" s="11"/>
      <c r="HJ314" s="11"/>
      <c r="HK314" s="11"/>
      <c r="HL314" s="11"/>
      <c r="HM314" s="11"/>
      <c r="HN314" s="11"/>
      <c r="HO314" s="11"/>
      <c r="HP314" s="11"/>
      <c r="HQ314" s="11"/>
      <c r="HR314" s="11"/>
      <c r="HS314" s="11"/>
      <c r="HT314" s="11"/>
      <c r="HU314" s="11"/>
      <c r="HV314" s="11"/>
      <c r="HW314" s="11"/>
      <c r="HX314" s="11"/>
      <c r="HY314" s="11"/>
      <c r="HZ314" s="11"/>
      <c r="IA314" s="11"/>
      <c r="IB314" s="11"/>
      <c r="IC314" s="11"/>
      <c r="ID314" s="11"/>
      <c r="IE314" s="11"/>
      <c r="IF314" s="11"/>
      <c r="IG314" s="11"/>
      <c r="IH314" s="11"/>
      <c r="II314" s="11"/>
      <c r="IJ314" s="11"/>
      <c r="IK314" s="11"/>
      <c r="IL314" s="11"/>
      <c r="IM314" s="11"/>
      <c r="IN314" s="11"/>
      <c r="IO314" s="11"/>
      <c r="IP314" s="11"/>
      <c r="IQ314" s="11"/>
      <c r="IR314" s="11"/>
      <c r="IS314" s="11"/>
      <c r="IT314" s="11"/>
      <c r="IU314" s="11"/>
      <c r="IV314" s="11"/>
      <c r="IW314" s="11"/>
      <c r="IX314" s="11"/>
      <c r="IY314" s="11"/>
      <c r="IZ314" s="11"/>
      <c r="JA314" s="11"/>
      <c r="JB314" s="11"/>
      <c r="JC314" s="11"/>
      <c r="JD314" s="11"/>
      <c r="JE314" s="11"/>
      <c r="JF314" s="11"/>
      <c r="JG314" s="11"/>
      <c r="JH314" s="11"/>
      <c r="JI314" s="11"/>
      <c r="JJ314" s="11"/>
      <c r="JK314" s="11"/>
      <c r="JL314" s="11"/>
      <c r="JM314" s="11"/>
      <c r="JN314" s="11"/>
      <c r="JO314" s="11"/>
      <c r="JP314" s="11"/>
      <c r="JQ314" s="11"/>
      <c r="JR314" s="11"/>
      <c r="JS314" s="11"/>
      <c r="JT314" s="11"/>
      <c r="JU314" s="11"/>
      <c r="JV314" s="11"/>
    </row>
    <row r="315" spans="1:282" x14ac:dyDescent="0.25">
      <c r="A315" s="2" t="s">
        <v>12</v>
      </c>
      <c r="B315" s="2">
        <v>5</v>
      </c>
      <c r="C315" s="14"/>
      <c r="D315" s="2"/>
      <c r="E315" s="48">
        <f t="shared" ref="E315:K315" si="63">SUM(E310:E314)</f>
        <v>358500</v>
      </c>
      <c r="F315" s="48">
        <f t="shared" si="63"/>
        <v>10288.950000000001</v>
      </c>
      <c r="G315" s="48">
        <f>SUM(G310:G314)</f>
        <v>26898.82</v>
      </c>
      <c r="H315" s="48">
        <f t="shared" si="63"/>
        <v>10898.4</v>
      </c>
      <c r="I315" s="48">
        <f t="shared" si="63"/>
        <v>1802.45</v>
      </c>
      <c r="J315" s="48">
        <f t="shared" si="63"/>
        <v>49888.62</v>
      </c>
      <c r="K315" s="48">
        <f t="shared" si="63"/>
        <v>308611.38</v>
      </c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1"/>
      <c r="AY315" s="11"/>
      <c r="AZ315" s="11"/>
      <c r="BA315" s="11"/>
      <c r="BB315" s="11"/>
      <c r="BC315" s="11"/>
      <c r="BD315" s="11"/>
      <c r="BE315" s="11"/>
      <c r="BF315" s="11"/>
      <c r="BG315" s="11"/>
      <c r="BH315" s="11"/>
      <c r="BI315" s="11"/>
      <c r="BJ315" s="11"/>
      <c r="BK315" s="11"/>
      <c r="BL315" s="11"/>
      <c r="BM315" s="11"/>
      <c r="BN315" s="11"/>
      <c r="BO315" s="11"/>
      <c r="BP315" s="11"/>
      <c r="BQ315" s="11"/>
      <c r="BR315" s="11"/>
      <c r="BS315" s="11"/>
      <c r="BT315" s="11"/>
      <c r="BU315" s="11"/>
      <c r="BV315" s="11"/>
      <c r="BW315" s="11"/>
      <c r="BX315" s="11"/>
      <c r="BY315" s="11"/>
      <c r="BZ315" s="11"/>
      <c r="CA315" s="11"/>
      <c r="CB315" s="11"/>
      <c r="CC315" s="11"/>
      <c r="CD315" s="11"/>
      <c r="CE315" s="11"/>
      <c r="CF315" s="11"/>
      <c r="CG315" s="11"/>
      <c r="CH315" s="11"/>
      <c r="CI315" s="11"/>
      <c r="CJ315" s="11"/>
      <c r="CK315" s="11"/>
      <c r="CL315" s="11"/>
      <c r="CM315" s="11"/>
      <c r="CN315" s="11"/>
      <c r="CO315" s="11"/>
      <c r="CP315" s="11"/>
      <c r="CQ315" s="11"/>
      <c r="CR315" s="11"/>
      <c r="CS315" s="11"/>
      <c r="CT315" s="11"/>
      <c r="CU315" s="11"/>
      <c r="CV315" s="11"/>
      <c r="CW315" s="11"/>
      <c r="CX315" s="11"/>
      <c r="CY315" s="11"/>
      <c r="CZ315" s="11"/>
      <c r="DA315" s="11"/>
      <c r="DB315" s="11"/>
      <c r="DC315" s="11"/>
      <c r="DD315" s="11"/>
      <c r="DE315" s="11"/>
      <c r="DF315" s="11"/>
      <c r="DG315" s="11"/>
      <c r="DH315" s="11"/>
      <c r="DI315" s="11"/>
      <c r="DJ315" s="11"/>
      <c r="DK315" s="11"/>
      <c r="DL315" s="11"/>
      <c r="DM315" s="11"/>
      <c r="DN315" s="11"/>
      <c r="DO315" s="11"/>
      <c r="DP315" s="11"/>
      <c r="DQ315" s="11"/>
      <c r="DR315" s="11"/>
      <c r="DS315" s="11"/>
      <c r="DT315" s="11"/>
      <c r="DU315" s="11"/>
      <c r="DV315" s="11"/>
      <c r="DW315" s="11"/>
      <c r="DX315" s="11"/>
      <c r="DY315" s="11"/>
      <c r="DZ315" s="11"/>
      <c r="EA315" s="11"/>
      <c r="EB315" s="11"/>
      <c r="EC315" s="11"/>
      <c r="ED315" s="11"/>
      <c r="EE315" s="11"/>
      <c r="EF315" s="11"/>
      <c r="EG315" s="11"/>
      <c r="EH315" s="11"/>
      <c r="EI315" s="11"/>
      <c r="EJ315" s="11"/>
      <c r="EK315" s="11"/>
      <c r="EL315" s="11"/>
      <c r="EM315" s="11"/>
      <c r="EN315" s="11"/>
      <c r="EO315" s="11"/>
      <c r="EP315" s="11"/>
      <c r="EQ315" s="11"/>
      <c r="ER315" s="11"/>
      <c r="ES315" s="11"/>
      <c r="ET315" s="11"/>
      <c r="EU315" s="11"/>
      <c r="EV315" s="11"/>
      <c r="EW315" s="11"/>
      <c r="EX315" s="11"/>
      <c r="EY315" s="11"/>
      <c r="EZ315" s="11"/>
      <c r="FA315" s="11"/>
      <c r="FB315" s="11"/>
      <c r="FC315" s="11"/>
      <c r="FD315" s="11"/>
      <c r="FE315" s="11"/>
      <c r="FF315" s="11"/>
      <c r="FG315" s="11"/>
      <c r="FH315" s="11"/>
      <c r="FI315" s="11"/>
      <c r="FJ315" s="11"/>
      <c r="FK315" s="11"/>
      <c r="FL315" s="11"/>
      <c r="FM315" s="11"/>
      <c r="FN315" s="11"/>
      <c r="FO315" s="11"/>
      <c r="FP315" s="11"/>
      <c r="FQ315" s="11"/>
      <c r="FR315" s="11"/>
      <c r="FS315" s="11"/>
      <c r="FT315" s="11"/>
      <c r="FU315" s="11"/>
      <c r="FV315" s="11"/>
      <c r="FW315" s="11"/>
      <c r="FX315" s="11"/>
      <c r="FY315" s="11"/>
      <c r="FZ315" s="11"/>
      <c r="GA315" s="11"/>
      <c r="GB315" s="11"/>
      <c r="GC315" s="11"/>
      <c r="GD315" s="11"/>
      <c r="GE315" s="11"/>
      <c r="GF315" s="11"/>
      <c r="GG315" s="11"/>
      <c r="GH315" s="11"/>
      <c r="GI315" s="11"/>
      <c r="GJ315" s="11"/>
      <c r="GK315" s="11"/>
      <c r="GL315" s="11"/>
      <c r="GM315" s="11"/>
      <c r="GN315" s="11"/>
      <c r="GO315" s="11"/>
      <c r="GP315" s="11"/>
      <c r="GQ315" s="11"/>
      <c r="GR315" s="11"/>
      <c r="GS315" s="11"/>
      <c r="GT315" s="11"/>
      <c r="GU315" s="11"/>
      <c r="GV315" s="11"/>
      <c r="GW315" s="11"/>
      <c r="GX315" s="11"/>
      <c r="GY315" s="11"/>
      <c r="GZ315" s="11"/>
      <c r="HA315" s="11"/>
      <c r="HB315" s="11"/>
      <c r="HC315" s="11"/>
      <c r="HD315" s="11"/>
      <c r="HE315" s="11"/>
      <c r="HF315" s="11"/>
      <c r="HG315" s="11"/>
      <c r="HH315" s="11"/>
      <c r="HI315" s="11"/>
      <c r="HJ315" s="11"/>
      <c r="HK315" s="11"/>
      <c r="HL315" s="11"/>
      <c r="HM315" s="11"/>
      <c r="HN315" s="11"/>
      <c r="HO315" s="11"/>
      <c r="HP315" s="11"/>
      <c r="HQ315" s="11"/>
      <c r="HR315" s="11"/>
      <c r="HS315" s="11"/>
      <c r="HT315" s="11"/>
      <c r="HU315" s="11"/>
      <c r="HV315" s="11"/>
      <c r="HW315" s="11"/>
      <c r="HX315" s="11"/>
      <c r="HY315" s="11"/>
      <c r="HZ315" s="11"/>
      <c r="IA315" s="11"/>
      <c r="IB315" s="11"/>
      <c r="IC315" s="11"/>
      <c r="ID315" s="11"/>
      <c r="IE315" s="11"/>
      <c r="IF315" s="11"/>
      <c r="IG315" s="11"/>
      <c r="IH315" s="11"/>
      <c r="II315" s="11"/>
      <c r="IJ315" s="11"/>
      <c r="IK315" s="11"/>
      <c r="IL315" s="11"/>
      <c r="IM315" s="11"/>
      <c r="IN315" s="11"/>
      <c r="IO315" s="11"/>
      <c r="IP315" s="11"/>
      <c r="IQ315" s="11"/>
      <c r="IR315" s="11"/>
      <c r="IS315" s="11"/>
      <c r="IT315" s="11"/>
      <c r="IU315" s="11"/>
      <c r="IV315" s="11"/>
      <c r="IW315" s="11"/>
      <c r="IX315" s="11"/>
      <c r="IY315" s="11"/>
      <c r="IZ315" s="11"/>
      <c r="JA315" s="11"/>
      <c r="JB315" s="11"/>
      <c r="JC315" s="11"/>
      <c r="JD315" s="11"/>
      <c r="JE315" s="11"/>
      <c r="JF315" s="11"/>
      <c r="JG315" s="11"/>
      <c r="JH315" s="11"/>
      <c r="JI315" s="11"/>
      <c r="JJ315" s="11"/>
      <c r="JK315" s="11"/>
      <c r="JL315" s="11"/>
      <c r="JM315" s="11"/>
      <c r="JN315" s="11"/>
      <c r="JO315" s="11"/>
      <c r="JP315" s="11"/>
      <c r="JQ315" s="11"/>
      <c r="JR315" s="11"/>
      <c r="JS315" s="11"/>
      <c r="JT315" s="11"/>
      <c r="JU315" s="11"/>
      <c r="JV315" s="11"/>
    </row>
    <row r="316" spans="1:282" x14ac:dyDescent="0.25"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1"/>
      <c r="AY316" s="11"/>
      <c r="AZ316" s="11"/>
      <c r="BA316" s="11"/>
      <c r="BB316" s="11"/>
      <c r="BC316" s="11"/>
      <c r="BD316" s="11"/>
      <c r="BE316" s="11"/>
      <c r="BF316" s="11"/>
      <c r="BG316" s="11"/>
      <c r="BH316" s="11"/>
      <c r="BI316" s="11"/>
      <c r="BJ316" s="11"/>
      <c r="BK316" s="11"/>
      <c r="BL316" s="11"/>
      <c r="BM316" s="11"/>
      <c r="BN316" s="11"/>
      <c r="BO316" s="11"/>
      <c r="BP316" s="11"/>
      <c r="BQ316" s="11"/>
      <c r="BR316" s="11"/>
      <c r="BS316" s="11"/>
      <c r="BT316" s="11"/>
      <c r="BU316" s="11"/>
      <c r="BV316" s="11"/>
      <c r="BW316" s="11"/>
      <c r="BX316" s="11"/>
      <c r="BY316" s="11"/>
      <c r="BZ316" s="11"/>
      <c r="CA316" s="11"/>
      <c r="CB316" s="11"/>
      <c r="CC316" s="11"/>
      <c r="CD316" s="11"/>
      <c r="CE316" s="11"/>
      <c r="CF316" s="11"/>
      <c r="CG316" s="11"/>
      <c r="CH316" s="11"/>
      <c r="CI316" s="11"/>
      <c r="CJ316" s="11"/>
      <c r="CK316" s="11"/>
      <c r="CL316" s="11"/>
      <c r="CM316" s="11"/>
      <c r="CN316" s="11"/>
      <c r="CO316" s="11"/>
      <c r="CP316" s="11"/>
      <c r="CQ316" s="11"/>
      <c r="CR316" s="11"/>
      <c r="CS316" s="11"/>
      <c r="CT316" s="11"/>
      <c r="CU316" s="11"/>
      <c r="CV316" s="11"/>
      <c r="CW316" s="11"/>
      <c r="CX316" s="11"/>
      <c r="CY316" s="11"/>
      <c r="CZ316" s="11"/>
      <c r="DA316" s="11"/>
      <c r="DB316" s="11"/>
      <c r="DC316" s="11"/>
      <c r="DD316" s="11"/>
      <c r="DE316" s="11"/>
      <c r="DF316" s="11"/>
      <c r="DG316" s="11"/>
      <c r="DH316" s="11"/>
      <c r="DI316" s="11"/>
      <c r="DJ316" s="11"/>
      <c r="DK316" s="11"/>
      <c r="DL316" s="11"/>
      <c r="DM316" s="11"/>
      <c r="DN316" s="11"/>
      <c r="DO316" s="11"/>
      <c r="DP316" s="11"/>
      <c r="DQ316" s="11"/>
      <c r="DR316" s="11"/>
      <c r="DS316" s="11"/>
      <c r="DT316" s="11"/>
      <c r="DU316" s="11"/>
      <c r="DV316" s="11"/>
      <c r="DW316" s="11"/>
      <c r="DX316" s="11"/>
      <c r="DY316" s="11"/>
      <c r="DZ316" s="11"/>
      <c r="EA316" s="11"/>
      <c r="EB316" s="11"/>
      <c r="EC316" s="11"/>
      <c r="ED316" s="11"/>
      <c r="EE316" s="11"/>
      <c r="EF316" s="11"/>
      <c r="EG316" s="11"/>
      <c r="EH316" s="11"/>
      <c r="EI316" s="11"/>
      <c r="EJ316" s="11"/>
      <c r="EK316" s="11"/>
      <c r="EL316" s="11"/>
      <c r="EM316" s="11"/>
      <c r="EN316" s="11"/>
      <c r="EO316" s="11"/>
      <c r="EP316" s="11"/>
      <c r="EQ316" s="11"/>
      <c r="ER316" s="11"/>
      <c r="ES316" s="11"/>
      <c r="ET316" s="11"/>
      <c r="EU316" s="11"/>
      <c r="EV316" s="11"/>
      <c r="EW316" s="11"/>
      <c r="EX316" s="11"/>
      <c r="EY316" s="11"/>
      <c r="EZ316" s="11"/>
      <c r="FA316" s="11"/>
      <c r="FB316" s="11"/>
      <c r="FC316" s="11"/>
      <c r="FD316" s="11"/>
      <c r="FE316" s="11"/>
      <c r="FF316" s="11"/>
      <c r="FG316" s="11"/>
      <c r="FH316" s="11"/>
      <c r="FI316" s="11"/>
      <c r="FJ316" s="11"/>
      <c r="FK316" s="11"/>
      <c r="FL316" s="11"/>
      <c r="FM316" s="11"/>
      <c r="FN316" s="11"/>
      <c r="FO316" s="11"/>
      <c r="FP316" s="11"/>
      <c r="FQ316" s="11"/>
      <c r="FR316" s="11"/>
      <c r="FS316" s="11"/>
      <c r="FT316" s="11"/>
      <c r="FU316" s="11"/>
      <c r="FV316" s="11"/>
      <c r="FW316" s="11"/>
      <c r="FX316" s="11"/>
      <c r="FY316" s="11"/>
      <c r="FZ316" s="11"/>
      <c r="GA316" s="11"/>
      <c r="GB316" s="11"/>
      <c r="GC316" s="11"/>
      <c r="GD316" s="11"/>
      <c r="GE316" s="11"/>
      <c r="GF316" s="11"/>
      <c r="GG316" s="11"/>
      <c r="GH316" s="11"/>
      <c r="GI316" s="11"/>
      <c r="GJ316" s="11"/>
      <c r="GK316" s="11"/>
      <c r="GL316" s="11"/>
      <c r="GM316" s="11"/>
      <c r="GN316" s="11"/>
      <c r="GO316" s="11"/>
      <c r="GP316" s="11"/>
      <c r="GQ316" s="11"/>
      <c r="GR316" s="11"/>
      <c r="GS316" s="11"/>
      <c r="GT316" s="11"/>
      <c r="GU316" s="11"/>
      <c r="GV316" s="11"/>
      <c r="GW316" s="11"/>
      <c r="GX316" s="11"/>
      <c r="GY316" s="11"/>
      <c r="GZ316" s="11"/>
      <c r="HA316" s="11"/>
      <c r="HB316" s="11"/>
      <c r="HC316" s="11"/>
      <c r="HD316" s="11"/>
      <c r="HE316" s="11"/>
      <c r="HF316" s="11"/>
      <c r="HG316" s="11"/>
      <c r="HH316" s="11"/>
      <c r="HI316" s="11"/>
      <c r="HJ316" s="11"/>
      <c r="HK316" s="11"/>
      <c r="HL316" s="11"/>
      <c r="HM316" s="11"/>
      <c r="HN316" s="11"/>
      <c r="HO316" s="11"/>
      <c r="HP316" s="11"/>
      <c r="HQ316" s="11"/>
      <c r="HR316" s="11"/>
      <c r="HS316" s="11"/>
      <c r="HT316" s="11"/>
      <c r="HU316" s="11"/>
      <c r="HV316" s="11"/>
      <c r="HW316" s="11"/>
      <c r="HX316" s="11"/>
      <c r="HY316" s="11"/>
      <c r="HZ316" s="11"/>
      <c r="IA316" s="11"/>
      <c r="IB316" s="11"/>
      <c r="IC316" s="11"/>
      <c r="ID316" s="11"/>
      <c r="IE316" s="11"/>
      <c r="IF316" s="11"/>
      <c r="IG316" s="11"/>
      <c r="IH316" s="11"/>
      <c r="II316" s="11"/>
      <c r="IJ316" s="11"/>
      <c r="IK316" s="11"/>
      <c r="IL316" s="11"/>
      <c r="IM316" s="11"/>
      <c r="IN316" s="11"/>
      <c r="IO316" s="11"/>
      <c r="IP316" s="11"/>
      <c r="IQ316" s="11"/>
      <c r="IR316" s="11"/>
      <c r="IS316" s="11"/>
      <c r="IT316" s="11"/>
      <c r="IU316" s="11"/>
      <c r="IV316" s="11"/>
      <c r="IW316" s="11"/>
      <c r="IX316" s="11"/>
      <c r="IY316" s="11"/>
      <c r="IZ316" s="11"/>
      <c r="JA316" s="11"/>
      <c r="JB316" s="11"/>
      <c r="JC316" s="11"/>
      <c r="JD316" s="11"/>
      <c r="JE316" s="11"/>
      <c r="JF316" s="11"/>
      <c r="JG316" s="11"/>
      <c r="JH316" s="11"/>
      <c r="JI316" s="11"/>
      <c r="JJ316" s="11"/>
      <c r="JK316" s="11"/>
      <c r="JL316" s="11"/>
      <c r="JM316" s="11"/>
      <c r="JN316" s="11"/>
      <c r="JO316" s="11"/>
      <c r="JP316" s="11"/>
      <c r="JQ316" s="11"/>
      <c r="JR316" s="11"/>
      <c r="JS316" s="11"/>
      <c r="JT316" s="11"/>
      <c r="JU316" s="11"/>
      <c r="JV316" s="11"/>
    </row>
    <row r="317" spans="1:282" x14ac:dyDescent="0.25">
      <c r="A317" s="4" t="s">
        <v>402</v>
      </c>
      <c r="B317" s="4"/>
      <c r="C317" s="16"/>
      <c r="D317" s="4"/>
      <c r="E317" s="52"/>
      <c r="F317" s="52"/>
      <c r="G317" s="52"/>
      <c r="H317" s="52"/>
      <c r="I317" s="52"/>
      <c r="J317" s="52"/>
      <c r="K317" s="52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1"/>
      <c r="AY317" s="11"/>
      <c r="AZ317" s="11"/>
      <c r="BA317" s="11"/>
      <c r="BB317" s="11"/>
      <c r="BC317" s="11"/>
      <c r="BD317" s="11"/>
      <c r="BE317" s="11"/>
      <c r="BF317" s="11"/>
      <c r="BG317" s="11"/>
      <c r="BH317" s="11"/>
      <c r="BI317" s="11"/>
      <c r="BJ317" s="11"/>
      <c r="BK317" s="11"/>
      <c r="BL317" s="11"/>
      <c r="BM317" s="11"/>
      <c r="BN317" s="11"/>
      <c r="BO317" s="11"/>
      <c r="BP317" s="11"/>
      <c r="BQ317" s="11"/>
      <c r="BR317" s="11"/>
      <c r="BS317" s="11"/>
      <c r="BT317" s="11"/>
      <c r="BU317" s="11"/>
      <c r="BV317" s="11"/>
      <c r="BW317" s="11"/>
      <c r="BX317" s="11"/>
      <c r="BY317" s="11"/>
      <c r="BZ317" s="11"/>
      <c r="CA317" s="11"/>
      <c r="CB317" s="11"/>
      <c r="CC317" s="11"/>
      <c r="CD317" s="11"/>
      <c r="CE317" s="11"/>
      <c r="CF317" s="11"/>
      <c r="CG317" s="11"/>
      <c r="CH317" s="11"/>
      <c r="CI317" s="11"/>
      <c r="CJ317" s="11"/>
      <c r="CK317" s="11"/>
      <c r="CL317" s="11"/>
      <c r="CM317" s="11"/>
      <c r="CN317" s="11"/>
      <c r="CO317" s="11"/>
      <c r="CP317" s="11"/>
      <c r="CQ317" s="11"/>
      <c r="CR317" s="11"/>
      <c r="CS317" s="11"/>
      <c r="CT317" s="11"/>
      <c r="CU317" s="11"/>
      <c r="CV317" s="11"/>
      <c r="CW317" s="11"/>
      <c r="CX317" s="11"/>
      <c r="CY317" s="11"/>
      <c r="CZ317" s="11"/>
      <c r="DA317" s="11"/>
      <c r="DB317" s="11"/>
      <c r="DC317" s="11"/>
      <c r="DD317" s="11"/>
      <c r="DE317" s="11"/>
      <c r="DF317" s="11"/>
      <c r="DG317" s="11"/>
      <c r="DH317" s="11"/>
      <c r="DI317" s="11"/>
      <c r="DJ317" s="11"/>
      <c r="DK317" s="11"/>
      <c r="DL317" s="11"/>
      <c r="DM317" s="11"/>
      <c r="DN317" s="11"/>
      <c r="DO317" s="11"/>
      <c r="DP317" s="11"/>
      <c r="DQ317" s="11"/>
      <c r="DR317" s="11"/>
      <c r="DS317" s="11"/>
      <c r="DT317" s="11"/>
      <c r="DU317" s="11"/>
      <c r="DV317" s="11"/>
      <c r="DW317" s="11"/>
      <c r="DX317" s="11"/>
      <c r="DY317" s="11"/>
      <c r="DZ317" s="11"/>
      <c r="EA317" s="11"/>
      <c r="EB317" s="11"/>
      <c r="EC317" s="11"/>
      <c r="ED317" s="11"/>
      <c r="EE317" s="11"/>
      <c r="EF317" s="11"/>
      <c r="EG317" s="11"/>
      <c r="EH317" s="11"/>
      <c r="EI317" s="11"/>
      <c r="EJ317" s="11"/>
      <c r="EK317" s="11"/>
      <c r="EL317" s="11"/>
      <c r="EM317" s="11"/>
      <c r="EN317" s="11"/>
      <c r="EO317" s="11"/>
      <c r="EP317" s="11"/>
      <c r="EQ317" s="11"/>
      <c r="ER317" s="11"/>
      <c r="ES317" s="11"/>
      <c r="ET317" s="11"/>
      <c r="EU317" s="11"/>
      <c r="EV317" s="11"/>
      <c r="EW317" s="11"/>
      <c r="EX317" s="11"/>
      <c r="EY317" s="11"/>
      <c r="EZ317" s="11"/>
      <c r="FA317" s="11"/>
      <c r="FB317" s="11"/>
      <c r="FC317" s="11"/>
      <c r="FD317" s="11"/>
      <c r="FE317" s="11"/>
      <c r="FF317" s="11"/>
      <c r="FG317" s="11"/>
      <c r="FH317" s="11"/>
      <c r="FI317" s="11"/>
      <c r="FJ317" s="11"/>
      <c r="FK317" s="11"/>
      <c r="FL317" s="11"/>
      <c r="FM317" s="11"/>
      <c r="FN317" s="11"/>
      <c r="FO317" s="11"/>
      <c r="FP317" s="11"/>
      <c r="FQ317" s="11"/>
      <c r="FR317" s="11"/>
      <c r="FS317" s="11"/>
      <c r="FT317" s="11"/>
      <c r="FU317" s="11"/>
      <c r="FV317" s="11"/>
      <c r="FW317" s="11"/>
      <c r="FX317" s="11"/>
      <c r="FY317" s="11"/>
      <c r="FZ317" s="11"/>
      <c r="GA317" s="11"/>
      <c r="GB317" s="11"/>
      <c r="GC317" s="11"/>
      <c r="GD317" s="11"/>
      <c r="GE317" s="11"/>
      <c r="GF317" s="11"/>
      <c r="GG317" s="11"/>
      <c r="GH317" s="11"/>
      <c r="GI317" s="11"/>
      <c r="GJ317" s="11"/>
      <c r="GK317" s="11"/>
      <c r="GL317" s="11"/>
      <c r="GM317" s="11"/>
      <c r="GN317" s="11"/>
      <c r="GO317" s="11"/>
      <c r="GP317" s="11"/>
      <c r="GQ317" s="11"/>
      <c r="GR317" s="11"/>
      <c r="GS317" s="11"/>
      <c r="GT317" s="11"/>
      <c r="GU317" s="11"/>
      <c r="GV317" s="11"/>
      <c r="GW317" s="11"/>
      <c r="GX317" s="11"/>
      <c r="GY317" s="11"/>
      <c r="GZ317" s="11"/>
      <c r="HA317" s="11"/>
      <c r="HB317" s="11"/>
      <c r="HC317" s="11"/>
      <c r="HD317" s="11"/>
      <c r="HE317" s="11"/>
      <c r="HF317" s="11"/>
      <c r="HG317" s="11"/>
      <c r="HH317" s="11"/>
      <c r="HI317" s="11"/>
      <c r="HJ317" s="11"/>
      <c r="HK317" s="11"/>
      <c r="HL317" s="11"/>
      <c r="HM317" s="11"/>
      <c r="HN317" s="11"/>
      <c r="HO317" s="11"/>
      <c r="HP317" s="11"/>
      <c r="HQ317" s="11"/>
      <c r="HR317" s="11"/>
      <c r="HS317" s="11"/>
      <c r="HT317" s="11"/>
      <c r="HU317" s="11"/>
      <c r="HV317" s="11"/>
      <c r="HW317" s="11"/>
      <c r="HX317" s="11"/>
      <c r="HY317" s="11"/>
      <c r="HZ317" s="11"/>
      <c r="IA317" s="11"/>
      <c r="IB317" s="11"/>
      <c r="IC317" s="11"/>
      <c r="ID317" s="11"/>
      <c r="IE317" s="11"/>
      <c r="IF317" s="11"/>
      <c r="IG317" s="11"/>
      <c r="IH317" s="11"/>
      <c r="II317" s="11"/>
      <c r="IJ317" s="11"/>
      <c r="IK317" s="11"/>
      <c r="IL317" s="11"/>
      <c r="IM317" s="11"/>
      <c r="IN317" s="11"/>
      <c r="IO317" s="11"/>
      <c r="IP317" s="11"/>
      <c r="IQ317" s="11"/>
      <c r="IR317" s="11"/>
      <c r="IS317" s="11"/>
      <c r="IT317" s="11"/>
      <c r="IU317" s="11"/>
      <c r="IV317" s="11"/>
      <c r="IW317" s="11"/>
      <c r="IX317" s="11"/>
      <c r="IY317" s="11"/>
      <c r="IZ317" s="11"/>
      <c r="JA317" s="11"/>
      <c r="JB317" s="11"/>
      <c r="JC317" s="11"/>
      <c r="JD317" s="11"/>
      <c r="JE317" s="11"/>
      <c r="JF317" s="11"/>
      <c r="JG317" s="11"/>
      <c r="JH317" s="11"/>
      <c r="JI317" s="11"/>
      <c r="JJ317" s="11"/>
      <c r="JK317" s="11"/>
      <c r="JL317" s="11"/>
      <c r="JM317" s="11"/>
      <c r="JN317" s="11"/>
      <c r="JO317" s="11"/>
      <c r="JP317" s="11"/>
      <c r="JQ317" s="11"/>
      <c r="JR317" s="11"/>
      <c r="JS317" s="11"/>
      <c r="JT317" s="11"/>
      <c r="JU317" s="11"/>
      <c r="JV317" s="11"/>
    </row>
    <row r="318" spans="1:282" x14ac:dyDescent="0.25">
      <c r="A318" t="s">
        <v>99</v>
      </c>
      <c r="B318" t="s">
        <v>184</v>
      </c>
      <c r="C318" s="13" t="s">
        <v>307</v>
      </c>
      <c r="D318" t="s">
        <v>203</v>
      </c>
      <c r="E318" s="40">
        <v>41000</v>
      </c>
      <c r="F318" s="40">
        <f>E318*0.0287</f>
        <v>1176.7</v>
      </c>
      <c r="G318" s="40">
        <v>583.79</v>
      </c>
      <c r="H318" s="40">
        <f>E318*0.0304</f>
        <v>1246.4000000000001</v>
      </c>
      <c r="I318" s="40">
        <v>275</v>
      </c>
      <c r="J318" s="40">
        <v>3281.89</v>
      </c>
      <c r="K318" s="40">
        <f>E318-J318</f>
        <v>37718.11</v>
      </c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1"/>
      <c r="AY318" s="11"/>
      <c r="AZ318" s="11"/>
      <c r="BA318" s="11"/>
      <c r="BB318" s="11"/>
      <c r="BC318" s="11"/>
      <c r="BD318" s="11"/>
      <c r="BE318" s="11"/>
      <c r="BF318" s="11"/>
      <c r="BG318" s="11"/>
      <c r="BH318" s="11"/>
      <c r="BI318" s="11"/>
      <c r="BJ318" s="11"/>
      <c r="BK318" s="11"/>
      <c r="BL318" s="11"/>
      <c r="BM318" s="11"/>
      <c r="BN318" s="11"/>
      <c r="BO318" s="11"/>
      <c r="BP318" s="11"/>
      <c r="BQ318" s="11"/>
      <c r="BR318" s="11"/>
      <c r="BS318" s="11"/>
      <c r="BT318" s="11"/>
      <c r="BU318" s="11"/>
      <c r="BV318" s="11"/>
      <c r="BW318" s="11"/>
      <c r="BX318" s="11"/>
      <c r="BY318" s="11"/>
      <c r="BZ318" s="11"/>
      <c r="CA318" s="11"/>
      <c r="CB318" s="11"/>
      <c r="CC318" s="11"/>
      <c r="CD318" s="11"/>
      <c r="CE318" s="11"/>
      <c r="CF318" s="11"/>
      <c r="CG318" s="11"/>
      <c r="CH318" s="11"/>
      <c r="CI318" s="11"/>
      <c r="CJ318" s="11"/>
      <c r="CK318" s="11"/>
      <c r="CL318" s="11"/>
      <c r="CM318" s="11"/>
      <c r="CN318" s="11"/>
      <c r="CO318" s="11"/>
      <c r="CP318" s="11"/>
      <c r="CQ318" s="11"/>
      <c r="CR318" s="11"/>
      <c r="CS318" s="11"/>
      <c r="CT318" s="11"/>
      <c r="CU318" s="11"/>
      <c r="CV318" s="11"/>
      <c r="CW318" s="11"/>
      <c r="CX318" s="11"/>
      <c r="CY318" s="11"/>
      <c r="CZ318" s="11"/>
      <c r="DA318" s="11"/>
      <c r="DB318" s="11"/>
      <c r="DC318" s="11"/>
      <c r="DD318" s="11"/>
      <c r="DE318" s="11"/>
      <c r="DF318" s="11"/>
      <c r="DG318" s="11"/>
      <c r="DH318" s="11"/>
      <c r="DI318" s="11"/>
      <c r="DJ318" s="11"/>
      <c r="DK318" s="11"/>
      <c r="DL318" s="11"/>
      <c r="DM318" s="11"/>
      <c r="DN318" s="11"/>
      <c r="DO318" s="11"/>
      <c r="DP318" s="11"/>
      <c r="DQ318" s="11"/>
      <c r="DR318" s="11"/>
      <c r="DS318" s="11"/>
      <c r="DT318" s="11"/>
      <c r="DU318" s="11"/>
      <c r="DV318" s="11"/>
      <c r="DW318" s="11"/>
      <c r="DX318" s="11"/>
      <c r="DY318" s="11"/>
      <c r="DZ318" s="11"/>
      <c r="EA318" s="11"/>
      <c r="EB318" s="11"/>
      <c r="EC318" s="11"/>
      <c r="ED318" s="11"/>
      <c r="EE318" s="11"/>
      <c r="EF318" s="11"/>
      <c r="EG318" s="11"/>
      <c r="EH318" s="11"/>
      <c r="EI318" s="11"/>
      <c r="EJ318" s="11"/>
      <c r="EK318" s="11"/>
      <c r="EL318" s="11"/>
      <c r="EM318" s="11"/>
      <c r="EN318" s="11"/>
      <c r="EO318" s="11"/>
      <c r="EP318" s="11"/>
      <c r="EQ318" s="11"/>
      <c r="ER318" s="11"/>
      <c r="ES318" s="11"/>
      <c r="ET318" s="11"/>
      <c r="EU318" s="11"/>
      <c r="EV318" s="11"/>
      <c r="EW318" s="11"/>
      <c r="EX318" s="11"/>
      <c r="EY318" s="11"/>
      <c r="EZ318" s="11"/>
      <c r="FA318" s="11"/>
      <c r="FB318" s="11"/>
      <c r="FC318" s="11"/>
      <c r="FD318" s="11"/>
      <c r="FE318" s="11"/>
      <c r="FF318" s="11"/>
      <c r="FG318" s="11"/>
      <c r="FH318" s="11"/>
      <c r="FI318" s="11"/>
      <c r="FJ318" s="11"/>
      <c r="FK318" s="11"/>
      <c r="FL318" s="11"/>
      <c r="FM318" s="11"/>
      <c r="FN318" s="11"/>
      <c r="FO318" s="11"/>
      <c r="FP318" s="11"/>
      <c r="FQ318" s="11"/>
      <c r="FR318" s="11"/>
      <c r="FS318" s="11"/>
      <c r="FT318" s="11"/>
      <c r="FU318" s="11"/>
      <c r="FV318" s="11"/>
      <c r="FW318" s="11"/>
      <c r="FX318" s="11"/>
      <c r="FY318" s="11"/>
      <c r="FZ318" s="11"/>
      <c r="GA318" s="11"/>
      <c r="GB318" s="11"/>
      <c r="GC318" s="11"/>
      <c r="GD318" s="11"/>
      <c r="GE318" s="11"/>
      <c r="GF318" s="11"/>
      <c r="GG318" s="11"/>
      <c r="GH318" s="11"/>
      <c r="GI318" s="11"/>
      <c r="GJ318" s="11"/>
      <c r="GK318" s="11"/>
      <c r="GL318" s="11"/>
      <c r="GM318" s="11"/>
      <c r="GN318" s="11"/>
      <c r="GO318" s="11"/>
      <c r="GP318" s="11"/>
      <c r="GQ318" s="11"/>
      <c r="GR318" s="11"/>
      <c r="GS318" s="11"/>
      <c r="GT318" s="11"/>
      <c r="GU318" s="11"/>
      <c r="GV318" s="11"/>
      <c r="GW318" s="11"/>
      <c r="GX318" s="11"/>
      <c r="GY318" s="11"/>
      <c r="GZ318" s="11"/>
      <c r="HA318" s="11"/>
      <c r="HB318" s="11"/>
      <c r="HC318" s="11"/>
      <c r="HD318" s="11"/>
      <c r="HE318" s="11"/>
      <c r="HF318" s="11"/>
      <c r="HG318" s="11"/>
      <c r="HH318" s="11"/>
      <c r="HI318" s="11"/>
      <c r="HJ318" s="11"/>
      <c r="HK318" s="11"/>
      <c r="HL318" s="11"/>
      <c r="HM318" s="11"/>
      <c r="HN318" s="11"/>
      <c r="HO318" s="11"/>
      <c r="HP318" s="11"/>
      <c r="HQ318" s="11"/>
      <c r="HR318" s="11"/>
      <c r="HS318" s="11"/>
      <c r="HT318" s="11"/>
      <c r="HU318" s="11"/>
      <c r="HV318" s="11"/>
      <c r="HW318" s="11"/>
      <c r="HX318" s="11"/>
      <c r="HY318" s="11"/>
      <c r="HZ318" s="11"/>
      <c r="IA318" s="11"/>
      <c r="IB318" s="11"/>
      <c r="IC318" s="11"/>
      <c r="ID318" s="11"/>
      <c r="IE318" s="11"/>
      <c r="IF318" s="11"/>
      <c r="IG318" s="11"/>
      <c r="IH318" s="11"/>
      <c r="II318" s="11"/>
      <c r="IJ318" s="11"/>
      <c r="IK318" s="11"/>
      <c r="IL318" s="11"/>
      <c r="IM318" s="11"/>
      <c r="IN318" s="11"/>
      <c r="IO318" s="11"/>
      <c r="IP318" s="11"/>
      <c r="IQ318" s="11"/>
      <c r="IR318" s="11"/>
      <c r="IS318" s="11"/>
      <c r="IT318" s="11"/>
      <c r="IU318" s="11"/>
      <c r="IV318" s="11"/>
      <c r="IW318" s="11"/>
      <c r="IX318" s="11"/>
      <c r="IY318" s="11"/>
      <c r="IZ318" s="11"/>
      <c r="JA318" s="11"/>
      <c r="JB318" s="11"/>
      <c r="JC318" s="11"/>
      <c r="JD318" s="11"/>
      <c r="JE318" s="11"/>
      <c r="JF318" s="11"/>
      <c r="JG318" s="11"/>
      <c r="JH318" s="11"/>
      <c r="JI318" s="11"/>
      <c r="JJ318" s="11"/>
      <c r="JK318" s="11"/>
      <c r="JL318" s="11"/>
      <c r="JM318" s="11"/>
      <c r="JN318" s="11"/>
      <c r="JO318" s="11"/>
      <c r="JP318" s="11"/>
      <c r="JQ318" s="11"/>
      <c r="JR318" s="11"/>
      <c r="JS318" s="11"/>
      <c r="JT318" s="11"/>
      <c r="JU318" s="11"/>
      <c r="JV318" s="11"/>
    </row>
    <row r="319" spans="1:282" s="2" customFormat="1" x14ac:dyDescent="0.25">
      <c r="A319" t="s">
        <v>101</v>
      </c>
      <c r="B319" t="s">
        <v>185</v>
      </c>
      <c r="C319" s="13" t="s">
        <v>308</v>
      </c>
      <c r="D319" t="s">
        <v>203</v>
      </c>
      <c r="E319" s="40">
        <v>41000</v>
      </c>
      <c r="F319" s="40">
        <f>E319*0.0287</f>
        <v>1176.7</v>
      </c>
      <c r="G319" s="40">
        <v>583.79</v>
      </c>
      <c r="H319" s="40">
        <f>E319*0.0304</f>
        <v>1246.4000000000001</v>
      </c>
      <c r="I319" s="40">
        <v>295</v>
      </c>
      <c r="J319" s="40">
        <v>3301.89</v>
      </c>
      <c r="K319" s="40">
        <f>E319-J319</f>
        <v>37698.11</v>
      </c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  <c r="BX319" s="10"/>
      <c r="BY319" s="10"/>
      <c r="BZ319" s="10"/>
      <c r="CA319" s="10"/>
      <c r="CB319" s="10"/>
      <c r="CC319" s="10"/>
      <c r="CD319" s="10"/>
      <c r="CE319" s="10"/>
      <c r="CF319" s="10"/>
      <c r="CG319" s="10"/>
      <c r="CH319" s="10"/>
      <c r="CI319" s="10"/>
      <c r="CJ319" s="10"/>
      <c r="CK319" s="10"/>
      <c r="CL319" s="10"/>
      <c r="CM319" s="10"/>
      <c r="CN319" s="10"/>
      <c r="CO319" s="10"/>
      <c r="CP319" s="10"/>
      <c r="CQ319" s="10"/>
      <c r="CR319" s="10"/>
      <c r="CS319" s="10"/>
      <c r="CT319" s="10"/>
      <c r="CU319" s="10"/>
      <c r="CV319" s="10"/>
      <c r="CW319" s="10"/>
      <c r="CX319" s="10"/>
      <c r="CY319" s="10"/>
      <c r="CZ319" s="10"/>
      <c r="DA319" s="10"/>
      <c r="DB319" s="10"/>
      <c r="DC319" s="10"/>
      <c r="DD319" s="10"/>
      <c r="DE319" s="10"/>
      <c r="DF319" s="10"/>
      <c r="DG319" s="10"/>
      <c r="DH319" s="10"/>
      <c r="DI319" s="10"/>
      <c r="DJ319" s="10"/>
      <c r="DK319" s="10"/>
      <c r="DL319" s="10"/>
      <c r="DM319" s="10"/>
      <c r="DN319" s="10"/>
      <c r="DO319" s="10"/>
      <c r="DP319" s="10"/>
      <c r="DQ319" s="10"/>
      <c r="DR319" s="10"/>
      <c r="DS319" s="10"/>
      <c r="DT319" s="10"/>
      <c r="DU319" s="10"/>
      <c r="DV319" s="10"/>
      <c r="DW319" s="10"/>
      <c r="DX319" s="10"/>
      <c r="DY319" s="10"/>
      <c r="DZ319" s="10"/>
      <c r="EA319" s="10"/>
      <c r="EB319" s="10"/>
      <c r="EC319" s="10"/>
      <c r="ED319" s="10"/>
      <c r="EE319" s="10"/>
      <c r="EF319" s="10"/>
      <c r="EG319" s="10"/>
      <c r="EH319" s="10"/>
      <c r="EI319" s="10"/>
      <c r="EJ319" s="10"/>
      <c r="EK319" s="10"/>
      <c r="EL319" s="10"/>
      <c r="EM319" s="10"/>
      <c r="EN319" s="10"/>
      <c r="EO319" s="10"/>
      <c r="EP319" s="10"/>
      <c r="EQ319" s="10"/>
      <c r="ER319" s="10"/>
      <c r="ES319" s="10"/>
      <c r="ET319" s="10"/>
      <c r="EU319" s="10"/>
      <c r="EV319" s="10"/>
      <c r="EW319" s="10"/>
      <c r="EX319" s="10"/>
      <c r="EY319" s="10"/>
      <c r="EZ319" s="10"/>
      <c r="FA319" s="10"/>
      <c r="FB319" s="10"/>
      <c r="FC319" s="10"/>
      <c r="FD319" s="10"/>
      <c r="FE319" s="10"/>
      <c r="FF319" s="10"/>
      <c r="FG319" s="10"/>
      <c r="FH319" s="10"/>
      <c r="FI319" s="10"/>
      <c r="FJ319" s="10"/>
      <c r="FK319" s="10"/>
      <c r="FL319" s="10"/>
      <c r="FM319" s="10"/>
      <c r="FN319" s="10"/>
      <c r="FO319" s="10"/>
      <c r="FP319" s="10"/>
      <c r="FQ319" s="10"/>
      <c r="FR319" s="10"/>
      <c r="FS319" s="10"/>
      <c r="FT319" s="10"/>
      <c r="FU319" s="10"/>
      <c r="FV319" s="10"/>
      <c r="FW319" s="10"/>
      <c r="FX319" s="10"/>
      <c r="FY319" s="10"/>
      <c r="FZ319" s="10"/>
      <c r="GA319" s="10"/>
      <c r="GB319" s="10"/>
      <c r="GC319" s="10"/>
      <c r="GD319" s="10"/>
      <c r="GE319" s="10"/>
      <c r="GF319" s="10"/>
      <c r="GG319" s="10"/>
      <c r="GH319" s="10"/>
      <c r="GI319" s="10"/>
      <c r="GJ319" s="10"/>
      <c r="GK319" s="10"/>
      <c r="GL319" s="10"/>
      <c r="GM319" s="10"/>
      <c r="GN319" s="10"/>
      <c r="GO319" s="10"/>
      <c r="GP319" s="10"/>
      <c r="GQ319" s="10"/>
      <c r="GR319" s="10"/>
      <c r="GS319" s="10"/>
      <c r="GT319" s="10"/>
      <c r="GU319" s="10"/>
      <c r="GV319" s="10"/>
      <c r="GW319" s="10"/>
      <c r="GX319" s="10"/>
      <c r="GY319" s="10"/>
      <c r="GZ319" s="10"/>
      <c r="HA319" s="10"/>
      <c r="HB319" s="10"/>
      <c r="HC319" s="10"/>
      <c r="HD319" s="10"/>
      <c r="HE319" s="10"/>
      <c r="HF319" s="10"/>
      <c r="HG319" s="10"/>
      <c r="HH319" s="10"/>
      <c r="HI319" s="10"/>
      <c r="HJ319" s="10"/>
      <c r="HK319" s="10"/>
      <c r="HL319" s="10"/>
      <c r="HM319" s="10"/>
      <c r="HN319" s="10"/>
      <c r="HO319" s="10"/>
      <c r="HP319" s="10"/>
      <c r="HQ319" s="10"/>
      <c r="HR319" s="10"/>
      <c r="HS319" s="10"/>
      <c r="HT319" s="10"/>
      <c r="HU319" s="10"/>
      <c r="HV319" s="10"/>
      <c r="HW319" s="10"/>
      <c r="HX319" s="10"/>
      <c r="HY319" s="10"/>
      <c r="HZ319" s="10"/>
      <c r="IA319" s="10"/>
      <c r="IB319" s="10"/>
      <c r="IC319" s="10"/>
      <c r="ID319" s="10"/>
      <c r="IE319" s="10"/>
      <c r="IF319" s="10"/>
      <c r="IG319" s="10"/>
      <c r="IH319" s="10"/>
      <c r="II319" s="10"/>
      <c r="IJ319" s="10"/>
      <c r="IK319" s="10"/>
      <c r="IL319" s="10"/>
      <c r="IM319" s="10"/>
      <c r="IN319" s="10"/>
      <c r="IO319" s="10"/>
      <c r="IP319" s="10"/>
      <c r="IQ319" s="10"/>
      <c r="IR319" s="10"/>
      <c r="IS319" s="10"/>
      <c r="IT319" s="10"/>
      <c r="IU319" s="10"/>
      <c r="IV319" s="10"/>
      <c r="IW319" s="10"/>
      <c r="IX319" s="10"/>
      <c r="IY319" s="10"/>
      <c r="IZ319" s="10"/>
      <c r="JA319" s="10"/>
      <c r="JB319" s="10"/>
      <c r="JC319" s="10"/>
      <c r="JD319" s="10"/>
      <c r="JE319" s="10"/>
      <c r="JF319" s="10"/>
      <c r="JG319" s="10"/>
      <c r="JH319" s="10"/>
      <c r="JI319" s="10"/>
      <c r="JJ319" s="10"/>
      <c r="JK319" s="10"/>
      <c r="JL319" s="10"/>
      <c r="JM319" s="10"/>
      <c r="JN319" s="10"/>
      <c r="JO319" s="10"/>
      <c r="JP319" s="10"/>
      <c r="JQ319" s="10"/>
      <c r="JR319" s="10"/>
      <c r="JS319" s="10"/>
      <c r="JT319" s="10"/>
      <c r="JU319" s="10"/>
      <c r="JV319" s="10"/>
    </row>
    <row r="320" spans="1:282" x14ac:dyDescent="0.25">
      <c r="A320" t="s">
        <v>102</v>
      </c>
      <c r="B320" t="s">
        <v>185</v>
      </c>
      <c r="C320" s="13" t="s">
        <v>308</v>
      </c>
      <c r="D320" t="s">
        <v>203</v>
      </c>
      <c r="E320" s="40">
        <v>41000</v>
      </c>
      <c r="F320" s="40">
        <f>E320*0.0287</f>
        <v>1176.7</v>
      </c>
      <c r="G320" s="40">
        <v>583.79</v>
      </c>
      <c r="H320" s="40">
        <f>E320*0.0304</f>
        <v>1246.4000000000001</v>
      </c>
      <c r="I320" s="40">
        <v>175</v>
      </c>
      <c r="J320" s="40">
        <v>3181.89</v>
      </c>
      <c r="K320" s="40">
        <f>E320-J320</f>
        <v>37818.11</v>
      </c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1"/>
      <c r="AY320" s="11"/>
      <c r="AZ320" s="11"/>
      <c r="BA320" s="11"/>
      <c r="BB320" s="11"/>
      <c r="BC320" s="11"/>
      <c r="BD320" s="11"/>
      <c r="BE320" s="11"/>
      <c r="BF320" s="11"/>
      <c r="BG320" s="11"/>
      <c r="BH320" s="11"/>
      <c r="BI320" s="11"/>
      <c r="BJ320" s="11"/>
      <c r="BK320" s="11"/>
      <c r="BL320" s="11"/>
      <c r="BM320" s="11"/>
      <c r="BN320" s="11"/>
      <c r="BO320" s="11"/>
      <c r="BP320" s="11"/>
      <c r="BQ320" s="11"/>
      <c r="BR320" s="11"/>
      <c r="BS320" s="11"/>
      <c r="BT320" s="11"/>
      <c r="BU320" s="11"/>
      <c r="BV320" s="11"/>
      <c r="BW320" s="11"/>
      <c r="BX320" s="11"/>
      <c r="BY320" s="11"/>
      <c r="BZ320" s="11"/>
      <c r="CA320" s="11"/>
      <c r="CB320" s="11"/>
      <c r="CC320" s="11"/>
      <c r="CD320" s="11"/>
      <c r="CE320" s="11"/>
      <c r="CF320" s="11"/>
      <c r="CG320" s="11"/>
      <c r="CH320" s="11"/>
      <c r="CI320" s="11"/>
      <c r="CJ320" s="11"/>
      <c r="CK320" s="11"/>
      <c r="CL320" s="11"/>
      <c r="CM320" s="11"/>
      <c r="CN320" s="11"/>
      <c r="CO320" s="11"/>
      <c r="CP320" s="11"/>
      <c r="CQ320" s="11"/>
      <c r="CR320" s="11"/>
      <c r="CS320" s="11"/>
      <c r="CT320" s="11"/>
      <c r="CU320" s="11"/>
      <c r="CV320" s="11"/>
      <c r="CW320" s="11"/>
      <c r="CX320" s="11"/>
      <c r="CY320" s="11"/>
      <c r="CZ320" s="11"/>
      <c r="DA320" s="11"/>
      <c r="DB320" s="11"/>
      <c r="DC320" s="11"/>
      <c r="DD320" s="11"/>
      <c r="DE320" s="11"/>
      <c r="DF320" s="11"/>
      <c r="DG320" s="11"/>
      <c r="DH320" s="11"/>
      <c r="DI320" s="11"/>
      <c r="DJ320" s="11"/>
      <c r="DK320" s="11"/>
      <c r="DL320" s="11"/>
      <c r="DM320" s="11"/>
      <c r="DN320" s="11"/>
      <c r="DO320" s="11"/>
      <c r="DP320" s="11"/>
      <c r="DQ320" s="11"/>
      <c r="DR320" s="11"/>
      <c r="DS320" s="11"/>
      <c r="DT320" s="11"/>
      <c r="DU320" s="11"/>
      <c r="DV320" s="11"/>
      <c r="DW320" s="11"/>
      <c r="DX320" s="11"/>
      <c r="DY320" s="11"/>
      <c r="DZ320" s="11"/>
      <c r="EA320" s="11"/>
      <c r="EB320" s="11"/>
      <c r="EC320" s="11"/>
      <c r="ED320" s="11"/>
      <c r="EE320" s="11"/>
      <c r="EF320" s="11"/>
      <c r="EG320" s="11"/>
      <c r="EH320" s="11"/>
      <c r="EI320" s="11"/>
      <c r="EJ320" s="11"/>
      <c r="EK320" s="11"/>
      <c r="EL320" s="11"/>
      <c r="EM320" s="11"/>
      <c r="EN320" s="11"/>
      <c r="EO320" s="11"/>
      <c r="EP320" s="11"/>
      <c r="EQ320" s="11"/>
      <c r="ER320" s="11"/>
      <c r="ES320" s="11"/>
      <c r="ET320" s="11"/>
      <c r="EU320" s="11"/>
      <c r="EV320" s="11"/>
      <c r="EW320" s="11"/>
      <c r="EX320" s="11"/>
      <c r="EY320" s="11"/>
      <c r="EZ320" s="11"/>
      <c r="FA320" s="11"/>
      <c r="FB320" s="11"/>
      <c r="FC320" s="11"/>
      <c r="FD320" s="11"/>
      <c r="FE320" s="11"/>
      <c r="FF320" s="11"/>
      <c r="FG320" s="11"/>
      <c r="FH320" s="11"/>
      <c r="FI320" s="11"/>
      <c r="FJ320" s="11"/>
      <c r="FK320" s="11"/>
      <c r="FL320" s="11"/>
      <c r="FM320" s="11"/>
      <c r="FN320" s="11"/>
      <c r="FO320" s="11"/>
      <c r="FP320" s="11"/>
      <c r="FQ320" s="11"/>
      <c r="FR320" s="11"/>
      <c r="FS320" s="11"/>
      <c r="FT320" s="11"/>
      <c r="FU320" s="11"/>
      <c r="FV320" s="11"/>
      <c r="FW320" s="11"/>
      <c r="FX320" s="11"/>
      <c r="FY320" s="11"/>
      <c r="FZ320" s="11"/>
      <c r="GA320" s="11"/>
      <c r="GB320" s="11"/>
      <c r="GC320" s="11"/>
      <c r="GD320" s="11"/>
      <c r="GE320" s="11"/>
      <c r="GF320" s="11"/>
      <c r="GG320" s="11"/>
      <c r="GH320" s="11"/>
      <c r="GI320" s="11"/>
      <c r="GJ320" s="11"/>
      <c r="GK320" s="11"/>
      <c r="GL320" s="11"/>
      <c r="GM320" s="11"/>
      <c r="GN320" s="11"/>
      <c r="GO320" s="11"/>
      <c r="GP320" s="11"/>
      <c r="GQ320" s="11"/>
      <c r="GR320" s="11"/>
      <c r="GS320" s="11"/>
      <c r="GT320" s="11"/>
      <c r="GU320" s="11"/>
      <c r="GV320" s="11"/>
      <c r="GW320" s="11"/>
      <c r="GX320" s="11"/>
      <c r="GY320" s="11"/>
      <c r="GZ320" s="11"/>
      <c r="HA320" s="11"/>
      <c r="HB320" s="11"/>
      <c r="HC320" s="11"/>
      <c r="HD320" s="11"/>
      <c r="HE320" s="11"/>
      <c r="HF320" s="11"/>
      <c r="HG320" s="11"/>
      <c r="HH320" s="11"/>
      <c r="HI320" s="11"/>
      <c r="HJ320" s="11"/>
      <c r="HK320" s="11"/>
      <c r="HL320" s="11"/>
      <c r="HM320" s="11"/>
      <c r="HN320" s="11"/>
      <c r="HO320" s="11"/>
      <c r="HP320" s="11"/>
      <c r="HQ320" s="11"/>
      <c r="HR320" s="11"/>
      <c r="HS320" s="11"/>
      <c r="HT320" s="11"/>
      <c r="HU320" s="11"/>
      <c r="HV320" s="11"/>
      <c r="HW320" s="11"/>
      <c r="HX320" s="11"/>
      <c r="HY320" s="11"/>
      <c r="HZ320" s="11"/>
      <c r="IA320" s="11"/>
      <c r="IB320" s="11"/>
      <c r="IC320" s="11"/>
      <c r="ID320" s="11"/>
      <c r="IE320" s="11"/>
      <c r="IF320" s="11"/>
      <c r="IG320" s="11"/>
      <c r="IH320" s="11"/>
      <c r="II320" s="11"/>
      <c r="IJ320" s="11"/>
      <c r="IK320" s="11"/>
      <c r="IL320" s="11"/>
      <c r="IM320" s="11"/>
      <c r="IN320" s="11"/>
      <c r="IO320" s="11"/>
      <c r="IP320" s="11"/>
      <c r="IQ320" s="11"/>
      <c r="IR320" s="11"/>
      <c r="IS320" s="11"/>
      <c r="IT320" s="11"/>
      <c r="IU320" s="11"/>
      <c r="IV320" s="11"/>
      <c r="IW320" s="11"/>
      <c r="IX320" s="11"/>
      <c r="IY320" s="11"/>
      <c r="IZ320" s="11"/>
      <c r="JA320" s="11"/>
      <c r="JB320" s="11"/>
      <c r="JC320" s="11"/>
      <c r="JD320" s="11"/>
      <c r="JE320" s="11"/>
      <c r="JF320" s="11"/>
      <c r="JG320" s="11"/>
      <c r="JH320" s="11"/>
      <c r="JI320" s="11"/>
      <c r="JJ320" s="11"/>
      <c r="JK320" s="11"/>
      <c r="JL320" s="11"/>
      <c r="JM320" s="11"/>
      <c r="JN320" s="11"/>
      <c r="JO320" s="11"/>
      <c r="JP320" s="11"/>
      <c r="JQ320" s="11"/>
      <c r="JR320" s="11"/>
      <c r="JS320" s="11"/>
      <c r="JT320" s="11"/>
      <c r="JU320" s="11"/>
      <c r="JV320" s="11"/>
    </row>
    <row r="321" spans="1:282" x14ac:dyDescent="0.25">
      <c r="A321" t="s">
        <v>362</v>
      </c>
      <c r="B321" t="s">
        <v>82</v>
      </c>
      <c r="C321" s="13" t="s">
        <v>308</v>
      </c>
      <c r="D321" t="s">
        <v>204</v>
      </c>
      <c r="E321" s="40">
        <v>41000</v>
      </c>
      <c r="F321" s="40">
        <v>1176.7</v>
      </c>
      <c r="G321" s="40">
        <v>583.79</v>
      </c>
      <c r="H321" s="40">
        <f>E321*0.0304</f>
        <v>1246.4000000000001</v>
      </c>
      <c r="I321" s="40">
        <v>565</v>
      </c>
      <c r="J321" s="40">
        <v>3571.89</v>
      </c>
      <c r="K321" s="40">
        <f>E321-J321</f>
        <v>37428.11</v>
      </c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/>
      <c r="AY321" s="11"/>
      <c r="AZ321" s="11"/>
      <c r="BA321" s="11"/>
      <c r="BB321" s="11"/>
      <c r="BC321" s="11"/>
      <c r="BD321" s="11"/>
      <c r="BE321" s="11"/>
      <c r="BF321" s="11"/>
      <c r="BG321" s="11"/>
      <c r="BH321" s="11"/>
      <c r="BI321" s="11"/>
      <c r="BJ321" s="11"/>
      <c r="BK321" s="11"/>
      <c r="BL321" s="11"/>
      <c r="BM321" s="11"/>
      <c r="BN321" s="11"/>
      <c r="BO321" s="11"/>
      <c r="BP321" s="11"/>
      <c r="BQ321" s="11"/>
      <c r="BR321" s="11"/>
      <c r="BS321" s="11"/>
      <c r="BT321" s="11"/>
      <c r="BU321" s="11"/>
      <c r="BV321" s="11"/>
      <c r="BW321" s="11"/>
      <c r="BX321" s="11"/>
      <c r="BY321" s="11"/>
      <c r="BZ321" s="11"/>
      <c r="CA321" s="11"/>
      <c r="CB321" s="11"/>
      <c r="CC321" s="11"/>
      <c r="CD321" s="11"/>
      <c r="CE321" s="11"/>
      <c r="CF321" s="11"/>
      <c r="CG321" s="11"/>
      <c r="CH321" s="11"/>
      <c r="CI321" s="11"/>
      <c r="CJ321" s="11"/>
      <c r="CK321" s="11"/>
      <c r="CL321" s="11"/>
      <c r="CM321" s="11"/>
      <c r="CN321" s="11"/>
      <c r="CO321" s="11"/>
      <c r="CP321" s="11"/>
      <c r="CQ321" s="11"/>
      <c r="CR321" s="11"/>
      <c r="CS321" s="11"/>
      <c r="CT321" s="11"/>
      <c r="CU321" s="11"/>
      <c r="CV321" s="11"/>
      <c r="CW321" s="11"/>
      <c r="CX321" s="11"/>
      <c r="CY321" s="11"/>
      <c r="CZ321" s="11"/>
      <c r="DA321" s="11"/>
      <c r="DB321" s="11"/>
      <c r="DC321" s="11"/>
      <c r="DD321" s="11"/>
      <c r="DE321" s="11"/>
      <c r="DF321" s="11"/>
      <c r="DG321" s="11"/>
      <c r="DH321" s="11"/>
      <c r="DI321" s="11"/>
      <c r="DJ321" s="11"/>
      <c r="DK321" s="11"/>
      <c r="DL321" s="11"/>
      <c r="DM321" s="11"/>
      <c r="DN321" s="11"/>
      <c r="DO321" s="11"/>
      <c r="DP321" s="11"/>
      <c r="DQ321" s="11"/>
      <c r="DR321" s="11"/>
      <c r="DS321" s="11"/>
      <c r="DT321" s="11"/>
      <c r="DU321" s="11"/>
      <c r="DV321" s="11"/>
      <c r="DW321" s="11"/>
      <c r="DX321" s="11"/>
      <c r="DY321" s="11"/>
      <c r="DZ321" s="11"/>
      <c r="EA321" s="11"/>
      <c r="EB321" s="11"/>
      <c r="EC321" s="11"/>
      <c r="ED321" s="11"/>
      <c r="EE321" s="11"/>
      <c r="EF321" s="11"/>
      <c r="EG321" s="11"/>
      <c r="EH321" s="11"/>
      <c r="EI321" s="11"/>
      <c r="EJ321" s="11"/>
      <c r="EK321" s="11"/>
      <c r="EL321" s="11"/>
      <c r="EM321" s="11"/>
      <c r="EN321" s="11"/>
      <c r="EO321" s="11"/>
      <c r="EP321" s="11"/>
      <c r="EQ321" s="11"/>
      <c r="ER321" s="11"/>
      <c r="ES321" s="11"/>
      <c r="ET321" s="11"/>
      <c r="EU321" s="11"/>
      <c r="EV321" s="11"/>
      <c r="EW321" s="11"/>
      <c r="EX321" s="11"/>
      <c r="EY321" s="11"/>
      <c r="EZ321" s="11"/>
      <c r="FA321" s="11"/>
      <c r="FB321" s="11"/>
      <c r="FC321" s="11"/>
      <c r="FD321" s="11"/>
      <c r="FE321" s="11"/>
      <c r="FF321" s="11"/>
      <c r="FG321" s="11"/>
      <c r="FH321" s="11"/>
      <c r="FI321" s="11"/>
      <c r="FJ321" s="11"/>
      <c r="FK321" s="11"/>
      <c r="FL321" s="11"/>
      <c r="FM321" s="11"/>
      <c r="FN321" s="11"/>
      <c r="FO321" s="11"/>
      <c r="FP321" s="11"/>
      <c r="FQ321" s="11"/>
      <c r="FR321" s="11"/>
      <c r="FS321" s="11"/>
      <c r="FT321" s="11"/>
      <c r="FU321" s="11"/>
      <c r="FV321" s="11"/>
      <c r="FW321" s="11"/>
      <c r="FX321" s="11"/>
      <c r="FY321" s="11"/>
      <c r="FZ321" s="11"/>
      <c r="GA321" s="11"/>
      <c r="GB321" s="11"/>
      <c r="GC321" s="11"/>
      <c r="GD321" s="11"/>
      <c r="GE321" s="11"/>
      <c r="GF321" s="11"/>
      <c r="GG321" s="11"/>
      <c r="GH321" s="11"/>
      <c r="GI321" s="11"/>
      <c r="GJ321" s="11"/>
      <c r="GK321" s="11"/>
      <c r="GL321" s="11"/>
      <c r="GM321" s="11"/>
      <c r="GN321" s="11"/>
      <c r="GO321" s="11"/>
      <c r="GP321" s="11"/>
      <c r="GQ321" s="11"/>
      <c r="GR321" s="11"/>
      <c r="GS321" s="11"/>
      <c r="GT321" s="11"/>
      <c r="GU321" s="11"/>
      <c r="GV321" s="11"/>
      <c r="GW321" s="11"/>
      <c r="GX321" s="11"/>
      <c r="GY321" s="11"/>
      <c r="GZ321" s="11"/>
      <c r="HA321" s="11"/>
      <c r="HB321" s="11"/>
      <c r="HC321" s="11"/>
      <c r="HD321" s="11"/>
      <c r="HE321" s="11"/>
      <c r="HF321" s="11"/>
      <c r="HG321" s="11"/>
      <c r="HH321" s="11"/>
      <c r="HI321" s="11"/>
      <c r="HJ321" s="11"/>
      <c r="HK321" s="11"/>
      <c r="HL321" s="11"/>
      <c r="HM321" s="11"/>
      <c r="HN321" s="11"/>
      <c r="HO321" s="11"/>
      <c r="HP321" s="11"/>
      <c r="HQ321" s="11"/>
      <c r="HR321" s="11"/>
      <c r="HS321" s="11"/>
      <c r="HT321" s="11"/>
      <c r="HU321" s="11"/>
      <c r="HV321" s="11"/>
      <c r="HW321" s="11"/>
      <c r="HX321" s="11"/>
      <c r="HY321" s="11"/>
      <c r="HZ321" s="11"/>
      <c r="IA321" s="11"/>
      <c r="IB321" s="11"/>
      <c r="IC321" s="11"/>
      <c r="ID321" s="11"/>
      <c r="IE321" s="11"/>
      <c r="IF321" s="11"/>
      <c r="IG321" s="11"/>
      <c r="IH321" s="11"/>
      <c r="II321" s="11"/>
      <c r="IJ321" s="11"/>
      <c r="IK321" s="11"/>
      <c r="IL321" s="11"/>
      <c r="IM321" s="11"/>
      <c r="IN321" s="11"/>
      <c r="IO321" s="11"/>
      <c r="IP321" s="11"/>
      <c r="IQ321" s="11"/>
      <c r="IR321" s="11"/>
      <c r="IS321" s="11"/>
      <c r="IT321" s="11"/>
      <c r="IU321" s="11"/>
      <c r="IV321" s="11"/>
      <c r="IW321" s="11"/>
      <c r="IX321" s="11"/>
      <c r="IY321" s="11"/>
      <c r="IZ321" s="11"/>
      <c r="JA321" s="11"/>
      <c r="JB321" s="11"/>
      <c r="JC321" s="11"/>
      <c r="JD321" s="11"/>
      <c r="JE321" s="11"/>
      <c r="JF321" s="11"/>
      <c r="JG321" s="11"/>
      <c r="JH321" s="11"/>
      <c r="JI321" s="11"/>
      <c r="JJ321" s="11"/>
      <c r="JK321" s="11"/>
      <c r="JL321" s="11"/>
      <c r="JM321" s="11"/>
      <c r="JN321" s="11"/>
      <c r="JO321" s="11"/>
      <c r="JP321" s="11"/>
      <c r="JQ321" s="11"/>
      <c r="JR321" s="11"/>
      <c r="JS321" s="11"/>
      <c r="JT321" s="11"/>
      <c r="JU321" s="11"/>
      <c r="JV321" s="11"/>
    </row>
    <row r="322" spans="1:282" x14ac:dyDescent="0.25">
      <c r="A322" t="s">
        <v>221</v>
      </c>
      <c r="B322" t="s">
        <v>430</v>
      </c>
      <c r="C322" s="13" t="s">
        <v>307</v>
      </c>
      <c r="D322" t="s">
        <v>204</v>
      </c>
      <c r="E322" s="40">
        <v>41000</v>
      </c>
      <c r="F322" s="40">
        <v>1176.7</v>
      </c>
      <c r="G322" s="40">
        <v>583.79</v>
      </c>
      <c r="H322" s="40">
        <f>E322*0.0304</f>
        <v>1246.4000000000001</v>
      </c>
      <c r="I322" s="40">
        <v>275</v>
      </c>
      <c r="J322" s="40">
        <v>3281.89</v>
      </c>
      <c r="K322" s="40">
        <f>E322-J322</f>
        <v>37718.11</v>
      </c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1"/>
      <c r="AY322" s="11"/>
      <c r="AZ322" s="11"/>
      <c r="BA322" s="11"/>
      <c r="BB322" s="11"/>
      <c r="BC322" s="11"/>
      <c r="BD322" s="11"/>
      <c r="BE322" s="11"/>
      <c r="BF322" s="11"/>
      <c r="BG322" s="11"/>
      <c r="BH322" s="11"/>
      <c r="BI322" s="11"/>
      <c r="BJ322" s="11"/>
      <c r="BK322" s="11"/>
      <c r="BL322" s="11"/>
      <c r="BM322" s="11"/>
      <c r="BN322" s="11"/>
      <c r="BO322" s="11"/>
      <c r="BP322" s="11"/>
      <c r="BQ322" s="11"/>
      <c r="BR322" s="11"/>
      <c r="BS322" s="11"/>
      <c r="BT322" s="11"/>
      <c r="BU322" s="11"/>
      <c r="BV322" s="11"/>
      <c r="BW322" s="11"/>
      <c r="BX322" s="11"/>
      <c r="BY322" s="11"/>
      <c r="BZ322" s="11"/>
      <c r="CA322" s="11"/>
      <c r="CB322" s="11"/>
      <c r="CC322" s="11"/>
      <c r="CD322" s="11"/>
      <c r="CE322" s="11"/>
      <c r="CF322" s="11"/>
      <c r="CG322" s="11"/>
      <c r="CH322" s="11"/>
      <c r="CI322" s="11"/>
      <c r="CJ322" s="11"/>
      <c r="CK322" s="11"/>
      <c r="CL322" s="11"/>
      <c r="CM322" s="11"/>
      <c r="CN322" s="11"/>
      <c r="CO322" s="11"/>
      <c r="CP322" s="11"/>
      <c r="CQ322" s="11"/>
      <c r="CR322" s="11"/>
      <c r="CS322" s="11"/>
      <c r="CT322" s="11"/>
      <c r="CU322" s="11"/>
      <c r="CV322" s="11"/>
      <c r="CW322" s="11"/>
      <c r="CX322" s="11"/>
      <c r="CY322" s="11"/>
      <c r="CZ322" s="11"/>
      <c r="DA322" s="11"/>
      <c r="DB322" s="11"/>
      <c r="DC322" s="11"/>
      <c r="DD322" s="11"/>
      <c r="DE322" s="11"/>
      <c r="DF322" s="11"/>
      <c r="DG322" s="11"/>
      <c r="DH322" s="11"/>
      <c r="DI322" s="11"/>
      <c r="DJ322" s="11"/>
      <c r="DK322" s="11"/>
      <c r="DL322" s="11"/>
      <c r="DM322" s="11"/>
      <c r="DN322" s="11"/>
      <c r="DO322" s="11"/>
      <c r="DP322" s="11"/>
      <c r="DQ322" s="11"/>
      <c r="DR322" s="11"/>
      <c r="DS322" s="11"/>
      <c r="DT322" s="11"/>
      <c r="DU322" s="11"/>
      <c r="DV322" s="11"/>
      <c r="DW322" s="11"/>
      <c r="DX322" s="11"/>
      <c r="DY322" s="11"/>
      <c r="DZ322" s="11"/>
      <c r="EA322" s="11"/>
      <c r="EB322" s="11"/>
      <c r="EC322" s="11"/>
      <c r="ED322" s="11"/>
      <c r="EE322" s="11"/>
      <c r="EF322" s="11"/>
      <c r="EG322" s="11"/>
      <c r="EH322" s="11"/>
      <c r="EI322" s="11"/>
      <c r="EJ322" s="11"/>
      <c r="EK322" s="11"/>
      <c r="EL322" s="11"/>
      <c r="EM322" s="11"/>
      <c r="EN322" s="11"/>
      <c r="EO322" s="11"/>
      <c r="EP322" s="11"/>
      <c r="EQ322" s="11"/>
      <c r="ER322" s="11"/>
      <c r="ES322" s="11"/>
      <c r="ET322" s="11"/>
      <c r="EU322" s="11"/>
      <c r="EV322" s="11"/>
      <c r="EW322" s="11"/>
      <c r="EX322" s="11"/>
      <c r="EY322" s="11"/>
      <c r="EZ322" s="11"/>
      <c r="FA322" s="11"/>
      <c r="FB322" s="11"/>
      <c r="FC322" s="11"/>
      <c r="FD322" s="11"/>
      <c r="FE322" s="11"/>
      <c r="FF322" s="11"/>
      <c r="FG322" s="11"/>
      <c r="FH322" s="11"/>
      <c r="FI322" s="11"/>
      <c r="FJ322" s="11"/>
      <c r="FK322" s="11"/>
      <c r="FL322" s="11"/>
      <c r="FM322" s="11"/>
      <c r="FN322" s="11"/>
      <c r="FO322" s="11"/>
      <c r="FP322" s="11"/>
      <c r="FQ322" s="11"/>
      <c r="FR322" s="11"/>
      <c r="FS322" s="11"/>
      <c r="FT322" s="11"/>
      <c r="FU322" s="11"/>
      <c r="FV322" s="11"/>
      <c r="FW322" s="11"/>
      <c r="FX322" s="11"/>
      <c r="FY322" s="11"/>
      <c r="FZ322" s="11"/>
      <c r="GA322" s="11"/>
      <c r="GB322" s="11"/>
      <c r="GC322" s="11"/>
      <c r="GD322" s="11"/>
      <c r="GE322" s="11"/>
      <c r="GF322" s="11"/>
      <c r="GG322" s="11"/>
      <c r="GH322" s="11"/>
      <c r="GI322" s="11"/>
      <c r="GJ322" s="11"/>
      <c r="GK322" s="11"/>
      <c r="GL322" s="11"/>
      <c r="GM322" s="11"/>
      <c r="GN322" s="11"/>
      <c r="GO322" s="11"/>
      <c r="GP322" s="11"/>
      <c r="GQ322" s="11"/>
      <c r="GR322" s="11"/>
      <c r="GS322" s="11"/>
      <c r="GT322" s="11"/>
      <c r="GU322" s="11"/>
      <c r="GV322" s="11"/>
      <c r="GW322" s="11"/>
      <c r="GX322" s="11"/>
      <c r="GY322" s="11"/>
      <c r="GZ322" s="11"/>
      <c r="HA322" s="11"/>
      <c r="HB322" s="11"/>
      <c r="HC322" s="11"/>
      <c r="HD322" s="11"/>
      <c r="HE322" s="11"/>
      <c r="HF322" s="11"/>
      <c r="HG322" s="11"/>
      <c r="HH322" s="11"/>
      <c r="HI322" s="11"/>
      <c r="HJ322" s="11"/>
      <c r="HK322" s="11"/>
      <c r="HL322" s="11"/>
      <c r="HM322" s="11"/>
      <c r="HN322" s="11"/>
      <c r="HO322" s="11"/>
      <c r="HP322" s="11"/>
      <c r="HQ322" s="11"/>
      <c r="HR322" s="11"/>
      <c r="HS322" s="11"/>
      <c r="HT322" s="11"/>
      <c r="HU322" s="11"/>
      <c r="HV322" s="11"/>
      <c r="HW322" s="11"/>
      <c r="HX322" s="11"/>
      <c r="HY322" s="11"/>
      <c r="HZ322" s="11"/>
      <c r="IA322" s="11"/>
      <c r="IB322" s="11"/>
      <c r="IC322" s="11"/>
      <c r="ID322" s="11"/>
      <c r="IE322" s="11"/>
      <c r="IF322" s="11"/>
      <c r="IG322" s="11"/>
      <c r="IH322" s="11"/>
      <c r="II322" s="11"/>
      <c r="IJ322" s="11"/>
      <c r="IK322" s="11"/>
      <c r="IL322" s="11"/>
      <c r="IM322" s="11"/>
      <c r="IN322" s="11"/>
      <c r="IO322" s="11"/>
      <c r="IP322" s="11"/>
      <c r="IQ322" s="11"/>
      <c r="IR322" s="11"/>
      <c r="IS322" s="11"/>
      <c r="IT322" s="11"/>
      <c r="IU322" s="11"/>
      <c r="IV322" s="11"/>
      <c r="IW322" s="11"/>
      <c r="IX322" s="11"/>
      <c r="IY322" s="11"/>
      <c r="IZ322" s="11"/>
      <c r="JA322" s="11"/>
      <c r="JB322" s="11"/>
      <c r="JC322" s="11"/>
      <c r="JD322" s="11"/>
      <c r="JE322" s="11"/>
      <c r="JF322" s="11"/>
      <c r="JG322" s="11"/>
      <c r="JH322" s="11"/>
      <c r="JI322" s="11"/>
      <c r="JJ322" s="11"/>
      <c r="JK322" s="11"/>
      <c r="JL322" s="11"/>
      <c r="JM322" s="11"/>
      <c r="JN322" s="11"/>
      <c r="JO322" s="11"/>
      <c r="JP322" s="11"/>
      <c r="JQ322" s="11"/>
      <c r="JR322" s="11"/>
      <c r="JS322" s="11"/>
      <c r="JT322" s="11"/>
      <c r="JU322" s="11"/>
      <c r="JV322" s="11"/>
    </row>
    <row r="323" spans="1:282" x14ac:dyDescent="0.25">
      <c r="A323" s="2" t="s">
        <v>12</v>
      </c>
      <c r="B323" s="2">
        <v>5</v>
      </c>
      <c r="C323" s="14"/>
      <c r="D323" s="2"/>
      <c r="E323" s="48">
        <f t="shared" ref="E323:K323" si="64">SUM(E318:E322)</f>
        <v>205000</v>
      </c>
      <c r="F323" s="48">
        <f t="shared" si="64"/>
        <v>5883.5</v>
      </c>
      <c r="G323" s="47">
        <f>SUM(G318:G322)</f>
        <v>2918.95</v>
      </c>
      <c r="H323" s="48">
        <f t="shared" si="64"/>
        <v>6232</v>
      </c>
      <c r="I323" s="48">
        <f t="shared" si="64"/>
        <v>1585</v>
      </c>
      <c r="J323" s="48">
        <f t="shared" si="64"/>
        <v>16619.45</v>
      </c>
      <c r="K323" s="48">
        <f t="shared" si="64"/>
        <v>188380.55</v>
      </c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1"/>
      <c r="AY323" s="11"/>
      <c r="AZ323" s="11"/>
      <c r="BA323" s="11"/>
      <c r="BB323" s="11"/>
      <c r="BC323" s="11"/>
      <c r="BD323" s="11"/>
      <c r="BE323" s="11"/>
      <c r="BF323" s="11"/>
      <c r="BG323" s="11"/>
      <c r="BH323" s="11"/>
      <c r="BI323" s="11"/>
      <c r="BJ323" s="11"/>
      <c r="BK323" s="11"/>
      <c r="BL323" s="11"/>
      <c r="BM323" s="11"/>
      <c r="BN323" s="11"/>
      <c r="BO323" s="11"/>
      <c r="BP323" s="11"/>
      <c r="BQ323" s="11"/>
      <c r="BR323" s="11"/>
      <c r="BS323" s="11"/>
      <c r="BT323" s="11"/>
      <c r="BU323" s="11"/>
      <c r="BV323" s="11"/>
      <c r="BW323" s="11"/>
      <c r="BX323" s="11"/>
      <c r="BY323" s="11"/>
      <c r="BZ323" s="11"/>
      <c r="CA323" s="11"/>
      <c r="CB323" s="11"/>
      <c r="CC323" s="11"/>
      <c r="CD323" s="11"/>
      <c r="CE323" s="11"/>
      <c r="CF323" s="11"/>
      <c r="CG323" s="11"/>
      <c r="CH323" s="11"/>
      <c r="CI323" s="11"/>
      <c r="CJ323" s="11"/>
      <c r="CK323" s="11"/>
      <c r="CL323" s="11"/>
      <c r="CM323" s="11"/>
      <c r="CN323" s="11"/>
      <c r="CO323" s="11"/>
      <c r="CP323" s="11"/>
      <c r="CQ323" s="11"/>
      <c r="CR323" s="11"/>
      <c r="CS323" s="11"/>
      <c r="CT323" s="11"/>
      <c r="CU323" s="11"/>
      <c r="CV323" s="11"/>
      <c r="CW323" s="11"/>
      <c r="CX323" s="11"/>
      <c r="CY323" s="11"/>
      <c r="CZ323" s="11"/>
      <c r="DA323" s="11"/>
      <c r="DB323" s="11"/>
      <c r="DC323" s="11"/>
      <c r="DD323" s="11"/>
      <c r="DE323" s="11"/>
      <c r="DF323" s="11"/>
      <c r="DG323" s="11"/>
      <c r="DH323" s="11"/>
      <c r="DI323" s="11"/>
      <c r="DJ323" s="11"/>
      <c r="DK323" s="11"/>
      <c r="DL323" s="11"/>
      <c r="DM323" s="11"/>
      <c r="DN323" s="11"/>
      <c r="DO323" s="11"/>
      <c r="DP323" s="11"/>
      <c r="DQ323" s="11"/>
      <c r="DR323" s="11"/>
      <c r="DS323" s="11"/>
      <c r="DT323" s="11"/>
      <c r="DU323" s="11"/>
      <c r="DV323" s="11"/>
      <c r="DW323" s="11"/>
      <c r="DX323" s="11"/>
      <c r="DY323" s="11"/>
      <c r="DZ323" s="11"/>
      <c r="EA323" s="11"/>
      <c r="EB323" s="11"/>
      <c r="EC323" s="11"/>
      <c r="ED323" s="11"/>
      <c r="EE323" s="11"/>
      <c r="EF323" s="11"/>
      <c r="EG323" s="11"/>
      <c r="EH323" s="11"/>
      <c r="EI323" s="11"/>
      <c r="EJ323" s="11"/>
      <c r="EK323" s="11"/>
      <c r="EL323" s="11"/>
      <c r="EM323" s="11"/>
      <c r="EN323" s="11"/>
      <c r="EO323" s="11"/>
      <c r="EP323" s="11"/>
      <c r="EQ323" s="11"/>
      <c r="ER323" s="11"/>
      <c r="ES323" s="11"/>
      <c r="ET323" s="11"/>
      <c r="EU323" s="11"/>
      <c r="EV323" s="11"/>
      <c r="EW323" s="11"/>
      <c r="EX323" s="11"/>
      <c r="EY323" s="11"/>
      <c r="EZ323" s="11"/>
      <c r="FA323" s="11"/>
      <c r="FB323" s="11"/>
      <c r="FC323" s="11"/>
      <c r="FD323" s="11"/>
      <c r="FE323" s="11"/>
      <c r="FF323" s="11"/>
      <c r="FG323" s="11"/>
      <c r="FH323" s="11"/>
      <c r="FI323" s="11"/>
      <c r="FJ323" s="11"/>
      <c r="FK323" s="11"/>
      <c r="FL323" s="11"/>
      <c r="FM323" s="11"/>
      <c r="FN323" s="11"/>
      <c r="FO323" s="11"/>
      <c r="FP323" s="11"/>
      <c r="FQ323" s="11"/>
      <c r="FR323" s="11"/>
      <c r="FS323" s="11"/>
      <c r="FT323" s="11"/>
      <c r="FU323" s="11"/>
      <c r="FV323" s="11"/>
      <c r="FW323" s="11"/>
      <c r="FX323" s="11"/>
      <c r="FY323" s="11"/>
      <c r="FZ323" s="11"/>
      <c r="GA323" s="11"/>
      <c r="GB323" s="11"/>
      <c r="GC323" s="11"/>
      <c r="GD323" s="11"/>
      <c r="GE323" s="11"/>
      <c r="GF323" s="11"/>
      <c r="GG323" s="11"/>
      <c r="GH323" s="11"/>
      <c r="GI323" s="11"/>
      <c r="GJ323" s="11"/>
      <c r="GK323" s="11"/>
      <c r="GL323" s="11"/>
      <c r="GM323" s="11"/>
      <c r="GN323" s="11"/>
      <c r="GO323" s="11"/>
      <c r="GP323" s="11"/>
      <c r="GQ323" s="11"/>
      <c r="GR323" s="11"/>
      <c r="GS323" s="11"/>
      <c r="GT323" s="11"/>
      <c r="GU323" s="11"/>
      <c r="GV323" s="11"/>
      <c r="GW323" s="11"/>
      <c r="GX323" s="11"/>
      <c r="GY323" s="11"/>
      <c r="GZ323" s="11"/>
      <c r="HA323" s="11"/>
      <c r="HB323" s="11"/>
      <c r="HC323" s="11"/>
      <c r="HD323" s="11"/>
      <c r="HE323" s="11"/>
      <c r="HF323" s="11"/>
      <c r="HG323" s="11"/>
      <c r="HH323" s="11"/>
      <c r="HI323" s="11"/>
      <c r="HJ323" s="11"/>
      <c r="HK323" s="11"/>
      <c r="HL323" s="11"/>
      <c r="HM323" s="11"/>
      <c r="HN323" s="11"/>
      <c r="HO323" s="11"/>
      <c r="HP323" s="11"/>
      <c r="HQ323" s="11"/>
      <c r="HR323" s="11"/>
      <c r="HS323" s="11"/>
      <c r="HT323" s="11"/>
      <c r="HU323" s="11"/>
      <c r="HV323" s="11"/>
      <c r="HW323" s="11"/>
      <c r="HX323" s="11"/>
      <c r="HY323" s="11"/>
      <c r="HZ323" s="11"/>
      <c r="IA323" s="11"/>
      <c r="IB323" s="11"/>
      <c r="IC323" s="11"/>
      <c r="ID323" s="11"/>
      <c r="IE323" s="11"/>
      <c r="IF323" s="11"/>
      <c r="IG323" s="11"/>
      <c r="IH323" s="11"/>
      <c r="II323" s="11"/>
      <c r="IJ323" s="11"/>
      <c r="IK323" s="11"/>
      <c r="IL323" s="11"/>
      <c r="IM323" s="11"/>
      <c r="IN323" s="11"/>
      <c r="IO323" s="11"/>
      <c r="IP323" s="11"/>
      <c r="IQ323" s="11"/>
      <c r="IR323" s="11"/>
      <c r="IS323" s="11"/>
      <c r="IT323" s="11"/>
      <c r="IU323" s="11"/>
      <c r="IV323" s="11"/>
      <c r="IW323" s="11"/>
      <c r="IX323" s="11"/>
      <c r="IY323" s="11"/>
      <c r="IZ323" s="11"/>
      <c r="JA323" s="11"/>
      <c r="JB323" s="11"/>
      <c r="JC323" s="11"/>
      <c r="JD323" s="11"/>
      <c r="JE323" s="11"/>
      <c r="JF323" s="11"/>
      <c r="JG323" s="11"/>
      <c r="JH323" s="11"/>
      <c r="JI323" s="11"/>
      <c r="JJ323" s="11"/>
      <c r="JK323" s="11"/>
      <c r="JL323" s="11"/>
      <c r="JM323" s="11"/>
      <c r="JN323" s="11"/>
      <c r="JO323" s="11"/>
      <c r="JP323" s="11"/>
      <c r="JQ323" s="11"/>
      <c r="JR323" s="11"/>
      <c r="JS323" s="11"/>
      <c r="JT323" s="11"/>
      <c r="JU323" s="11"/>
      <c r="JV323" s="11"/>
    </row>
    <row r="324" spans="1:282" x14ac:dyDescent="0.25"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1"/>
      <c r="AY324" s="11"/>
      <c r="AZ324" s="11"/>
      <c r="BA324" s="11"/>
      <c r="BB324" s="11"/>
      <c r="BC324" s="11"/>
      <c r="BD324" s="11"/>
      <c r="BE324" s="11"/>
      <c r="BF324" s="11"/>
      <c r="BG324" s="11"/>
      <c r="BH324" s="11"/>
      <c r="BI324" s="11"/>
      <c r="BJ324" s="11"/>
      <c r="BK324" s="11"/>
      <c r="BL324" s="11"/>
      <c r="BM324" s="11"/>
      <c r="BN324" s="11"/>
      <c r="BO324" s="11"/>
      <c r="BP324" s="11"/>
      <c r="BQ324" s="11"/>
      <c r="BR324" s="11"/>
      <c r="BS324" s="11"/>
      <c r="BT324" s="11"/>
      <c r="BU324" s="11"/>
      <c r="BV324" s="11"/>
      <c r="BW324" s="11"/>
      <c r="BX324" s="11"/>
      <c r="BY324" s="11"/>
      <c r="BZ324" s="11"/>
      <c r="CA324" s="11"/>
      <c r="CB324" s="11"/>
      <c r="CC324" s="11"/>
      <c r="CD324" s="11"/>
      <c r="CE324" s="11"/>
      <c r="CF324" s="11"/>
      <c r="CG324" s="11"/>
      <c r="CH324" s="11"/>
      <c r="CI324" s="11"/>
      <c r="CJ324" s="11"/>
      <c r="CK324" s="11"/>
      <c r="CL324" s="11"/>
      <c r="CM324" s="11"/>
      <c r="CN324" s="11"/>
      <c r="CO324" s="11"/>
      <c r="CP324" s="11"/>
      <c r="CQ324" s="11"/>
      <c r="CR324" s="11"/>
      <c r="CS324" s="11"/>
      <c r="CT324" s="11"/>
      <c r="CU324" s="11"/>
      <c r="CV324" s="11"/>
      <c r="CW324" s="11"/>
      <c r="CX324" s="11"/>
      <c r="CY324" s="11"/>
      <c r="CZ324" s="11"/>
      <c r="DA324" s="11"/>
      <c r="DB324" s="11"/>
      <c r="DC324" s="11"/>
      <c r="DD324" s="11"/>
      <c r="DE324" s="11"/>
      <c r="DF324" s="11"/>
      <c r="DG324" s="11"/>
      <c r="DH324" s="11"/>
      <c r="DI324" s="11"/>
      <c r="DJ324" s="11"/>
      <c r="DK324" s="11"/>
      <c r="DL324" s="11"/>
      <c r="DM324" s="11"/>
      <c r="DN324" s="11"/>
      <c r="DO324" s="11"/>
      <c r="DP324" s="11"/>
      <c r="DQ324" s="11"/>
      <c r="DR324" s="11"/>
      <c r="DS324" s="11"/>
      <c r="DT324" s="11"/>
      <c r="DU324" s="11"/>
      <c r="DV324" s="11"/>
      <c r="DW324" s="11"/>
      <c r="DX324" s="11"/>
      <c r="DY324" s="11"/>
      <c r="DZ324" s="11"/>
      <c r="EA324" s="11"/>
      <c r="EB324" s="11"/>
      <c r="EC324" s="11"/>
      <c r="ED324" s="11"/>
      <c r="EE324" s="11"/>
      <c r="EF324" s="11"/>
      <c r="EG324" s="11"/>
      <c r="EH324" s="11"/>
      <c r="EI324" s="11"/>
      <c r="EJ324" s="11"/>
      <c r="EK324" s="11"/>
      <c r="EL324" s="11"/>
      <c r="EM324" s="11"/>
      <c r="EN324" s="11"/>
      <c r="EO324" s="11"/>
      <c r="EP324" s="11"/>
      <c r="EQ324" s="11"/>
      <c r="ER324" s="11"/>
      <c r="ES324" s="11"/>
      <c r="ET324" s="11"/>
      <c r="EU324" s="11"/>
      <c r="EV324" s="11"/>
      <c r="EW324" s="11"/>
      <c r="EX324" s="11"/>
      <c r="EY324" s="11"/>
      <c r="EZ324" s="11"/>
      <c r="FA324" s="11"/>
      <c r="FB324" s="11"/>
      <c r="FC324" s="11"/>
      <c r="FD324" s="11"/>
      <c r="FE324" s="11"/>
      <c r="FF324" s="11"/>
      <c r="FG324" s="11"/>
      <c r="FH324" s="11"/>
      <c r="FI324" s="11"/>
      <c r="FJ324" s="11"/>
      <c r="FK324" s="11"/>
      <c r="FL324" s="11"/>
      <c r="FM324" s="11"/>
      <c r="FN324" s="11"/>
      <c r="FO324" s="11"/>
      <c r="FP324" s="11"/>
      <c r="FQ324" s="11"/>
      <c r="FR324" s="11"/>
      <c r="FS324" s="11"/>
      <c r="FT324" s="11"/>
      <c r="FU324" s="11"/>
      <c r="FV324" s="11"/>
      <c r="FW324" s="11"/>
      <c r="FX324" s="11"/>
      <c r="FY324" s="11"/>
      <c r="FZ324" s="11"/>
      <c r="GA324" s="11"/>
      <c r="GB324" s="11"/>
      <c r="GC324" s="11"/>
      <c r="GD324" s="11"/>
      <c r="GE324" s="11"/>
      <c r="GF324" s="11"/>
      <c r="GG324" s="11"/>
      <c r="GH324" s="11"/>
      <c r="GI324" s="11"/>
      <c r="GJ324" s="11"/>
      <c r="GK324" s="11"/>
      <c r="GL324" s="11"/>
      <c r="GM324" s="11"/>
      <c r="GN324" s="11"/>
      <c r="GO324" s="11"/>
      <c r="GP324" s="11"/>
      <c r="GQ324" s="11"/>
      <c r="GR324" s="11"/>
      <c r="GS324" s="11"/>
      <c r="GT324" s="11"/>
      <c r="GU324" s="11"/>
      <c r="GV324" s="11"/>
      <c r="GW324" s="11"/>
      <c r="GX324" s="11"/>
      <c r="GY324" s="11"/>
      <c r="GZ324" s="11"/>
      <c r="HA324" s="11"/>
      <c r="HB324" s="11"/>
      <c r="HC324" s="11"/>
      <c r="HD324" s="11"/>
      <c r="HE324" s="11"/>
      <c r="HF324" s="11"/>
      <c r="HG324" s="11"/>
      <c r="HH324" s="11"/>
      <c r="HI324" s="11"/>
      <c r="HJ324" s="11"/>
      <c r="HK324" s="11"/>
      <c r="HL324" s="11"/>
      <c r="HM324" s="11"/>
      <c r="HN324" s="11"/>
      <c r="HO324" s="11"/>
      <c r="HP324" s="11"/>
      <c r="HQ324" s="11"/>
      <c r="HR324" s="11"/>
      <c r="HS324" s="11"/>
      <c r="HT324" s="11"/>
      <c r="HU324" s="11"/>
      <c r="HV324" s="11"/>
      <c r="HW324" s="11"/>
      <c r="HX324" s="11"/>
      <c r="HY324" s="11"/>
      <c r="HZ324" s="11"/>
      <c r="IA324" s="11"/>
      <c r="IB324" s="11"/>
      <c r="IC324" s="11"/>
      <c r="ID324" s="11"/>
      <c r="IE324" s="11"/>
      <c r="IF324" s="11"/>
      <c r="IG324" s="11"/>
      <c r="IH324" s="11"/>
      <c r="II324" s="11"/>
      <c r="IJ324" s="11"/>
      <c r="IK324" s="11"/>
      <c r="IL324" s="11"/>
      <c r="IM324" s="11"/>
      <c r="IN324" s="11"/>
      <c r="IO324" s="11"/>
      <c r="IP324" s="11"/>
      <c r="IQ324" s="11"/>
      <c r="IR324" s="11"/>
      <c r="IS324" s="11"/>
      <c r="IT324" s="11"/>
      <c r="IU324" s="11"/>
      <c r="IV324" s="11"/>
      <c r="IW324" s="11"/>
      <c r="IX324" s="11"/>
      <c r="IY324" s="11"/>
      <c r="IZ324" s="11"/>
      <c r="JA324" s="11"/>
      <c r="JB324" s="11"/>
      <c r="JC324" s="11"/>
      <c r="JD324" s="11"/>
      <c r="JE324" s="11"/>
      <c r="JF324" s="11"/>
      <c r="JG324" s="11"/>
      <c r="JH324" s="11"/>
      <c r="JI324" s="11"/>
      <c r="JJ324" s="11"/>
      <c r="JK324" s="11"/>
      <c r="JL324" s="11"/>
      <c r="JM324" s="11"/>
      <c r="JN324" s="11"/>
      <c r="JO324" s="11"/>
      <c r="JP324" s="11"/>
      <c r="JQ324" s="11"/>
      <c r="JR324" s="11"/>
      <c r="JS324" s="11"/>
      <c r="JT324" s="11"/>
      <c r="JU324" s="11"/>
      <c r="JV324" s="11"/>
    </row>
    <row r="325" spans="1:282" x14ac:dyDescent="0.25">
      <c r="A325" s="1" t="s">
        <v>193</v>
      </c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1"/>
      <c r="AY325" s="11"/>
      <c r="AZ325" s="11"/>
      <c r="BA325" s="11"/>
      <c r="BB325" s="11"/>
      <c r="BC325" s="11"/>
      <c r="BD325" s="11"/>
      <c r="BE325" s="11"/>
      <c r="BF325" s="11"/>
      <c r="BG325" s="11"/>
      <c r="BH325" s="11"/>
      <c r="BI325" s="11"/>
      <c r="BJ325" s="11"/>
      <c r="BK325" s="11"/>
      <c r="BL325" s="11"/>
      <c r="BM325" s="11"/>
      <c r="BN325" s="11"/>
      <c r="BO325" s="11"/>
      <c r="BP325" s="11"/>
      <c r="BQ325" s="11"/>
      <c r="BR325" s="11"/>
      <c r="BS325" s="11"/>
      <c r="BT325" s="11"/>
      <c r="BU325" s="11"/>
      <c r="BV325" s="11"/>
      <c r="BW325" s="11"/>
      <c r="BX325" s="11"/>
      <c r="BY325" s="11"/>
      <c r="BZ325" s="11"/>
      <c r="CA325" s="11"/>
      <c r="CB325" s="11"/>
      <c r="CC325" s="11"/>
      <c r="CD325" s="11"/>
      <c r="CE325" s="11"/>
      <c r="CF325" s="11"/>
      <c r="CG325" s="11"/>
      <c r="CH325" s="11"/>
      <c r="CI325" s="11"/>
      <c r="CJ325" s="11"/>
      <c r="CK325" s="11"/>
      <c r="CL325" s="11"/>
      <c r="CM325" s="11"/>
      <c r="CN325" s="11"/>
      <c r="CO325" s="11"/>
      <c r="CP325" s="11"/>
      <c r="CQ325" s="11"/>
      <c r="CR325" s="11"/>
      <c r="CS325" s="11"/>
      <c r="CT325" s="11"/>
      <c r="CU325" s="11"/>
      <c r="CV325" s="11"/>
      <c r="CW325" s="11"/>
      <c r="CX325" s="11"/>
      <c r="CY325" s="11"/>
      <c r="CZ325" s="11"/>
      <c r="DA325" s="11"/>
      <c r="DB325" s="11"/>
      <c r="DC325" s="11"/>
      <c r="DD325" s="11"/>
      <c r="DE325" s="11"/>
      <c r="DF325" s="11"/>
      <c r="DG325" s="11"/>
      <c r="DH325" s="11"/>
      <c r="DI325" s="11"/>
      <c r="DJ325" s="11"/>
      <c r="DK325" s="11"/>
      <c r="DL325" s="11"/>
      <c r="DM325" s="11"/>
      <c r="DN325" s="11"/>
      <c r="DO325" s="11"/>
      <c r="DP325" s="11"/>
      <c r="DQ325" s="11"/>
      <c r="DR325" s="11"/>
      <c r="DS325" s="11"/>
      <c r="DT325" s="11"/>
      <c r="DU325" s="11"/>
      <c r="DV325" s="11"/>
      <c r="DW325" s="11"/>
      <c r="DX325" s="11"/>
      <c r="DY325" s="11"/>
      <c r="DZ325" s="11"/>
      <c r="EA325" s="11"/>
      <c r="EB325" s="11"/>
      <c r="EC325" s="11"/>
      <c r="ED325" s="11"/>
      <c r="EE325" s="11"/>
      <c r="EF325" s="11"/>
      <c r="EG325" s="11"/>
      <c r="EH325" s="11"/>
      <c r="EI325" s="11"/>
      <c r="EJ325" s="11"/>
      <c r="EK325" s="11"/>
      <c r="EL325" s="11"/>
      <c r="EM325" s="11"/>
      <c r="EN325" s="11"/>
      <c r="EO325" s="11"/>
      <c r="EP325" s="11"/>
      <c r="EQ325" s="11"/>
      <c r="ER325" s="11"/>
      <c r="ES325" s="11"/>
      <c r="ET325" s="11"/>
      <c r="EU325" s="11"/>
      <c r="EV325" s="11"/>
      <c r="EW325" s="11"/>
      <c r="EX325" s="11"/>
      <c r="EY325" s="11"/>
      <c r="EZ325" s="11"/>
      <c r="FA325" s="11"/>
      <c r="FB325" s="11"/>
      <c r="FC325" s="11"/>
      <c r="FD325" s="11"/>
      <c r="FE325" s="11"/>
      <c r="FF325" s="11"/>
      <c r="FG325" s="11"/>
      <c r="FH325" s="11"/>
      <c r="FI325" s="11"/>
      <c r="FJ325" s="11"/>
      <c r="FK325" s="11"/>
      <c r="FL325" s="11"/>
      <c r="FM325" s="11"/>
      <c r="FN325" s="11"/>
      <c r="FO325" s="11"/>
      <c r="FP325" s="11"/>
      <c r="FQ325" s="11"/>
      <c r="FR325" s="11"/>
      <c r="FS325" s="11"/>
      <c r="FT325" s="11"/>
      <c r="FU325" s="11"/>
      <c r="FV325" s="11"/>
      <c r="FW325" s="11"/>
      <c r="FX325" s="11"/>
      <c r="FY325" s="11"/>
      <c r="FZ325" s="11"/>
      <c r="GA325" s="11"/>
      <c r="GB325" s="11"/>
      <c r="GC325" s="11"/>
      <c r="GD325" s="11"/>
      <c r="GE325" s="11"/>
      <c r="GF325" s="11"/>
      <c r="GG325" s="11"/>
      <c r="GH325" s="11"/>
      <c r="GI325" s="11"/>
      <c r="GJ325" s="11"/>
      <c r="GK325" s="11"/>
      <c r="GL325" s="11"/>
      <c r="GM325" s="11"/>
      <c r="GN325" s="11"/>
      <c r="GO325" s="11"/>
      <c r="GP325" s="11"/>
      <c r="GQ325" s="11"/>
      <c r="GR325" s="11"/>
      <c r="GS325" s="11"/>
      <c r="GT325" s="11"/>
      <c r="GU325" s="11"/>
      <c r="GV325" s="11"/>
      <c r="GW325" s="11"/>
      <c r="GX325" s="11"/>
      <c r="GY325" s="11"/>
      <c r="GZ325" s="11"/>
      <c r="HA325" s="11"/>
      <c r="HB325" s="11"/>
      <c r="HC325" s="11"/>
      <c r="HD325" s="11"/>
      <c r="HE325" s="11"/>
      <c r="HF325" s="11"/>
      <c r="HG325" s="11"/>
      <c r="HH325" s="11"/>
      <c r="HI325" s="11"/>
      <c r="HJ325" s="11"/>
      <c r="HK325" s="11"/>
      <c r="HL325" s="11"/>
      <c r="HM325" s="11"/>
      <c r="HN325" s="11"/>
      <c r="HO325" s="11"/>
      <c r="HP325" s="11"/>
      <c r="HQ325" s="11"/>
      <c r="HR325" s="11"/>
      <c r="HS325" s="11"/>
      <c r="HT325" s="11"/>
      <c r="HU325" s="11"/>
      <c r="HV325" s="11"/>
      <c r="HW325" s="11"/>
      <c r="HX325" s="11"/>
      <c r="HY325" s="11"/>
      <c r="HZ325" s="11"/>
      <c r="IA325" s="11"/>
      <c r="IB325" s="11"/>
      <c r="IC325" s="11"/>
      <c r="ID325" s="11"/>
      <c r="IE325" s="11"/>
      <c r="IF325" s="11"/>
      <c r="IG325" s="11"/>
      <c r="IH325" s="11"/>
      <c r="II325" s="11"/>
      <c r="IJ325" s="11"/>
      <c r="IK325" s="11"/>
      <c r="IL325" s="11"/>
      <c r="IM325" s="11"/>
      <c r="IN325" s="11"/>
      <c r="IO325" s="11"/>
      <c r="IP325" s="11"/>
      <c r="IQ325" s="11"/>
      <c r="IR325" s="11"/>
      <c r="IS325" s="11"/>
      <c r="IT325" s="11"/>
      <c r="IU325" s="11"/>
      <c r="IV325" s="11"/>
      <c r="IW325" s="11"/>
      <c r="IX325" s="11"/>
      <c r="IY325" s="11"/>
      <c r="IZ325" s="11"/>
      <c r="JA325" s="11"/>
      <c r="JB325" s="11"/>
      <c r="JC325" s="11"/>
      <c r="JD325" s="11"/>
      <c r="JE325" s="11"/>
      <c r="JF325" s="11"/>
      <c r="JG325" s="11"/>
      <c r="JH325" s="11"/>
      <c r="JI325" s="11"/>
      <c r="JJ325" s="11"/>
      <c r="JK325" s="11"/>
      <c r="JL325" s="11"/>
      <c r="JM325" s="11"/>
      <c r="JN325" s="11"/>
      <c r="JO325" s="11"/>
      <c r="JP325" s="11"/>
      <c r="JQ325" s="11"/>
      <c r="JR325" s="11"/>
      <c r="JS325" s="11"/>
      <c r="JT325" s="11"/>
      <c r="JU325" s="11"/>
      <c r="JV325" s="11"/>
    </row>
    <row r="326" spans="1:282" x14ac:dyDescent="0.25">
      <c r="A326" t="s">
        <v>322</v>
      </c>
      <c r="B326" t="s">
        <v>323</v>
      </c>
      <c r="C326" s="13" t="s">
        <v>307</v>
      </c>
      <c r="D326" t="s">
        <v>204</v>
      </c>
      <c r="E326" s="40">
        <v>32000</v>
      </c>
      <c r="F326" s="40">
        <v>918.4</v>
      </c>
      <c r="G326" s="40">
        <v>0</v>
      </c>
      <c r="H326" s="40">
        <v>972.8</v>
      </c>
      <c r="I326" s="40">
        <v>4770.95</v>
      </c>
      <c r="J326" s="40">
        <v>6662.15</v>
      </c>
      <c r="K326" s="40">
        <f>E326-J326</f>
        <v>25337.85</v>
      </c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1"/>
      <c r="AY326" s="11"/>
      <c r="AZ326" s="11"/>
      <c r="BA326" s="11"/>
      <c r="BB326" s="11"/>
      <c r="BC326" s="11"/>
      <c r="BD326" s="11"/>
      <c r="BE326" s="11"/>
      <c r="BF326" s="11"/>
      <c r="BG326" s="11"/>
      <c r="BH326" s="11"/>
      <c r="BI326" s="11"/>
      <c r="BJ326" s="11"/>
      <c r="BK326" s="11"/>
      <c r="BL326" s="11"/>
      <c r="BM326" s="11"/>
      <c r="BN326" s="11"/>
      <c r="BO326" s="11"/>
      <c r="BP326" s="11"/>
      <c r="BQ326" s="11"/>
      <c r="BR326" s="11"/>
      <c r="BS326" s="11"/>
      <c r="BT326" s="11"/>
      <c r="BU326" s="11"/>
      <c r="BV326" s="11"/>
      <c r="BW326" s="11"/>
      <c r="BX326" s="11"/>
      <c r="BY326" s="11"/>
      <c r="BZ326" s="11"/>
      <c r="CA326" s="11"/>
      <c r="CB326" s="11"/>
      <c r="CC326" s="11"/>
      <c r="CD326" s="11"/>
      <c r="CE326" s="11"/>
      <c r="CF326" s="11"/>
      <c r="CG326" s="11"/>
      <c r="CH326" s="11"/>
      <c r="CI326" s="11"/>
      <c r="CJ326" s="11"/>
      <c r="CK326" s="11"/>
      <c r="CL326" s="11"/>
      <c r="CM326" s="11"/>
      <c r="CN326" s="11"/>
      <c r="CO326" s="11"/>
      <c r="CP326" s="11"/>
      <c r="CQ326" s="11"/>
      <c r="CR326" s="11"/>
      <c r="CS326" s="11"/>
      <c r="CT326" s="11"/>
      <c r="CU326" s="11"/>
      <c r="CV326" s="11"/>
      <c r="CW326" s="11"/>
      <c r="CX326" s="11"/>
      <c r="CY326" s="11"/>
      <c r="CZ326" s="11"/>
      <c r="DA326" s="11"/>
      <c r="DB326" s="11"/>
      <c r="DC326" s="11"/>
      <c r="DD326" s="11"/>
      <c r="DE326" s="11"/>
      <c r="DF326" s="11"/>
      <c r="DG326" s="11"/>
      <c r="DH326" s="11"/>
      <c r="DI326" s="11"/>
      <c r="DJ326" s="11"/>
      <c r="DK326" s="11"/>
      <c r="DL326" s="11"/>
      <c r="DM326" s="11"/>
      <c r="DN326" s="11"/>
      <c r="DO326" s="11"/>
      <c r="DP326" s="11"/>
      <c r="DQ326" s="11"/>
      <c r="DR326" s="11"/>
      <c r="DS326" s="11"/>
      <c r="DT326" s="11"/>
      <c r="DU326" s="11"/>
      <c r="DV326" s="11"/>
      <c r="DW326" s="11"/>
      <c r="DX326" s="11"/>
      <c r="DY326" s="11"/>
      <c r="DZ326" s="11"/>
      <c r="EA326" s="11"/>
      <c r="EB326" s="11"/>
      <c r="EC326" s="11"/>
      <c r="ED326" s="11"/>
      <c r="EE326" s="11"/>
      <c r="EF326" s="11"/>
      <c r="EG326" s="11"/>
      <c r="EH326" s="11"/>
      <c r="EI326" s="11"/>
      <c r="EJ326" s="11"/>
      <c r="EK326" s="11"/>
      <c r="EL326" s="11"/>
      <c r="EM326" s="11"/>
      <c r="EN326" s="11"/>
      <c r="EO326" s="11"/>
      <c r="EP326" s="11"/>
      <c r="EQ326" s="11"/>
      <c r="ER326" s="11"/>
      <c r="ES326" s="11"/>
      <c r="ET326" s="11"/>
      <c r="EU326" s="11"/>
      <c r="EV326" s="11"/>
      <c r="EW326" s="11"/>
      <c r="EX326" s="11"/>
      <c r="EY326" s="11"/>
      <c r="EZ326" s="11"/>
      <c r="FA326" s="11"/>
      <c r="FB326" s="11"/>
      <c r="FC326" s="11"/>
      <c r="FD326" s="11"/>
      <c r="FE326" s="11"/>
      <c r="FF326" s="11"/>
      <c r="FG326" s="11"/>
      <c r="FH326" s="11"/>
      <c r="FI326" s="11"/>
      <c r="FJ326" s="11"/>
      <c r="FK326" s="11"/>
      <c r="FL326" s="11"/>
      <c r="FM326" s="11"/>
      <c r="FN326" s="11"/>
      <c r="FO326" s="11"/>
      <c r="FP326" s="11"/>
      <c r="FQ326" s="11"/>
      <c r="FR326" s="11"/>
      <c r="FS326" s="11"/>
      <c r="FT326" s="11"/>
      <c r="FU326" s="11"/>
      <c r="FV326" s="11"/>
      <c r="FW326" s="11"/>
      <c r="FX326" s="11"/>
      <c r="FY326" s="11"/>
      <c r="FZ326" s="11"/>
      <c r="GA326" s="11"/>
      <c r="GB326" s="11"/>
      <c r="GC326" s="11"/>
      <c r="GD326" s="11"/>
      <c r="GE326" s="11"/>
      <c r="GF326" s="11"/>
      <c r="GG326" s="11"/>
      <c r="GH326" s="11"/>
      <c r="GI326" s="11"/>
      <c r="GJ326" s="11"/>
      <c r="GK326" s="11"/>
      <c r="GL326" s="11"/>
      <c r="GM326" s="11"/>
      <c r="GN326" s="11"/>
      <c r="GO326" s="11"/>
      <c r="GP326" s="11"/>
      <c r="GQ326" s="11"/>
      <c r="GR326" s="11"/>
      <c r="GS326" s="11"/>
      <c r="GT326" s="11"/>
      <c r="GU326" s="11"/>
      <c r="GV326" s="11"/>
      <c r="GW326" s="11"/>
      <c r="GX326" s="11"/>
      <c r="GY326" s="11"/>
      <c r="GZ326" s="11"/>
      <c r="HA326" s="11"/>
      <c r="HB326" s="11"/>
      <c r="HC326" s="11"/>
      <c r="HD326" s="11"/>
      <c r="HE326" s="11"/>
      <c r="HF326" s="11"/>
      <c r="HG326" s="11"/>
      <c r="HH326" s="11"/>
      <c r="HI326" s="11"/>
      <c r="HJ326" s="11"/>
      <c r="HK326" s="11"/>
      <c r="HL326" s="11"/>
      <c r="HM326" s="11"/>
      <c r="HN326" s="11"/>
      <c r="HO326" s="11"/>
      <c r="HP326" s="11"/>
      <c r="HQ326" s="11"/>
      <c r="HR326" s="11"/>
      <c r="HS326" s="11"/>
      <c r="HT326" s="11"/>
      <c r="HU326" s="11"/>
      <c r="HV326" s="11"/>
      <c r="HW326" s="11"/>
      <c r="HX326" s="11"/>
      <c r="HY326" s="11"/>
      <c r="HZ326" s="11"/>
      <c r="IA326" s="11"/>
      <c r="IB326" s="11"/>
      <c r="IC326" s="11"/>
      <c r="ID326" s="11"/>
      <c r="IE326" s="11"/>
      <c r="IF326" s="11"/>
      <c r="IG326" s="11"/>
      <c r="IH326" s="11"/>
      <c r="II326" s="11"/>
      <c r="IJ326" s="11"/>
      <c r="IK326" s="11"/>
      <c r="IL326" s="11"/>
      <c r="IM326" s="11"/>
      <c r="IN326" s="11"/>
      <c r="IO326" s="11"/>
      <c r="IP326" s="11"/>
      <c r="IQ326" s="11"/>
      <c r="IR326" s="11"/>
      <c r="IS326" s="11"/>
      <c r="IT326" s="11"/>
      <c r="IU326" s="11"/>
      <c r="IV326" s="11"/>
      <c r="IW326" s="11"/>
      <c r="IX326" s="11"/>
      <c r="IY326" s="11"/>
      <c r="IZ326" s="11"/>
      <c r="JA326" s="11"/>
      <c r="JB326" s="11"/>
      <c r="JC326" s="11"/>
      <c r="JD326" s="11"/>
      <c r="JE326" s="11"/>
      <c r="JF326" s="11"/>
      <c r="JG326" s="11"/>
      <c r="JH326" s="11"/>
      <c r="JI326" s="11"/>
      <c r="JJ326" s="11"/>
      <c r="JK326" s="11"/>
      <c r="JL326" s="11"/>
      <c r="JM326" s="11"/>
      <c r="JN326" s="11"/>
      <c r="JO326" s="11"/>
      <c r="JP326" s="11"/>
      <c r="JQ326" s="11"/>
      <c r="JR326" s="11"/>
      <c r="JS326" s="11"/>
      <c r="JT326" s="11"/>
      <c r="JU326" s="11"/>
      <c r="JV326" s="11"/>
    </row>
    <row r="327" spans="1:282" s="26" customFormat="1" x14ac:dyDescent="0.25">
      <c r="A327" s="5" t="s">
        <v>269</v>
      </c>
      <c r="B327" s="5" t="s">
        <v>270</v>
      </c>
      <c r="C327" s="13" t="s">
        <v>307</v>
      </c>
      <c r="D327" s="8" t="s">
        <v>204</v>
      </c>
      <c r="E327" s="40">
        <v>28000</v>
      </c>
      <c r="F327" s="40">
        <v>803.6</v>
      </c>
      <c r="G327" s="40">
        <v>0</v>
      </c>
      <c r="H327" s="40">
        <f>E327*0.0304</f>
        <v>851.2</v>
      </c>
      <c r="I327" s="40">
        <v>4836.68</v>
      </c>
      <c r="J327" s="60">
        <v>6491.48</v>
      </c>
      <c r="K327" s="40">
        <f>E327-J327</f>
        <v>21508.52</v>
      </c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1"/>
      <c r="AY327" s="11"/>
      <c r="AZ327" s="11"/>
      <c r="BA327" s="11"/>
      <c r="BB327" s="11"/>
      <c r="BC327" s="11"/>
      <c r="BD327" s="11"/>
      <c r="BE327" s="11"/>
      <c r="BF327" s="11"/>
      <c r="BG327" s="11"/>
      <c r="BH327" s="11"/>
      <c r="BI327" s="11"/>
      <c r="BJ327" s="11"/>
      <c r="BK327" s="11"/>
      <c r="BL327" s="11"/>
      <c r="BM327" s="11"/>
      <c r="BN327" s="11"/>
      <c r="BO327" s="11"/>
      <c r="BP327" s="11"/>
      <c r="BQ327" s="11"/>
      <c r="BR327" s="11"/>
      <c r="BS327" s="11"/>
      <c r="BT327" s="11"/>
      <c r="BU327" s="11"/>
      <c r="BV327" s="11"/>
      <c r="BW327" s="11"/>
      <c r="BX327" s="11"/>
      <c r="BY327" s="11"/>
      <c r="BZ327" s="11"/>
      <c r="CA327" s="11"/>
      <c r="CB327" s="11"/>
      <c r="CC327" s="11"/>
      <c r="CD327" s="11"/>
      <c r="CE327" s="11"/>
      <c r="CF327" s="11"/>
      <c r="CG327" s="11"/>
      <c r="CH327" s="11"/>
      <c r="CI327" s="11"/>
      <c r="CJ327" s="11"/>
      <c r="CK327" s="11"/>
      <c r="CL327" s="11"/>
      <c r="CM327" s="11"/>
      <c r="CN327" s="11"/>
      <c r="CO327" s="11"/>
      <c r="CP327" s="11"/>
      <c r="CQ327" s="11"/>
      <c r="CR327" s="11"/>
      <c r="CS327" s="11"/>
      <c r="CT327" s="11"/>
      <c r="CU327" s="11"/>
      <c r="CV327" s="11"/>
      <c r="CW327" s="11"/>
      <c r="CX327" s="11"/>
      <c r="CY327" s="11"/>
      <c r="CZ327" s="11"/>
      <c r="DA327" s="11"/>
      <c r="DB327" s="11"/>
      <c r="DC327" s="11"/>
      <c r="DD327" s="11"/>
      <c r="DE327" s="11"/>
      <c r="DF327" s="11"/>
      <c r="DG327" s="11"/>
      <c r="DH327" s="11"/>
      <c r="DI327" s="11"/>
      <c r="DJ327" s="11"/>
      <c r="DK327" s="11"/>
      <c r="DL327" s="11"/>
      <c r="DM327" s="11"/>
      <c r="DN327" s="11"/>
      <c r="DO327" s="11"/>
      <c r="DP327" s="11"/>
      <c r="DQ327" s="11"/>
      <c r="DR327" s="11"/>
      <c r="DS327" s="11"/>
      <c r="DT327" s="11"/>
      <c r="DU327" s="11"/>
      <c r="DV327" s="11"/>
      <c r="DW327" s="11"/>
      <c r="DX327" s="11"/>
      <c r="DY327" s="11"/>
      <c r="DZ327" s="11"/>
      <c r="EA327" s="11"/>
      <c r="EB327" s="11"/>
      <c r="EC327" s="11"/>
      <c r="ED327" s="11"/>
      <c r="EE327" s="11"/>
      <c r="EF327" s="11"/>
      <c r="EG327" s="11"/>
      <c r="EH327" s="11"/>
      <c r="EI327" s="11"/>
      <c r="EJ327" s="11"/>
      <c r="EK327" s="11"/>
      <c r="EL327" s="11"/>
      <c r="EM327" s="11"/>
      <c r="EN327" s="11"/>
      <c r="EO327" s="11"/>
      <c r="EP327" s="11"/>
      <c r="EQ327" s="11"/>
      <c r="ER327" s="11"/>
      <c r="ES327" s="11"/>
      <c r="ET327" s="11"/>
      <c r="EU327" s="11"/>
      <c r="EV327" s="11"/>
      <c r="EW327" s="11"/>
      <c r="EX327" s="11"/>
      <c r="EY327" s="11"/>
      <c r="EZ327" s="11"/>
      <c r="FA327" s="11"/>
      <c r="FB327" s="11"/>
      <c r="FC327" s="11"/>
      <c r="FD327" s="11"/>
      <c r="FE327" s="11"/>
      <c r="FF327" s="11"/>
      <c r="FG327" s="11"/>
      <c r="FH327" s="11"/>
      <c r="FI327" s="11"/>
      <c r="FJ327" s="11"/>
      <c r="FK327" s="11"/>
      <c r="FL327" s="11"/>
      <c r="FM327" s="11"/>
      <c r="FN327" s="11"/>
      <c r="FO327" s="11"/>
      <c r="FP327" s="11"/>
      <c r="FQ327" s="11"/>
      <c r="FR327" s="11"/>
      <c r="FS327" s="11"/>
      <c r="FT327" s="11"/>
      <c r="FU327" s="11"/>
      <c r="FV327" s="11"/>
      <c r="FW327" s="11"/>
      <c r="FX327" s="11"/>
      <c r="FY327" s="11"/>
      <c r="FZ327" s="11"/>
      <c r="GA327" s="11"/>
      <c r="GB327" s="11"/>
      <c r="GC327" s="11"/>
      <c r="GD327" s="11"/>
      <c r="GE327" s="11"/>
      <c r="GF327" s="11"/>
      <c r="GG327" s="11"/>
      <c r="GH327" s="11"/>
      <c r="GI327" s="11"/>
      <c r="GJ327" s="11"/>
      <c r="GK327" s="11"/>
      <c r="GL327" s="11"/>
      <c r="GM327" s="11"/>
      <c r="GN327" s="11"/>
      <c r="GO327" s="11"/>
      <c r="GP327" s="11"/>
      <c r="GQ327" s="11"/>
      <c r="GR327" s="11"/>
      <c r="GS327" s="11"/>
      <c r="GT327" s="11"/>
      <c r="GU327" s="11"/>
      <c r="GV327" s="11"/>
      <c r="GW327" s="11"/>
      <c r="GX327" s="11"/>
      <c r="GY327" s="11"/>
      <c r="GZ327" s="11"/>
      <c r="HA327" s="11"/>
      <c r="HB327" s="11"/>
      <c r="HC327" s="11"/>
      <c r="HD327" s="11"/>
      <c r="HE327" s="11"/>
      <c r="HF327" s="11"/>
      <c r="HG327" s="11"/>
      <c r="HH327" s="11"/>
      <c r="HI327" s="11"/>
      <c r="HJ327" s="11"/>
      <c r="HK327" s="11"/>
      <c r="HL327" s="11"/>
      <c r="HM327" s="11"/>
      <c r="HN327" s="11"/>
      <c r="HO327" s="11"/>
      <c r="HP327" s="11"/>
      <c r="HQ327" s="11"/>
      <c r="HR327" s="11"/>
      <c r="HS327" s="11"/>
      <c r="HT327" s="11"/>
      <c r="HU327" s="11"/>
      <c r="HV327" s="11"/>
      <c r="HW327" s="11"/>
      <c r="HX327" s="11"/>
      <c r="HY327" s="11"/>
      <c r="HZ327" s="11"/>
      <c r="IA327" s="11"/>
      <c r="IB327" s="11"/>
      <c r="IC327" s="11"/>
      <c r="ID327" s="11"/>
      <c r="IE327" s="11"/>
      <c r="IF327" s="11"/>
      <c r="IG327" s="11"/>
      <c r="IH327" s="11"/>
      <c r="II327" s="11"/>
      <c r="IJ327" s="11"/>
      <c r="IK327" s="11"/>
      <c r="IL327" s="11"/>
      <c r="IM327" s="11"/>
      <c r="IN327" s="11"/>
      <c r="IO327" s="11"/>
      <c r="IP327" s="11"/>
      <c r="IQ327" s="11"/>
      <c r="IR327" s="11"/>
      <c r="IS327" s="11"/>
      <c r="IT327" s="11"/>
      <c r="IU327" s="11"/>
      <c r="IV327" s="11"/>
      <c r="IW327" s="11"/>
      <c r="IX327" s="11"/>
      <c r="IY327" s="11"/>
      <c r="IZ327" s="11"/>
      <c r="JA327" s="11"/>
      <c r="JB327" s="11"/>
      <c r="JC327" s="11"/>
      <c r="JD327" s="11"/>
      <c r="JE327" s="11"/>
      <c r="JF327" s="11"/>
      <c r="JG327" s="11"/>
      <c r="JH327" s="11"/>
      <c r="JI327" s="11"/>
      <c r="JJ327" s="11"/>
      <c r="JK327" s="11"/>
      <c r="JL327" s="11"/>
      <c r="JM327" s="11"/>
      <c r="JN327" s="11"/>
      <c r="JO327" s="11"/>
      <c r="JP327" s="11"/>
      <c r="JQ327" s="11"/>
      <c r="JR327" s="11"/>
      <c r="JS327" s="11"/>
      <c r="JT327" s="11"/>
      <c r="JU327" s="11"/>
      <c r="JV327" s="11"/>
    </row>
    <row r="328" spans="1:282" x14ac:dyDescent="0.25">
      <c r="A328" s="5" t="s">
        <v>189</v>
      </c>
      <c r="B328" s="5" t="s">
        <v>90</v>
      </c>
      <c r="C328" s="13" t="s">
        <v>308</v>
      </c>
      <c r="D328" s="8" t="s">
        <v>204</v>
      </c>
      <c r="E328" s="40">
        <v>65000</v>
      </c>
      <c r="F328" s="40">
        <v>1865.5</v>
      </c>
      <c r="G328" s="40">
        <v>4427.58</v>
      </c>
      <c r="H328" s="40">
        <v>1976</v>
      </c>
      <c r="I328" s="40">
        <v>175</v>
      </c>
      <c r="J328" s="40">
        <v>8444.08</v>
      </c>
      <c r="K328" s="40">
        <f>E328-J328</f>
        <v>56555.92</v>
      </c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1"/>
      <c r="AY328" s="11"/>
      <c r="AZ328" s="11"/>
      <c r="BA328" s="11"/>
      <c r="BB328" s="11"/>
      <c r="BC328" s="11"/>
      <c r="BD328" s="11"/>
      <c r="BE328" s="11"/>
      <c r="BF328" s="11"/>
      <c r="BG328" s="11"/>
      <c r="BH328" s="11"/>
      <c r="BI328" s="11"/>
      <c r="BJ328" s="11"/>
      <c r="BK328" s="11"/>
      <c r="BL328" s="11"/>
      <c r="BM328" s="11"/>
      <c r="BN328" s="11"/>
      <c r="BO328" s="11"/>
      <c r="BP328" s="11"/>
      <c r="BQ328" s="11"/>
      <c r="BR328" s="11"/>
      <c r="BS328" s="11"/>
      <c r="BT328" s="11"/>
      <c r="BU328" s="11"/>
      <c r="BV328" s="11"/>
      <c r="BW328" s="11"/>
      <c r="BX328" s="11"/>
      <c r="BY328" s="11"/>
      <c r="BZ328" s="11"/>
      <c r="CA328" s="11"/>
      <c r="CB328" s="11"/>
      <c r="CC328" s="11"/>
      <c r="CD328" s="11"/>
      <c r="CE328" s="11"/>
      <c r="CF328" s="11"/>
      <c r="CG328" s="11"/>
      <c r="CH328" s="11"/>
      <c r="CI328" s="11"/>
      <c r="CJ328" s="11"/>
      <c r="CK328" s="11"/>
      <c r="CL328" s="11"/>
      <c r="CM328" s="11"/>
      <c r="CN328" s="11"/>
      <c r="CO328" s="11"/>
      <c r="CP328" s="11"/>
      <c r="CQ328" s="11"/>
      <c r="CR328" s="11"/>
      <c r="CS328" s="11"/>
      <c r="CT328" s="11"/>
      <c r="CU328" s="11"/>
      <c r="CV328" s="11"/>
      <c r="CW328" s="11"/>
      <c r="CX328" s="11"/>
      <c r="CY328" s="11"/>
      <c r="CZ328" s="11"/>
      <c r="DA328" s="11"/>
      <c r="DB328" s="11"/>
      <c r="DC328" s="11"/>
      <c r="DD328" s="11"/>
      <c r="DE328" s="11"/>
      <c r="DF328" s="11"/>
      <c r="DG328" s="11"/>
      <c r="DH328" s="11"/>
      <c r="DI328" s="11"/>
      <c r="DJ328" s="11"/>
      <c r="DK328" s="11"/>
      <c r="DL328" s="11"/>
      <c r="DM328" s="11"/>
      <c r="DN328" s="11"/>
      <c r="DO328" s="11"/>
      <c r="DP328" s="11"/>
      <c r="DQ328" s="11"/>
      <c r="DR328" s="11"/>
      <c r="DS328" s="11"/>
      <c r="DT328" s="11"/>
      <c r="DU328" s="11"/>
      <c r="DV328" s="11"/>
      <c r="DW328" s="11"/>
      <c r="DX328" s="11"/>
      <c r="DY328" s="11"/>
      <c r="DZ328" s="11"/>
      <c r="EA328" s="11"/>
      <c r="EB328" s="11"/>
      <c r="EC328" s="11"/>
      <c r="ED328" s="11"/>
      <c r="EE328" s="11"/>
      <c r="EF328" s="11"/>
      <c r="EG328" s="11"/>
      <c r="EH328" s="11"/>
      <c r="EI328" s="11"/>
      <c r="EJ328" s="11"/>
      <c r="EK328" s="11"/>
      <c r="EL328" s="11"/>
      <c r="EM328" s="11"/>
      <c r="EN328" s="11"/>
      <c r="EO328" s="11"/>
      <c r="EP328" s="11"/>
      <c r="EQ328" s="11"/>
      <c r="ER328" s="11"/>
      <c r="ES328" s="11"/>
      <c r="ET328" s="11"/>
      <c r="EU328" s="11"/>
      <c r="EV328" s="11"/>
      <c r="EW328" s="11"/>
      <c r="EX328" s="11"/>
      <c r="EY328" s="11"/>
      <c r="EZ328" s="11"/>
      <c r="FA328" s="11"/>
      <c r="FB328" s="11"/>
      <c r="FC328" s="11"/>
      <c r="FD328" s="11"/>
      <c r="FE328" s="11"/>
      <c r="FF328" s="11"/>
      <c r="FG328" s="11"/>
      <c r="FH328" s="11"/>
      <c r="FI328" s="11"/>
      <c r="FJ328" s="11"/>
      <c r="FK328" s="11"/>
      <c r="FL328" s="11"/>
      <c r="FM328" s="11"/>
      <c r="FN328" s="11"/>
      <c r="FO328" s="11"/>
      <c r="FP328" s="11"/>
      <c r="FQ328" s="11"/>
      <c r="FR328" s="11"/>
      <c r="FS328" s="11"/>
      <c r="FT328" s="11"/>
      <c r="FU328" s="11"/>
      <c r="FV328" s="11"/>
      <c r="FW328" s="11"/>
      <c r="FX328" s="11"/>
      <c r="FY328" s="11"/>
      <c r="FZ328" s="11"/>
      <c r="GA328" s="11"/>
      <c r="GB328" s="11"/>
      <c r="GC328" s="11"/>
      <c r="GD328" s="11"/>
      <c r="GE328" s="11"/>
      <c r="GF328" s="11"/>
      <c r="GG328" s="11"/>
      <c r="GH328" s="11"/>
      <c r="GI328" s="11"/>
      <c r="GJ328" s="11"/>
      <c r="GK328" s="11"/>
      <c r="GL328" s="11"/>
      <c r="GM328" s="11"/>
      <c r="GN328" s="11"/>
      <c r="GO328" s="11"/>
      <c r="GP328" s="11"/>
      <c r="GQ328" s="11"/>
      <c r="GR328" s="11"/>
      <c r="GS328" s="11"/>
      <c r="GT328" s="11"/>
      <c r="GU328" s="11"/>
      <c r="GV328" s="11"/>
      <c r="GW328" s="11"/>
      <c r="GX328" s="11"/>
      <c r="GY328" s="11"/>
      <c r="GZ328" s="11"/>
      <c r="HA328" s="11"/>
      <c r="HB328" s="11"/>
      <c r="HC328" s="11"/>
      <c r="HD328" s="11"/>
      <c r="HE328" s="11"/>
      <c r="HF328" s="11"/>
      <c r="HG328" s="11"/>
      <c r="HH328" s="11"/>
      <c r="HI328" s="11"/>
      <c r="HJ328" s="11"/>
      <c r="HK328" s="11"/>
      <c r="HL328" s="11"/>
      <c r="HM328" s="11"/>
      <c r="HN328" s="11"/>
      <c r="HO328" s="11"/>
      <c r="HP328" s="11"/>
      <c r="HQ328" s="11"/>
      <c r="HR328" s="11"/>
      <c r="HS328" s="11"/>
      <c r="HT328" s="11"/>
      <c r="HU328" s="11"/>
      <c r="HV328" s="11"/>
      <c r="HW328" s="11"/>
      <c r="HX328" s="11"/>
      <c r="HY328" s="11"/>
      <c r="HZ328" s="11"/>
      <c r="IA328" s="11"/>
      <c r="IB328" s="11"/>
      <c r="IC328" s="11"/>
      <c r="ID328" s="11"/>
      <c r="IE328" s="11"/>
      <c r="IF328" s="11"/>
      <c r="IG328" s="11"/>
      <c r="IH328" s="11"/>
      <c r="II328" s="11"/>
      <c r="IJ328" s="11"/>
      <c r="IK328" s="11"/>
      <c r="IL328" s="11"/>
      <c r="IM328" s="11"/>
      <c r="IN328" s="11"/>
      <c r="IO328" s="11"/>
      <c r="IP328" s="11"/>
      <c r="IQ328" s="11"/>
      <c r="IR328" s="11"/>
      <c r="IS328" s="11"/>
      <c r="IT328" s="11"/>
      <c r="IU328" s="11"/>
      <c r="IV328" s="11"/>
      <c r="IW328" s="11"/>
      <c r="IX328" s="11"/>
      <c r="IY328" s="11"/>
      <c r="IZ328" s="11"/>
      <c r="JA328" s="11"/>
      <c r="JB328" s="11"/>
      <c r="JC328" s="11"/>
      <c r="JD328" s="11"/>
      <c r="JE328" s="11"/>
      <c r="JF328" s="11"/>
      <c r="JG328" s="11"/>
      <c r="JH328" s="11"/>
      <c r="JI328" s="11"/>
      <c r="JJ328" s="11"/>
      <c r="JK328" s="11"/>
      <c r="JL328" s="11"/>
      <c r="JM328" s="11"/>
      <c r="JN328" s="11"/>
      <c r="JO328" s="11"/>
      <c r="JP328" s="11"/>
      <c r="JQ328" s="11"/>
      <c r="JR328" s="11"/>
      <c r="JS328" s="11"/>
      <c r="JT328" s="11"/>
      <c r="JU328" s="11"/>
      <c r="JV328" s="11"/>
    </row>
    <row r="329" spans="1:282" x14ac:dyDescent="0.25">
      <c r="A329" s="24" t="s">
        <v>12</v>
      </c>
      <c r="B329" s="24">
        <v>3</v>
      </c>
      <c r="C329" s="25"/>
      <c r="D329" s="24"/>
      <c r="E329" s="47">
        <f>SUM(E327:E327)+E326+E328</f>
        <v>125000</v>
      </c>
      <c r="F329" s="47">
        <f>SUM(F327:F327)+F326+F328</f>
        <v>3587.5</v>
      </c>
      <c r="G329" s="47">
        <f>+G328+G327+G326</f>
        <v>4427.58</v>
      </c>
      <c r="H329" s="47">
        <f>SUM(H327:H327)+H326+H328</f>
        <v>3800</v>
      </c>
      <c r="I329" s="47">
        <f>SUM(I327:I327)+I326+I328</f>
        <v>9782.6299999999992</v>
      </c>
      <c r="J329" s="47">
        <f>SUM(J327:J327)+J326+J328</f>
        <v>21597.71</v>
      </c>
      <c r="K329" s="47">
        <f>SUM(K327:K327)+K326+K328</f>
        <v>103402.29</v>
      </c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1"/>
      <c r="AY329" s="11"/>
      <c r="AZ329" s="11"/>
      <c r="BA329" s="11"/>
      <c r="BB329" s="11"/>
      <c r="BC329" s="11"/>
      <c r="BD329" s="11"/>
      <c r="BE329" s="11"/>
      <c r="BF329" s="11"/>
      <c r="BG329" s="11"/>
      <c r="BH329" s="11"/>
      <c r="BI329" s="11"/>
      <c r="BJ329" s="11"/>
      <c r="BK329" s="11"/>
      <c r="BL329" s="11"/>
      <c r="BM329" s="11"/>
      <c r="BN329" s="11"/>
      <c r="BO329" s="11"/>
      <c r="BP329" s="11"/>
      <c r="BQ329" s="11"/>
      <c r="BR329" s="11"/>
      <c r="BS329" s="11"/>
      <c r="BT329" s="11"/>
      <c r="BU329" s="11"/>
      <c r="BV329" s="11"/>
      <c r="BW329" s="11"/>
      <c r="BX329" s="11"/>
      <c r="BY329" s="11"/>
      <c r="BZ329" s="11"/>
      <c r="CA329" s="11"/>
      <c r="CB329" s="11"/>
      <c r="CC329" s="11"/>
      <c r="CD329" s="11"/>
      <c r="CE329" s="11"/>
      <c r="CF329" s="11"/>
      <c r="CG329" s="11"/>
      <c r="CH329" s="11"/>
      <c r="CI329" s="11"/>
      <c r="CJ329" s="11"/>
      <c r="CK329" s="11"/>
      <c r="CL329" s="11"/>
      <c r="CM329" s="11"/>
      <c r="CN329" s="11"/>
      <c r="CO329" s="11"/>
      <c r="CP329" s="11"/>
      <c r="CQ329" s="11"/>
      <c r="CR329" s="11"/>
      <c r="CS329" s="11"/>
      <c r="CT329" s="11"/>
      <c r="CU329" s="11"/>
      <c r="CV329" s="11"/>
      <c r="CW329" s="11"/>
      <c r="CX329" s="11"/>
      <c r="CY329" s="11"/>
      <c r="CZ329" s="11"/>
      <c r="DA329" s="11"/>
      <c r="DB329" s="11"/>
      <c r="DC329" s="11"/>
      <c r="DD329" s="11"/>
      <c r="DE329" s="11"/>
      <c r="DF329" s="11"/>
      <c r="DG329" s="11"/>
      <c r="DH329" s="11"/>
      <c r="DI329" s="11"/>
      <c r="DJ329" s="11"/>
      <c r="DK329" s="11"/>
      <c r="DL329" s="11"/>
      <c r="DM329" s="11"/>
      <c r="DN329" s="11"/>
      <c r="DO329" s="11"/>
      <c r="DP329" s="11"/>
      <c r="DQ329" s="11"/>
      <c r="DR329" s="11"/>
      <c r="DS329" s="11"/>
      <c r="DT329" s="11"/>
      <c r="DU329" s="11"/>
      <c r="DV329" s="11"/>
      <c r="DW329" s="11"/>
      <c r="DX329" s="11"/>
      <c r="DY329" s="11"/>
      <c r="DZ329" s="11"/>
      <c r="EA329" s="11"/>
      <c r="EB329" s="11"/>
      <c r="EC329" s="11"/>
      <c r="ED329" s="11"/>
      <c r="EE329" s="11"/>
      <c r="EF329" s="11"/>
      <c r="EG329" s="11"/>
      <c r="EH329" s="11"/>
      <c r="EI329" s="11"/>
      <c r="EJ329" s="11"/>
      <c r="EK329" s="11"/>
      <c r="EL329" s="11"/>
      <c r="EM329" s="11"/>
      <c r="EN329" s="11"/>
      <c r="EO329" s="11"/>
      <c r="EP329" s="11"/>
      <c r="EQ329" s="11"/>
      <c r="ER329" s="11"/>
      <c r="ES329" s="11"/>
      <c r="ET329" s="11"/>
      <c r="EU329" s="11"/>
      <c r="EV329" s="11"/>
      <c r="EW329" s="11"/>
      <c r="EX329" s="11"/>
      <c r="EY329" s="11"/>
      <c r="EZ329" s="11"/>
      <c r="FA329" s="11"/>
      <c r="FB329" s="11"/>
      <c r="FC329" s="11"/>
      <c r="FD329" s="11"/>
      <c r="FE329" s="11"/>
      <c r="FF329" s="11"/>
      <c r="FG329" s="11"/>
      <c r="FH329" s="11"/>
      <c r="FI329" s="11"/>
      <c r="FJ329" s="11"/>
      <c r="FK329" s="11"/>
      <c r="FL329" s="11"/>
      <c r="FM329" s="11"/>
      <c r="FN329" s="11"/>
      <c r="FO329" s="11"/>
      <c r="FP329" s="11"/>
      <c r="FQ329" s="11"/>
      <c r="FR329" s="11"/>
      <c r="FS329" s="11"/>
      <c r="FT329" s="11"/>
      <c r="FU329" s="11"/>
      <c r="FV329" s="11"/>
      <c r="FW329" s="11"/>
      <c r="FX329" s="11"/>
      <c r="FY329" s="11"/>
      <c r="FZ329" s="11"/>
      <c r="GA329" s="11"/>
      <c r="GB329" s="11"/>
      <c r="GC329" s="11"/>
      <c r="GD329" s="11"/>
      <c r="GE329" s="11"/>
      <c r="GF329" s="11"/>
      <c r="GG329" s="11"/>
      <c r="GH329" s="11"/>
      <c r="GI329" s="11"/>
      <c r="GJ329" s="11"/>
      <c r="GK329" s="11"/>
      <c r="GL329" s="11"/>
      <c r="GM329" s="11"/>
      <c r="GN329" s="11"/>
      <c r="GO329" s="11"/>
      <c r="GP329" s="11"/>
      <c r="GQ329" s="11"/>
      <c r="GR329" s="11"/>
      <c r="GS329" s="11"/>
      <c r="GT329" s="11"/>
      <c r="GU329" s="11"/>
      <c r="GV329" s="11"/>
      <c r="GW329" s="11"/>
      <c r="GX329" s="11"/>
      <c r="GY329" s="11"/>
      <c r="GZ329" s="11"/>
      <c r="HA329" s="11"/>
      <c r="HB329" s="11"/>
      <c r="HC329" s="11"/>
      <c r="HD329" s="11"/>
      <c r="HE329" s="11"/>
      <c r="HF329" s="11"/>
      <c r="HG329" s="11"/>
      <c r="HH329" s="11"/>
      <c r="HI329" s="11"/>
      <c r="HJ329" s="11"/>
      <c r="HK329" s="11"/>
      <c r="HL329" s="11"/>
      <c r="HM329" s="11"/>
      <c r="HN329" s="11"/>
      <c r="HO329" s="11"/>
      <c r="HP329" s="11"/>
      <c r="HQ329" s="11"/>
      <c r="HR329" s="11"/>
      <c r="HS329" s="11"/>
      <c r="HT329" s="11"/>
      <c r="HU329" s="11"/>
      <c r="HV329" s="11"/>
      <c r="HW329" s="11"/>
      <c r="HX329" s="11"/>
      <c r="HY329" s="11"/>
      <c r="HZ329" s="11"/>
      <c r="IA329" s="11"/>
      <c r="IB329" s="11"/>
      <c r="IC329" s="11"/>
      <c r="ID329" s="11"/>
      <c r="IE329" s="11"/>
      <c r="IF329" s="11"/>
      <c r="IG329" s="11"/>
      <c r="IH329" s="11"/>
      <c r="II329" s="11"/>
      <c r="IJ329" s="11"/>
      <c r="IK329" s="11"/>
      <c r="IL329" s="11"/>
      <c r="IM329" s="11"/>
      <c r="IN329" s="11"/>
      <c r="IO329" s="11"/>
      <c r="IP329" s="11"/>
      <c r="IQ329" s="11"/>
      <c r="IR329" s="11"/>
      <c r="IS329" s="11"/>
      <c r="IT329" s="11"/>
      <c r="IU329" s="11"/>
      <c r="IV329" s="11"/>
      <c r="IW329" s="11"/>
      <c r="IX329" s="11"/>
      <c r="IY329" s="11"/>
      <c r="IZ329" s="11"/>
      <c r="JA329" s="11"/>
      <c r="JB329" s="11"/>
      <c r="JC329" s="11"/>
      <c r="JD329" s="11"/>
      <c r="JE329" s="11"/>
      <c r="JF329" s="11"/>
      <c r="JG329" s="11"/>
      <c r="JH329" s="11"/>
      <c r="JI329" s="11"/>
      <c r="JJ329" s="11"/>
      <c r="JK329" s="11"/>
      <c r="JL329" s="11"/>
      <c r="JM329" s="11"/>
      <c r="JN329" s="11"/>
      <c r="JO329" s="11"/>
      <c r="JP329" s="11"/>
      <c r="JQ329" s="11"/>
      <c r="JR329" s="11"/>
      <c r="JS329" s="11"/>
      <c r="JT329" s="11"/>
      <c r="JU329" s="11"/>
      <c r="JV329" s="11"/>
    </row>
    <row r="330" spans="1:282" s="27" customFormat="1" x14ac:dyDescent="0.25">
      <c r="A330"/>
      <c r="B330"/>
      <c r="C330" s="13"/>
      <c r="D330"/>
      <c r="E330" s="40"/>
      <c r="F330" s="40"/>
      <c r="G330" s="40"/>
      <c r="H330" s="40"/>
      <c r="I330" s="40"/>
      <c r="J330" s="40"/>
      <c r="K330" s="40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1"/>
      <c r="AY330" s="11"/>
      <c r="AZ330" s="11"/>
      <c r="BA330" s="11"/>
      <c r="BB330" s="11"/>
      <c r="BC330" s="11"/>
      <c r="BD330" s="11"/>
      <c r="BE330" s="11"/>
      <c r="BF330" s="11"/>
      <c r="BG330" s="11"/>
      <c r="BH330" s="11"/>
      <c r="BI330" s="11"/>
      <c r="BJ330" s="11"/>
      <c r="BK330" s="11"/>
      <c r="BL330" s="11"/>
      <c r="BM330" s="11"/>
      <c r="BN330" s="11"/>
      <c r="BO330" s="11"/>
      <c r="BP330" s="11"/>
      <c r="BQ330" s="11"/>
      <c r="BR330" s="11"/>
      <c r="BS330" s="11"/>
      <c r="BT330" s="11"/>
      <c r="BU330" s="11"/>
      <c r="BV330" s="11"/>
      <c r="BW330" s="11"/>
      <c r="BX330" s="11"/>
      <c r="BY330" s="11"/>
      <c r="BZ330" s="11"/>
      <c r="CA330" s="11"/>
      <c r="CB330" s="11"/>
      <c r="CC330" s="11"/>
      <c r="CD330" s="11"/>
      <c r="CE330" s="11"/>
      <c r="CF330" s="11"/>
      <c r="CG330" s="11"/>
      <c r="CH330" s="11"/>
      <c r="CI330" s="11"/>
      <c r="CJ330" s="11"/>
      <c r="CK330" s="11"/>
      <c r="CL330" s="11"/>
      <c r="CM330" s="11"/>
      <c r="CN330" s="11"/>
      <c r="CO330" s="11"/>
      <c r="CP330" s="11"/>
      <c r="CQ330" s="11"/>
      <c r="CR330" s="11"/>
      <c r="CS330" s="11"/>
      <c r="CT330" s="11"/>
      <c r="CU330" s="11"/>
      <c r="CV330" s="11"/>
      <c r="CW330" s="11"/>
      <c r="CX330" s="11"/>
      <c r="CY330" s="11"/>
      <c r="CZ330" s="11"/>
      <c r="DA330" s="11"/>
      <c r="DB330" s="11"/>
      <c r="DC330" s="11"/>
      <c r="DD330" s="11"/>
      <c r="DE330" s="11"/>
      <c r="DF330" s="11"/>
      <c r="DG330" s="11"/>
      <c r="DH330" s="11"/>
      <c r="DI330" s="11"/>
      <c r="DJ330" s="11"/>
      <c r="DK330" s="11"/>
      <c r="DL330" s="11"/>
      <c r="DM330" s="11"/>
      <c r="DN330" s="11"/>
      <c r="DO330" s="11"/>
      <c r="DP330" s="11"/>
      <c r="DQ330" s="11"/>
      <c r="DR330" s="11"/>
      <c r="DS330" s="11"/>
      <c r="DT330" s="11"/>
      <c r="DU330" s="11"/>
      <c r="DV330" s="11"/>
      <c r="DW330" s="11"/>
      <c r="DX330" s="11"/>
      <c r="DY330" s="11"/>
      <c r="DZ330" s="11"/>
      <c r="EA330" s="11"/>
      <c r="EB330" s="11"/>
      <c r="EC330" s="11"/>
      <c r="ED330" s="11"/>
      <c r="EE330" s="11"/>
      <c r="EF330" s="11"/>
      <c r="EG330" s="11"/>
      <c r="EH330" s="11"/>
      <c r="EI330" s="11"/>
      <c r="EJ330" s="11"/>
      <c r="EK330" s="11"/>
      <c r="EL330" s="11"/>
      <c r="EM330" s="11"/>
      <c r="EN330" s="11"/>
      <c r="EO330" s="11"/>
      <c r="EP330" s="11"/>
      <c r="EQ330" s="11"/>
      <c r="ER330" s="11"/>
      <c r="ES330" s="11"/>
      <c r="ET330" s="11"/>
      <c r="EU330" s="11"/>
      <c r="EV330" s="11"/>
      <c r="EW330" s="11"/>
      <c r="EX330" s="11"/>
      <c r="EY330" s="11"/>
      <c r="EZ330" s="11"/>
      <c r="FA330" s="11"/>
      <c r="FB330" s="11"/>
      <c r="FC330" s="11"/>
      <c r="FD330" s="11"/>
      <c r="FE330" s="11"/>
      <c r="FF330" s="11"/>
      <c r="FG330" s="11"/>
      <c r="FH330" s="11"/>
      <c r="FI330" s="11"/>
      <c r="FJ330" s="11"/>
      <c r="FK330" s="11"/>
      <c r="FL330" s="11"/>
      <c r="FM330" s="11"/>
      <c r="FN330" s="11"/>
      <c r="FO330" s="11"/>
      <c r="FP330" s="11"/>
      <c r="FQ330" s="11"/>
      <c r="FR330" s="11"/>
      <c r="FS330" s="11"/>
      <c r="FT330" s="11"/>
      <c r="FU330" s="11"/>
      <c r="FV330" s="11"/>
      <c r="FW330" s="11"/>
      <c r="FX330" s="11"/>
      <c r="FY330" s="11"/>
      <c r="FZ330" s="11"/>
      <c r="GA330" s="11"/>
      <c r="GB330" s="11"/>
      <c r="GC330" s="11"/>
      <c r="GD330" s="11"/>
      <c r="GE330" s="11"/>
      <c r="GF330" s="11"/>
      <c r="GG330" s="11"/>
      <c r="GH330" s="11"/>
      <c r="GI330" s="11"/>
      <c r="GJ330" s="11"/>
      <c r="GK330" s="11"/>
      <c r="GL330" s="11"/>
      <c r="GM330" s="11"/>
      <c r="GN330" s="11"/>
      <c r="GO330" s="11"/>
      <c r="GP330" s="11"/>
      <c r="GQ330" s="11"/>
      <c r="GR330" s="11"/>
      <c r="GS330" s="11"/>
      <c r="GT330" s="11"/>
      <c r="GU330" s="11"/>
      <c r="GV330" s="11"/>
      <c r="GW330" s="11"/>
      <c r="GX330" s="11"/>
      <c r="GY330" s="11"/>
      <c r="GZ330" s="11"/>
      <c r="HA330" s="11"/>
      <c r="HB330" s="11"/>
      <c r="HC330" s="11"/>
      <c r="HD330" s="11"/>
      <c r="HE330" s="11"/>
      <c r="HF330" s="11"/>
      <c r="HG330" s="11"/>
      <c r="HH330" s="11"/>
      <c r="HI330" s="11"/>
      <c r="HJ330" s="11"/>
      <c r="HK330" s="11"/>
      <c r="HL330" s="11"/>
      <c r="HM330" s="11"/>
      <c r="HN330" s="11"/>
      <c r="HO330" s="11"/>
      <c r="HP330" s="11"/>
      <c r="HQ330" s="11"/>
      <c r="HR330" s="11"/>
      <c r="HS330" s="11"/>
      <c r="HT330" s="11"/>
      <c r="HU330" s="11"/>
      <c r="HV330" s="11"/>
      <c r="HW330" s="11"/>
      <c r="HX330" s="11"/>
      <c r="HY330" s="11"/>
      <c r="HZ330" s="11"/>
      <c r="IA330" s="11"/>
      <c r="IB330" s="11"/>
      <c r="IC330" s="11"/>
      <c r="ID330" s="11"/>
      <c r="IE330" s="11"/>
      <c r="IF330" s="11"/>
      <c r="IG330" s="11"/>
      <c r="IH330" s="11"/>
      <c r="II330" s="11"/>
      <c r="IJ330" s="11"/>
      <c r="IK330" s="11"/>
      <c r="IL330" s="11"/>
      <c r="IM330" s="11"/>
      <c r="IN330" s="11"/>
      <c r="IO330" s="11"/>
      <c r="IP330" s="11"/>
      <c r="IQ330" s="11"/>
      <c r="IR330" s="11"/>
      <c r="IS330" s="11"/>
      <c r="IT330" s="11"/>
      <c r="IU330" s="11"/>
      <c r="IV330" s="11"/>
      <c r="IW330" s="11"/>
      <c r="IX330" s="11"/>
      <c r="IY330" s="11"/>
      <c r="IZ330" s="11"/>
      <c r="JA330" s="11"/>
      <c r="JB330" s="11"/>
      <c r="JC330" s="11"/>
      <c r="JD330" s="11"/>
      <c r="JE330" s="11"/>
      <c r="JF330" s="11"/>
      <c r="JG330" s="11"/>
      <c r="JH330" s="11"/>
      <c r="JI330" s="11"/>
      <c r="JJ330" s="11"/>
      <c r="JK330" s="11"/>
      <c r="JL330" s="11"/>
      <c r="JM330" s="11"/>
      <c r="JN330" s="11"/>
      <c r="JO330" s="11"/>
      <c r="JP330" s="11"/>
      <c r="JQ330" s="11"/>
      <c r="JR330" s="11"/>
      <c r="JS330" s="11"/>
      <c r="JT330" s="11"/>
      <c r="JU330" s="11"/>
      <c r="JV330" s="11"/>
    </row>
    <row r="331" spans="1:282" x14ac:dyDescent="0.25">
      <c r="A331" s="1" t="s">
        <v>327</v>
      </c>
      <c r="B331" s="1"/>
      <c r="E331" s="49"/>
      <c r="F331" s="49"/>
      <c r="G331" s="49"/>
      <c r="H331" s="49"/>
      <c r="I331" s="49"/>
      <c r="J331" s="49"/>
      <c r="K331" s="49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1"/>
      <c r="AY331" s="11"/>
      <c r="AZ331" s="11"/>
      <c r="BA331" s="11"/>
      <c r="BB331" s="11"/>
      <c r="BC331" s="11"/>
      <c r="BD331" s="11"/>
      <c r="BE331" s="11"/>
      <c r="BF331" s="11"/>
      <c r="BG331" s="11"/>
      <c r="BH331" s="11"/>
      <c r="BI331" s="11"/>
      <c r="BJ331" s="11"/>
      <c r="BK331" s="11"/>
      <c r="BL331" s="11"/>
      <c r="BM331" s="11"/>
      <c r="BN331" s="11"/>
      <c r="BO331" s="11"/>
      <c r="BP331" s="11"/>
      <c r="BQ331" s="11"/>
      <c r="BR331" s="11"/>
      <c r="BS331" s="11"/>
      <c r="BT331" s="11"/>
      <c r="BU331" s="11"/>
      <c r="BV331" s="11"/>
      <c r="BW331" s="11"/>
      <c r="BX331" s="11"/>
      <c r="BY331" s="11"/>
      <c r="BZ331" s="11"/>
      <c r="CA331" s="11"/>
      <c r="CB331" s="11"/>
      <c r="CC331" s="11"/>
      <c r="CD331" s="11"/>
      <c r="CE331" s="11"/>
      <c r="CF331" s="11"/>
      <c r="CG331" s="11"/>
      <c r="CH331" s="11"/>
      <c r="CI331" s="11"/>
      <c r="CJ331" s="11"/>
      <c r="CK331" s="11"/>
      <c r="CL331" s="11"/>
      <c r="CM331" s="11"/>
      <c r="CN331" s="11"/>
      <c r="CO331" s="11"/>
      <c r="CP331" s="11"/>
      <c r="CQ331" s="11"/>
      <c r="CR331" s="11"/>
      <c r="CS331" s="11"/>
      <c r="CT331" s="11"/>
      <c r="CU331" s="11"/>
      <c r="CV331" s="11"/>
      <c r="CW331" s="11"/>
      <c r="CX331" s="11"/>
      <c r="CY331" s="11"/>
      <c r="CZ331" s="11"/>
      <c r="DA331" s="11"/>
      <c r="DB331" s="11"/>
      <c r="DC331" s="11"/>
      <c r="DD331" s="11"/>
      <c r="DE331" s="11"/>
      <c r="DF331" s="11"/>
      <c r="DG331" s="11"/>
      <c r="DH331" s="11"/>
      <c r="DI331" s="11"/>
      <c r="DJ331" s="11"/>
      <c r="DK331" s="11"/>
      <c r="DL331" s="11"/>
      <c r="DM331" s="11"/>
      <c r="DN331" s="11"/>
      <c r="DO331" s="11"/>
      <c r="DP331" s="11"/>
      <c r="DQ331" s="11"/>
      <c r="DR331" s="11"/>
      <c r="DS331" s="11"/>
      <c r="DT331" s="11"/>
      <c r="DU331" s="11"/>
      <c r="DV331" s="11"/>
      <c r="DW331" s="11"/>
      <c r="DX331" s="11"/>
      <c r="DY331" s="11"/>
      <c r="DZ331" s="11"/>
      <c r="EA331" s="11"/>
      <c r="EB331" s="11"/>
      <c r="EC331" s="11"/>
      <c r="ED331" s="11"/>
      <c r="EE331" s="11"/>
      <c r="EF331" s="11"/>
      <c r="EG331" s="11"/>
      <c r="EH331" s="11"/>
      <c r="EI331" s="11"/>
      <c r="EJ331" s="11"/>
      <c r="EK331" s="11"/>
      <c r="EL331" s="11"/>
      <c r="EM331" s="11"/>
      <c r="EN331" s="11"/>
      <c r="EO331" s="11"/>
      <c r="EP331" s="11"/>
      <c r="EQ331" s="11"/>
      <c r="ER331" s="11"/>
      <c r="ES331" s="11"/>
      <c r="ET331" s="11"/>
      <c r="EU331" s="11"/>
      <c r="EV331" s="11"/>
      <c r="EW331" s="11"/>
      <c r="EX331" s="11"/>
      <c r="EY331" s="11"/>
      <c r="EZ331" s="11"/>
      <c r="FA331" s="11"/>
      <c r="FB331" s="11"/>
      <c r="FC331" s="11"/>
      <c r="FD331" s="11"/>
      <c r="FE331" s="11"/>
      <c r="FF331" s="11"/>
      <c r="FG331" s="11"/>
      <c r="FH331" s="11"/>
      <c r="FI331" s="11"/>
      <c r="FJ331" s="11"/>
      <c r="FK331" s="11"/>
      <c r="FL331" s="11"/>
      <c r="FM331" s="11"/>
      <c r="FN331" s="11"/>
      <c r="FO331" s="11"/>
      <c r="FP331" s="11"/>
      <c r="FQ331" s="11"/>
      <c r="FR331" s="11"/>
      <c r="FS331" s="11"/>
      <c r="FT331" s="11"/>
      <c r="FU331" s="11"/>
      <c r="FV331" s="11"/>
      <c r="FW331" s="11"/>
      <c r="FX331" s="11"/>
      <c r="FY331" s="11"/>
      <c r="FZ331" s="11"/>
      <c r="GA331" s="11"/>
      <c r="GB331" s="11"/>
      <c r="GC331" s="11"/>
      <c r="GD331" s="11"/>
      <c r="GE331" s="11"/>
      <c r="GF331" s="11"/>
      <c r="GG331" s="11"/>
      <c r="GH331" s="11"/>
      <c r="GI331" s="11"/>
      <c r="GJ331" s="11"/>
      <c r="GK331" s="11"/>
      <c r="GL331" s="11"/>
      <c r="GM331" s="11"/>
      <c r="GN331" s="11"/>
      <c r="GO331" s="11"/>
      <c r="GP331" s="11"/>
      <c r="GQ331" s="11"/>
      <c r="GR331" s="11"/>
      <c r="GS331" s="11"/>
      <c r="GT331" s="11"/>
      <c r="GU331" s="11"/>
      <c r="GV331" s="11"/>
      <c r="GW331" s="11"/>
      <c r="GX331" s="11"/>
      <c r="GY331" s="11"/>
      <c r="GZ331" s="11"/>
      <c r="HA331" s="11"/>
      <c r="HB331" s="11"/>
      <c r="HC331" s="11"/>
      <c r="HD331" s="11"/>
      <c r="HE331" s="11"/>
      <c r="HF331" s="11"/>
      <c r="HG331" s="11"/>
      <c r="HH331" s="11"/>
      <c r="HI331" s="11"/>
      <c r="HJ331" s="11"/>
      <c r="HK331" s="11"/>
      <c r="HL331" s="11"/>
      <c r="HM331" s="11"/>
      <c r="HN331" s="11"/>
      <c r="HO331" s="11"/>
      <c r="HP331" s="11"/>
      <c r="HQ331" s="11"/>
      <c r="HR331" s="11"/>
      <c r="HS331" s="11"/>
      <c r="HT331" s="11"/>
      <c r="HU331" s="11"/>
      <c r="HV331" s="11"/>
      <c r="HW331" s="11"/>
      <c r="HX331" s="11"/>
      <c r="HY331" s="11"/>
      <c r="HZ331" s="11"/>
      <c r="IA331" s="11"/>
      <c r="IB331" s="11"/>
      <c r="IC331" s="11"/>
      <c r="ID331" s="11"/>
      <c r="IE331" s="11"/>
      <c r="IF331" s="11"/>
      <c r="IG331" s="11"/>
      <c r="IH331" s="11"/>
      <c r="II331" s="11"/>
      <c r="IJ331" s="11"/>
      <c r="IK331" s="11"/>
      <c r="IL331" s="11"/>
      <c r="IM331" s="11"/>
      <c r="IN331" s="11"/>
      <c r="IO331" s="11"/>
      <c r="IP331" s="11"/>
      <c r="IQ331" s="11"/>
      <c r="IR331" s="11"/>
      <c r="IS331" s="11"/>
      <c r="IT331" s="11"/>
      <c r="IU331" s="11"/>
      <c r="IV331" s="11"/>
      <c r="IW331" s="11"/>
      <c r="IX331" s="11"/>
      <c r="IY331" s="11"/>
      <c r="IZ331" s="11"/>
      <c r="JA331" s="11"/>
      <c r="JB331" s="11"/>
      <c r="JC331" s="11"/>
      <c r="JD331" s="11"/>
      <c r="JE331" s="11"/>
      <c r="JF331" s="11"/>
      <c r="JG331" s="11"/>
      <c r="JH331" s="11"/>
      <c r="JI331" s="11"/>
      <c r="JJ331" s="11"/>
      <c r="JK331" s="11"/>
      <c r="JL331" s="11"/>
      <c r="JM331" s="11"/>
      <c r="JN331" s="11"/>
      <c r="JO331" s="11"/>
      <c r="JP331" s="11"/>
      <c r="JQ331" s="11"/>
      <c r="JR331" s="11"/>
      <c r="JS331" s="11"/>
      <c r="JT331" s="11"/>
      <c r="JU331" s="11"/>
      <c r="JV331" s="11"/>
    </row>
    <row r="332" spans="1:282" x14ac:dyDescent="0.25">
      <c r="A332" t="s">
        <v>39</v>
      </c>
      <c r="B332" t="s">
        <v>270</v>
      </c>
      <c r="C332" s="13" t="s">
        <v>307</v>
      </c>
      <c r="D332" t="s">
        <v>203</v>
      </c>
      <c r="E332" s="40">
        <v>32000</v>
      </c>
      <c r="F332" s="40">
        <v>918.4</v>
      </c>
      <c r="G332" s="40">
        <v>0</v>
      </c>
      <c r="H332" s="40">
        <v>972.8</v>
      </c>
      <c r="I332" s="40">
        <v>16744.740000000002</v>
      </c>
      <c r="J332" s="40">
        <f>+F332+G332+H332+I332</f>
        <v>18635.939999999999</v>
      </c>
      <c r="K332" s="40">
        <f>+E332-J332</f>
        <v>13364.06</v>
      </c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1"/>
      <c r="AY332" s="11"/>
      <c r="AZ332" s="11"/>
      <c r="BA332" s="11"/>
      <c r="BB332" s="11"/>
      <c r="BC332" s="11"/>
      <c r="BD332" s="11"/>
      <c r="BE332" s="11"/>
      <c r="BF332" s="11"/>
      <c r="BG332" s="11"/>
      <c r="BH332" s="11"/>
      <c r="BI332" s="11"/>
      <c r="BJ332" s="11"/>
      <c r="BK332" s="11"/>
      <c r="BL332" s="11"/>
      <c r="BM332" s="11"/>
      <c r="BN332" s="11"/>
      <c r="BO332" s="11"/>
      <c r="BP332" s="11"/>
      <c r="BQ332" s="11"/>
      <c r="BR332" s="11"/>
      <c r="BS332" s="11"/>
      <c r="BT332" s="11"/>
      <c r="BU332" s="11"/>
      <c r="BV332" s="11"/>
      <c r="BW332" s="11"/>
      <c r="BX332" s="11"/>
      <c r="BY332" s="11"/>
      <c r="BZ332" s="11"/>
      <c r="CA332" s="11"/>
      <c r="CB332" s="11"/>
      <c r="CC332" s="11"/>
      <c r="CD332" s="11"/>
      <c r="CE332" s="11"/>
      <c r="CF332" s="11"/>
      <c r="CG332" s="11"/>
      <c r="CH332" s="11"/>
      <c r="CI332" s="11"/>
      <c r="CJ332" s="11"/>
      <c r="CK332" s="11"/>
      <c r="CL332" s="11"/>
      <c r="CM332" s="11"/>
      <c r="CN332" s="11"/>
      <c r="CO332" s="11"/>
      <c r="CP332" s="11"/>
      <c r="CQ332" s="11"/>
      <c r="CR332" s="11"/>
      <c r="CS332" s="11"/>
      <c r="CT332" s="11"/>
      <c r="CU332" s="11"/>
      <c r="CV332" s="11"/>
      <c r="CW332" s="11"/>
      <c r="CX332" s="11"/>
      <c r="CY332" s="11"/>
      <c r="CZ332" s="11"/>
      <c r="DA332" s="11"/>
      <c r="DB332" s="11"/>
      <c r="DC332" s="11"/>
      <c r="DD332" s="11"/>
      <c r="DE332" s="11"/>
      <c r="DF332" s="11"/>
      <c r="DG332" s="11"/>
      <c r="DH332" s="11"/>
      <c r="DI332" s="11"/>
      <c r="DJ332" s="11"/>
      <c r="DK332" s="11"/>
      <c r="DL332" s="11"/>
      <c r="DM332" s="11"/>
      <c r="DN332" s="11"/>
      <c r="DO332" s="11"/>
      <c r="DP332" s="11"/>
      <c r="DQ332" s="11"/>
      <c r="DR332" s="11"/>
      <c r="DS332" s="11"/>
      <c r="DT332" s="11"/>
      <c r="DU332" s="11"/>
      <c r="DV332" s="11"/>
      <c r="DW332" s="11"/>
      <c r="DX332" s="11"/>
      <c r="DY332" s="11"/>
      <c r="DZ332" s="11"/>
      <c r="EA332" s="11"/>
      <c r="EB332" s="11"/>
      <c r="EC332" s="11"/>
      <c r="ED332" s="11"/>
      <c r="EE332" s="11"/>
      <c r="EF332" s="11"/>
      <c r="EG332" s="11"/>
      <c r="EH332" s="11"/>
      <c r="EI332" s="11"/>
      <c r="EJ332" s="11"/>
      <c r="EK332" s="11"/>
      <c r="EL332" s="11"/>
      <c r="EM332" s="11"/>
      <c r="EN332" s="11"/>
      <c r="EO332" s="11"/>
      <c r="EP332" s="11"/>
      <c r="EQ332" s="11"/>
      <c r="ER332" s="11"/>
      <c r="ES332" s="11"/>
      <c r="ET332" s="11"/>
      <c r="EU332" s="11"/>
      <c r="EV332" s="11"/>
      <c r="EW332" s="11"/>
      <c r="EX332" s="11"/>
      <c r="EY332" s="11"/>
      <c r="EZ332" s="11"/>
      <c r="FA332" s="11"/>
      <c r="FB332" s="11"/>
      <c r="FC332" s="11"/>
      <c r="FD332" s="11"/>
      <c r="FE332" s="11"/>
      <c r="FF332" s="11"/>
      <c r="FG332" s="11"/>
      <c r="FH332" s="11"/>
      <c r="FI332" s="11"/>
      <c r="FJ332" s="11"/>
      <c r="FK332" s="11"/>
      <c r="FL332" s="11"/>
      <c r="FM332" s="11"/>
      <c r="FN332" s="11"/>
      <c r="FO332" s="11"/>
      <c r="FP332" s="11"/>
      <c r="FQ332" s="11"/>
      <c r="FR332" s="11"/>
      <c r="FS332" s="11"/>
      <c r="FT332" s="11"/>
      <c r="FU332" s="11"/>
      <c r="FV332" s="11"/>
      <c r="FW332" s="11"/>
      <c r="FX332" s="11"/>
      <c r="FY332" s="11"/>
      <c r="FZ332" s="11"/>
      <c r="GA332" s="11"/>
      <c r="GB332" s="11"/>
      <c r="GC332" s="11"/>
      <c r="GD332" s="11"/>
      <c r="GE332" s="11"/>
      <c r="GF332" s="11"/>
      <c r="GG332" s="11"/>
      <c r="GH332" s="11"/>
      <c r="GI332" s="11"/>
      <c r="GJ332" s="11"/>
      <c r="GK332" s="11"/>
      <c r="GL332" s="11"/>
      <c r="GM332" s="11"/>
      <c r="GN332" s="11"/>
      <c r="GO332" s="11"/>
      <c r="GP332" s="11"/>
      <c r="GQ332" s="11"/>
      <c r="GR332" s="11"/>
      <c r="GS332" s="11"/>
      <c r="GT332" s="11"/>
      <c r="GU332" s="11"/>
      <c r="GV332" s="11"/>
      <c r="GW332" s="11"/>
      <c r="GX332" s="11"/>
      <c r="GY332" s="11"/>
      <c r="GZ332" s="11"/>
      <c r="HA332" s="11"/>
      <c r="HB332" s="11"/>
      <c r="HC332" s="11"/>
      <c r="HD332" s="11"/>
      <c r="HE332" s="11"/>
      <c r="HF332" s="11"/>
      <c r="HG332" s="11"/>
      <c r="HH332" s="11"/>
      <c r="HI332" s="11"/>
      <c r="HJ332" s="11"/>
      <c r="HK332" s="11"/>
      <c r="HL332" s="11"/>
      <c r="HM332" s="11"/>
      <c r="HN332" s="11"/>
      <c r="HO332" s="11"/>
      <c r="HP332" s="11"/>
      <c r="HQ332" s="11"/>
      <c r="HR332" s="11"/>
      <c r="HS332" s="11"/>
      <c r="HT332" s="11"/>
      <c r="HU332" s="11"/>
      <c r="HV332" s="11"/>
      <c r="HW332" s="11"/>
      <c r="HX332" s="11"/>
      <c r="HY332" s="11"/>
      <c r="HZ332" s="11"/>
      <c r="IA332" s="11"/>
      <c r="IB332" s="11"/>
      <c r="IC332" s="11"/>
      <c r="ID332" s="11"/>
      <c r="IE332" s="11"/>
      <c r="IF332" s="11"/>
      <c r="IG332" s="11"/>
      <c r="IH332" s="11"/>
      <c r="II332" s="11"/>
      <c r="IJ332" s="11"/>
      <c r="IK332" s="11"/>
      <c r="IL332" s="11"/>
      <c r="IM332" s="11"/>
      <c r="IN332" s="11"/>
      <c r="IO332" s="11"/>
      <c r="IP332" s="11"/>
      <c r="IQ332" s="11"/>
      <c r="IR332" s="11"/>
      <c r="IS332" s="11"/>
      <c r="IT332" s="11"/>
      <c r="IU332" s="11"/>
      <c r="IV332" s="11"/>
      <c r="IW332" s="11"/>
      <c r="IX332" s="11"/>
      <c r="IY332" s="11"/>
      <c r="IZ332" s="11"/>
      <c r="JA332" s="11"/>
      <c r="JB332" s="11"/>
      <c r="JC332" s="11"/>
      <c r="JD332" s="11"/>
      <c r="JE332" s="11"/>
      <c r="JF332" s="11"/>
      <c r="JG332" s="11"/>
      <c r="JH332" s="11"/>
      <c r="JI332" s="11"/>
      <c r="JJ332" s="11"/>
      <c r="JK332" s="11"/>
      <c r="JL332" s="11"/>
      <c r="JM332" s="11"/>
      <c r="JN332" s="11"/>
      <c r="JO332" s="11"/>
      <c r="JP332" s="11"/>
      <c r="JQ332" s="11"/>
      <c r="JR332" s="11"/>
      <c r="JS332" s="11"/>
      <c r="JT332" s="11"/>
      <c r="JU332" s="11"/>
      <c r="JV332" s="11"/>
    </row>
    <row r="333" spans="1:282" x14ac:dyDescent="0.25">
      <c r="A333" s="2" t="s">
        <v>12</v>
      </c>
      <c r="B333" s="2">
        <v>1</v>
      </c>
      <c r="C333" s="14"/>
      <c r="D333" s="2"/>
      <c r="E333" s="48">
        <f>E332</f>
        <v>32000</v>
      </c>
      <c r="F333" s="48">
        <f>SUM(F332)</f>
        <v>918.4</v>
      </c>
      <c r="G333" s="48">
        <f>G332</f>
        <v>0</v>
      </c>
      <c r="H333" s="48">
        <f>H332</f>
        <v>972.8</v>
      </c>
      <c r="I333" s="48">
        <f>I332</f>
        <v>16744.740000000002</v>
      </c>
      <c r="J333" s="48">
        <f>J332</f>
        <v>18635.939999999999</v>
      </c>
      <c r="K333" s="48">
        <f>K332</f>
        <v>13364.06</v>
      </c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1"/>
      <c r="AY333" s="11"/>
      <c r="AZ333" s="11"/>
      <c r="BA333" s="11"/>
      <c r="BB333" s="11"/>
      <c r="BC333" s="11"/>
      <c r="BD333" s="11"/>
      <c r="BE333" s="11"/>
      <c r="BF333" s="11"/>
      <c r="BG333" s="11"/>
      <c r="BH333" s="11"/>
      <c r="BI333" s="11"/>
      <c r="BJ333" s="11"/>
      <c r="BK333" s="11"/>
      <c r="BL333" s="11"/>
      <c r="BM333" s="11"/>
      <c r="BN333" s="11"/>
      <c r="BO333" s="11"/>
      <c r="BP333" s="11"/>
      <c r="BQ333" s="11"/>
      <c r="BR333" s="11"/>
      <c r="BS333" s="11"/>
      <c r="BT333" s="11"/>
      <c r="BU333" s="11"/>
      <c r="BV333" s="11"/>
      <c r="BW333" s="11"/>
      <c r="BX333" s="11"/>
      <c r="BY333" s="11"/>
      <c r="BZ333" s="11"/>
      <c r="CA333" s="11"/>
      <c r="CB333" s="11"/>
      <c r="CC333" s="11"/>
      <c r="CD333" s="11"/>
      <c r="CE333" s="11"/>
      <c r="CF333" s="11"/>
      <c r="CG333" s="11"/>
      <c r="CH333" s="11"/>
      <c r="CI333" s="11"/>
      <c r="CJ333" s="11"/>
      <c r="CK333" s="11"/>
      <c r="CL333" s="11"/>
      <c r="CM333" s="11"/>
      <c r="CN333" s="11"/>
      <c r="CO333" s="11"/>
      <c r="CP333" s="11"/>
      <c r="CQ333" s="11"/>
      <c r="CR333" s="11"/>
      <c r="CS333" s="11"/>
      <c r="CT333" s="11"/>
      <c r="CU333" s="11"/>
      <c r="CV333" s="11"/>
      <c r="CW333" s="11"/>
      <c r="CX333" s="11"/>
      <c r="CY333" s="11"/>
      <c r="CZ333" s="11"/>
      <c r="DA333" s="11"/>
      <c r="DB333" s="11"/>
      <c r="DC333" s="11"/>
      <c r="DD333" s="11"/>
      <c r="DE333" s="11"/>
      <c r="DF333" s="11"/>
      <c r="DG333" s="11"/>
      <c r="DH333" s="11"/>
      <c r="DI333" s="11"/>
      <c r="DJ333" s="11"/>
      <c r="DK333" s="11"/>
      <c r="DL333" s="11"/>
      <c r="DM333" s="11"/>
      <c r="DN333" s="11"/>
      <c r="DO333" s="11"/>
      <c r="DP333" s="11"/>
      <c r="DQ333" s="11"/>
      <c r="DR333" s="11"/>
      <c r="DS333" s="11"/>
      <c r="DT333" s="11"/>
      <c r="DU333" s="11"/>
      <c r="DV333" s="11"/>
      <c r="DW333" s="11"/>
      <c r="DX333" s="11"/>
      <c r="DY333" s="11"/>
      <c r="DZ333" s="11"/>
      <c r="EA333" s="11"/>
      <c r="EB333" s="11"/>
      <c r="EC333" s="11"/>
      <c r="ED333" s="11"/>
      <c r="EE333" s="11"/>
      <c r="EF333" s="11"/>
      <c r="EG333" s="11"/>
      <c r="EH333" s="11"/>
      <c r="EI333" s="11"/>
      <c r="EJ333" s="11"/>
      <c r="EK333" s="11"/>
      <c r="EL333" s="11"/>
      <c r="EM333" s="11"/>
      <c r="EN333" s="11"/>
      <c r="EO333" s="11"/>
      <c r="EP333" s="11"/>
      <c r="EQ333" s="11"/>
      <c r="ER333" s="11"/>
      <c r="ES333" s="11"/>
      <c r="ET333" s="11"/>
      <c r="EU333" s="11"/>
      <c r="EV333" s="11"/>
      <c r="EW333" s="11"/>
      <c r="EX333" s="11"/>
      <c r="EY333" s="11"/>
      <c r="EZ333" s="11"/>
      <c r="FA333" s="11"/>
      <c r="FB333" s="11"/>
      <c r="FC333" s="11"/>
      <c r="FD333" s="11"/>
      <c r="FE333" s="11"/>
      <c r="FF333" s="11"/>
      <c r="FG333" s="11"/>
      <c r="FH333" s="11"/>
      <c r="FI333" s="11"/>
      <c r="FJ333" s="11"/>
      <c r="FK333" s="11"/>
      <c r="FL333" s="11"/>
      <c r="FM333" s="11"/>
      <c r="FN333" s="11"/>
      <c r="FO333" s="11"/>
      <c r="FP333" s="11"/>
      <c r="FQ333" s="11"/>
      <c r="FR333" s="11"/>
      <c r="FS333" s="11"/>
      <c r="FT333" s="11"/>
      <c r="FU333" s="11"/>
      <c r="FV333" s="11"/>
      <c r="FW333" s="11"/>
      <c r="FX333" s="11"/>
      <c r="FY333" s="11"/>
      <c r="FZ333" s="11"/>
      <c r="GA333" s="11"/>
      <c r="GB333" s="11"/>
      <c r="GC333" s="11"/>
      <c r="GD333" s="11"/>
      <c r="GE333" s="11"/>
      <c r="GF333" s="11"/>
      <c r="GG333" s="11"/>
      <c r="GH333" s="11"/>
      <c r="GI333" s="11"/>
      <c r="GJ333" s="11"/>
      <c r="GK333" s="11"/>
      <c r="GL333" s="11"/>
      <c r="GM333" s="11"/>
      <c r="GN333" s="11"/>
      <c r="GO333" s="11"/>
      <c r="GP333" s="11"/>
      <c r="GQ333" s="11"/>
      <c r="GR333" s="11"/>
      <c r="GS333" s="11"/>
      <c r="GT333" s="11"/>
      <c r="GU333" s="11"/>
      <c r="GV333" s="11"/>
      <c r="GW333" s="11"/>
      <c r="GX333" s="11"/>
      <c r="GY333" s="11"/>
      <c r="GZ333" s="11"/>
      <c r="HA333" s="11"/>
      <c r="HB333" s="11"/>
      <c r="HC333" s="11"/>
      <c r="HD333" s="11"/>
      <c r="HE333" s="11"/>
      <c r="HF333" s="11"/>
      <c r="HG333" s="11"/>
      <c r="HH333" s="11"/>
      <c r="HI333" s="11"/>
      <c r="HJ333" s="11"/>
      <c r="HK333" s="11"/>
      <c r="HL333" s="11"/>
      <c r="HM333" s="11"/>
      <c r="HN333" s="11"/>
      <c r="HO333" s="11"/>
      <c r="HP333" s="11"/>
      <c r="HQ333" s="11"/>
      <c r="HR333" s="11"/>
      <c r="HS333" s="11"/>
      <c r="HT333" s="11"/>
      <c r="HU333" s="11"/>
      <c r="HV333" s="11"/>
      <c r="HW333" s="11"/>
      <c r="HX333" s="11"/>
      <c r="HY333" s="11"/>
      <c r="HZ333" s="11"/>
      <c r="IA333" s="11"/>
      <c r="IB333" s="11"/>
      <c r="IC333" s="11"/>
      <c r="ID333" s="11"/>
      <c r="IE333" s="11"/>
      <c r="IF333" s="11"/>
      <c r="IG333" s="11"/>
      <c r="IH333" s="11"/>
      <c r="II333" s="11"/>
      <c r="IJ333" s="11"/>
      <c r="IK333" s="11"/>
      <c r="IL333" s="11"/>
      <c r="IM333" s="11"/>
      <c r="IN333" s="11"/>
      <c r="IO333" s="11"/>
      <c r="IP333" s="11"/>
      <c r="IQ333" s="11"/>
      <c r="IR333" s="11"/>
      <c r="IS333" s="11"/>
      <c r="IT333" s="11"/>
      <c r="IU333" s="11"/>
      <c r="IV333" s="11"/>
      <c r="IW333" s="11"/>
      <c r="IX333" s="11"/>
      <c r="IY333" s="11"/>
      <c r="IZ333" s="11"/>
      <c r="JA333" s="11"/>
      <c r="JB333" s="11"/>
      <c r="JC333" s="11"/>
      <c r="JD333" s="11"/>
      <c r="JE333" s="11"/>
      <c r="JF333" s="11"/>
      <c r="JG333" s="11"/>
      <c r="JH333" s="11"/>
      <c r="JI333" s="11"/>
      <c r="JJ333" s="11"/>
      <c r="JK333" s="11"/>
      <c r="JL333" s="11"/>
      <c r="JM333" s="11"/>
      <c r="JN333" s="11"/>
      <c r="JO333" s="11"/>
      <c r="JP333" s="11"/>
      <c r="JQ333" s="11"/>
      <c r="JR333" s="11"/>
      <c r="JS333" s="11"/>
      <c r="JT333" s="11"/>
      <c r="JU333" s="11"/>
      <c r="JV333" s="11"/>
    </row>
    <row r="334" spans="1:282" x14ac:dyDescent="0.25"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1"/>
      <c r="AY334" s="11"/>
      <c r="AZ334" s="11"/>
      <c r="BA334" s="11"/>
      <c r="BB334" s="11"/>
      <c r="BC334" s="11"/>
      <c r="BD334" s="11"/>
      <c r="BE334" s="11"/>
      <c r="BF334" s="11"/>
      <c r="BG334" s="11"/>
      <c r="BH334" s="11"/>
      <c r="BI334" s="11"/>
      <c r="BJ334" s="11"/>
      <c r="BK334" s="11"/>
      <c r="BL334" s="11"/>
      <c r="BM334" s="11"/>
      <c r="BN334" s="11"/>
      <c r="BO334" s="11"/>
      <c r="BP334" s="11"/>
      <c r="BQ334" s="11"/>
      <c r="BR334" s="11"/>
      <c r="BS334" s="11"/>
      <c r="BT334" s="11"/>
      <c r="BU334" s="11"/>
      <c r="BV334" s="11"/>
      <c r="BW334" s="11"/>
      <c r="BX334" s="11"/>
      <c r="BY334" s="11"/>
      <c r="BZ334" s="11"/>
      <c r="CA334" s="11"/>
      <c r="CB334" s="11"/>
      <c r="CC334" s="11"/>
      <c r="CD334" s="11"/>
      <c r="CE334" s="11"/>
      <c r="CF334" s="11"/>
      <c r="CG334" s="11"/>
      <c r="CH334" s="11"/>
      <c r="CI334" s="11"/>
      <c r="CJ334" s="11"/>
      <c r="CK334" s="11"/>
      <c r="CL334" s="11"/>
      <c r="CM334" s="11"/>
      <c r="CN334" s="11"/>
      <c r="CO334" s="11"/>
      <c r="CP334" s="11"/>
      <c r="CQ334" s="11"/>
      <c r="CR334" s="11"/>
      <c r="CS334" s="11"/>
      <c r="CT334" s="11"/>
      <c r="CU334" s="11"/>
      <c r="CV334" s="11"/>
      <c r="CW334" s="11"/>
      <c r="CX334" s="11"/>
      <c r="CY334" s="11"/>
      <c r="CZ334" s="11"/>
      <c r="DA334" s="11"/>
      <c r="DB334" s="11"/>
      <c r="DC334" s="11"/>
      <c r="DD334" s="11"/>
      <c r="DE334" s="11"/>
      <c r="DF334" s="11"/>
      <c r="DG334" s="11"/>
      <c r="DH334" s="11"/>
      <c r="DI334" s="11"/>
      <c r="DJ334" s="11"/>
      <c r="DK334" s="11"/>
      <c r="DL334" s="11"/>
      <c r="DM334" s="11"/>
      <c r="DN334" s="11"/>
      <c r="DO334" s="11"/>
      <c r="DP334" s="11"/>
      <c r="DQ334" s="11"/>
      <c r="DR334" s="11"/>
      <c r="DS334" s="11"/>
      <c r="DT334" s="11"/>
      <c r="DU334" s="11"/>
      <c r="DV334" s="11"/>
      <c r="DW334" s="11"/>
      <c r="DX334" s="11"/>
      <c r="DY334" s="11"/>
      <c r="DZ334" s="11"/>
      <c r="EA334" s="11"/>
      <c r="EB334" s="11"/>
      <c r="EC334" s="11"/>
      <c r="ED334" s="11"/>
      <c r="EE334" s="11"/>
      <c r="EF334" s="11"/>
      <c r="EG334" s="11"/>
      <c r="EH334" s="11"/>
      <c r="EI334" s="11"/>
      <c r="EJ334" s="11"/>
      <c r="EK334" s="11"/>
      <c r="EL334" s="11"/>
      <c r="EM334" s="11"/>
      <c r="EN334" s="11"/>
      <c r="EO334" s="11"/>
      <c r="EP334" s="11"/>
      <c r="EQ334" s="11"/>
      <c r="ER334" s="11"/>
      <c r="ES334" s="11"/>
      <c r="ET334" s="11"/>
      <c r="EU334" s="11"/>
      <c r="EV334" s="11"/>
      <c r="EW334" s="11"/>
      <c r="EX334" s="11"/>
      <c r="EY334" s="11"/>
      <c r="EZ334" s="11"/>
      <c r="FA334" s="11"/>
      <c r="FB334" s="11"/>
      <c r="FC334" s="11"/>
      <c r="FD334" s="11"/>
      <c r="FE334" s="11"/>
      <c r="FF334" s="11"/>
      <c r="FG334" s="11"/>
      <c r="FH334" s="11"/>
      <c r="FI334" s="11"/>
      <c r="FJ334" s="11"/>
      <c r="FK334" s="11"/>
      <c r="FL334" s="11"/>
      <c r="FM334" s="11"/>
      <c r="FN334" s="11"/>
      <c r="FO334" s="11"/>
      <c r="FP334" s="11"/>
      <c r="FQ334" s="11"/>
      <c r="FR334" s="11"/>
      <c r="FS334" s="11"/>
      <c r="FT334" s="11"/>
      <c r="FU334" s="11"/>
      <c r="FV334" s="11"/>
      <c r="FW334" s="11"/>
      <c r="FX334" s="11"/>
      <c r="FY334" s="11"/>
      <c r="FZ334" s="11"/>
      <c r="GA334" s="11"/>
      <c r="GB334" s="11"/>
      <c r="GC334" s="11"/>
      <c r="GD334" s="11"/>
      <c r="GE334" s="11"/>
      <c r="GF334" s="11"/>
      <c r="GG334" s="11"/>
      <c r="GH334" s="11"/>
      <c r="GI334" s="11"/>
      <c r="GJ334" s="11"/>
      <c r="GK334" s="11"/>
      <c r="GL334" s="11"/>
      <c r="GM334" s="11"/>
      <c r="GN334" s="11"/>
      <c r="GO334" s="11"/>
      <c r="GP334" s="11"/>
      <c r="GQ334" s="11"/>
      <c r="GR334" s="11"/>
      <c r="GS334" s="11"/>
      <c r="GT334" s="11"/>
      <c r="GU334" s="11"/>
      <c r="GV334" s="11"/>
      <c r="GW334" s="11"/>
      <c r="GX334" s="11"/>
      <c r="GY334" s="11"/>
      <c r="GZ334" s="11"/>
      <c r="HA334" s="11"/>
      <c r="HB334" s="11"/>
      <c r="HC334" s="11"/>
      <c r="HD334" s="11"/>
      <c r="HE334" s="11"/>
      <c r="HF334" s="11"/>
      <c r="HG334" s="11"/>
      <c r="HH334" s="11"/>
      <c r="HI334" s="11"/>
      <c r="HJ334" s="11"/>
      <c r="HK334" s="11"/>
      <c r="HL334" s="11"/>
      <c r="HM334" s="11"/>
      <c r="HN334" s="11"/>
      <c r="HO334" s="11"/>
      <c r="HP334" s="11"/>
      <c r="HQ334" s="11"/>
      <c r="HR334" s="11"/>
      <c r="HS334" s="11"/>
      <c r="HT334" s="11"/>
      <c r="HU334" s="11"/>
      <c r="HV334" s="11"/>
      <c r="HW334" s="11"/>
      <c r="HX334" s="11"/>
      <c r="HY334" s="11"/>
      <c r="HZ334" s="11"/>
      <c r="IA334" s="11"/>
      <c r="IB334" s="11"/>
      <c r="IC334" s="11"/>
      <c r="ID334" s="11"/>
      <c r="IE334" s="11"/>
      <c r="IF334" s="11"/>
      <c r="IG334" s="11"/>
      <c r="IH334" s="11"/>
      <c r="II334" s="11"/>
      <c r="IJ334" s="11"/>
      <c r="IK334" s="11"/>
      <c r="IL334" s="11"/>
      <c r="IM334" s="11"/>
      <c r="IN334" s="11"/>
      <c r="IO334" s="11"/>
      <c r="IP334" s="11"/>
      <c r="IQ334" s="11"/>
      <c r="IR334" s="11"/>
      <c r="IS334" s="11"/>
      <c r="IT334" s="11"/>
      <c r="IU334" s="11"/>
      <c r="IV334" s="11"/>
      <c r="IW334" s="11"/>
      <c r="IX334" s="11"/>
      <c r="IY334" s="11"/>
      <c r="IZ334" s="11"/>
      <c r="JA334" s="11"/>
      <c r="JB334" s="11"/>
      <c r="JC334" s="11"/>
      <c r="JD334" s="11"/>
      <c r="JE334" s="11"/>
      <c r="JF334" s="11"/>
      <c r="JG334" s="11"/>
      <c r="JH334" s="11"/>
      <c r="JI334" s="11"/>
      <c r="JJ334" s="11"/>
      <c r="JK334" s="11"/>
      <c r="JL334" s="11"/>
      <c r="JM334" s="11"/>
      <c r="JN334" s="11"/>
      <c r="JO334" s="11"/>
      <c r="JP334" s="11"/>
      <c r="JQ334" s="11"/>
      <c r="JR334" s="11"/>
      <c r="JS334" s="11"/>
      <c r="JT334" s="11"/>
      <c r="JU334" s="11"/>
      <c r="JV334" s="11"/>
    </row>
    <row r="335" spans="1:282" x14ac:dyDescent="0.25">
      <c r="A335" s="4" t="s">
        <v>302</v>
      </c>
      <c r="B335" s="4"/>
      <c r="C335" s="16"/>
      <c r="D335" s="4"/>
      <c r="E335" s="52"/>
      <c r="F335" s="52"/>
      <c r="G335" s="52"/>
      <c r="H335" s="52"/>
      <c r="I335" s="52"/>
      <c r="J335" s="52"/>
      <c r="K335" s="52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1"/>
      <c r="AY335" s="11"/>
      <c r="AZ335" s="11"/>
      <c r="BA335" s="11"/>
      <c r="BB335" s="11"/>
      <c r="BC335" s="11"/>
      <c r="BD335" s="11"/>
      <c r="BE335" s="11"/>
      <c r="BF335" s="11"/>
      <c r="BG335" s="11"/>
      <c r="BH335" s="11"/>
      <c r="BI335" s="11"/>
      <c r="BJ335" s="11"/>
      <c r="BK335" s="11"/>
      <c r="BL335" s="11"/>
      <c r="BM335" s="11"/>
      <c r="BN335" s="11"/>
      <c r="BO335" s="11"/>
      <c r="BP335" s="11"/>
      <c r="BQ335" s="11"/>
      <c r="BR335" s="11"/>
      <c r="BS335" s="11"/>
      <c r="BT335" s="11"/>
      <c r="BU335" s="11"/>
      <c r="BV335" s="11"/>
      <c r="BW335" s="11"/>
      <c r="BX335" s="11"/>
      <c r="BY335" s="11"/>
      <c r="BZ335" s="11"/>
      <c r="CA335" s="11"/>
      <c r="CB335" s="11"/>
      <c r="CC335" s="11"/>
      <c r="CD335" s="11"/>
      <c r="CE335" s="11"/>
      <c r="CF335" s="11"/>
      <c r="CG335" s="11"/>
      <c r="CH335" s="11"/>
      <c r="CI335" s="11"/>
      <c r="CJ335" s="11"/>
      <c r="CK335" s="11"/>
      <c r="CL335" s="11"/>
      <c r="CM335" s="11"/>
      <c r="CN335" s="11"/>
      <c r="CO335" s="11"/>
      <c r="CP335" s="11"/>
      <c r="CQ335" s="11"/>
      <c r="CR335" s="11"/>
      <c r="CS335" s="11"/>
      <c r="CT335" s="11"/>
      <c r="CU335" s="11"/>
      <c r="CV335" s="11"/>
      <c r="CW335" s="11"/>
      <c r="CX335" s="11"/>
      <c r="CY335" s="11"/>
      <c r="CZ335" s="11"/>
      <c r="DA335" s="11"/>
      <c r="DB335" s="11"/>
      <c r="DC335" s="11"/>
      <c r="DD335" s="11"/>
      <c r="DE335" s="11"/>
      <c r="DF335" s="11"/>
      <c r="DG335" s="11"/>
      <c r="DH335" s="11"/>
      <c r="DI335" s="11"/>
      <c r="DJ335" s="11"/>
      <c r="DK335" s="11"/>
      <c r="DL335" s="11"/>
      <c r="DM335" s="11"/>
      <c r="DN335" s="11"/>
      <c r="DO335" s="11"/>
      <c r="DP335" s="11"/>
      <c r="DQ335" s="11"/>
      <c r="DR335" s="11"/>
      <c r="DS335" s="11"/>
      <c r="DT335" s="11"/>
      <c r="DU335" s="11"/>
      <c r="DV335" s="11"/>
      <c r="DW335" s="11"/>
      <c r="DX335" s="11"/>
      <c r="DY335" s="11"/>
      <c r="DZ335" s="11"/>
      <c r="EA335" s="11"/>
      <c r="EB335" s="11"/>
      <c r="EC335" s="11"/>
      <c r="ED335" s="11"/>
      <c r="EE335" s="11"/>
      <c r="EF335" s="11"/>
      <c r="EG335" s="11"/>
      <c r="EH335" s="11"/>
      <c r="EI335" s="11"/>
      <c r="EJ335" s="11"/>
      <c r="EK335" s="11"/>
      <c r="EL335" s="11"/>
      <c r="EM335" s="11"/>
      <c r="EN335" s="11"/>
      <c r="EO335" s="11"/>
      <c r="EP335" s="11"/>
      <c r="EQ335" s="11"/>
      <c r="ER335" s="11"/>
      <c r="ES335" s="11"/>
      <c r="ET335" s="11"/>
      <c r="EU335" s="11"/>
      <c r="EV335" s="11"/>
      <c r="EW335" s="11"/>
      <c r="EX335" s="11"/>
      <c r="EY335" s="11"/>
      <c r="EZ335" s="11"/>
      <c r="FA335" s="11"/>
      <c r="FB335" s="11"/>
      <c r="FC335" s="11"/>
      <c r="FD335" s="11"/>
      <c r="FE335" s="11"/>
      <c r="FF335" s="11"/>
      <c r="FG335" s="11"/>
      <c r="FH335" s="11"/>
      <c r="FI335" s="11"/>
      <c r="FJ335" s="11"/>
      <c r="FK335" s="11"/>
      <c r="FL335" s="11"/>
      <c r="FM335" s="11"/>
      <c r="FN335" s="11"/>
      <c r="FO335" s="11"/>
      <c r="FP335" s="11"/>
      <c r="FQ335" s="11"/>
      <c r="FR335" s="11"/>
      <c r="FS335" s="11"/>
      <c r="FT335" s="11"/>
      <c r="FU335" s="11"/>
      <c r="FV335" s="11"/>
      <c r="FW335" s="11"/>
      <c r="FX335" s="11"/>
      <c r="FY335" s="11"/>
      <c r="FZ335" s="11"/>
      <c r="GA335" s="11"/>
      <c r="GB335" s="11"/>
      <c r="GC335" s="11"/>
      <c r="GD335" s="11"/>
      <c r="GE335" s="11"/>
      <c r="GF335" s="11"/>
      <c r="GG335" s="11"/>
      <c r="GH335" s="11"/>
      <c r="GI335" s="11"/>
      <c r="GJ335" s="11"/>
      <c r="GK335" s="11"/>
      <c r="GL335" s="11"/>
      <c r="GM335" s="11"/>
      <c r="GN335" s="11"/>
      <c r="GO335" s="11"/>
      <c r="GP335" s="11"/>
      <c r="GQ335" s="11"/>
      <c r="GR335" s="11"/>
      <c r="GS335" s="11"/>
      <c r="GT335" s="11"/>
      <c r="GU335" s="11"/>
      <c r="GV335" s="11"/>
      <c r="GW335" s="11"/>
      <c r="GX335" s="11"/>
      <c r="GY335" s="11"/>
      <c r="GZ335" s="11"/>
      <c r="HA335" s="11"/>
      <c r="HB335" s="11"/>
      <c r="HC335" s="11"/>
      <c r="HD335" s="11"/>
      <c r="HE335" s="11"/>
      <c r="HF335" s="11"/>
      <c r="HG335" s="11"/>
      <c r="HH335" s="11"/>
      <c r="HI335" s="11"/>
      <c r="HJ335" s="11"/>
      <c r="HK335" s="11"/>
      <c r="HL335" s="11"/>
      <c r="HM335" s="11"/>
      <c r="HN335" s="11"/>
      <c r="HO335" s="11"/>
      <c r="HP335" s="11"/>
      <c r="HQ335" s="11"/>
      <c r="HR335" s="11"/>
      <c r="HS335" s="11"/>
      <c r="HT335" s="11"/>
      <c r="HU335" s="11"/>
      <c r="HV335" s="11"/>
      <c r="HW335" s="11"/>
      <c r="HX335" s="11"/>
      <c r="HY335" s="11"/>
      <c r="HZ335" s="11"/>
      <c r="IA335" s="11"/>
      <c r="IB335" s="11"/>
      <c r="IC335" s="11"/>
      <c r="ID335" s="11"/>
      <c r="IE335" s="11"/>
      <c r="IF335" s="11"/>
      <c r="IG335" s="11"/>
      <c r="IH335" s="11"/>
      <c r="II335" s="11"/>
      <c r="IJ335" s="11"/>
      <c r="IK335" s="11"/>
      <c r="IL335" s="11"/>
      <c r="IM335" s="11"/>
      <c r="IN335" s="11"/>
      <c r="IO335" s="11"/>
      <c r="IP335" s="11"/>
      <c r="IQ335" s="11"/>
      <c r="IR335" s="11"/>
      <c r="IS335" s="11"/>
      <c r="IT335" s="11"/>
      <c r="IU335" s="11"/>
      <c r="IV335" s="11"/>
      <c r="IW335" s="11"/>
      <c r="IX335" s="11"/>
      <c r="IY335" s="11"/>
      <c r="IZ335" s="11"/>
      <c r="JA335" s="11"/>
      <c r="JB335" s="11"/>
      <c r="JC335" s="11"/>
      <c r="JD335" s="11"/>
      <c r="JE335" s="11"/>
      <c r="JF335" s="11"/>
      <c r="JG335" s="11"/>
      <c r="JH335" s="11"/>
      <c r="JI335" s="11"/>
      <c r="JJ335" s="11"/>
      <c r="JK335" s="11"/>
      <c r="JL335" s="11"/>
      <c r="JM335" s="11"/>
      <c r="JN335" s="11"/>
      <c r="JO335" s="11"/>
      <c r="JP335" s="11"/>
      <c r="JQ335" s="11"/>
      <c r="JR335" s="11"/>
      <c r="JS335" s="11"/>
      <c r="JT335" s="11"/>
      <c r="JU335" s="11"/>
      <c r="JV335" s="11"/>
    </row>
    <row r="336" spans="1:282" x14ac:dyDescent="0.25">
      <c r="A336" t="s">
        <v>103</v>
      </c>
      <c r="B336" t="s">
        <v>438</v>
      </c>
      <c r="C336" s="13" t="s">
        <v>307</v>
      </c>
      <c r="D336" t="s">
        <v>204</v>
      </c>
      <c r="E336" s="40">
        <v>48000</v>
      </c>
      <c r="F336" s="40">
        <f t="shared" ref="F336:F341" si="65">E336*0.0287</f>
        <v>1377.6</v>
      </c>
      <c r="G336" s="40">
        <v>1571.73</v>
      </c>
      <c r="H336" s="40">
        <f t="shared" ref="H336:H341" si="66">E336*0.0304</f>
        <v>1459.2</v>
      </c>
      <c r="I336" s="40">
        <v>175</v>
      </c>
      <c r="J336" s="60">
        <v>4583.53</v>
      </c>
      <c r="K336" s="40">
        <f>E336-J336</f>
        <v>43416.47</v>
      </c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41"/>
      <c r="AQ336" s="11"/>
      <c r="AR336" s="11"/>
      <c r="AS336" s="11"/>
      <c r="AT336" s="11"/>
      <c r="AU336" s="11"/>
      <c r="AV336" s="11"/>
      <c r="AW336" s="11"/>
      <c r="AX336" s="11"/>
      <c r="AY336" s="11"/>
      <c r="AZ336" s="11"/>
      <c r="BA336" s="11"/>
      <c r="BB336" s="11"/>
      <c r="BC336" s="11"/>
      <c r="BD336" s="11"/>
      <c r="BE336" s="11"/>
      <c r="BF336" s="11"/>
      <c r="BG336" s="11"/>
      <c r="BH336" s="11"/>
      <c r="BI336" s="11"/>
      <c r="BJ336" s="11"/>
      <c r="BK336" s="11"/>
      <c r="BL336" s="11"/>
      <c r="BM336" s="11"/>
      <c r="BN336" s="11"/>
      <c r="BO336" s="11"/>
      <c r="BP336" s="11"/>
      <c r="BQ336" s="11"/>
      <c r="BR336" s="11"/>
      <c r="BS336" s="11"/>
      <c r="BT336" s="11"/>
      <c r="BU336" s="11"/>
      <c r="BV336" s="11"/>
      <c r="BW336" s="11"/>
      <c r="BX336" s="11"/>
      <c r="BY336" s="11"/>
      <c r="BZ336" s="11"/>
      <c r="CA336" s="11"/>
      <c r="CB336" s="11"/>
      <c r="CC336" s="11"/>
      <c r="CD336" s="11"/>
      <c r="CE336" s="11"/>
      <c r="CF336" s="11"/>
      <c r="CG336" s="11"/>
      <c r="CH336" s="11"/>
      <c r="CI336" s="11"/>
      <c r="CJ336" s="11"/>
      <c r="CK336" s="11"/>
      <c r="CL336" s="11"/>
      <c r="CM336" s="11"/>
      <c r="CN336" s="11"/>
      <c r="CO336" s="11"/>
      <c r="CP336" s="11"/>
      <c r="CQ336" s="11"/>
      <c r="CR336" s="11"/>
      <c r="CS336" s="11"/>
      <c r="CT336" s="11"/>
      <c r="CU336" s="11"/>
      <c r="CV336" s="11"/>
      <c r="CW336" s="11"/>
      <c r="CX336" s="11"/>
      <c r="CY336" s="11"/>
      <c r="CZ336" s="11"/>
      <c r="DA336" s="11"/>
      <c r="DB336" s="11"/>
      <c r="DC336" s="11"/>
      <c r="DD336" s="11"/>
      <c r="DE336" s="11"/>
      <c r="DF336" s="11"/>
      <c r="DG336" s="11"/>
      <c r="DH336" s="11"/>
      <c r="DI336" s="11"/>
      <c r="DJ336" s="11"/>
      <c r="DK336" s="11"/>
      <c r="DL336" s="11"/>
      <c r="DM336" s="11"/>
      <c r="DN336" s="11"/>
      <c r="DO336" s="11"/>
      <c r="DP336" s="11"/>
      <c r="DQ336" s="11"/>
      <c r="DR336" s="11"/>
      <c r="DS336" s="11"/>
      <c r="DT336" s="11"/>
      <c r="DU336" s="11"/>
      <c r="DV336" s="11"/>
      <c r="DW336" s="11"/>
      <c r="DX336" s="11"/>
      <c r="DY336" s="11"/>
      <c r="DZ336" s="11"/>
      <c r="EA336" s="11"/>
      <c r="EB336" s="11"/>
      <c r="EC336" s="11"/>
      <c r="ED336" s="11"/>
      <c r="EE336" s="11"/>
      <c r="EF336" s="11"/>
      <c r="EG336" s="11"/>
      <c r="EH336" s="11"/>
      <c r="EI336" s="11"/>
      <c r="EJ336" s="11"/>
      <c r="EK336" s="11"/>
      <c r="EL336" s="11"/>
      <c r="EM336" s="11"/>
      <c r="EN336" s="11"/>
      <c r="EO336" s="11"/>
      <c r="EP336" s="11"/>
      <c r="EQ336" s="11"/>
      <c r="ER336" s="11"/>
      <c r="ES336" s="11"/>
      <c r="ET336" s="11"/>
      <c r="EU336" s="11"/>
      <c r="EV336" s="11"/>
      <c r="EW336" s="11"/>
      <c r="EX336" s="11"/>
      <c r="EY336" s="11"/>
      <c r="EZ336" s="11"/>
      <c r="FA336" s="11"/>
      <c r="FB336" s="11"/>
      <c r="FC336" s="11"/>
      <c r="FD336" s="11"/>
      <c r="FE336" s="11"/>
      <c r="FF336" s="11"/>
      <c r="FG336" s="11"/>
      <c r="FH336" s="11"/>
      <c r="FI336" s="11"/>
      <c r="FJ336" s="11"/>
      <c r="FK336" s="11"/>
      <c r="FL336" s="11"/>
      <c r="FM336" s="11"/>
      <c r="FN336" s="11"/>
      <c r="FO336" s="11"/>
      <c r="FP336" s="11"/>
      <c r="FQ336" s="11"/>
      <c r="FR336" s="11"/>
      <c r="FS336" s="11"/>
      <c r="FT336" s="11"/>
      <c r="FU336" s="11"/>
      <c r="FV336" s="11"/>
      <c r="FW336" s="11"/>
      <c r="FX336" s="11"/>
      <c r="FY336" s="11"/>
      <c r="FZ336" s="11"/>
      <c r="GA336" s="11"/>
      <c r="GB336" s="11"/>
      <c r="GC336" s="11"/>
      <c r="GD336" s="11"/>
      <c r="GE336" s="11"/>
      <c r="GF336" s="11"/>
      <c r="GG336" s="11"/>
      <c r="GH336" s="11"/>
      <c r="GI336" s="11"/>
      <c r="GJ336" s="11"/>
      <c r="GK336" s="11"/>
      <c r="GL336" s="11"/>
      <c r="GM336" s="11"/>
      <c r="GN336" s="11"/>
      <c r="GO336" s="11"/>
      <c r="GP336" s="11"/>
      <c r="GQ336" s="11"/>
      <c r="GR336" s="11"/>
      <c r="GS336" s="11"/>
      <c r="GT336" s="11"/>
      <c r="GU336" s="11"/>
      <c r="GV336" s="11"/>
      <c r="GW336" s="11"/>
      <c r="GX336" s="11"/>
      <c r="GY336" s="11"/>
      <c r="GZ336" s="11"/>
      <c r="HA336" s="11"/>
      <c r="HB336" s="11"/>
      <c r="HC336" s="11"/>
      <c r="HD336" s="11"/>
      <c r="HE336" s="11"/>
      <c r="HF336" s="11"/>
      <c r="HG336" s="11"/>
      <c r="HH336" s="11"/>
      <c r="HI336" s="11"/>
      <c r="HJ336" s="11"/>
      <c r="HK336" s="11"/>
      <c r="HL336" s="11"/>
      <c r="HM336" s="11"/>
      <c r="HN336" s="11"/>
      <c r="HO336" s="11"/>
      <c r="HP336" s="11"/>
      <c r="HQ336" s="11"/>
      <c r="HR336" s="11"/>
      <c r="HS336" s="11"/>
      <c r="HT336" s="11"/>
      <c r="HU336" s="11"/>
      <c r="HV336" s="11"/>
      <c r="HW336" s="11"/>
      <c r="HX336" s="11"/>
      <c r="HY336" s="11"/>
      <c r="HZ336" s="11"/>
      <c r="IA336" s="11"/>
      <c r="IB336" s="11"/>
      <c r="IC336" s="11"/>
      <c r="ID336" s="11"/>
      <c r="IE336" s="11"/>
      <c r="IF336" s="11"/>
      <c r="IG336" s="11"/>
      <c r="IH336" s="11"/>
      <c r="II336" s="11"/>
      <c r="IJ336" s="11"/>
      <c r="IK336" s="11"/>
      <c r="IL336" s="11"/>
      <c r="IM336" s="11"/>
      <c r="IN336" s="11"/>
      <c r="IO336" s="11"/>
      <c r="IP336" s="11"/>
      <c r="IQ336" s="11"/>
      <c r="IR336" s="11"/>
      <c r="IS336" s="11"/>
      <c r="IT336" s="11"/>
      <c r="IU336" s="11"/>
      <c r="IV336" s="11"/>
      <c r="IW336" s="11"/>
      <c r="IX336" s="11"/>
      <c r="IY336" s="11"/>
      <c r="IZ336" s="11"/>
      <c r="JA336" s="11"/>
      <c r="JB336" s="11"/>
      <c r="JC336" s="11"/>
      <c r="JD336" s="11"/>
      <c r="JE336" s="11"/>
      <c r="JF336" s="11"/>
      <c r="JG336" s="11"/>
      <c r="JH336" s="11"/>
      <c r="JI336" s="11"/>
      <c r="JJ336" s="11"/>
      <c r="JK336" s="11"/>
      <c r="JL336" s="11"/>
      <c r="JM336" s="11"/>
      <c r="JN336" s="11"/>
      <c r="JO336" s="11"/>
      <c r="JP336" s="11"/>
      <c r="JQ336" s="11"/>
      <c r="JR336" s="11"/>
      <c r="JS336" s="11"/>
      <c r="JT336" s="11"/>
      <c r="JU336" s="11"/>
      <c r="JV336" s="11"/>
    </row>
    <row r="337" spans="1:282" x14ac:dyDescent="0.25">
      <c r="A337" t="s">
        <v>224</v>
      </c>
      <c r="B337" t="s">
        <v>223</v>
      </c>
      <c r="C337" s="13" t="s">
        <v>308</v>
      </c>
      <c r="D337" t="s">
        <v>204</v>
      </c>
      <c r="E337" s="40">
        <v>30000</v>
      </c>
      <c r="F337" s="40">
        <f t="shared" si="65"/>
        <v>861</v>
      </c>
      <c r="G337" s="40">
        <v>0</v>
      </c>
      <c r="H337" s="40">
        <f t="shared" si="66"/>
        <v>912</v>
      </c>
      <c r="I337" s="40">
        <v>175</v>
      </c>
      <c r="J337" s="60">
        <v>1948</v>
      </c>
      <c r="K337" s="40">
        <f t="shared" ref="K337:K341" si="67">E337-J337</f>
        <v>28052</v>
      </c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1"/>
      <c r="AY337" s="11"/>
      <c r="AZ337" s="11"/>
      <c r="BA337" s="11"/>
      <c r="BB337" s="11"/>
      <c r="BC337" s="11"/>
      <c r="BD337" s="11"/>
      <c r="BE337" s="11"/>
      <c r="BF337" s="11"/>
      <c r="BG337" s="11"/>
      <c r="BH337" s="11"/>
      <c r="BI337" s="11"/>
      <c r="BJ337" s="11"/>
      <c r="BK337" s="11"/>
      <c r="BL337" s="11"/>
      <c r="BM337" s="11"/>
      <c r="BN337" s="11"/>
      <c r="BO337" s="11"/>
      <c r="BP337" s="11"/>
      <c r="BQ337" s="11"/>
      <c r="BR337" s="11"/>
      <c r="BS337" s="11"/>
      <c r="BT337" s="11"/>
      <c r="BU337" s="11"/>
      <c r="BV337" s="11"/>
      <c r="BW337" s="11"/>
      <c r="BX337" s="11"/>
      <c r="BY337" s="11"/>
      <c r="BZ337" s="11"/>
      <c r="CA337" s="11"/>
      <c r="CB337" s="11"/>
      <c r="CC337" s="11"/>
      <c r="CD337" s="11"/>
      <c r="CE337" s="11"/>
      <c r="CF337" s="11"/>
      <c r="CG337" s="11"/>
      <c r="CH337" s="11"/>
      <c r="CI337" s="11"/>
      <c r="CJ337" s="11"/>
      <c r="CK337" s="11"/>
      <c r="CL337" s="11"/>
      <c r="CM337" s="11"/>
      <c r="CN337" s="11"/>
      <c r="CO337" s="11"/>
      <c r="CP337" s="11"/>
      <c r="CQ337" s="11"/>
      <c r="CR337" s="11"/>
      <c r="CS337" s="11"/>
      <c r="CT337" s="11"/>
      <c r="CU337" s="11"/>
      <c r="CV337" s="11"/>
      <c r="CW337" s="11"/>
      <c r="CX337" s="11"/>
      <c r="CY337" s="11"/>
      <c r="CZ337" s="11"/>
      <c r="DA337" s="11"/>
      <c r="DB337" s="11"/>
      <c r="DC337" s="11"/>
      <c r="DD337" s="11"/>
      <c r="DE337" s="11"/>
      <c r="DF337" s="11"/>
      <c r="DG337" s="11"/>
      <c r="DH337" s="11"/>
      <c r="DI337" s="11"/>
      <c r="DJ337" s="11"/>
      <c r="DK337" s="11"/>
      <c r="DL337" s="11"/>
      <c r="DM337" s="11"/>
      <c r="DN337" s="11"/>
      <c r="DO337" s="11"/>
      <c r="DP337" s="11"/>
      <c r="DQ337" s="11"/>
      <c r="DR337" s="11"/>
      <c r="DS337" s="11"/>
      <c r="DT337" s="11"/>
      <c r="DU337" s="11"/>
      <c r="DV337" s="11"/>
      <c r="DW337" s="11"/>
      <c r="DX337" s="11"/>
      <c r="DY337" s="11"/>
      <c r="DZ337" s="11"/>
      <c r="EA337" s="11"/>
      <c r="EB337" s="11"/>
      <c r="EC337" s="11"/>
      <c r="ED337" s="11"/>
      <c r="EE337" s="11"/>
      <c r="EF337" s="11"/>
      <c r="EG337" s="11"/>
      <c r="EH337" s="11"/>
      <c r="EI337" s="11"/>
      <c r="EJ337" s="11"/>
      <c r="EK337" s="11"/>
      <c r="EL337" s="11"/>
      <c r="EM337" s="11"/>
      <c r="EN337" s="11"/>
      <c r="EO337" s="11"/>
      <c r="EP337" s="11"/>
      <c r="EQ337" s="11"/>
      <c r="ER337" s="11"/>
      <c r="ES337" s="11"/>
      <c r="ET337" s="11"/>
      <c r="EU337" s="11"/>
      <c r="EV337" s="11"/>
      <c r="EW337" s="11"/>
      <c r="EX337" s="11"/>
      <c r="EY337" s="11"/>
      <c r="EZ337" s="11"/>
      <c r="FA337" s="11"/>
      <c r="FB337" s="11"/>
      <c r="FC337" s="11"/>
      <c r="FD337" s="11"/>
      <c r="FE337" s="11"/>
      <c r="FF337" s="11"/>
      <c r="FG337" s="11"/>
      <c r="FH337" s="11"/>
      <c r="FI337" s="11"/>
      <c r="FJ337" s="11"/>
      <c r="FK337" s="11"/>
      <c r="FL337" s="11"/>
      <c r="FM337" s="11"/>
      <c r="FN337" s="11"/>
      <c r="FO337" s="11"/>
      <c r="FP337" s="11"/>
      <c r="FQ337" s="11"/>
      <c r="FR337" s="11"/>
      <c r="FS337" s="11"/>
      <c r="FT337" s="11"/>
      <c r="FU337" s="11"/>
      <c r="FV337" s="11"/>
      <c r="FW337" s="11"/>
      <c r="FX337" s="11"/>
      <c r="FY337" s="11"/>
      <c r="FZ337" s="11"/>
      <c r="GA337" s="11"/>
      <c r="GB337" s="11"/>
      <c r="GC337" s="11"/>
      <c r="GD337" s="11"/>
      <c r="GE337" s="11"/>
      <c r="GF337" s="11"/>
      <c r="GG337" s="11"/>
      <c r="GH337" s="11"/>
      <c r="GI337" s="11"/>
      <c r="GJ337" s="11"/>
      <c r="GK337" s="11"/>
      <c r="GL337" s="11"/>
      <c r="GM337" s="11"/>
      <c r="GN337" s="11"/>
      <c r="GO337" s="11"/>
      <c r="GP337" s="11"/>
      <c r="GQ337" s="11"/>
      <c r="GR337" s="11"/>
      <c r="GS337" s="11"/>
      <c r="GT337" s="11"/>
      <c r="GU337" s="11"/>
      <c r="GV337" s="11"/>
      <c r="GW337" s="11"/>
      <c r="GX337" s="11"/>
      <c r="GY337" s="11"/>
      <c r="GZ337" s="11"/>
      <c r="HA337" s="11"/>
      <c r="HB337" s="11"/>
      <c r="HC337" s="11"/>
      <c r="HD337" s="11"/>
      <c r="HE337" s="11"/>
      <c r="HF337" s="11"/>
      <c r="HG337" s="11"/>
      <c r="HH337" s="11"/>
      <c r="HI337" s="11"/>
      <c r="HJ337" s="11"/>
      <c r="HK337" s="11"/>
      <c r="HL337" s="11"/>
      <c r="HM337" s="11"/>
      <c r="HN337" s="11"/>
      <c r="HO337" s="11"/>
      <c r="HP337" s="11"/>
      <c r="HQ337" s="11"/>
      <c r="HR337" s="11"/>
      <c r="HS337" s="11"/>
      <c r="HT337" s="11"/>
      <c r="HU337" s="11"/>
      <c r="HV337" s="11"/>
      <c r="HW337" s="11"/>
      <c r="HX337" s="11"/>
      <c r="HY337" s="11"/>
      <c r="HZ337" s="11"/>
      <c r="IA337" s="11"/>
      <c r="IB337" s="11"/>
      <c r="IC337" s="11"/>
      <c r="ID337" s="11"/>
      <c r="IE337" s="11"/>
      <c r="IF337" s="11"/>
      <c r="IG337" s="11"/>
      <c r="IH337" s="11"/>
      <c r="II337" s="11"/>
      <c r="IJ337" s="11"/>
      <c r="IK337" s="11"/>
      <c r="IL337" s="11"/>
      <c r="IM337" s="11"/>
      <c r="IN337" s="11"/>
      <c r="IO337" s="11"/>
      <c r="IP337" s="11"/>
      <c r="IQ337" s="11"/>
      <c r="IR337" s="11"/>
      <c r="IS337" s="11"/>
      <c r="IT337" s="11"/>
      <c r="IU337" s="11"/>
      <c r="IV337" s="11"/>
      <c r="IW337" s="11"/>
      <c r="IX337" s="11"/>
      <c r="IY337" s="11"/>
      <c r="IZ337" s="11"/>
      <c r="JA337" s="11"/>
      <c r="JB337" s="11"/>
      <c r="JC337" s="11"/>
      <c r="JD337" s="11"/>
      <c r="JE337" s="11"/>
      <c r="JF337" s="11"/>
      <c r="JG337" s="11"/>
      <c r="JH337" s="11"/>
      <c r="JI337" s="11"/>
      <c r="JJ337" s="11"/>
      <c r="JK337" s="11"/>
      <c r="JL337" s="11"/>
      <c r="JM337" s="11"/>
      <c r="JN337" s="11"/>
      <c r="JO337" s="11"/>
      <c r="JP337" s="11"/>
      <c r="JQ337" s="11"/>
      <c r="JR337" s="11"/>
      <c r="JS337" s="11"/>
      <c r="JT337" s="11"/>
      <c r="JU337" s="11"/>
      <c r="JV337" s="11"/>
    </row>
    <row r="338" spans="1:282" x14ac:dyDescent="0.25">
      <c r="A338" t="s">
        <v>210</v>
      </c>
      <c r="B338" t="s">
        <v>14</v>
      </c>
      <c r="C338" s="13" t="s">
        <v>308</v>
      </c>
      <c r="D338" t="s">
        <v>204</v>
      </c>
      <c r="E338" s="40">
        <v>30000</v>
      </c>
      <c r="F338" s="40">
        <f t="shared" si="65"/>
        <v>861</v>
      </c>
      <c r="G338" s="40">
        <v>0</v>
      </c>
      <c r="H338" s="40">
        <f t="shared" si="66"/>
        <v>912</v>
      </c>
      <c r="I338" s="40">
        <v>1752.45</v>
      </c>
      <c r="J338" s="60">
        <v>3525.45</v>
      </c>
      <c r="K338" s="40">
        <f t="shared" si="67"/>
        <v>26474.55</v>
      </c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1"/>
      <c r="AY338" s="11"/>
      <c r="AZ338" s="11"/>
      <c r="BA338" s="11"/>
      <c r="BB338" s="11"/>
      <c r="BC338" s="11"/>
      <c r="BD338" s="11"/>
      <c r="BE338" s="11"/>
      <c r="BF338" s="11"/>
      <c r="BG338" s="11"/>
      <c r="BH338" s="11"/>
      <c r="BI338" s="11"/>
      <c r="BJ338" s="11"/>
      <c r="BK338" s="11"/>
      <c r="BL338" s="11"/>
      <c r="BM338" s="11"/>
      <c r="BN338" s="11"/>
      <c r="BO338" s="11"/>
      <c r="BP338" s="11"/>
      <c r="BQ338" s="11"/>
      <c r="BR338" s="11"/>
      <c r="BS338" s="11"/>
      <c r="BT338" s="11"/>
      <c r="BU338" s="11"/>
      <c r="BV338" s="11"/>
      <c r="BW338" s="11"/>
      <c r="BX338" s="11"/>
      <c r="BY338" s="11"/>
      <c r="BZ338" s="11"/>
      <c r="CA338" s="11"/>
      <c r="CB338" s="11"/>
      <c r="CC338" s="11"/>
      <c r="CD338" s="11"/>
      <c r="CE338" s="11"/>
      <c r="CF338" s="11"/>
      <c r="CG338" s="11"/>
      <c r="CH338" s="11"/>
      <c r="CI338" s="11"/>
      <c r="CJ338" s="11"/>
      <c r="CK338" s="11"/>
      <c r="CL338" s="11"/>
      <c r="CM338" s="11"/>
      <c r="CN338" s="11"/>
      <c r="CO338" s="11"/>
      <c r="CP338" s="11"/>
      <c r="CQ338" s="11"/>
      <c r="CR338" s="11"/>
      <c r="CS338" s="11"/>
      <c r="CT338" s="11"/>
      <c r="CU338" s="11"/>
      <c r="CV338" s="11"/>
      <c r="CW338" s="11"/>
      <c r="CX338" s="11"/>
      <c r="CY338" s="11"/>
      <c r="CZ338" s="11"/>
      <c r="DA338" s="11"/>
      <c r="DB338" s="11"/>
      <c r="DC338" s="11"/>
      <c r="DD338" s="11"/>
      <c r="DE338" s="11"/>
      <c r="DF338" s="11"/>
      <c r="DG338" s="11"/>
      <c r="DH338" s="11"/>
      <c r="DI338" s="11"/>
      <c r="DJ338" s="11"/>
      <c r="DK338" s="11"/>
      <c r="DL338" s="11"/>
      <c r="DM338" s="11"/>
      <c r="DN338" s="11"/>
      <c r="DO338" s="11"/>
      <c r="DP338" s="11"/>
      <c r="DQ338" s="11"/>
      <c r="DR338" s="11"/>
      <c r="DS338" s="11"/>
      <c r="DT338" s="11"/>
      <c r="DU338" s="11"/>
      <c r="DV338" s="11"/>
      <c r="DW338" s="11"/>
      <c r="DX338" s="11"/>
      <c r="DY338" s="11"/>
      <c r="DZ338" s="11"/>
      <c r="EA338" s="11"/>
      <c r="EB338" s="11"/>
      <c r="EC338" s="11"/>
      <c r="ED338" s="11"/>
      <c r="EE338" s="11"/>
      <c r="EF338" s="11"/>
      <c r="EG338" s="11"/>
      <c r="EH338" s="11"/>
      <c r="EI338" s="11"/>
      <c r="EJ338" s="11"/>
      <c r="EK338" s="11"/>
      <c r="EL338" s="11"/>
      <c r="EM338" s="11"/>
      <c r="EN338" s="11"/>
      <c r="EO338" s="11"/>
      <c r="EP338" s="11"/>
      <c r="EQ338" s="11"/>
      <c r="ER338" s="11"/>
      <c r="ES338" s="11"/>
      <c r="ET338" s="11"/>
      <c r="EU338" s="11"/>
      <c r="EV338" s="11"/>
      <c r="EW338" s="11"/>
      <c r="EX338" s="11"/>
      <c r="EY338" s="11"/>
      <c r="EZ338" s="11"/>
      <c r="FA338" s="11"/>
      <c r="FB338" s="11"/>
      <c r="FC338" s="11"/>
      <c r="FD338" s="11"/>
      <c r="FE338" s="11"/>
      <c r="FF338" s="11"/>
      <c r="FG338" s="11"/>
      <c r="FH338" s="11"/>
      <c r="FI338" s="11"/>
      <c r="FJ338" s="11"/>
      <c r="FK338" s="11"/>
      <c r="FL338" s="11"/>
      <c r="FM338" s="11"/>
      <c r="FN338" s="11"/>
      <c r="FO338" s="11"/>
      <c r="FP338" s="11"/>
      <c r="FQ338" s="11"/>
      <c r="FR338" s="11"/>
      <c r="FS338" s="11"/>
      <c r="FT338" s="11"/>
      <c r="FU338" s="11"/>
      <c r="FV338" s="11"/>
      <c r="FW338" s="11"/>
      <c r="FX338" s="11"/>
      <c r="FY338" s="11"/>
      <c r="FZ338" s="11"/>
      <c r="GA338" s="11"/>
      <c r="GB338" s="11"/>
      <c r="GC338" s="11"/>
      <c r="GD338" s="11"/>
      <c r="GE338" s="11"/>
      <c r="GF338" s="11"/>
      <c r="GG338" s="11"/>
      <c r="GH338" s="11"/>
      <c r="GI338" s="11"/>
      <c r="GJ338" s="11"/>
      <c r="GK338" s="11"/>
      <c r="GL338" s="11"/>
      <c r="GM338" s="11"/>
      <c r="GN338" s="11"/>
      <c r="GO338" s="11"/>
      <c r="GP338" s="11"/>
      <c r="GQ338" s="11"/>
      <c r="GR338" s="11"/>
      <c r="GS338" s="11"/>
      <c r="GT338" s="11"/>
      <c r="GU338" s="11"/>
      <c r="GV338" s="11"/>
      <c r="GW338" s="11"/>
      <c r="GX338" s="11"/>
      <c r="GY338" s="11"/>
      <c r="GZ338" s="11"/>
      <c r="HA338" s="11"/>
      <c r="HB338" s="11"/>
      <c r="HC338" s="11"/>
      <c r="HD338" s="11"/>
      <c r="HE338" s="11"/>
      <c r="HF338" s="11"/>
      <c r="HG338" s="11"/>
      <c r="HH338" s="11"/>
      <c r="HI338" s="11"/>
      <c r="HJ338" s="11"/>
      <c r="HK338" s="11"/>
      <c r="HL338" s="11"/>
      <c r="HM338" s="11"/>
      <c r="HN338" s="11"/>
      <c r="HO338" s="11"/>
      <c r="HP338" s="11"/>
      <c r="HQ338" s="11"/>
      <c r="HR338" s="11"/>
      <c r="HS338" s="11"/>
      <c r="HT338" s="11"/>
      <c r="HU338" s="11"/>
      <c r="HV338" s="11"/>
      <c r="HW338" s="11"/>
      <c r="HX338" s="11"/>
      <c r="HY338" s="11"/>
      <c r="HZ338" s="11"/>
      <c r="IA338" s="11"/>
      <c r="IB338" s="11"/>
      <c r="IC338" s="11"/>
      <c r="ID338" s="11"/>
      <c r="IE338" s="11"/>
      <c r="IF338" s="11"/>
      <c r="IG338" s="11"/>
      <c r="IH338" s="11"/>
      <c r="II338" s="11"/>
      <c r="IJ338" s="11"/>
      <c r="IK338" s="11"/>
      <c r="IL338" s="11"/>
      <c r="IM338" s="11"/>
      <c r="IN338" s="11"/>
      <c r="IO338" s="11"/>
      <c r="IP338" s="11"/>
      <c r="IQ338" s="11"/>
      <c r="IR338" s="11"/>
      <c r="IS338" s="11"/>
      <c r="IT338" s="11"/>
      <c r="IU338" s="11"/>
      <c r="IV338" s="11"/>
      <c r="IW338" s="11"/>
      <c r="IX338" s="11"/>
      <c r="IY338" s="11"/>
      <c r="IZ338" s="11"/>
      <c r="JA338" s="11"/>
      <c r="JB338" s="11"/>
      <c r="JC338" s="11"/>
      <c r="JD338" s="11"/>
      <c r="JE338" s="11"/>
      <c r="JF338" s="11"/>
      <c r="JG338" s="11"/>
      <c r="JH338" s="11"/>
      <c r="JI338" s="11"/>
      <c r="JJ338" s="11"/>
      <c r="JK338" s="11"/>
      <c r="JL338" s="11"/>
      <c r="JM338" s="11"/>
      <c r="JN338" s="11"/>
      <c r="JO338" s="11"/>
      <c r="JP338" s="11"/>
      <c r="JQ338" s="11"/>
      <c r="JR338" s="11"/>
      <c r="JS338" s="11"/>
      <c r="JT338" s="11"/>
      <c r="JU338" s="11"/>
      <c r="JV338" s="11"/>
    </row>
    <row r="339" spans="1:282" x14ac:dyDescent="0.25">
      <c r="A339" t="s">
        <v>227</v>
      </c>
      <c r="B339" t="s">
        <v>122</v>
      </c>
      <c r="C339" s="13" t="s">
        <v>307</v>
      </c>
      <c r="D339" t="s">
        <v>204</v>
      </c>
      <c r="E339" s="40">
        <v>30000</v>
      </c>
      <c r="F339" s="40">
        <f t="shared" si="65"/>
        <v>861</v>
      </c>
      <c r="G339" s="40">
        <v>0</v>
      </c>
      <c r="H339" s="40">
        <f t="shared" si="66"/>
        <v>912</v>
      </c>
      <c r="I339" s="40">
        <v>175</v>
      </c>
      <c r="J339" s="60">
        <v>1948</v>
      </c>
      <c r="K339" s="40">
        <f>E339-J339</f>
        <v>28052</v>
      </c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1"/>
      <c r="AY339" s="11"/>
      <c r="AZ339" s="11"/>
      <c r="BA339" s="11"/>
      <c r="BB339" s="11"/>
      <c r="BC339" s="11"/>
      <c r="BD339" s="11"/>
      <c r="BE339" s="11"/>
      <c r="BF339" s="11"/>
      <c r="BG339" s="11"/>
      <c r="BH339" s="11"/>
      <c r="BI339" s="11"/>
      <c r="BJ339" s="11"/>
      <c r="BK339" s="11"/>
      <c r="BL339" s="11"/>
      <c r="BM339" s="11"/>
      <c r="BN339" s="11"/>
      <c r="BO339" s="11"/>
      <c r="BP339" s="11"/>
      <c r="BQ339" s="11"/>
      <c r="BR339" s="11"/>
      <c r="BS339" s="11"/>
      <c r="BT339" s="11"/>
      <c r="BU339" s="11"/>
      <c r="BV339" s="11"/>
      <c r="BW339" s="11"/>
      <c r="BX339" s="11"/>
      <c r="BY339" s="11"/>
      <c r="BZ339" s="11"/>
      <c r="CA339" s="11"/>
      <c r="CB339" s="11"/>
      <c r="CC339" s="11"/>
      <c r="CD339" s="11"/>
      <c r="CE339" s="11"/>
      <c r="CF339" s="11"/>
      <c r="CG339" s="11"/>
      <c r="CH339" s="11"/>
      <c r="CI339" s="11"/>
      <c r="CJ339" s="11"/>
      <c r="CK339" s="11"/>
      <c r="CL339" s="11"/>
      <c r="CM339" s="11"/>
      <c r="CN339" s="11"/>
      <c r="CO339" s="11"/>
      <c r="CP339" s="11"/>
      <c r="CQ339" s="11"/>
      <c r="CR339" s="11"/>
      <c r="CS339" s="11"/>
      <c r="CT339" s="11"/>
      <c r="CU339" s="11"/>
      <c r="CV339" s="11"/>
      <c r="CW339" s="11"/>
      <c r="CX339" s="11"/>
      <c r="CY339" s="11"/>
      <c r="CZ339" s="11"/>
      <c r="DA339" s="11"/>
      <c r="DB339" s="11"/>
      <c r="DC339" s="11"/>
      <c r="DD339" s="11"/>
      <c r="DE339" s="11"/>
      <c r="DF339" s="11"/>
      <c r="DG339" s="11"/>
      <c r="DH339" s="11"/>
      <c r="DI339" s="11"/>
      <c r="DJ339" s="11"/>
      <c r="DK339" s="11"/>
      <c r="DL339" s="11"/>
      <c r="DM339" s="11"/>
      <c r="DN339" s="11"/>
      <c r="DO339" s="11"/>
      <c r="DP339" s="11"/>
      <c r="DQ339" s="11"/>
      <c r="DR339" s="11"/>
      <c r="DS339" s="11"/>
      <c r="DT339" s="11"/>
      <c r="DU339" s="11"/>
      <c r="DV339" s="11"/>
      <c r="DW339" s="11"/>
      <c r="DX339" s="11"/>
      <c r="DY339" s="11"/>
      <c r="DZ339" s="11"/>
      <c r="EA339" s="11"/>
      <c r="EB339" s="11"/>
      <c r="EC339" s="11"/>
      <c r="ED339" s="11"/>
      <c r="EE339" s="11"/>
      <c r="EF339" s="11"/>
      <c r="EG339" s="11"/>
      <c r="EH339" s="11"/>
      <c r="EI339" s="11"/>
      <c r="EJ339" s="11"/>
      <c r="EK339" s="11"/>
      <c r="EL339" s="11"/>
      <c r="EM339" s="11"/>
      <c r="EN339" s="11"/>
      <c r="EO339" s="11"/>
      <c r="EP339" s="11"/>
      <c r="EQ339" s="11"/>
      <c r="ER339" s="11"/>
      <c r="ES339" s="11"/>
      <c r="ET339" s="11"/>
      <c r="EU339" s="11"/>
      <c r="EV339" s="11"/>
      <c r="EW339" s="11"/>
      <c r="EX339" s="11"/>
      <c r="EY339" s="11"/>
      <c r="EZ339" s="11"/>
      <c r="FA339" s="11"/>
      <c r="FB339" s="11"/>
      <c r="FC339" s="11"/>
      <c r="FD339" s="11"/>
      <c r="FE339" s="11"/>
      <c r="FF339" s="11"/>
      <c r="FG339" s="11"/>
      <c r="FH339" s="11"/>
      <c r="FI339" s="11"/>
      <c r="FJ339" s="11"/>
      <c r="FK339" s="11"/>
      <c r="FL339" s="11"/>
      <c r="FM339" s="11"/>
      <c r="FN339" s="11"/>
      <c r="FO339" s="11"/>
      <c r="FP339" s="11"/>
      <c r="FQ339" s="11"/>
      <c r="FR339" s="11"/>
      <c r="FS339" s="11"/>
      <c r="FT339" s="11"/>
      <c r="FU339" s="11"/>
      <c r="FV339" s="11"/>
      <c r="FW339" s="11"/>
      <c r="FX339" s="11"/>
      <c r="FY339" s="11"/>
      <c r="FZ339" s="11"/>
      <c r="GA339" s="11"/>
      <c r="GB339" s="11"/>
      <c r="GC339" s="11"/>
      <c r="GD339" s="11"/>
      <c r="GE339" s="11"/>
      <c r="GF339" s="11"/>
      <c r="GG339" s="11"/>
      <c r="GH339" s="11"/>
      <c r="GI339" s="11"/>
      <c r="GJ339" s="11"/>
      <c r="GK339" s="11"/>
      <c r="GL339" s="11"/>
      <c r="GM339" s="11"/>
      <c r="GN339" s="11"/>
      <c r="GO339" s="11"/>
      <c r="GP339" s="11"/>
      <c r="GQ339" s="11"/>
      <c r="GR339" s="11"/>
      <c r="GS339" s="11"/>
      <c r="GT339" s="11"/>
      <c r="GU339" s="11"/>
      <c r="GV339" s="11"/>
      <c r="GW339" s="11"/>
      <c r="GX339" s="11"/>
      <c r="GY339" s="11"/>
      <c r="GZ339" s="11"/>
      <c r="HA339" s="11"/>
      <c r="HB339" s="11"/>
      <c r="HC339" s="11"/>
      <c r="HD339" s="11"/>
      <c r="HE339" s="11"/>
      <c r="HF339" s="11"/>
      <c r="HG339" s="11"/>
      <c r="HH339" s="11"/>
      <c r="HI339" s="11"/>
      <c r="HJ339" s="11"/>
      <c r="HK339" s="11"/>
      <c r="HL339" s="11"/>
      <c r="HM339" s="11"/>
      <c r="HN339" s="11"/>
      <c r="HO339" s="11"/>
      <c r="HP339" s="11"/>
      <c r="HQ339" s="11"/>
      <c r="HR339" s="11"/>
      <c r="HS339" s="11"/>
      <c r="HT339" s="11"/>
      <c r="HU339" s="11"/>
      <c r="HV339" s="11"/>
      <c r="HW339" s="11"/>
      <c r="HX339" s="11"/>
      <c r="HY339" s="11"/>
      <c r="HZ339" s="11"/>
      <c r="IA339" s="11"/>
      <c r="IB339" s="11"/>
      <c r="IC339" s="11"/>
      <c r="ID339" s="11"/>
      <c r="IE339" s="11"/>
      <c r="IF339" s="11"/>
      <c r="IG339" s="11"/>
      <c r="IH339" s="11"/>
      <c r="II339" s="11"/>
      <c r="IJ339" s="11"/>
      <c r="IK339" s="11"/>
      <c r="IL339" s="11"/>
      <c r="IM339" s="11"/>
      <c r="IN339" s="11"/>
      <c r="IO339" s="11"/>
      <c r="IP339" s="11"/>
      <c r="IQ339" s="11"/>
      <c r="IR339" s="11"/>
      <c r="IS339" s="11"/>
      <c r="IT339" s="11"/>
      <c r="IU339" s="11"/>
      <c r="IV339" s="11"/>
      <c r="IW339" s="11"/>
      <c r="IX339" s="11"/>
      <c r="IY339" s="11"/>
      <c r="IZ339" s="11"/>
      <c r="JA339" s="11"/>
      <c r="JB339" s="11"/>
      <c r="JC339" s="11"/>
      <c r="JD339" s="11"/>
      <c r="JE339" s="11"/>
      <c r="JF339" s="11"/>
      <c r="JG339" s="11"/>
      <c r="JH339" s="11"/>
      <c r="JI339" s="11"/>
      <c r="JJ339" s="11"/>
      <c r="JK339" s="11"/>
      <c r="JL339" s="11"/>
      <c r="JM339" s="11"/>
      <c r="JN339" s="11"/>
      <c r="JO339" s="11"/>
      <c r="JP339" s="11"/>
      <c r="JQ339" s="11"/>
      <c r="JR339" s="11"/>
      <c r="JS339" s="11"/>
      <c r="JT339" s="11"/>
      <c r="JU339" s="11"/>
      <c r="JV339" s="11"/>
    </row>
    <row r="340" spans="1:282" x14ac:dyDescent="0.25">
      <c r="A340" t="s">
        <v>249</v>
      </c>
      <c r="B340" s="7" t="s">
        <v>100</v>
      </c>
      <c r="C340" s="13" t="s">
        <v>308</v>
      </c>
      <c r="D340" s="6" t="s">
        <v>204</v>
      </c>
      <c r="E340" s="40">
        <v>30000</v>
      </c>
      <c r="F340" s="40">
        <f t="shared" si="65"/>
        <v>861</v>
      </c>
      <c r="G340" s="40">
        <v>0</v>
      </c>
      <c r="H340" s="40">
        <f t="shared" si="66"/>
        <v>912</v>
      </c>
      <c r="I340" s="40">
        <v>175</v>
      </c>
      <c r="J340" s="60">
        <v>1948</v>
      </c>
      <c r="K340" s="40">
        <f>E340-J340</f>
        <v>28052</v>
      </c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1"/>
      <c r="AY340" s="11"/>
      <c r="AZ340" s="11"/>
      <c r="BA340" s="11"/>
      <c r="BB340" s="11"/>
      <c r="BC340" s="11"/>
      <c r="BD340" s="11"/>
      <c r="BE340" s="11"/>
      <c r="BF340" s="11"/>
      <c r="BG340" s="11"/>
      <c r="BH340" s="11"/>
      <c r="BI340" s="11"/>
      <c r="BJ340" s="11"/>
      <c r="BK340" s="11"/>
      <c r="BL340" s="11"/>
      <c r="BM340" s="11"/>
      <c r="BN340" s="11"/>
      <c r="BO340" s="11"/>
      <c r="BP340" s="11"/>
      <c r="BQ340" s="11"/>
      <c r="BR340" s="11"/>
      <c r="BS340" s="11"/>
      <c r="BT340" s="11"/>
      <c r="BU340" s="11"/>
      <c r="BV340" s="11"/>
      <c r="BW340" s="11"/>
      <c r="BX340" s="11"/>
      <c r="BY340" s="11"/>
      <c r="BZ340" s="11"/>
      <c r="CA340" s="11"/>
      <c r="CB340" s="11"/>
      <c r="CC340" s="11"/>
      <c r="CD340" s="11"/>
      <c r="CE340" s="11"/>
      <c r="CF340" s="11"/>
      <c r="CG340" s="11"/>
      <c r="CH340" s="11"/>
      <c r="CI340" s="11"/>
      <c r="CJ340" s="11"/>
      <c r="CK340" s="11"/>
      <c r="CL340" s="11"/>
      <c r="CM340" s="11"/>
      <c r="CN340" s="11"/>
      <c r="CO340" s="11"/>
      <c r="CP340" s="11"/>
      <c r="CQ340" s="11"/>
      <c r="CR340" s="11"/>
      <c r="CS340" s="11"/>
      <c r="CT340" s="11"/>
      <c r="CU340" s="11"/>
      <c r="CV340" s="11"/>
      <c r="CW340" s="11"/>
      <c r="CX340" s="11"/>
      <c r="CY340" s="11"/>
      <c r="CZ340" s="11"/>
      <c r="DA340" s="11"/>
      <c r="DB340" s="11"/>
      <c r="DC340" s="11"/>
      <c r="DD340" s="11"/>
      <c r="DE340" s="11"/>
      <c r="DF340" s="11"/>
      <c r="DG340" s="11"/>
      <c r="DH340" s="11"/>
      <c r="DI340" s="11"/>
      <c r="DJ340" s="11"/>
      <c r="DK340" s="11"/>
      <c r="DL340" s="11"/>
      <c r="DM340" s="11"/>
      <c r="DN340" s="11"/>
      <c r="DO340" s="11"/>
      <c r="DP340" s="11"/>
      <c r="DQ340" s="11"/>
      <c r="DR340" s="11"/>
      <c r="DS340" s="11"/>
      <c r="DT340" s="11"/>
      <c r="DU340" s="11"/>
      <c r="DV340" s="11"/>
      <c r="DW340" s="11"/>
      <c r="DX340" s="11"/>
      <c r="DY340" s="11"/>
      <c r="DZ340" s="11"/>
      <c r="EA340" s="11"/>
      <c r="EB340" s="11"/>
      <c r="EC340" s="11"/>
      <c r="ED340" s="11"/>
      <c r="EE340" s="11"/>
      <c r="EF340" s="11"/>
      <c r="EG340" s="11"/>
      <c r="EH340" s="11"/>
      <c r="EI340" s="11"/>
      <c r="EJ340" s="11"/>
      <c r="EK340" s="11"/>
      <c r="EL340" s="11"/>
      <c r="EM340" s="11"/>
      <c r="EN340" s="11"/>
      <c r="EO340" s="11"/>
      <c r="EP340" s="11"/>
      <c r="EQ340" s="11"/>
      <c r="ER340" s="11"/>
      <c r="ES340" s="11"/>
      <c r="ET340" s="11"/>
      <c r="EU340" s="11"/>
      <c r="EV340" s="11"/>
      <c r="EW340" s="11"/>
      <c r="EX340" s="11"/>
      <c r="EY340" s="11"/>
      <c r="EZ340" s="11"/>
      <c r="FA340" s="11"/>
      <c r="FB340" s="11"/>
      <c r="FC340" s="11"/>
      <c r="FD340" s="11"/>
      <c r="FE340" s="11"/>
      <c r="FF340" s="11"/>
      <c r="FG340" s="11"/>
      <c r="FH340" s="11"/>
      <c r="FI340" s="11"/>
      <c r="FJ340" s="11"/>
      <c r="FK340" s="11"/>
      <c r="FL340" s="11"/>
      <c r="FM340" s="11"/>
      <c r="FN340" s="11"/>
      <c r="FO340" s="11"/>
      <c r="FP340" s="11"/>
      <c r="FQ340" s="11"/>
      <c r="FR340" s="11"/>
      <c r="FS340" s="11"/>
      <c r="FT340" s="11"/>
      <c r="FU340" s="11"/>
      <c r="FV340" s="11"/>
      <c r="FW340" s="11"/>
      <c r="FX340" s="11"/>
      <c r="FY340" s="11"/>
      <c r="FZ340" s="11"/>
      <c r="GA340" s="11"/>
      <c r="GB340" s="11"/>
      <c r="GC340" s="11"/>
      <c r="GD340" s="11"/>
      <c r="GE340" s="11"/>
      <c r="GF340" s="11"/>
      <c r="GG340" s="11"/>
      <c r="GH340" s="11"/>
      <c r="GI340" s="11"/>
      <c r="GJ340" s="11"/>
      <c r="GK340" s="11"/>
      <c r="GL340" s="11"/>
      <c r="GM340" s="11"/>
      <c r="GN340" s="11"/>
      <c r="GO340" s="11"/>
      <c r="GP340" s="11"/>
      <c r="GQ340" s="11"/>
      <c r="GR340" s="11"/>
      <c r="GS340" s="11"/>
      <c r="GT340" s="11"/>
      <c r="GU340" s="11"/>
      <c r="GV340" s="11"/>
      <c r="GW340" s="11"/>
      <c r="GX340" s="11"/>
      <c r="GY340" s="11"/>
      <c r="GZ340" s="11"/>
      <c r="HA340" s="11"/>
      <c r="HB340" s="11"/>
      <c r="HC340" s="11"/>
      <c r="HD340" s="11"/>
      <c r="HE340" s="11"/>
      <c r="HF340" s="11"/>
      <c r="HG340" s="11"/>
      <c r="HH340" s="11"/>
      <c r="HI340" s="11"/>
      <c r="HJ340" s="11"/>
      <c r="HK340" s="11"/>
      <c r="HL340" s="11"/>
      <c r="HM340" s="11"/>
      <c r="HN340" s="11"/>
      <c r="HO340" s="11"/>
      <c r="HP340" s="11"/>
      <c r="HQ340" s="11"/>
      <c r="HR340" s="11"/>
      <c r="HS340" s="11"/>
      <c r="HT340" s="11"/>
      <c r="HU340" s="11"/>
      <c r="HV340" s="11"/>
      <c r="HW340" s="11"/>
      <c r="HX340" s="11"/>
      <c r="HY340" s="11"/>
      <c r="HZ340" s="11"/>
      <c r="IA340" s="11"/>
      <c r="IB340" s="11"/>
      <c r="IC340" s="11"/>
      <c r="ID340" s="11"/>
      <c r="IE340" s="11"/>
      <c r="IF340" s="11"/>
      <c r="IG340" s="11"/>
      <c r="IH340" s="11"/>
      <c r="II340" s="11"/>
      <c r="IJ340" s="11"/>
      <c r="IK340" s="11"/>
      <c r="IL340" s="11"/>
      <c r="IM340" s="11"/>
      <c r="IN340" s="11"/>
      <c r="IO340" s="11"/>
      <c r="IP340" s="11"/>
      <c r="IQ340" s="11"/>
      <c r="IR340" s="11"/>
      <c r="IS340" s="11"/>
      <c r="IT340" s="11"/>
      <c r="IU340" s="11"/>
      <c r="IV340" s="11"/>
      <c r="IW340" s="11"/>
      <c r="IX340" s="11"/>
      <c r="IY340" s="11"/>
      <c r="IZ340" s="11"/>
      <c r="JA340" s="11"/>
      <c r="JB340" s="11"/>
      <c r="JC340" s="11"/>
      <c r="JD340" s="11"/>
      <c r="JE340" s="11"/>
      <c r="JF340" s="11"/>
      <c r="JG340" s="11"/>
      <c r="JH340" s="11"/>
      <c r="JI340" s="11"/>
      <c r="JJ340" s="11"/>
      <c r="JK340" s="11"/>
      <c r="JL340" s="11"/>
      <c r="JM340" s="11"/>
      <c r="JN340" s="11"/>
      <c r="JO340" s="11"/>
      <c r="JP340" s="11"/>
      <c r="JQ340" s="11"/>
      <c r="JR340" s="11"/>
      <c r="JS340" s="11"/>
      <c r="JT340" s="11"/>
      <c r="JU340" s="11"/>
      <c r="JV340" s="11"/>
    </row>
    <row r="341" spans="1:282" x14ac:dyDescent="0.25">
      <c r="A341" s="5" t="s">
        <v>226</v>
      </c>
      <c r="B341" s="5" t="s">
        <v>90</v>
      </c>
      <c r="C341" s="13" t="s">
        <v>307</v>
      </c>
      <c r="D341" t="s">
        <v>204</v>
      </c>
      <c r="E341" s="40">
        <v>82000</v>
      </c>
      <c r="F341" s="40">
        <f t="shared" si="65"/>
        <v>2353.4</v>
      </c>
      <c r="G341" s="60">
        <v>7082.59</v>
      </c>
      <c r="H341" s="40">
        <f t="shared" si="66"/>
        <v>2492.8000000000002</v>
      </c>
      <c r="I341" s="40">
        <v>4849.8999999999996</v>
      </c>
      <c r="J341" s="60">
        <v>16778.689999999999</v>
      </c>
      <c r="K341" s="40">
        <f t="shared" si="67"/>
        <v>65221.31</v>
      </c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1"/>
      <c r="AQ341" s="11"/>
      <c r="AR341" s="11"/>
      <c r="AS341" s="11"/>
      <c r="AT341" s="11"/>
      <c r="AU341" s="11"/>
      <c r="AV341" s="11"/>
      <c r="AW341" s="11"/>
      <c r="AX341" s="11"/>
      <c r="AY341" s="11"/>
      <c r="AZ341" s="11"/>
      <c r="BA341" s="11"/>
      <c r="BB341" s="11"/>
      <c r="BC341" s="11"/>
      <c r="BD341" s="11"/>
      <c r="BE341" s="11"/>
      <c r="BF341" s="11"/>
      <c r="BG341" s="11"/>
      <c r="BH341" s="11"/>
      <c r="BI341" s="11"/>
      <c r="BJ341" s="11"/>
      <c r="BK341" s="11"/>
      <c r="BL341" s="11"/>
      <c r="BM341" s="11"/>
      <c r="BN341" s="11"/>
      <c r="BO341" s="11"/>
      <c r="BP341" s="11"/>
      <c r="BQ341" s="11"/>
      <c r="BR341" s="11"/>
      <c r="BS341" s="11"/>
      <c r="BT341" s="11"/>
      <c r="BU341" s="11"/>
      <c r="BV341" s="11"/>
      <c r="BW341" s="11"/>
      <c r="BX341" s="11"/>
      <c r="BY341" s="11"/>
      <c r="BZ341" s="11"/>
      <c r="CA341" s="11"/>
      <c r="CB341" s="11"/>
      <c r="CC341" s="11"/>
      <c r="CD341" s="11"/>
      <c r="CE341" s="11"/>
      <c r="CF341" s="11"/>
      <c r="CG341" s="11"/>
      <c r="CH341" s="11"/>
      <c r="CI341" s="11"/>
      <c r="CJ341" s="11"/>
      <c r="CK341" s="11"/>
      <c r="CL341" s="11"/>
      <c r="CM341" s="11"/>
      <c r="CN341" s="11"/>
      <c r="CO341" s="11"/>
      <c r="CP341" s="11"/>
      <c r="CQ341" s="11"/>
      <c r="CR341" s="11"/>
      <c r="CS341" s="11"/>
      <c r="CT341" s="11"/>
      <c r="CU341" s="11"/>
      <c r="CV341" s="11"/>
      <c r="CW341" s="11"/>
      <c r="CX341" s="11"/>
      <c r="CY341" s="11"/>
      <c r="CZ341" s="11"/>
      <c r="DA341" s="11"/>
      <c r="DB341" s="11"/>
      <c r="DC341" s="11"/>
      <c r="DD341" s="11"/>
      <c r="DE341" s="11"/>
      <c r="DF341" s="11"/>
      <c r="DG341" s="11"/>
      <c r="DH341" s="11"/>
      <c r="DI341" s="11"/>
      <c r="DJ341" s="11"/>
      <c r="DK341" s="11"/>
      <c r="DL341" s="11"/>
      <c r="DM341" s="11"/>
      <c r="DN341" s="11"/>
      <c r="DO341" s="11"/>
      <c r="DP341" s="11"/>
      <c r="DQ341" s="11"/>
      <c r="DR341" s="11"/>
      <c r="DS341" s="11"/>
      <c r="DT341" s="11"/>
      <c r="DU341" s="11"/>
      <c r="DV341" s="11"/>
      <c r="DW341" s="11"/>
      <c r="DX341" s="11"/>
      <c r="DY341" s="11"/>
      <c r="DZ341" s="11"/>
      <c r="EA341" s="11"/>
      <c r="EB341" s="11"/>
      <c r="EC341" s="11"/>
      <c r="ED341" s="11"/>
      <c r="EE341" s="11"/>
      <c r="EF341" s="11"/>
      <c r="EG341" s="11"/>
      <c r="EH341" s="11"/>
      <c r="EI341" s="11"/>
      <c r="EJ341" s="11"/>
      <c r="EK341" s="11"/>
      <c r="EL341" s="11"/>
      <c r="EM341" s="11"/>
      <c r="EN341" s="11"/>
      <c r="EO341" s="11"/>
      <c r="EP341" s="11"/>
      <c r="EQ341" s="11"/>
      <c r="ER341" s="11"/>
      <c r="ES341" s="11"/>
      <c r="ET341" s="11"/>
      <c r="EU341" s="11"/>
      <c r="EV341" s="11"/>
      <c r="EW341" s="11"/>
      <c r="EX341" s="11"/>
      <c r="EY341" s="11"/>
      <c r="EZ341" s="11"/>
      <c r="FA341" s="11"/>
      <c r="FB341" s="11"/>
      <c r="FC341" s="11"/>
      <c r="FD341" s="11"/>
      <c r="FE341" s="11"/>
      <c r="FF341" s="11"/>
      <c r="FG341" s="11"/>
      <c r="FH341" s="11"/>
      <c r="FI341" s="11"/>
      <c r="FJ341" s="11"/>
      <c r="FK341" s="11"/>
      <c r="FL341" s="11"/>
      <c r="FM341" s="11"/>
      <c r="FN341" s="11"/>
      <c r="FO341" s="11"/>
      <c r="FP341" s="11"/>
      <c r="FQ341" s="11"/>
      <c r="FR341" s="11"/>
      <c r="FS341" s="11"/>
      <c r="FT341" s="11"/>
      <c r="FU341" s="11"/>
      <c r="FV341" s="11"/>
      <c r="FW341" s="11"/>
      <c r="FX341" s="11"/>
      <c r="FY341" s="11"/>
      <c r="FZ341" s="11"/>
      <c r="GA341" s="11"/>
      <c r="GB341" s="11"/>
      <c r="GC341" s="11"/>
      <c r="GD341" s="11"/>
      <c r="GE341" s="11"/>
      <c r="GF341" s="11"/>
      <c r="GG341" s="11"/>
      <c r="GH341" s="11"/>
      <c r="GI341" s="11"/>
      <c r="GJ341" s="11"/>
      <c r="GK341" s="11"/>
      <c r="GL341" s="11"/>
      <c r="GM341" s="11"/>
      <c r="GN341" s="11"/>
      <c r="GO341" s="11"/>
      <c r="GP341" s="11"/>
      <c r="GQ341" s="11"/>
      <c r="GR341" s="11"/>
      <c r="GS341" s="11"/>
      <c r="GT341" s="11"/>
      <c r="GU341" s="11"/>
      <c r="GV341" s="11"/>
      <c r="GW341" s="11"/>
      <c r="GX341" s="11"/>
      <c r="GY341" s="11"/>
      <c r="GZ341" s="11"/>
      <c r="HA341" s="11"/>
      <c r="HB341" s="11"/>
      <c r="HC341" s="11"/>
      <c r="HD341" s="11"/>
      <c r="HE341" s="11"/>
      <c r="HF341" s="11"/>
      <c r="HG341" s="11"/>
      <c r="HH341" s="11"/>
      <c r="HI341" s="11"/>
      <c r="HJ341" s="11"/>
      <c r="HK341" s="11"/>
      <c r="HL341" s="11"/>
      <c r="HM341" s="11"/>
      <c r="HN341" s="11"/>
      <c r="HO341" s="11"/>
      <c r="HP341" s="11"/>
      <c r="HQ341" s="11"/>
      <c r="HR341" s="11"/>
      <c r="HS341" s="11"/>
      <c r="HT341" s="11"/>
      <c r="HU341" s="11"/>
      <c r="HV341" s="11"/>
      <c r="HW341" s="11"/>
      <c r="HX341" s="11"/>
      <c r="HY341" s="11"/>
      <c r="HZ341" s="11"/>
      <c r="IA341" s="11"/>
      <c r="IB341" s="11"/>
      <c r="IC341" s="11"/>
      <c r="ID341" s="11"/>
      <c r="IE341" s="11"/>
      <c r="IF341" s="11"/>
      <c r="IG341" s="11"/>
      <c r="IH341" s="11"/>
      <c r="II341" s="11"/>
      <c r="IJ341" s="11"/>
      <c r="IK341" s="11"/>
      <c r="IL341" s="11"/>
      <c r="IM341" s="11"/>
      <c r="IN341" s="11"/>
      <c r="IO341" s="11"/>
      <c r="IP341" s="11"/>
      <c r="IQ341" s="11"/>
      <c r="IR341" s="11"/>
      <c r="IS341" s="11"/>
      <c r="IT341" s="11"/>
      <c r="IU341" s="11"/>
      <c r="IV341" s="11"/>
      <c r="IW341" s="11"/>
      <c r="IX341" s="11"/>
      <c r="IY341" s="11"/>
      <c r="IZ341" s="11"/>
      <c r="JA341" s="11"/>
      <c r="JB341" s="11"/>
      <c r="JC341" s="11"/>
      <c r="JD341" s="11"/>
      <c r="JE341" s="11"/>
      <c r="JF341" s="11"/>
      <c r="JG341" s="11"/>
      <c r="JH341" s="11"/>
      <c r="JI341" s="11"/>
      <c r="JJ341" s="11"/>
      <c r="JK341" s="11"/>
      <c r="JL341" s="11"/>
      <c r="JM341" s="11"/>
      <c r="JN341" s="11"/>
      <c r="JO341" s="11"/>
      <c r="JP341" s="11"/>
      <c r="JQ341" s="11"/>
      <c r="JR341" s="11"/>
      <c r="JS341" s="11"/>
      <c r="JT341" s="11"/>
      <c r="JU341" s="11"/>
      <c r="JV341" s="11"/>
    </row>
    <row r="342" spans="1:282" x14ac:dyDescent="0.25">
      <c r="A342" s="2" t="s">
        <v>12</v>
      </c>
      <c r="B342" s="2">
        <v>6</v>
      </c>
      <c r="C342" s="14"/>
      <c r="D342" s="2"/>
      <c r="E342" s="48">
        <f t="shared" ref="E342:K342" si="68">SUM(E336:E341)</f>
        <v>250000</v>
      </c>
      <c r="F342" s="48">
        <f t="shared" si="68"/>
        <v>7175</v>
      </c>
      <c r="G342" s="48">
        <f>SUM(G336:G341)</f>
        <v>8654.32</v>
      </c>
      <c r="H342" s="48">
        <f t="shared" si="68"/>
        <v>7600</v>
      </c>
      <c r="I342" s="48">
        <f t="shared" si="68"/>
        <v>7302.35</v>
      </c>
      <c r="J342" s="48">
        <f t="shared" si="68"/>
        <v>30731.67</v>
      </c>
      <c r="K342" s="48">
        <f t="shared" si="68"/>
        <v>219268.33</v>
      </c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1"/>
      <c r="AY342" s="11"/>
      <c r="AZ342" s="11"/>
      <c r="BA342" s="11"/>
      <c r="BB342" s="11"/>
      <c r="BC342" s="11"/>
      <c r="BD342" s="11"/>
      <c r="BE342" s="11"/>
      <c r="BF342" s="11"/>
      <c r="BG342" s="11"/>
      <c r="BH342" s="11"/>
      <c r="BI342" s="11"/>
      <c r="BJ342" s="11"/>
      <c r="BK342" s="11"/>
      <c r="BL342" s="11"/>
      <c r="BM342" s="11"/>
      <c r="BN342" s="11"/>
      <c r="BO342" s="11"/>
      <c r="BP342" s="11"/>
      <c r="BQ342" s="11"/>
      <c r="BR342" s="11"/>
      <c r="BS342" s="11"/>
      <c r="BT342" s="11"/>
      <c r="BU342" s="11"/>
      <c r="BV342" s="11"/>
      <c r="BW342" s="11"/>
      <c r="BX342" s="11"/>
      <c r="BY342" s="11"/>
      <c r="BZ342" s="11"/>
      <c r="CA342" s="11"/>
      <c r="CB342" s="11"/>
      <c r="CC342" s="11"/>
      <c r="CD342" s="11"/>
      <c r="CE342" s="11"/>
      <c r="CF342" s="11"/>
      <c r="CG342" s="11"/>
      <c r="CH342" s="11"/>
      <c r="CI342" s="11"/>
      <c r="CJ342" s="11"/>
      <c r="CK342" s="11"/>
      <c r="CL342" s="11"/>
      <c r="CM342" s="11"/>
      <c r="CN342" s="11"/>
      <c r="CO342" s="11"/>
      <c r="CP342" s="11"/>
      <c r="CQ342" s="11"/>
      <c r="CR342" s="11"/>
      <c r="CS342" s="11"/>
      <c r="CT342" s="11"/>
      <c r="CU342" s="11"/>
      <c r="CV342" s="11"/>
      <c r="CW342" s="11"/>
      <c r="CX342" s="11"/>
      <c r="CY342" s="11"/>
      <c r="CZ342" s="11"/>
      <c r="DA342" s="11"/>
      <c r="DB342" s="11"/>
      <c r="DC342" s="11"/>
      <c r="DD342" s="11"/>
      <c r="DE342" s="11"/>
      <c r="DF342" s="11"/>
      <c r="DG342" s="11"/>
      <c r="DH342" s="11"/>
      <c r="DI342" s="11"/>
      <c r="DJ342" s="11"/>
      <c r="DK342" s="11"/>
      <c r="DL342" s="11"/>
      <c r="DM342" s="11"/>
      <c r="DN342" s="11"/>
      <c r="DO342" s="11"/>
      <c r="DP342" s="11"/>
      <c r="DQ342" s="11"/>
      <c r="DR342" s="11"/>
      <c r="DS342" s="11"/>
      <c r="DT342" s="11"/>
      <c r="DU342" s="11"/>
      <c r="DV342" s="11"/>
      <c r="DW342" s="11"/>
      <c r="DX342" s="11"/>
      <c r="DY342" s="11"/>
      <c r="DZ342" s="11"/>
      <c r="EA342" s="11"/>
      <c r="EB342" s="11"/>
      <c r="EC342" s="11"/>
      <c r="ED342" s="11"/>
      <c r="EE342" s="11"/>
      <c r="EF342" s="11"/>
      <c r="EG342" s="11"/>
      <c r="EH342" s="11"/>
      <c r="EI342" s="11"/>
      <c r="EJ342" s="11"/>
      <c r="EK342" s="11"/>
      <c r="EL342" s="11"/>
      <c r="EM342" s="11"/>
      <c r="EN342" s="11"/>
      <c r="EO342" s="11"/>
      <c r="EP342" s="11"/>
      <c r="EQ342" s="11"/>
      <c r="ER342" s="11"/>
      <c r="ES342" s="11"/>
      <c r="ET342" s="11"/>
      <c r="EU342" s="11"/>
      <c r="EV342" s="11"/>
      <c r="EW342" s="11"/>
      <c r="EX342" s="11"/>
      <c r="EY342" s="11"/>
      <c r="EZ342" s="11"/>
      <c r="FA342" s="11"/>
      <c r="FB342" s="11"/>
      <c r="FC342" s="11"/>
      <c r="FD342" s="11"/>
      <c r="FE342" s="11"/>
      <c r="FF342" s="11"/>
      <c r="FG342" s="11"/>
      <c r="FH342" s="11"/>
      <c r="FI342" s="11"/>
      <c r="FJ342" s="11"/>
      <c r="FK342" s="11"/>
      <c r="FL342" s="11"/>
      <c r="FM342" s="11"/>
      <c r="FN342" s="11"/>
      <c r="FO342" s="11"/>
      <c r="FP342" s="11"/>
      <c r="FQ342" s="11"/>
      <c r="FR342" s="11"/>
      <c r="FS342" s="11"/>
      <c r="FT342" s="11"/>
      <c r="FU342" s="11"/>
      <c r="FV342" s="11"/>
      <c r="FW342" s="11"/>
      <c r="FX342" s="11"/>
      <c r="FY342" s="11"/>
      <c r="FZ342" s="11"/>
      <c r="GA342" s="11"/>
      <c r="GB342" s="11"/>
      <c r="GC342" s="11"/>
      <c r="GD342" s="11"/>
      <c r="GE342" s="11"/>
      <c r="GF342" s="11"/>
      <c r="GG342" s="11"/>
      <c r="GH342" s="11"/>
      <c r="GI342" s="11"/>
      <c r="GJ342" s="11"/>
      <c r="GK342" s="11"/>
      <c r="GL342" s="11"/>
      <c r="GM342" s="11"/>
      <c r="GN342" s="11"/>
      <c r="GO342" s="11"/>
      <c r="GP342" s="11"/>
      <c r="GQ342" s="11"/>
      <c r="GR342" s="11"/>
      <c r="GS342" s="11"/>
      <c r="GT342" s="11"/>
      <c r="GU342" s="11"/>
      <c r="GV342" s="11"/>
      <c r="GW342" s="11"/>
      <c r="GX342" s="11"/>
      <c r="GY342" s="11"/>
      <c r="GZ342" s="11"/>
      <c r="HA342" s="11"/>
      <c r="HB342" s="11"/>
      <c r="HC342" s="11"/>
      <c r="HD342" s="11"/>
      <c r="HE342" s="11"/>
      <c r="HF342" s="11"/>
      <c r="HG342" s="11"/>
      <c r="HH342" s="11"/>
      <c r="HI342" s="11"/>
      <c r="HJ342" s="11"/>
      <c r="HK342" s="11"/>
      <c r="HL342" s="11"/>
      <c r="HM342" s="11"/>
      <c r="HN342" s="11"/>
      <c r="HO342" s="11"/>
      <c r="HP342" s="11"/>
      <c r="HQ342" s="11"/>
      <c r="HR342" s="11"/>
      <c r="HS342" s="11"/>
      <c r="HT342" s="11"/>
      <c r="HU342" s="11"/>
      <c r="HV342" s="11"/>
      <c r="HW342" s="11"/>
      <c r="HX342" s="11"/>
      <c r="HY342" s="11"/>
      <c r="HZ342" s="11"/>
      <c r="IA342" s="11"/>
      <c r="IB342" s="11"/>
      <c r="IC342" s="11"/>
      <c r="ID342" s="11"/>
      <c r="IE342" s="11"/>
      <c r="IF342" s="11"/>
      <c r="IG342" s="11"/>
      <c r="IH342" s="11"/>
      <c r="II342" s="11"/>
      <c r="IJ342" s="11"/>
      <c r="IK342" s="11"/>
      <c r="IL342" s="11"/>
      <c r="IM342" s="11"/>
      <c r="IN342" s="11"/>
      <c r="IO342" s="11"/>
      <c r="IP342" s="11"/>
      <c r="IQ342" s="11"/>
      <c r="IR342" s="11"/>
      <c r="IS342" s="11"/>
      <c r="IT342" s="11"/>
      <c r="IU342" s="11"/>
      <c r="IV342" s="11"/>
      <c r="IW342" s="11"/>
      <c r="IX342" s="11"/>
      <c r="IY342" s="11"/>
      <c r="IZ342" s="11"/>
      <c r="JA342" s="11"/>
      <c r="JB342" s="11"/>
      <c r="JC342" s="11"/>
      <c r="JD342" s="11"/>
      <c r="JE342" s="11"/>
      <c r="JF342" s="11"/>
      <c r="JG342" s="11"/>
      <c r="JH342" s="11"/>
      <c r="JI342" s="11"/>
      <c r="JJ342" s="11"/>
      <c r="JK342" s="11"/>
      <c r="JL342" s="11"/>
      <c r="JM342" s="11"/>
      <c r="JN342" s="11"/>
      <c r="JO342" s="11"/>
      <c r="JP342" s="11"/>
      <c r="JQ342" s="11"/>
      <c r="JR342" s="11"/>
      <c r="JS342" s="11"/>
      <c r="JT342" s="11"/>
      <c r="JU342" s="11"/>
      <c r="JV342" s="11"/>
    </row>
    <row r="343" spans="1:282" x14ac:dyDescent="0.25">
      <c r="A343" s="1"/>
      <c r="B343" s="1"/>
      <c r="C343" s="16"/>
      <c r="D343" s="1"/>
      <c r="E343" s="49"/>
      <c r="F343" s="49"/>
      <c r="G343" s="49"/>
      <c r="H343" s="49"/>
      <c r="I343" s="49"/>
      <c r="J343" s="49"/>
      <c r="K343" s="49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1"/>
      <c r="AQ343" s="11"/>
      <c r="AR343" s="11"/>
      <c r="AS343" s="11"/>
      <c r="AT343" s="11"/>
      <c r="AU343" s="11"/>
      <c r="AV343" s="11"/>
      <c r="AW343" s="11"/>
      <c r="AX343" s="11"/>
      <c r="AY343" s="11"/>
      <c r="AZ343" s="11"/>
      <c r="BA343" s="11"/>
      <c r="BB343" s="11"/>
      <c r="BC343" s="11"/>
      <c r="BD343" s="11"/>
      <c r="BE343" s="11"/>
      <c r="BF343" s="11"/>
      <c r="BG343" s="11"/>
      <c r="BH343" s="11"/>
      <c r="BI343" s="11"/>
      <c r="BJ343" s="11"/>
      <c r="BK343" s="11"/>
      <c r="BL343" s="11"/>
      <c r="BM343" s="11"/>
      <c r="BN343" s="11"/>
      <c r="BO343" s="11"/>
      <c r="BP343" s="11"/>
      <c r="BQ343" s="11"/>
      <c r="BR343" s="11"/>
      <c r="BS343" s="11"/>
      <c r="BT343" s="11"/>
      <c r="BU343" s="11"/>
      <c r="BV343" s="11"/>
      <c r="BW343" s="11"/>
      <c r="BX343" s="11"/>
      <c r="BY343" s="11"/>
      <c r="BZ343" s="11"/>
      <c r="CA343" s="11"/>
      <c r="CB343" s="11"/>
      <c r="CC343" s="11"/>
      <c r="CD343" s="11"/>
      <c r="CE343" s="11"/>
      <c r="CF343" s="11"/>
      <c r="CG343" s="11"/>
      <c r="CH343" s="11"/>
      <c r="CI343" s="11"/>
      <c r="CJ343" s="11"/>
      <c r="CK343" s="11"/>
      <c r="CL343" s="11"/>
      <c r="CM343" s="11"/>
      <c r="CN343" s="11"/>
      <c r="CO343" s="11"/>
      <c r="CP343" s="11"/>
      <c r="CQ343" s="11"/>
      <c r="CR343" s="11"/>
      <c r="CS343" s="11"/>
      <c r="CT343" s="11"/>
      <c r="CU343" s="11"/>
      <c r="CV343" s="11"/>
      <c r="CW343" s="11"/>
      <c r="CX343" s="11"/>
      <c r="CY343" s="11"/>
      <c r="CZ343" s="11"/>
      <c r="DA343" s="11"/>
      <c r="DB343" s="11"/>
      <c r="DC343" s="11"/>
      <c r="DD343" s="11"/>
      <c r="DE343" s="11"/>
      <c r="DF343" s="11"/>
      <c r="DG343" s="11"/>
      <c r="DH343" s="11"/>
      <c r="DI343" s="11"/>
      <c r="DJ343" s="11"/>
      <c r="DK343" s="11"/>
      <c r="DL343" s="11"/>
      <c r="DM343" s="11"/>
      <c r="DN343" s="11"/>
      <c r="DO343" s="11"/>
      <c r="DP343" s="11"/>
      <c r="DQ343" s="11"/>
      <c r="DR343" s="11"/>
      <c r="DS343" s="11"/>
      <c r="DT343" s="11"/>
      <c r="DU343" s="11"/>
      <c r="DV343" s="11"/>
      <c r="DW343" s="11"/>
      <c r="DX343" s="11"/>
      <c r="DY343" s="11"/>
      <c r="DZ343" s="11"/>
      <c r="EA343" s="11"/>
      <c r="EB343" s="11"/>
      <c r="EC343" s="11"/>
      <c r="ED343" s="11"/>
      <c r="EE343" s="11"/>
      <c r="EF343" s="11"/>
      <c r="EG343" s="11"/>
      <c r="EH343" s="11"/>
      <c r="EI343" s="11"/>
      <c r="EJ343" s="11"/>
      <c r="EK343" s="11"/>
      <c r="EL343" s="11"/>
      <c r="EM343" s="11"/>
      <c r="EN343" s="11"/>
      <c r="EO343" s="11"/>
      <c r="EP343" s="11"/>
      <c r="EQ343" s="11"/>
      <c r="ER343" s="11"/>
      <c r="ES343" s="11"/>
      <c r="ET343" s="11"/>
      <c r="EU343" s="11"/>
      <c r="EV343" s="11"/>
      <c r="EW343" s="11"/>
      <c r="EX343" s="11"/>
      <c r="EY343" s="11"/>
      <c r="EZ343" s="11"/>
      <c r="FA343" s="11"/>
      <c r="FB343" s="11"/>
      <c r="FC343" s="11"/>
      <c r="FD343" s="11"/>
      <c r="FE343" s="11"/>
      <c r="FF343" s="11"/>
      <c r="FG343" s="11"/>
      <c r="FH343" s="11"/>
      <c r="FI343" s="11"/>
      <c r="FJ343" s="11"/>
      <c r="FK343" s="11"/>
      <c r="FL343" s="11"/>
      <c r="FM343" s="11"/>
      <c r="FN343" s="11"/>
      <c r="FO343" s="11"/>
      <c r="FP343" s="11"/>
      <c r="FQ343" s="11"/>
      <c r="FR343" s="11"/>
      <c r="FS343" s="11"/>
      <c r="FT343" s="11"/>
      <c r="FU343" s="11"/>
      <c r="FV343" s="11"/>
      <c r="FW343" s="11"/>
      <c r="FX343" s="11"/>
      <c r="FY343" s="11"/>
      <c r="FZ343" s="11"/>
      <c r="GA343" s="11"/>
      <c r="GB343" s="11"/>
      <c r="GC343" s="11"/>
      <c r="GD343" s="11"/>
      <c r="GE343" s="11"/>
      <c r="GF343" s="11"/>
      <c r="GG343" s="11"/>
      <c r="GH343" s="11"/>
      <c r="GI343" s="11"/>
      <c r="GJ343" s="11"/>
      <c r="GK343" s="11"/>
      <c r="GL343" s="11"/>
      <c r="GM343" s="11"/>
      <c r="GN343" s="11"/>
      <c r="GO343" s="11"/>
      <c r="GP343" s="11"/>
      <c r="GQ343" s="11"/>
      <c r="GR343" s="11"/>
      <c r="GS343" s="11"/>
      <c r="GT343" s="11"/>
      <c r="GU343" s="11"/>
      <c r="GV343" s="11"/>
      <c r="GW343" s="11"/>
      <c r="GX343" s="11"/>
      <c r="GY343" s="11"/>
      <c r="GZ343" s="11"/>
      <c r="HA343" s="11"/>
      <c r="HB343" s="11"/>
      <c r="HC343" s="11"/>
      <c r="HD343" s="11"/>
      <c r="HE343" s="11"/>
      <c r="HF343" s="11"/>
      <c r="HG343" s="11"/>
      <c r="HH343" s="11"/>
      <c r="HI343" s="11"/>
      <c r="HJ343" s="11"/>
      <c r="HK343" s="11"/>
      <c r="HL343" s="11"/>
      <c r="HM343" s="11"/>
      <c r="HN343" s="11"/>
      <c r="HO343" s="11"/>
      <c r="HP343" s="11"/>
      <c r="HQ343" s="11"/>
      <c r="HR343" s="11"/>
      <c r="HS343" s="11"/>
      <c r="HT343" s="11"/>
      <c r="HU343" s="11"/>
      <c r="HV343" s="11"/>
      <c r="HW343" s="11"/>
      <c r="HX343" s="11"/>
      <c r="HY343" s="11"/>
      <c r="HZ343" s="11"/>
      <c r="IA343" s="11"/>
      <c r="IB343" s="11"/>
      <c r="IC343" s="11"/>
      <c r="ID343" s="11"/>
      <c r="IE343" s="11"/>
      <c r="IF343" s="11"/>
      <c r="IG343" s="11"/>
      <c r="IH343" s="11"/>
      <c r="II343" s="11"/>
      <c r="IJ343" s="11"/>
      <c r="IK343" s="11"/>
      <c r="IL343" s="11"/>
      <c r="IM343" s="11"/>
      <c r="IN343" s="11"/>
      <c r="IO343" s="11"/>
      <c r="IP343" s="11"/>
      <c r="IQ343" s="11"/>
      <c r="IR343" s="11"/>
      <c r="IS343" s="11"/>
      <c r="IT343" s="11"/>
      <c r="IU343" s="11"/>
      <c r="IV343" s="11"/>
      <c r="IW343" s="11"/>
      <c r="IX343" s="11"/>
      <c r="IY343" s="11"/>
      <c r="IZ343" s="11"/>
      <c r="JA343" s="11"/>
      <c r="JB343" s="11"/>
      <c r="JC343" s="11"/>
      <c r="JD343" s="11"/>
      <c r="JE343" s="11"/>
      <c r="JF343" s="11"/>
      <c r="JG343" s="11"/>
      <c r="JH343" s="11"/>
      <c r="JI343" s="11"/>
      <c r="JJ343" s="11"/>
      <c r="JK343" s="11"/>
      <c r="JL343" s="11"/>
      <c r="JM343" s="11"/>
      <c r="JN343" s="11"/>
      <c r="JO343" s="11"/>
      <c r="JP343" s="11"/>
      <c r="JQ343" s="11"/>
      <c r="JR343" s="11"/>
      <c r="JS343" s="11"/>
      <c r="JT343" s="11"/>
      <c r="JU343" s="11"/>
      <c r="JV343" s="11"/>
    </row>
    <row r="344" spans="1:282" s="24" customFormat="1" x14ac:dyDescent="0.25">
      <c r="A344" s="1" t="s">
        <v>363</v>
      </c>
      <c r="B344" s="1"/>
      <c r="C344" s="16"/>
      <c r="D344" s="1"/>
      <c r="E344" s="49"/>
      <c r="F344" s="49"/>
      <c r="G344" s="49"/>
      <c r="H344" s="49"/>
      <c r="I344" s="49"/>
      <c r="J344" s="49"/>
      <c r="K344" s="49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  <c r="BV344" s="10"/>
      <c r="BW344" s="10"/>
      <c r="BX344" s="10"/>
      <c r="BY344" s="10"/>
      <c r="BZ344" s="10"/>
      <c r="CA344" s="10"/>
      <c r="CB344" s="10"/>
      <c r="CC344" s="10"/>
      <c r="CD344" s="10"/>
      <c r="CE344" s="10"/>
      <c r="CF344" s="10"/>
      <c r="CG344" s="10"/>
      <c r="CH344" s="10"/>
      <c r="CI344" s="10"/>
      <c r="CJ344" s="10"/>
      <c r="CK344" s="10"/>
      <c r="CL344" s="10"/>
      <c r="CM344" s="10"/>
      <c r="CN344" s="10"/>
      <c r="CO344" s="10"/>
      <c r="CP344" s="10"/>
      <c r="CQ344" s="10"/>
      <c r="CR344" s="10"/>
      <c r="CS344" s="10"/>
      <c r="CT344" s="10"/>
      <c r="CU344" s="10"/>
      <c r="CV344" s="10"/>
      <c r="CW344" s="10"/>
      <c r="CX344" s="10"/>
      <c r="CY344" s="10"/>
      <c r="CZ344" s="10"/>
      <c r="DA344" s="10"/>
      <c r="DB344" s="10"/>
      <c r="DC344" s="10"/>
      <c r="DD344" s="10"/>
      <c r="DE344" s="10"/>
      <c r="DF344" s="10"/>
      <c r="DG344" s="10"/>
      <c r="DH344" s="10"/>
      <c r="DI344" s="10"/>
      <c r="DJ344" s="10"/>
      <c r="DK344" s="10"/>
      <c r="DL344" s="10"/>
      <c r="DM344" s="10"/>
      <c r="DN344" s="10"/>
      <c r="DO344" s="10"/>
      <c r="DP344" s="10"/>
      <c r="DQ344" s="10"/>
      <c r="DR344" s="10"/>
      <c r="DS344" s="10"/>
      <c r="DT344" s="10"/>
      <c r="DU344" s="10"/>
      <c r="DV344" s="10"/>
      <c r="DW344" s="10"/>
      <c r="DX344" s="10"/>
      <c r="DY344" s="10"/>
      <c r="DZ344" s="10"/>
      <c r="EA344" s="10"/>
      <c r="EB344" s="10"/>
      <c r="EC344" s="10"/>
      <c r="ED344" s="10"/>
      <c r="EE344" s="10"/>
      <c r="EF344" s="10"/>
      <c r="EG344" s="10"/>
      <c r="EH344" s="10"/>
      <c r="EI344" s="10"/>
      <c r="EJ344" s="10"/>
      <c r="EK344" s="10"/>
      <c r="EL344" s="10"/>
      <c r="EM344" s="10"/>
      <c r="EN344" s="10"/>
      <c r="EO344" s="10"/>
      <c r="EP344" s="10"/>
      <c r="EQ344" s="10"/>
      <c r="ER344" s="10"/>
      <c r="ES344" s="10"/>
      <c r="ET344" s="10"/>
      <c r="EU344" s="10"/>
      <c r="EV344" s="10"/>
      <c r="EW344" s="10"/>
      <c r="EX344" s="10"/>
      <c r="EY344" s="10"/>
      <c r="EZ344" s="10"/>
      <c r="FA344" s="10"/>
      <c r="FB344" s="10"/>
      <c r="FC344" s="10"/>
      <c r="FD344" s="10"/>
      <c r="FE344" s="10"/>
      <c r="FF344" s="10"/>
      <c r="FG344" s="10"/>
      <c r="FH344" s="10"/>
      <c r="FI344" s="10"/>
      <c r="FJ344" s="10"/>
      <c r="FK344" s="10"/>
      <c r="FL344" s="10"/>
      <c r="FM344" s="10"/>
      <c r="FN344" s="10"/>
      <c r="FO344" s="10"/>
      <c r="FP344" s="10"/>
      <c r="FQ344" s="10"/>
      <c r="FR344" s="10"/>
      <c r="FS344" s="10"/>
      <c r="FT344" s="10"/>
      <c r="FU344" s="10"/>
      <c r="FV344" s="10"/>
      <c r="FW344" s="10"/>
      <c r="FX344" s="10"/>
      <c r="FY344" s="10"/>
      <c r="FZ344" s="10"/>
      <c r="GA344" s="10"/>
      <c r="GB344" s="10"/>
      <c r="GC344" s="10"/>
      <c r="GD344" s="10"/>
      <c r="GE344" s="10"/>
      <c r="GF344" s="10"/>
      <c r="GG344" s="10"/>
      <c r="GH344" s="10"/>
      <c r="GI344" s="10"/>
      <c r="GJ344" s="10"/>
      <c r="GK344" s="10"/>
      <c r="GL344" s="10"/>
      <c r="GM344" s="10"/>
      <c r="GN344" s="10"/>
      <c r="GO344" s="10"/>
      <c r="GP344" s="10"/>
      <c r="GQ344" s="10"/>
      <c r="GR344" s="10"/>
      <c r="GS344" s="10"/>
      <c r="GT344" s="10"/>
      <c r="GU344" s="10"/>
      <c r="GV344" s="10"/>
      <c r="GW344" s="10"/>
      <c r="GX344" s="10"/>
      <c r="GY344" s="10"/>
      <c r="GZ344" s="10"/>
      <c r="HA344" s="10"/>
      <c r="HB344" s="10"/>
      <c r="HC344" s="10"/>
      <c r="HD344" s="10"/>
      <c r="HE344" s="10"/>
      <c r="HF344" s="10"/>
      <c r="HG344" s="10"/>
      <c r="HH344" s="10"/>
      <c r="HI344" s="10"/>
      <c r="HJ344" s="10"/>
      <c r="HK344" s="10"/>
      <c r="HL344" s="10"/>
      <c r="HM344" s="10"/>
      <c r="HN344" s="10"/>
      <c r="HO344" s="10"/>
      <c r="HP344" s="10"/>
      <c r="HQ344" s="10"/>
      <c r="HR344" s="10"/>
      <c r="HS344" s="10"/>
      <c r="HT344" s="10"/>
      <c r="HU344" s="10"/>
      <c r="HV344" s="10"/>
      <c r="HW344" s="10"/>
      <c r="HX344" s="10"/>
      <c r="HY344" s="10"/>
      <c r="HZ344" s="10"/>
      <c r="IA344" s="10"/>
      <c r="IB344" s="10"/>
      <c r="IC344" s="10"/>
      <c r="ID344" s="10"/>
      <c r="IE344" s="10"/>
      <c r="IF344" s="10"/>
      <c r="IG344" s="10"/>
      <c r="IH344" s="10"/>
      <c r="II344" s="10"/>
      <c r="IJ344" s="10"/>
      <c r="IK344" s="10"/>
      <c r="IL344" s="10"/>
      <c r="IM344" s="10"/>
      <c r="IN344" s="10"/>
      <c r="IO344" s="10"/>
      <c r="IP344" s="10"/>
      <c r="IQ344" s="10"/>
      <c r="IR344" s="10"/>
      <c r="IS344" s="10"/>
      <c r="IT344" s="10"/>
      <c r="IU344" s="10"/>
      <c r="IV344" s="10"/>
      <c r="IW344" s="10"/>
      <c r="IX344" s="10"/>
      <c r="IY344" s="10"/>
      <c r="IZ344" s="10"/>
      <c r="JA344" s="10"/>
      <c r="JB344" s="10"/>
      <c r="JC344" s="10"/>
      <c r="JD344" s="10"/>
      <c r="JE344" s="10"/>
      <c r="JF344" s="10"/>
      <c r="JG344" s="10"/>
      <c r="JH344" s="10"/>
      <c r="JI344" s="10"/>
      <c r="JJ344" s="10"/>
      <c r="JK344" s="10"/>
      <c r="JL344" s="10"/>
      <c r="JM344" s="10"/>
      <c r="JN344" s="10"/>
      <c r="JO344" s="10"/>
      <c r="JP344" s="10"/>
      <c r="JQ344" s="10"/>
      <c r="JR344" s="10"/>
      <c r="JS344" s="10"/>
      <c r="JT344" s="10"/>
      <c r="JU344" s="10"/>
      <c r="JV344" s="10"/>
    </row>
    <row r="345" spans="1:282" x14ac:dyDescent="0.25">
      <c r="A345" t="s">
        <v>120</v>
      </c>
      <c r="B345" t="s">
        <v>48</v>
      </c>
      <c r="C345" s="13" t="s">
        <v>307</v>
      </c>
      <c r="D345" t="s">
        <v>204</v>
      </c>
      <c r="E345" s="40">
        <v>19800</v>
      </c>
      <c r="F345" s="40">
        <v>568.26</v>
      </c>
      <c r="G345" s="40">
        <v>0</v>
      </c>
      <c r="H345" s="40">
        <v>601.91999999999996</v>
      </c>
      <c r="I345" s="40">
        <v>25</v>
      </c>
      <c r="J345" s="40">
        <v>1195.18</v>
      </c>
      <c r="K345" s="40">
        <f>E345-J345</f>
        <v>18604.82</v>
      </c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1"/>
      <c r="AY345" s="11"/>
      <c r="AZ345" s="11"/>
      <c r="BA345" s="11"/>
      <c r="BB345" s="11"/>
      <c r="BC345" s="11"/>
      <c r="BD345" s="11"/>
      <c r="BE345" s="11"/>
      <c r="BF345" s="11"/>
      <c r="BG345" s="11"/>
      <c r="BH345" s="11"/>
      <c r="BI345" s="11"/>
      <c r="BJ345" s="11"/>
      <c r="BK345" s="11"/>
      <c r="BL345" s="11"/>
      <c r="BM345" s="11"/>
      <c r="BN345" s="11"/>
      <c r="BO345" s="11"/>
      <c r="BP345" s="11"/>
      <c r="BQ345" s="11"/>
      <c r="BR345" s="11"/>
      <c r="BS345" s="11"/>
      <c r="BT345" s="11"/>
      <c r="BU345" s="11"/>
      <c r="BV345" s="11"/>
      <c r="BW345" s="11"/>
      <c r="BX345" s="11"/>
      <c r="BY345" s="11"/>
      <c r="BZ345" s="11"/>
      <c r="CA345" s="11"/>
      <c r="CB345" s="11"/>
      <c r="CC345" s="11"/>
      <c r="CD345" s="11"/>
      <c r="CE345" s="11"/>
      <c r="CF345" s="11"/>
      <c r="CG345" s="11"/>
      <c r="CH345" s="11"/>
      <c r="CI345" s="11"/>
      <c r="CJ345" s="11"/>
      <c r="CK345" s="11"/>
      <c r="CL345" s="11"/>
      <c r="CM345" s="11"/>
      <c r="CN345" s="11"/>
      <c r="CO345" s="11"/>
      <c r="CP345" s="11"/>
      <c r="CQ345" s="11"/>
      <c r="CR345" s="11"/>
      <c r="CS345" s="11"/>
      <c r="CT345" s="11"/>
      <c r="CU345" s="11"/>
      <c r="CV345" s="11"/>
      <c r="CW345" s="11"/>
      <c r="CX345" s="11"/>
      <c r="CY345" s="11"/>
      <c r="CZ345" s="11"/>
      <c r="DA345" s="11"/>
      <c r="DB345" s="11"/>
      <c r="DC345" s="11"/>
      <c r="DD345" s="11"/>
      <c r="DE345" s="11"/>
      <c r="DF345" s="11"/>
      <c r="DG345" s="11"/>
      <c r="DH345" s="11"/>
      <c r="DI345" s="11"/>
      <c r="DJ345" s="11"/>
      <c r="DK345" s="11"/>
      <c r="DL345" s="11"/>
      <c r="DM345" s="11"/>
      <c r="DN345" s="11"/>
      <c r="DO345" s="11"/>
      <c r="DP345" s="11"/>
      <c r="DQ345" s="11"/>
      <c r="DR345" s="11"/>
      <c r="DS345" s="11"/>
      <c r="DT345" s="11"/>
      <c r="DU345" s="11"/>
      <c r="DV345" s="11"/>
      <c r="DW345" s="11"/>
      <c r="DX345" s="11"/>
      <c r="DY345" s="11"/>
      <c r="DZ345" s="11"/>
      <c r="EA345" s="11"/>
      <c r="EB345" s="11"/>
      <c r="EC345" s="11"/>
      <c r="ED345" s="11"/>
      <c r="EE345" s="11"/>
      <c r="EF345" s="11"/>
      <c r="EG345" s="11"/>
      <c r="EH345" s="11"/>
      <c r="EI345" s="11"/>
      <c r="EJ345" s="11"/>
      <c r="EK345" s="11"/>
      <c r="EL345" s="11"/>
      <c r="EM345" s="11"/>
      <c r="EN345" s="11"/>
      <c r="EO345" s="11"/>
      <c r="EP345" s="11"/>
      <c r="EQ345" s="11"/>
      <c r="ER345" s="11"/>
      <c r="ES345" s="11"/>
      <c r="ET345" s="11"/>
      <c r="EU345" s="11"/>
      <c r="EV345" s="11"/>
      <c r="EW345" s="11"/>
      <c r="EX345" s="11"/>
      <c r="EY345" s="11"/>
      <c r="EZ345" s="11"/>
      <c r="FA345" s="11"/>
      <c r="FB345" s="11"/>
      <c r="FC345" s="11"/>
      <c r="FD345" s="11"/>
      <c r="FE345" s="11"/>
      <c r="FF345" s="11"/>
      <c r="FG345" s="11"/>
      <c r="FH345" s="11"/>
      <c r="FI345" s="11"/>
      <c r="FJ345" s="11"/>
      <c r="FK345" s="11"/>
      <c r="FL345" s="11"/>
      <c r="FM345" s="11"/>
      <c r="FN345" s="11"/>
      <c r="FO345" s="11"/>
      <c r="FP345" s="11"/>
      <c r="FQ345" s="11"/>
      <c r="FR345" s="11"/>
      <c r="FS345" s="11"/>
      <c r="FT345" s="11"/>
      <c r="FU345" s="11"/>
      <c r="FV345" s="11"/>
      <c r="FW345" s="11"/>
      <c r="FX345" s="11"/>
      <c r="FY345" s="11"/>
      <c r="FZ345" s="11"/>
      <c r="GA345" s="11"/>
      <c r="GB345" s="11"/>
      <c r="GC345" s="11"/>
      <c r="GD345" s="11"/>
      <c r="GE345" s="11"/>
      <c r="GF345" s="11"/>
      <c r="GG345" s="11"/>
      <c r="GH345" s="11"/>
      <c r="GI345" s="11"/>
      <c r="GJ345" s="11"/>
      <c r="GK345" s="11"/>
      <c r="GL345" s="11"/>
      <c r="GM345" s="11"/>
      <c r="GN345" s="11"/>
      <c r="GO345" s="11"/>
      <c r="GP345" s="11"/>
      <c r="GQ345" s="11"/>
      <c r="GR345" s="11"/>
      <c r="GS345" s="11"/>
      <c r="GT345" s="11"/>
      <c r="GU345" s="11"/>
      <c r="GV345" s="11"/>
      <c r="GW345" s="11"/>
      <c r="GX345" s="11"/>
      <c r="GY345" s="11"/>
      <c r="GZ345" s="11"/>
      <c r="HA345" s="11"/>
      <c r="HB345" s="11"/>
      <c r="HC345" s="11"/>
      <c r="HD345" s="11"/>
      <c r="HE345" s="11"/>
      <c r="HF345" s="11"/>
      <c r="HG345" s="11"/>
      <c r="HH345" s="11"/>
      <c r="HI345" s="11"/>
      <c r="HJ345" s="11"/>
      <c r="HK345" s="11"/>
      <c r="HL345" s="11"/>
      <c r="HM345" s="11"/>
      <c r="HN345" s="11"/>
      <c r="HO345" s="11"/>
      <c r="HP345" s="11"/>
      <c r="HQ345" s="11"/>
      <c r="HR345" s="11"/>
      <c r="HS345" s="11"/>
      <c r="HT345" s="11"/>
      <c r="HU345" s="11"/>
      <c r="HV345" s="11"/>
      <c r="HW345" s="11"/>
      <c r="HX345" s="11"/>
      <c r="HY345" s="11"/>
      <c r="HZ345" s="11"/>
      <c r="IA345" s="11"/>
      <c r="IB345" s="11"/>
      <c r="IC345" s="11"/>
      <c r="ID345" s="11"/>
      <c r="IE345" s="11"/>
      <c r="IF345" s="11"/>
      <c r="IG345" s="11"/>
      <c r="IH345" s="11"/>
      <c r="II345" s="11"/>
      <c r="IJ345" s="11"/>
      <c r="IK345" s="11"/>
      <c r="IL345" s="11"/>
      <c r="IM345" s="11"/>
      <c r="IN345" s="11"/>
      <c r="IO345" s="11"/>
      <c r="IP345" s="11"/>
      <c r="IQ345" s="11"/>
      <c r="IR345" s="11"/>
      <c r="IS345" s="11"/>
      <c r="IT345" s="11"/>
      <c r="IU345" s="11"/>
      <c r="IV345" s="11"/>
      <c r="IW345" s="11"/>
      <c r="IX345" s="11"/>
      <c r="IY345" s="11"/>
      <c r="IZ345" s="11"/>
      <c r="JA345" s="11"/>
      <c r="JB345" s="11"/>
      <c r="JC345" s="11"/>
      <c r="JD345" s="11"/>
      <c r="JE345" s="11"/>
      <c r="JF345" s="11"/>
      <c r="JG345" s="11"/>
      <c r="JH345" s="11"/>
      <c r="JI345" s="11"/>
      <c r="JJ345" s="11"/>
      <c r="JK345" s="11"/>
      <c r="JL345" s="11"/>
      <c r="JM345" s="11"/>
      <c r="JN345" s="11"/>
      <c r="JO345" s="11"/>
      <c r="JP345" s="11"/>
      <c r="JQ345" s="11"/>
      <c r="JR345" s="11"/>
      <c r="JS345" s="11"/>
      <c r="JT345" s="11"/>
      <c r="JU345" s="11"/>
      <c r="JV345" s="11"/>
    </row>
    <row r="346" spans="1:282" s="1" customFormat="1" x14ac:dyDescent="0.25">
      <c r="A346" s="24" t="s">
        <v>12</v>
      </c>
      <c r="B346" s="24">
        <v>1</v>
      </c>
      <c r="C346" s="25"/>
      <c r="D346" s="24"/>
      <c r="E346" s="47">
        <f>E345</f>
        <v>19800</v>
      </c>
      <c r="F346" s="47">
        <f>SUM(F345)</f>
        <v>568.26</v>
      </c>
      <c r="G346" s="47">
        <f>G345</f>
        <v>0</v>
      </c>
      <c r="H346" s="47">
        <f>H345</f>
        <v>601.91999999999996</v>
      </c>
      <c r="I346" s="47">
        <f>I345</f>
        <v>25</v>
      </c>
      <c r="J346" s="47">
        <f>J345</f>
        <v>1195.18</v>
      </c>
      <c r="K346" s="47">
        <f>K345</f>
        <v>18604.82</v>
      </c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  <c r="CC346" s="10"/>
      <c r="CD346" s="10"/>
      <c r="CE346" s="10"/>
      <c r="CF346" s="10"/>
      <c r="CG346" s="10"/>
      <c r="CH346" s="10"/>
      <c r="CI346" s="10"/>
      <c r="CJ346" s="10"/>
      <c r="CK346" s="10"/>
      <c r="CL346" s="10"/>
      <c r="CM346" s="10"/>
      <c r="CN346" s="10"/>
      <c r="CO346" s="10"/>
      <c r="CP346" s="10"/>
      <c r="CQ346" s="10"/>
      <c r="CR346" s="10"/>
      <c r="CS346" s="10"/>
      <c r="CT346" s="10"/>
      <c r="CU346" s="10"/>
      <c r="CV346" s="10"/>
      <c r="CW346" s="10"/>
      <c r="CX346" s="10"/>
      <c r="CY346" s="10"/>
      <c r="CZ346" s="10"/>
      <c r="DA346" s="10"/>
      <c r="DB346" s="10"/>
      <c r="DC346" s="10"/>
      <c r="DD346" s="10"/>
      <c r="DE346" s="10"/>
      <c r="DF346" s="10"/>
      <c r="DG346" s="10"/>
      <c r="DH346" s="10"/>
      <c r="DI346" s="10"/>
      <c r="DJ346" s="10"/>
      <c r="DK346" s="10"/>
      <c r="DL346" s="10"/>
      <c r="DM346" s="10"/>
      <c r="DN346" s="10"/>
      <c r="DO346" s="10"/>
      <c r="DP346" s="10"/>
      <c r="DQ346" s="10"/>
      <c r="DR346" s="10"/>
      <c r="DS346" s="10"/>
      <c r="DT346" s="10"/>
      <c r="DU346" s="10"/>
      <c r="DV346" s="10"/>
      <c r="DW346" s="10"/>
      <c r="DX346" s="10"/>
      <c r="DY346" s="10"/>
      <c r="DZ346" s="10"/>
      <c r="EA346" s="10"/>
      <c r="EB346" s="10"/>
      <c r="EC346" s="10"/>
      <c r="ED346" s="10"/>
      <c r="EE346" s="10"/>
      <c r="EF346" s="10"/>
      <c r="EG346" s="10"/>
      <c r="EH346" s="10"/>
      <c r="EI346" s="10"/>
      <c r="EJ346" s="10"/>
      <c r="EK346" s="10"/>
      <c r="EL346" s="10"/>
      <c r="EM346" s="10"/>
      <c r="EN346" s="10"/>
      <c r="EO346" s="10"/>
      <c r="EP346" s="10"/>
      <c r="EQ346" s="10"/>
      <c r="ER346" s="10"/>
      <c r="ES346" s="10"/>
      <c r="ET346" s="10"/>
      <c r="EU346" s="10"/>
      <c r="EV346" s="10"/>
      <c r="EW346" s="10"/>
      <c r="EX346" s="10"/>
      <c r="EY346" s="10"/>
      <c r="EZ346" s="10"/>
      <c r="FA346" s="10"/>
      <c r="FB346" s="10"/>
      <c r="FC346" s="10"/>
      <c r="FD346" s="10"/>
      <c r="FE346" s="10"/>
      <c r="FF346" s="10"/>
      <c r="FG346" s="10"/>
      <c r="FH346" s="10"/>
      <c r="FI346" s="10"/>
      <c r="FJ346" s="10"/>
      <c r="FK346" s="10"/>
      <c r="FL346" s="10"/>
      <c r="FM346" s="10"/>
      <c r="FN346" s="10"/>
      <c r="FO346" s="10"/>
      <c r="FP346" s="10"/>
      <c r="FQ346" s="10"/>
      <c r="FR346" s="10"/>
      <c r="FS346" s="10"/>
      <c r="FT346" s="10"/>
      <c r="FU346" s="10"/>
      <c r="FV346" s="10"/>
      <c r="FW346" s="10"/>
      <c r="FX346" s="10"/>
      <c r="FY346" s="10"/>
      <c r="FZ346" s="10"/>
      <c r="GA346" s="10"/>
      <c r="GB346" s="10"/>
      <c r="GC346" s="10"/>
      <c r="GD346" s="10"/>
      <c r="GE346" s="10"/>
      <c r="GF346" s="10"/>
      <c r="GG346" s="10"/>
      <c r="GH346" s="10"/>
      <c r="GI346" s="10"/>
      <c r="GJ346" s="10"/>
      <c r="GK346" s="10"/>
      <c r="GL346" s="10"/>
      <c r="GM346" s="10"/>
      <c r="GN346" s="10"/>
      <c r="GO346" s="10"/>
      <c r="GP346" s="10"/>
      <c r="GQ346" s="10"/>
      <c r="GR346" s="10"/>
      <c r="GS346" s="10"/>
      <c r="GT346" s="10"/>
      <c r="GU346" s="10"/>
      <c r="GV346" s="10"/>
      <c r="GW346" s="10"/>
      <c r="GX346" s="10"/>
      <c r="GY346" s="10"/>
      <c r="GZ346" s="10"/>
      <c r="HA346" s="10"/>
      <c r="HB346" s="10"/>
      <c r="HC346" s="10"/>
      <c r="HD346" s="10"/>
      <c r="HE346" s="10"/>
      <c r="HF346" s="10"/>
      <c r="HG346" s="10"/>
      <c r="HH346" s="10"/>
      <c r="HI346" s="10"/>
      <c r="HJ346" s="10"/>
      <c r="HK346" s="10"/>
      <c r="HL346" s="10"/>
      <c r="HM346" s="10"/>
      <c r="HN346" s="10"/>
      <c r="HO346" s="10"/>
      <c r="HP346" s="10"/>
      <c r="HQ346" s="10"/>
      <c r="HR346" s="10"/>
      <c r="HS346" s="10"/>
      <c r="HT346" s="10"/>
      <c r="HU346" s="10"/>
      <c r="HV346" s="10"/>
      <c r="HW346" s="10"/>
      <c r="HX346" s="10"/>
      <c r="HY346" s="10"/>
      <c r="HZ346" s="10"/>
      <c r="IA346" s="10"/>
      <c r="IB346" s="10"/>
      <c r="IC346" s="10"/>
      <c r="ID346" s="10"/>
      <c r="IE346" s="10"/>
      <c r="IF346" s="10"/>
      <c r="IG346" s="10"/>
      <c r="IH346" s="10"/>
      <c r="II346" s="10"/>
      <c r="IJ346" s="10"/>
      <c r="IK346" s="10"/>
      <c r="IL346" s="10"/>
      <c r="IM346" s="10"/>
      <c r="IN346" s="10"/>
      <c r="IO346" s="10"/>
      <c r="IP346" s="10"/>
      <c r="IQ346" s="10"/>
      <c r="IR346" s="10"/>
      <c r="IS346" s="10"/>
      <c r="IT346" s="10"/>
      <c r="IU346" s="10"/>
      <c r="IV346" s="10"/>
      <c r="IW346" s="10"/>
      <c r="IX346" s="10"/>
      <c r="IY346" s="10"/>
      <c r="IZ346" s="10"/>
      <c r="JA346" s="10"/>
      <c r="JB346" s="10"/>
      <c r="JC346" s="10"/>
      <c r="JD346" s="10"/>
      <c r="JE346" s="10"/>
      <c r="JF346" s="10"/>
      <c r="JG346" s="10"/>
      <c r="JH346" s="10"/>
      <c r="JI346" s="10"/>
      <c r="JJ346" s="10"/>
      <c r="JK346" s="10"/>
      <c r="JL346" s="10"/>
      <c r="JM346" s="10"/>
      <c r="JN346" s="10"/>
      <c r="JO346" s="10"/>
      <c r="JP346" s="10"/>
      <c r="JQ346" s="10"/>
      <c r="JR346" s="10"/>
      <c r="JS346" s="10"/>
      <c r="JT346" s="10"/>
      <c r="JU346" s="10"/>
      <c r="JV346" s="10"/>
    </row>
    <row r="347" spans="1:282" x14ac:dyDescent="0.25"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1"/>
      <c r="AY347" s="11"/>
      <c r="AZ347" s="11"/>
      <c r="BA347" s="11"/>
      <c r="BB347" s="11"/>
      <c r="BC347" s="11"/>
      <c r="BD347" s="11"/>
      <c r="BE347" s="11"/>
      <c r="BF347" s="11"/>
      <c r="BG347" s="11"/>
      <c r="BH347" s="11"/>
      <c r="BI347" s="11"/>
      <c r="BJ347" s="11"/>
      <c r="BK347" s="11"/>
      <c r="BL347" s="11"/>
      <c r="BM347" s="11"/>
      <c r="BN347" s="11"/>
      <c r="BO347" s="11"/>
      <c r="BP347" s="11"/>
      <c r="BQ347" s="11"/>
      <c r="BR347" s="11"/>
      <c r="BS347" s="11"/>
      <c r="BT347" s="11"/>
      <c r="BU347" s="11"/>
      <c r="BV347" s="11"/>
      <c r="BW347" s="11"/>
      <c r="BX347" s="11"/>
      <c r="BY347" s="11"/>
      <c r="BZ347" s="11"/>
      <c r="CA347" s="11"/>
      <c r="CB347" s="11"/>
      <c r="CC347" s="11"/>
      <c r="CD347" s="11"/>
      <c r="CE347" s="11"/>
      <c r="CF347" s="11"/>
      <c r="CG347" s="11"/>
      <c r="CH347" s="11"/>
      <c r="CI347" s="11"/>
      <c r="CJ347" s="11"/>
      <c r="CK347" s="11"/>
      <c r="CL347" s="11"/>
      <c r="CM347" s="11"/>
      <c r="CN347" s="11"/>
      <c r="CO347" s="11"/>
      <c r="CP347" s="11"/>
      <c r="CQ347" s="11"/>
      <c r="CR347" s="11"/>
      <c r="CS347" s="11"/>
      <c r="CT347" s="11"/>
      <c r="CU347" s="11"/>
      <c r="CV347" s="11"/>
      <c r="CW347" s="11"/>
      <c r="CX347" s="11"/>
      <c r="CY347" s="11"/>
      <c r="CZ347" s="11"/>
      <c r="DA347" s="11"/>
      <c r="DB347" s="11"/>
      <c r="DC347" s="11"/>
      <c r="DD347" s="11"/>
      <c r="DE347" s="11"/>
      <c r="DF347" s="11"/>
      <c r="DG347" s="11"/>
      <c r="DH347" s="11"/>
      <c r="DI347" s="11"/>
      <c r="DJ347" s="11"/>
      <c r="DK347" s="11"/>
      <c r="DL347" s="11"/>
      <c r="DM347" s="11"/>
      <c r="DN347" s="11"/>
      <c r="DO347" s="11"/>
      <c r="DP347" s="11"/>
      <c r="DQ347" s="11"/>
      <c r="DR347" s="11"/>
      <c r="DS347" s="11"/>
      <c r="DT347" s="11"/>
      <c r="DU347" s="11"/>
      <c r="DV347" s="11"/>
      <c r="DW347" s="11"/>
      <c r="DX347" s="11"/>
      <c r="DY347" s="11"/>
      <c r="DZ347" s="11"/>
      <c r="EA347" s="11"/>
      <c r="EB347" s="11"/>
      <c r="EC347" s="11"/>
      <c r="ED347" s="11"/>
      <c r="EE347" s="11"/>
      <c r="EF347" s="11"/>
      <c r="EG347" s="11"/>
      <c r="EH347" s="11"/>
      <c r="EI347" s="11"/>
      <c r="EJ347" s="11"/>
      <c r="EK347" s="11"/>
      <c r="EL347" s="11"/>
      <c r="EM347" s="11"/>
      <c r="EN347" s="11"/>
      <c r="EO347" s="11"/>
      <c r="EP347" s="11"/>
      <c r="EQ347" s="11"/>
      <c r="ER347" s="11"/>
      <c r="ES347" s="11"/>
      <c r="ET347" s="11"/>
      <c r="EU347" s="11"/>
      <c r="EV347" s="11"/>
      <c r="EW347" s="11"/>
      <c r="EX347" s="11"/>
      <c r="EY347" s="11"/>
      <c r="EZ347" s="11"/>
      <c r="FA347" s="11"/>
      <c r="FB347" s="11"/>
      <c r="FC347" s="11"/>
      <c r="FD347" s="11"/>
      <c r="FE347" s="11"/>
      <c r="FF347" s="11"/>
      <c r="FG347" s="11"/>
      <c r="FH347" s="11"/>
      <c r="FI347" s="11"/>
      <c r="FJ347" s="11"/>
      <c r="FK347" s="11"/>
      <c r="FL347" s="11"/>
      <c r="FM347" s="11"/>
      <c r="FN347" s="11"/>
      <c r="FO347" s="11"/>
      <c r="FP347" s="11"/>
      <c r="FQ347" s="11"/>
      <c r="FR347" s="11"/>
      <c r="FS347" s="11"/>
      <c r="FT347" s="11"/>
      <c r="FU347" s="11"/>
      <c r="FV347" s="11"/>
      <c r="FW347" s="11"/>
      <c r="FX347" s="11"/>
      <c r="FY347" s="11"/>
      <c r="FZ347" s="11"/>
      <c r="GA347" s="11"/>
      <c r="GB347" s="11"/>
      <c r="GC347" s="11"/>
      <c r="GD347" s="11"/>
      <c r="GE347" s="11"/>
      <c r="GF347" s="11"/>
      <c r="GG347" s="11"/>
      <c r="GH347" s="11"/>
      <c r="GI347" s="11"/>
      <c r="GJ347" s="11"/>
      <c r="GK347" s="11"/>
      <c r="GL347" s="11"/>
      <c r="GM347" s="11"/>
      <c r="GN347" s="11"/>
      <c r="GO347" s="11"/>
      <c r="GP347" s="11"/>
      <c r="GQ347" s="11"/>
      <c r="GR347" s="11"/>
      <c r="GS347" s="11"/>
      <c r="GT347" s="11"/>
      <c r="GU347" s="11"/>
      <c r="GV347" s="11"/>
      <c r="GW347" s="11"/>
      <c r="GX347" s="11"/>
      <c r="GY347" s="11"/>
      <c r="GZ347" s="11"/>
      <c r="HA347" s="11"/>
      <c r="HB347" s="11"/>
      <c r="HC347" s="11"/>
      <c r="HD347" s="11"/>
      <c r="HE347" s="11"/>
      <c r="HF347" s="11"/>
      <c r="HG347" s="11"/>
      <c r="HH347" s="11"/>
      <c r="HI347" s="11"/>
      <c r="HJ347" s="11"/>
      <c r="HK347" s="11"/>
      <c r="HL347" s="11"/>
      <c r="HM347" s="11"/>
      <c r="HN347" s="11"/>
      <c r="HO347" s="11"/>
      <c r="HP347" s="11"/>
      <c r="HQ347" s="11"/>
      <c r="HR347" s="11"/>
      <c r="HS347" s="11"/>
      <c r="HT347" s="11"/>
      <c r="HU347" s="11"/>
      <c r="HV347" s="11"/>
      <c r="HW347" s="11"/>
      <c r="HX347" s="11"/>
      <c r="HY347" s="11"/>
      <c r="HZ347" s="11"/>
      <c r="IA347" s="11"/>
      <c r="IB347" s="11"/>
      <c r="IC347" s="11"/>
      <c r="ID347" s="11"/>
      <c r="IE347" s="11"/>
      <c r="IF347" s="11"/>
      <c r="IG347" s="11"/>
      <c r="IH347" s="11"/>
      <c r="II347" s="11"/>
      <c r="IJ347" s="11"/>
      <c r="IK347" s="11"/>
      <c r="IL347" s="11"/>
      <c r="IM347" s="11"/>
      <c r="IN347" s="11"/>
      <c r="IO347" s="11"/>
      <c r="IP347" s="11"/>
      <c r="IQ347" s="11"/>
      <c r="IR347" s="11"/>
      <c r="IS347" s="11"/>
      <c r="IT347" s="11"/>
      <c r="IU347" s="11"/>
      <c r="IV347" s="11"/>
      <c r="IW347" s="11"/>
      <c r="IX347" s="11"/>
      <c r="IY347" s="11"/>
      <c r="IZ347" s="11"/>
      <c r="JA347" s="11"/>
      <c r="JB347" s="11"/>
      <c r="JC347" s="11"/>
      <c r="JD347" s="11"/>
      <c r="JE347" s="11"/>
      <c r="JF347" s="11"/>
      <c r="JG347" s="11"/>
      <c r="JH347" s="11"/>
      <c r="JI347" s="11"/>
      <c r="JJ347" s="11"/>
      <c r="JK347" s="11"/>
      <c r="JL347" s="11"/>
      <c r="JM347" s="11"/>
      <c r="JN347" s="11"/>
      <c r="JO347" s="11"/>
      <c r="JP347" s="11"/>
      <c r="JQ347" s="11"/>
      <c r="JR347" s="11"/>
      <c r="JS347" s="11"/>
      <c r="JT347" s="11"/>
      <c r="JU347" s="11"/>
      <c r="JV347" s="11"/>
    </row>
    <row r="348" spans="1:282" x14ac:dyDescent="0.25">
      <c r="A348" s="4" t="s">
        <v>303</v>
      </c>
      <c r="B348" s="4"/>
      <c r="C348" s="16"/>
      <c r="D348" s="4"/>
      <c r="E348" s="52"/>
      <c r="F348" s="52"/>
      <c r="G348" s="52"/>
      <c r="H348" s="52"/>
      <c r="I348" s="52"/>
      <c r="J348" s="52"/>
      <c r="K348" s="52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1"/>
      <c r="AY348" s="11"/>
      <c r="AZ348" s="11"/>
      <c r="BA348" s="11"/>
      <c r="BB348" s="11"/>
      <c r="BC348" s="11"/>
      <c r="BD348" s="11"/>
      <c r="BE348" s="11"/>
      <c r="BF348" s="11"/>
      <c r="BG348" s="11"/>
      <c r="BH348" s="11"/>
      <c r="BI348" s="11"/>
      <c r="BJ348" s="11"/>
      <c r="BK348" s="11"/>
      <c r="BL348" s="11"/>
      <c r="BM348" s="11"/>
      <c r="BN348" s="11"/>
      <c r="BO348" s="11"/>
      <c r="BP348" s="11"/>
      <c r="BQ348" s="11"/>
      <c r="BR348" s="11"/>
      <c r="BS348" s="11"/>
      <c r="BT348" s="11"/>
      <c r="BU348" s="11"/>
      <c r="BV348" s="11"/>
      <c r="BW348" s="11"/>
      <c r="BX348" s="11"/>
      <c r="BY348" s="11"/>
      <c r="BZ348" s="11"/>
      <c r="CA348" s="11"/>
      <c r="CB348" s="11"/>
      <c r="CC348" s="11"/>
      <c r="CD348" s="11"/>
      <c r="CE348" s="11"/>
      <c r="CF348" s="11"/>
      <c r="CG348" s="11"/>
      <c r="CH348" s="11"/>
      <c r="CI348" s="11"/>
      <c r="CJ348" s="11"/>
      <c r="CK348" s="11"/>
      <c r="CL348" s="11"/>
      <c r="CM348" s="11"/>
      <c r="CN348" s="11"/>
      <c r="CO348" s="11"/>
      <c r="CP348" s="11"/>
      <c r="CQ348" s="11"/>
      <c r="CR348" s="11"/>
      <c r="CS348" s="11"/>
      <c r="CT348" s="11"/>
      <c r="CU348" s="11"/>
      <c r="CV348" s="11"/>
      <c r="CW348" s="11"/>
      <c r="CX348" s="11"/>
      <c r="CY348" s="11"/>
      <c r="CZ348" s="11"/>
      <c r="DA348" s="11"/>
      <c r="DB348" s="11"/>
      <c r="DC348" s="11"/>
      <c r="DD348" s="11"/>
      <c r="DE348" s="11"/>
      <c r="DF348" s="11"/>
      <c r="DG348" s="11"/>
      <c r="DH348" s="11"/>
      <c r="DI348" s="11"/>
      <c r="DJ348" s="11"/>
      <c r="DK348" s="11"/>
      <c r="DL348" s="11"/>
      <c r="DM348" s="11"/>
      <c r="DN348" s="11"/>
      <c r="DO348" s="11"/>
      <c r="DP348" s="11"/>
      <c r="DQ348" s="11"/>
      <c r="DR348" s="11"/>
      <c r="DS348" s="11"/>
      <c r="DT348" s="11"/>
      <c r="DU348" s="11"/>
      <c r="DV348" s="11"/>
      <c r="DW348" s="11"/>
      <c r="DX348" s="11"/>
      <c r="DY348" s="11"/>
      <c r="DZ348" s="11"/>
      <c r="EA348" s="11"/>
      <c r="EB348" s="11"/>
      <c r="EC348" s="11"/>
      <c r="ED348" s="11"/>
      <c r="EE348" s="11"/>
      <c r="EF348" s="11"/>
      <c r="EG348" s="11"/>
      <c r="EH348" s="11"/>
      <c r="EI348" s="11"/>
      <c r="EJ348" s="11"/>
      <c r="EK348" s="11"/>
      <c r="EL348" s="11"/>
      <c r="EM348" s="11"/>
      <c r="EN348" s="11"/>
      <c r="EO348" s="11"/>
      <c r="EP348" s="11"/>
      <c r="EQ348" s="11"/>
      <c r="ER348" s="11"/>
      <c r="ES348" s="11"/>
      <c r="ET348" s="11"/>
      <c r="EU348" s="11"/>
      <c r="EV348" s="11"/>
      <c r="EW348" s="11"/>
      <c r="EX348" s="11"/>
      <c r="EY348" s="11"/>
      <c r="EZ348" s="11"/>
      <c r="FA348" s="11"/>
      <c r="FB348" s="11"/>
      <c r="FC348" s="11"/>
      <c r="FD348" s="11"/>
      <c r="FE348" s="11"/>
      <c r="FF348" s="11"/>
      <c r="FG348" s="11"/>
      <c r="FH348" s="11"/>
      <c r="FI348" s="11"/>
      <c r="FJ348" s="11"/>
      <c r="FK348" s="11"/>
      <c r="FL348" s="11"/>
      <c r="FM348" s="11"/>
      <c r="FN348" s="11"/>
      <c r="FO348" s="11"/>
      <c r="FP348" s="11"/>
      <c r="FQ348" s="11"/>
      <c r="FR348" s="11"/>
      <c r="FS348" s="11"/>
      <c r="FT348" s="11"/>
      <c r="FU348" s="11"/>
      <c r="FV348" s="11"/>
      <c r="FW348" s="11"/>
      <c r="FX348" s="11"/>
      <c r="FY348" s="11"/>
      <c r="FZ348" s="11"/>
      <c r="GA348" s="11"/>
      <c r="GB348" s="11"/>
      <c r="GC348" s="11"/>
      <c r="GD348" s="11"/>
      <c r="GE348" s="11"/>
      <c r="GF348" s="11"/>
      <c r="GG348" s="11"/>
      <c r="GH348" s="11"/>
      <c r="GI348" s="11"/>
      <c r="GJ348" s="11"/>
      <c r="GK348" s="11"/>
      <c r="GL348" s="11"/>
      <c r="GM348" s="11"/>
      <c r="GN348" s="11"/>
      <c r="GO348" s="11"/>
      <c r="GP348" s="11"/>
      <c r="GQ348" s="11"/>
      <c r="GR348" s="11"/>
      <c r="GS348" s="11"/>
      <c r="GT348" s="11"/>
      <c r="GU348" s="11"/>
      <c r="GV348" s="11"/>
      <c r="GW348" s="11"/>
      <c r="GX348" s="11"/>
      <c r="GY348" s="11"/>
      <c r="GZ348" s="11"/>
      <c r="HA348" s="11"/>
      <c r="HB348" s="11"/>
      <c r="HC348" s="11"/>
      <c r="HD348" s="11"/>
      <c r="HE348" s="11"/>
      <c r="HF348" s="11"/>
      <c r="HG348" s="11"/>
      <c r="HH348" s="11"/>
      <c r="HI348" s="11"/>
      <c r="HJ348" s="11"/>
      <c r="HK348" s="11"/>
      <c r="HL348" s="11"/>
      <c r="HM348" s="11"/>
      <c r="HN348" s="11"/>
      <c r="HO348" s="11"/>
      <c r="HP348" s="11"/>
      <c r="HQ348" s="11"/>
      <c r="HR348" s="11"/>
      <c r="HS348" s="11"/>
      <c r="HT348" s="11"/>
      <c r="HU348" s="11"/>
      <c r="HV348" s="11"/>
      <c r="HW348" s="11"/>
      <c r="HX348" s="11"/>
      <c r="HY348" s="11"/>
      <c r="HZ348" s="11"/>
      <c r="IA348" s="11"/>
      <c r="IB348" s="11"/>
      <c r="IC348" s="11"/>
      <c r="ID348" s="11"/>
      <c r="IE348" s="11"/>
      <c r="IF348" s="11"/>
      <c r="IG348" s="11"/>
      <c r="IH348" s="11"/>
      <c r="II348" s="11"/>
      <c r="IJ348" s="11"/>
      <c r="IK348" s="11"/>
      <c r="IL348" s="11"/>
      <c r="IM348" s="11"/>
      <c r="IN348" s="11"/>
      <c r="IO348" s="11"/>
      <c r="IP348" s="11"/>
      <c r="IQ348" s="11"/>
      <c r="IR348" s="11"/>
      <c r="IS348" s="11"/>
      <c r="IT348" s="11"/>
      <c r="IU348" s="11"/>
      <c r="IV348" s="11"/>
      <c r="IW348" s="11"/>
      <c r="IX348" s="11"/>
      <c r="IY348" s="11"/>
      <c r="IZ348" s="11"/>
      <c r="JA348" s="11"/>
      <c r="JB348" s="11"/>
      <c r="JC348" s="11"/>
      <c r="JD348" s="11"/>
      <c r="JE348" s="11"/>
      <c r="JF348" s="11"/>
      <c r="JG348" s="11"/>
      <c r="JH348" s="11"/>
      <c r="JI348" s="11"/>
      <c r="JJ348" s="11"/>
      <c r="JK348" s="11"/>
      <c r="JL348" s="11"/>
      <c r="JM348" s="11"/>
      <c r="JN348" s="11"/>
      <c r="JO348" s="11"/>
      <c r="JP348" s="11"/>
      <c r="JQ348" s="11"/>
      <c r="JR348" s="11"/>
      <c r="JS348" s="11"/>
      <c r="JT348" s="11"/>
      <c r="JU348" s="11"/>
      <c r="JV348" s="11"/>
    </row>
    <row r="349" spans="1:282" x14ac:dyDescent="0.25">
      <c r="A349" t="s">
        <v>209</v>
      </c>
      <c r="B349" t="s">
        <v>107</v>
      </c>
      <c r="C349" s="13" t="s">
        <v>307</v>
      </c>
      <c r="D349" t="s">
        <v>204</v>
      </c>
      <c r="E349" s="40">
        <v>46000</v>
      </c>
      <c r="F349" s="40">
        <f>E349*0.0287</f>
        <v>1320.2</v>
      </c>
      <c r="G349" s="40">
        <v>1289.46</v>
      </c>
      <c r="H349" s="40">
        <v>1398.4</v>
      </c>
      <c r="I349" s="40">
        <v>175</v>
      </c>
      <c r="J349" s="40">
        <v>4183.0600000000004</v>
      </c>
      <c r="K349" s="40">
        <f>E349-J349</f>
        <v>41816.94</v>
      </c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1"/>
      <c r="AY349" s="11"/>
      <c r="AZ349" s="11"/>
      <c r="BA349" s="11"/>
      <c r="BB349" s="11"/>
      <c r="BC349" s="11"/>
      <c r="BD349" s="11"/>
      <c r="BE349" s="11"/>
      <c r="BF349" s="11"/>
      <c r="BG349" s="11"/>
      <c r="BH349" s="11"/>
      <c r="BI349" s="11"/>
      <c r="BJ349" s="11"/>
      <c r="BK349" s="11"/>
      <c r="BL349" s="11"/>
      <c r="BM349" s="11"/>
      <c r="BN349" s="11"/>
      <c r="BO349" s="11"/>
      <c r="BP349" s="11"/>
      <c r="BQ349" s="11"/>
      <c r="BR349" s="11"/>
      <c r="BS349" s="11"/>
      <c r="BT349" s="11"/>
      <c r="BU349" s="11"/>
      <c r="BV349" s="11"/>
      <c r="BW349" s="11"/>
      <c r="BX349" s="11"/>
      <c r="BY349" s="11"/>
      <c r="BZ349" s="11"/>
      <c r="CA349" s="11"/>
      <c r="CB349" s="11"/>
      <c r="CC349" s="11"/>
      <c r="CD349" s="11"/>
      <c r="CE349" s="11"/>
      <c r="CF349" s="11"/>
      <c r="CG349" s="11"/>
      <c r="CH349" s="11"/>
      <c r="CI349" s="11"/>
      <c r="CJ349" s="11"/>
      <c r="CK349" s="11"/>
      <c r="CL349" s="11"/>
      <c r="CM349" s="11"/>
      <c r="CN349" s="11"/>
      <c r="CO349" s="11"/>
      <c r="CP349" s="11"/>
      <c r="CQ349" s="11"/>
      <c r="CR349" s="11"/>
      <c r="CS349" s="11"/>
      <c r="CT349" s="11"/>
      <c r="CU349" s="11"/>
      <c r="CV349" s="11"/>
      <c r="CW349" s="11"/>
      <c r="CX349" s="11"/>
      <c r="CY349" s="11"/>
      <c r="CZ349" s="11"/>
      <c r="DA349" s="11"/>
      <c r="DB349" s="11"/>
      <c r="DC349" s="11"/>
      <c r="DD349" s="11"/>
      <c r="DE349" s="11"/>
      <c r="DF349" s="11"/>
      <c r="DG349" s="11"/>
      <c r="DH349" s="11"/>
      <c r="DI349" s="11"/>
      <c r="DJ349" s="11"/>
      <c r="DK349" s="11"/>
      <c r="DL349" s="11"/>
      <c r="DM349" s="11"/>
      <c r="DN349" s="11"/>
      <c r="DO349" s="11"/>
      <c r="DP349" s="11"/>
      <c r="DQ349" s="11"/>
      <c r="DR349" s="11"/>
      <c r="DS349" s="11"/>
      <c r="DT349" s="11"/>
      <c r="DU349" s="11"/>
      <c r="DV349" s="11"/>
      <c r="DW349" s="11"/>
      <c r="DX349" s="11"/>
      <c r="DY349" s="11"/>
      <c r="DZ349" s="11"/>
      <c r="EA349" s="11"/>
      <c r="EB349" s="11"/>
      <c r="EC349" s="11"/>
      <c r="ED349" s="11"/>
      <c r="EE349" s="11"/>
      <c r="EF349" s="11"/>
      <c r="EG349" s="11"/>
      <c r="EH349" s="11"/>
      <c r="EI349" s="11"/>
      <c r="EJ349" s="11"/>
      <c r="EK349" s="11"/>
      <c r="EL349" s="11"/>
      <c r="EM349" s="11"/>
      <c r="EN349" s="11"/>
      <c r="EO349" s="11"/>
      <c r="EP349" s="11"/>
      <c r="EQ349" s="11"/>
      <c r="ER349" s="11"/>
      <c r="ES349" s="11"/>
      <c r="ET349" s="11"/>
      <c r="EU349" s="11"/>
      <c r="EV349" s="11"/>
      <c r="EW349" s="11"/>
      <c r="EX349" s="11"/>
      <c r="EY349" s="11"/>
      <c r="EZ349" s="11"/>
      <c r="FA349" s="11"/>
      <c r="FB349" s="11"/>
      <c r="FC349" s="11"/>
      <c r="FD349" s="11"/>
      <c r="FE349" s="11"/>
      <c r="FF349" s="11"/>
      <c r="FG349" s="11"/>
      <c r="FH349" s="11"/>
      <c r="FI349" s="11"/>
      <c r="FJ349" s="11"/>
      <c r="FK349" s="11"/>
      <c r="FL349" s="11"/>
      <c r="FM349" s="11"/>
      <c r="FN349" s="11"/>
      <c r="FO349" s="11"/>
      <c r="FP349" s="11"/>
      <c r="FQ349" s="11"/>
      <c r="FR349" s="11"/>
      <c r="FS349" s="11"/>
      <c r="FT349" s="11"/>
      <c r="FU349" s="11"/>
      <c r="FV349" s="11"/>
      <c r="FW349" s="11"/>
      <c r="FX349" s="11"/>
      <c r="FY349" s="11"/>
      <c r="FZ349" s="11"/>
      <c r="GA349" s="11"/>
      <c r="GB349" s="11"/>
      <c r="GC349" s="11"/>
      <c r="GD349" s="11"/>
      <c r="GE349" s="11"/>
      <c r="GF349" s="11"/>
      <c r="GG349" s="11"/>
      <c r="GH349" s="11"/>
      <c r="GI349" s="11"/>
      <c r="GJ349" s="11"/>
      <c r="GK349" s="11"/>
      <c r="GL349" s="11"/>
      <c r="GM349" s="11"/>
      <c r="GN349" s="11"/>
      <c r="GO349" s="11"/>
      <c r="GP349" s="11"/>
      <c r="GQ349" s="11"/>
      <c r="GR349" s="11"/>
      <c r="GS349" s="11"/>
      <c r="GT349" s="11"/>
      <c r="GU349" s="11"/>
      <c r="GV349" s="11"/>
      <c r="GW349" s="11"/>
      <c r="GX349" s="11"/>
      <c r="GY349" s="11"/>
      <c r="GZ349" s="11"/>
      <c r="HA349" s="11"/>
      <c r="HB349" s="11"/>
      <c r="HC349" s="11"/>
      <c r="HD349" s="11"/>
      <c r="HE349" s="11"/>
      <c r="HF349" s="11"/>
      <c r="HG349" s="11"/>
      <c r="HH349" s="11"/>
      <c r="HI349" s="11"/>
      <c r="HJ349" s="11"/>
      <c r="HK349" s="11"/>
      <c r="HL349" s="11"/>
      <c r="HM349" s="11"/>
      <c r="HN349" s="11"/>
      <c r="HO349" s="11"/>
      <c r="HP349" s="11"/>
      <c r="HQ349" s="11"/>
      <c r="HR349" s="11"/>
      <c r="HS349" s="11"/>
      <c r="HT349" s="11"/>
      <c r="HU349" s="11"/>
      <c r="HV349" s="11"/>
      <c r="HW349" s="11"/>
      <c r="HX349" s="11"/>
      <c r="HY349" s="11"/>
      <c r="HZ349" s="11"/>
      <c r="IA349" s="11"/>
      <c r="IB349" s="11"/>
      <c r="IC349" s="11"/>
      <c r="ID349" s="11"/>
      <c r="IE349" s="11"/>
      <c r="IF349" s="11"/>
      <c r="IG349" s="11"/>
      <c r="IH349" s="11"/>
      <c r="II349" s="11"/>
      <c r="IJ349" s="11"/>
      <c r="IK349" s="11"/>
      <c r="IL349" s="11"/>
      <c r="IM349" s="11"/>
      <c r="IN349" s="11"/>
      <c r="IO349" s="11"/>
      <c r="IP349" s="11"/>
      <c r="IQ349" s="11"/>
      <c r="IR349" s="11"/>
      <c r="IS349" s="11"/>
      <c r="IT349" s="11"/>
      <c r="IU349" s="11"/>
      <c r="IV349" s="11"/>
      <c r="IW349" s="11"/>
      <c r="IX349" s="11"/>
      <c r="IY349" s="11"/>
      <c r="IZ349" s="11"/>
      <c r="JA349" s="11"/>
      <c r="JB349" s="11"/>
      <c r="JC349" s="11"/>
      <c r="JD349" s="11"/>
      <c r="JE349" s="11"/>
      <c r="JF349" s="11"/>
      <c r="JG349" s="11"/>
      <c r="JH349" s="11"/>
      <c r="JI349" s="11"/>
      <c r="JJ349" s="11"/>
      <c r="JK349" s="11"/>
      <c r="JL349" s="11"/>
      <c r="JM349" s="11"/>
      <c r="JN349" s="11"/>
      <c r="JO349" s="11"/>
      <c r="JP349" s="11"/>
      <c r="JQ349" s="11"/>
      <c r="JR349" s="11"/>
      <c r="JS349" s="11"/>
      <c r="JT349" s="11"/>
      <c r="JU349" s="11"/>
      <c r="JV349" s="11"/>
    </row>
    <row r="350" spans="1:282" x14ac:dyDescent="0.25">
      <c r="A350" t="s">
        <v>104</v>
      </c>
      <c r="B350" t="s">
        <v>438</v>
      </c>
      <c r="C350" s="13" t="s">
        <v>307</v>
      </c>
      <c r="D350" t="s">
        <v>204</v>
      </c>
      <c r="E350" s="40">
        <v>50000</v>
      </c>
      <c r="F350" s="40">
        <f>E350*0.0287</f>
        <v>1435</v>
      </c>
      <c r="G350" s="40">
        <v>1854</v>
      </c>
      <c r="H350" s="40">
        <v>1520</v>
      </c>
      <c r="I350" s="40">
        <v>2325</v>
      </c>
      <c r="J350" s="40">
        <v>7134</v>
      </c>
      <c r="K350" s="40">
        <f>E350-J350</f>
        <v>42866</v>
      </c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1"/>
      <c r="AY350" s="11"/>
      <c r="AZ350" s="11"/>
      <c r="BA350" s="11"/>
      <c r="BB350" s="11"/>
      <c r="BC350" s="11"/>
      <c r="BD350" s="11"/>
      <c r="BE350" s="11"/>
      <c r="BF350" s="11"/>
      <c r="BG350" s="11"/>
      <c r="BH350" s="11"/>
      <c r="BI350" s="11"/>
      <c r="BJ350" s="11"/>
      <c r="BK350" s="11"/>
      <c r="BL350" s="11"/>
      <c r="BM350" s="11"/>
      <c r="BN350" s="11"/>
      <c r="BO350" s="11"/>
      <c r="BP350" s="11"/>
      <c r="BQ350" s="11"/>
      <c r="BR350" s="11"/>
      <c r="BS350" s="11"/>
      <c r="BT350" s="11"/>
      <c r="BU350" s="11"/>
      <c r="BV350" s="11"/>
      <c r="BW350" s="11"/>
      <c r="BX350" s="11"/>
      <c r="BY350" s="11"/>
      <c r="BZ350" s="11"/>
      <c r="CA350" s="11"/>
      <c r="CB350" s="11"/>
      <c r="CC350" s="11"/>
      <c r="CD350" s="11"/>
      <c r="CE350" s="11"/>
      <c r="CF350" s="11"/>
      <c r="CG350" s="11"/>
      <c r="CH350" s="11"/>
      <c r="CI350" s="11"/>
      <c r="CJ350" s="11"/>
      <c r="CK350" s="11"/>
      <c r="CL350" s="11"/>
      <c r="CM350" s="11"/>
      <c r="CN350" s="11"/>
      <c r="CO350" s="11"/>
      <c r="CP350" s="11"/>
      <c r="CQ350" s="11"/>
      <c r="CR350" s="11"/>
      <c r="CS350" s="11"/>
      <c r="CT350" s="11"/>
      <c r="CU350" s="11"/>
      <c r="CV350" s="11"/>
      <c r="CW350" s="11"/>
      <c r="CX350" s="11"/>
      <c r="CY350" s="11"/>
      <c r="CZ350" s="11"/>
      <c r="DA350" s="11"/>
      <c r="DB350" s="11"/>
      <c r="DC350" s="11"/>
      <c r="DD350" s="11"/>
      <c r="DE350" s="11"/>
      <c r="DF350" s="11"/>
      <c r="DG350" s="11"/>
      <c r="DH350" s="11"/>
      <c r="DI350" s="11"/>
      <c r="DJ350" s="11"/>
      <c r="DK350" s="11"/>
      <c r="DL350" s="11"/>
      <c r="DM350" s="11"/>
      <c r="DN350" s="11"/>
      <c r="DO350" s="11"/>
      <c r="DP350" s="11"/>
      <c r="DQ350" s="11"/>
      <c r="DR350" s="11"/>
      <c r="DS350" s="11"/>
      <c r="DT350" s="11"/>
      <c r="DU350" s="11"/>
      <c r="DV350" s="11"/>
      <c r="DW350" s="11"/>
      <c r="DX350" s="11"/>
      <c r="DY350" s="11"/>
      <c r="DZ350" s="11"/>
      <c r="EA350" s="11"/>
      <c r="EB350" s="11"/>
      <c r="EC350" s="11"/>
      <c r="ED350" s="11"/>
      <c r="EE350" s="11"/>
      <c r="EF350" s="11"/>
      <c r="EG350" s="11"/>
      <c r="EH350" s="11"/>
      <c r="EI350" s="11"/>
      <c r="EJ350" s="11"/>
      <c r="EK350" s="11"/>
      <c r="EL350" s="11"/>
      <c r="EM350" s="11"/>
      <c r="EN350" s="11"/>
      <c r="EO350" s="11"/>
      <c r="EP350" s="11"/>
      <c r="EQ350" s="11"/>
      <c r="ER350" s="11"/>
      <c r="ES350" s="11"/>
      <c r="ET350" s="11"/>
      <c r="EU350" s="11"/>
      <c r="EV350" s="11"/>
      <c r="EW350" s="11"/>
      <c r="EX350" s="11"/>
      <c r="EY350" s="11"/>
      <c r="EZ350" s="11"/>
      <c r="FA350" s="11"/>
      <c r="FB350" s="11"/>
      <c r="FC350" s="11"/>
      <c r="FD350" s="11"/>
      <c r="FE350" s="11"/>
      <c r="FF350" s="11"/>
      <c r="FG350" s="11"/>
      <c r="FH350" s="11"/>
      <c r="FI350" s="11"/>
      <c r="FJ350" s="11"/>
      <c r="FK350" s="11"/>
      <c r="FL350" s="11"/>
      <c r="FM350" s="11"/>
      <c r="FN350" s="11"/>
      <c r="FO350" s="11"/>
      <c r="FP350" s="11"/>
      <c r="FQ350" s="11"/>
      <c r="FR350" s="11"/>
      <c r="FS350" s="11"/>
      <c r="FT350" s="11"/>
      <c r="FU350" s="11"/>
      <c r="FV350" s="11"/>
      <c r="FW350" s="11"/>
      <c r="FX350" s="11"/>
      <c r="FY350" s="11"/>
      <c r="FZ350" s="11"/>
      <c r="GA350" s="11"/>
      <c r="GB350" s="11"/>
      <c r="GC350" s="11"/>
      <c r="GD350" s="11"/>
      <c r="GE350" s="11"/>
      <c r="GF350" s="11"/>
      <c r="GG350" s="11"/>
      <c r="GH350" s="11"/>
      <c r="GI350" s="11"/>
      <c r="GJ350" s="11"/>
      <c r="GK350" s="11"/>
      <c r="GL350" s="11"/>
      <c r="GM350" s="11"/>
      <c r="GN350" s="11"/>
      <c r="GO350" s="11"/>
      <c r="GP350" s="11"/>
      <c r="GQ350" s="11"/>
      <c r="GR350" s="11"/>
      <c r="GS350" s="11"/>
      <c r="GT350" s="11"/>
      <c r="GU350" s="11"/>
      <c r="GV350" s="11"/>
      <c r="GW350" s="11"/>
      <c r="GX350" s="11"/>
      <c r="GY350" s="11"/>
      <c r="GZ350" s="11"/>
      <c r="HA350" s="11"/>
      <c r="HB350" s="11"/>
      <c r="HC350" s="11"/>
      <c r="HD350" s="11"/>
      <c r="HE350" s="11"/>
      <c r="HF350" s="11"/>
      <c r="HG350" s="11"/>
      <c r="HH350" s="11"/>
      <c r="HI350" s="11"/>
      <c r="HJ350" s="11"/>
      <c r="HK350" s="11"/>
      <c r="HL350" s="11"/>
      <c r="HM350" s="11"/>
      <c r="HN350" s="11"/>
      <c r="HO350" s="11"/>
      <c r="HP350" s="11"/>
      <c r="HQ350" s="11"/>
      <c r="HR350" s="11"/>
      <c r="HS350" s="11"/>
      <c r="HT350" s="11"/>
      <c r="HU350" s="11"/>
      <c r="HV350" s="11"/>
      <c r="HW350" s="11"/>
      <c r="HX350" s="11"/>
      <c r="HY350" s="11"/>
      <c r="HZ350" s="11"/>
      <c r="IA350" s="11"/>
      <c r="IB350" s="11"/>
      <c r="IC350" s="11"/>
      <c r="ID350" s="11"/>
      <c r="IE350" s="11"/>
      <c r="IF350" s="11"/>
      <c r="IG350" s="11"/>
      <c r="IH350" s="11"/>
      <c r="II350" s="11"/>
      <c r="IJ350" s="11"/>
      <c r="IK350" s="11"/>
      <c r="IL350" s="11"/>
      <c r="IM350" s="11"/>
      <c r="IN350" s="11"/>
      <c r="IO350" s="11"/>
      <c r="IP350" s="11"/>
      <c r="IQ350" s="11"/>
      <c r="IR350" s="11"/>
      <c r="IS350" s="11"/>
      <c r="IT350" s="11"/>
      <c r="IU350" s="11"/>
      <c r="IV350" s="11"/>
      <c r="IW350" s="11"/>
      <c r="IX350" s="11"/>
      <c r="IY350" s="11"/>
      <c r="IZ350" s="11"/>
      <c r="JA350" s="11"/>
      <c r="JB350" s="11"/>
      <c r="JC350" s="11"/>
      <c r="JD350" s="11"/>
      <c r="JE350" s="11"/>
      <c r="JF350" s="11"/>
      <c r="JG350" s="11"/>
      <c r="JH350" s="11"/>
      <c r="JI350" s="11"/>
      <c r="JJ350" s="11"/>
      <c r="JK350" s="11"/>
      <c r="JL350" s="11"/>
      <c r="JM350" s="11"/>
      <c r="JN350" s="11"/>
      <c r="JO350" s="11"/>
      <c r="JP350" s="11"/>
      <c r="JQ350" s="11"/>
      <c r="JR350" s="11"/>
      <c r="JS350" s="11"/>
      <c r="JT350" s="11"/>
      <c r="JU350" s="11"/>
      <c r="JV350" s="11"/>
    </row>
    <row r="351" spans="1:282" x14ac:dyDescent="0.25">
      <c r="A351" s="2" t="s">
        <v>12</v>
      </c>
      <c r="B351" s="2">
        <v>2</v>
      </c>
      <c r="C351" s="14"/>
      <c r="D351" s="2"/>
      <c r="E351" s="48">
        <f t="shared" ref="E351:K351" si="69">SUM(E349:E350)</f>
        <v>96000</v>
      </c>
      <c r="F351" s="48">
        <f t="shared" si="69"/>
        <v>2755.2</v>
      </c>
      <c r="G351" s="48">
        <f>SUM(G349:G350)</f>
        <v>3143.46</v>
      </c>
      <c r="H351" s="48">
        <f t="shared" si="69"/>
        <v>2918.4</v>
      </c>
      <c r="I351" s="48">
        <f t="shared" si="69"/>
        <v>2500</v>
      </c>
      <c r="J351" s="48">
        <f t="shared" si="69"/>
        <v>11317.06</v>
      </c>
      <c r="K351" s="48">
        <f t="shared" si="69"/>
        <v>84682.94</v>
      </c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1"/>
      <c r="AY351" s="11"/>
      <c r="AZ351" s="11"/>
      <c r="BA351" s="11"/>
      <c r="BB351" s="11"/>
      <c r="BC351" s="11"/>
      <c r="BD351" s="11"/>
      <c r="BE351" s="11"/>
      <c r="BF351" s="11"/>
      <c r="BG351" s="11"/>
      <c r="BH351" s="11"/>
      <c r="BI351" s="11"/>
      <c r="BJ351" s="11"/>
      <c r="BK351" s="11"/>
      <c r="BL351" s="11"/>
      <c r="BM351" s="11"/>
      <c r="BN351" s="11"/>
      <c r="BO351" s="11"/>
      <c r="BP351" s="11"/>
      <c r="BQ351" s="11"/>
      <c r="BR351" s="11"/>
      <c r="BS351" s="11"/>
      <c r="BT351" s="11"/>
      <c r="BU351" s="11"/>
      <c r="BV351" s="11"/>
      <c r="BW351" s="11"/>
      <c r="BX351" s="11"/>
      <c r="BY351" s="11"/>
      <c r="BZ351" s="11"/>
      <c r="CA351" s="11"/>
      <c r="CB351" s="11"/>
      <c r="CC351" s="11"/>
      <c r="CD351" s="11"/>
      <c r="CE351" s="11"/>
      <c r="CF351" s="11"/>
      <c r="CG351" s="11"/>
      <c r="CH351" s="11"/>
      <c r="CI351" s="11"/>
      <c r="CJ351" s="11"/>
      <c r="CK351" s="11"/>
      <c r="CL351" s="11"/>
      <c r="CM351" s="11"/>
      <c r="CN351" s="11"/>
      <c r="CO351" s="11"/>
      <c r="CP351" s="11"/>
      <c r="CQ351" s="11"/>
      <c r="CR351" s="11"/>
      <c r="CS351" s="11"/>
      <c r="CT351" s="11"/>
      <c r="CU351" s="11"/>
      <c r="CV351" s="11"/>
      <c r="CW351" s="11"/>
      <c r="CX351" s="11"/>
      <c r="CY351" s="11"/>
      <c r="CZ351" s="11"/>
      <c r="DA351" s="11"/>
      <c r="DB351" s="11"/>
      <c r="DC351" s="11"/>
      <c r="DD351" s="11"/>
      <c r="DE351" s="11"/>
      <c r="DF351" s="11"/>
      <c r="DG351" s="11"/>
      <c r="DH351" s="11"/>
      <c r="DI351" s="11"/>
      <c r="DJ351" s="11"/>
      <c r="DK351" s="11"/>
      <c r="DL351" s="11"/>
      <c r="DM351" s="11"/>
      <c r="DN351" s="11"/>
      <c r="DO351" s="11"/>
      <c r="DP351" s="11"/>
      <c r="DQ351" s="11"/>
      <c r="DR351" s="11"/>
      <c r="DS351" s="11"/>
      <c r="DT351" s="11"/>
      <c r="DU351" s="11"/>
      <c r="DV351" s="11"/>
      <c r="DW351" s="11"/>
      <c r="DX351" s="11"/>
      <c r="DY351" s="11"/>
      <c r="DZ351" s="11"/>
      <c r="EA351" s="11"/>
      <c r="EB351" s="11"/>
      <c r="EC351" s="11"/>
      <c r="ED351" s="11"/>
      <c r="EE351" s="11"/>
      <c r="EF351" s="11"/>
      <c r="EG351" s="11"/>
      <c r="EH351" s="11"/>
      <c r="EI351" s="11"/>
      <c r="EJ351" s="11"/>
      <c r="EK351" s="11"/>
      <c r="EL351" s="11"/>
      <c r="EM351" s="11"/>
      <c r="EN351" s="11"/>
      <c r="EO351" s="11"/>
      <c r="EP351" s="11"/>
      <c r="EQ351" s="11"/>
      <c r="ER351" s="11"/>
      <c r="ES351" s="11"/>
      <c r="ET351" s="11"/>
      <c r="EU351" s="11"/>
      <c r="EV351" s="11"/>
      <c r="EW351" s="11"/>
      <c r="EX351" s="11"/>
      <c r="EY351" s="11"/>
      <c r="EZ351" s="11"/>
      <c r="FA351" s="11"/>
      <c r="FB351" s="11"/>
      <c r="FC351" s="11"/>
      <c r="FD351" s="11"/>
      <c r="FE351" s="11"/>
      <c r="FF351" s="11"/>
      <c r="FG351" s="11"/>
      <c r="FH351" s="11"/>
      <c r="FI351" s="11"/>
      <c r="FJ351" s="11"/>
      <c r="FK351" s="11"/>
      <c r="FL351" s="11"/>
      <c r="FM351" s="11"/>
      <c r="FN351" s="11"/>
      <c r="FO351" s="11"/>
      <c r="FP351" s="11"/>
      <c r="FQ351" s="11"/>
      <c r="FR351" s="11"/>
      <c r="FS351" s="11"/>
      <c r="FT351" s="11"/>
      <c r="FU351" s="11"/>
      <c r="FV351" s="11"/>
      <c r="FW351" s="11"/>
      <c r="FX351" s="11"/>
      <c r="FY351" s="11"/>
      <c r="FZ351" s="11"/>
      <c r="GA351" s="11"/>
      <c r="GB351" s="11"/>
      <c r="GC351" s="11"/>
      <c r="GD351" s="11"/>
      <c r="GE351" s="11"/>
      <c r="GF351" s="11"/>
      <c r="GG351" s="11"/>
      <c r="GH351" s="11"/>
      <c r="GI351" s="11"/>
      <c r="GJ351" s="11"/>
      <c r="GK351" s="11"/>
      <c r="GL351" s="11"/>
      <c r="GM351" s="11"/>
      <c r="GN351" s="11"/>
      <c r="GO351" s="11"/>
      <c r="GP351" s="11"/>
      <c r="GQ351" s="11"/>
      <c r="GR351" s="11"/>
      <c r="GS351" s="11"/>
      <c r="GT351" s="11"/>
      <c r="GU351" s="11"/>
      <c r="GV351" s="11"/>
      <c r="GW351" s="11"/>
      <c r="GX351" s="11"/>
      <c r="GY351" s="11"/>
      <c r="GZ351" s="11"/>
      <c r="HA351" s="11"/>
      <c r="HB351" s="11"/>
      <c r="HC351" s="11"/>
      <c r="HD351" s="11"/>
      <c r="HE351" s="11"/>
      <c r="HF351" s="11"/>
      <c r="HG351" s="11"/>
      <c r="HH351" s="11"/>
      <c r="HI351" s="11"/>
      <c r="HJ351" s="11"/>
      <c r="HK351" s="11"/>
      <c r="HL351" s="11"/>
      <c r="HM351" s="11"/>
      <c r="HN351" s="11"/>
      <c r="HO351" s="11"/>
      <c r="HP351" s="11"/>
      <c r="HQ351" s="11"/>
      <c r="HR351" s="11"/>
      <c r="HS351" s="11"/>
      <c r="HT351" s="11"/>
      <c r="HU351" s="11"/>
      <c r="HV351" s="11"/>
      <c r="HW351" s="11"/>
      <c r="HX351" s="11"/>
      <c r="HY351" s="11"/>
      <c r="HZ351" s="11"/>
      <c r="IA351" s="11"/>
      <c r="IB351" s="11"/>
      <c r="IC351" s="11"/>
      <c r="ID351" s="11"/>
      <c r="IE351" s="11"/>
      <c r="IF351" s="11"/>
      <c r="IG351" s="11"/>
      <c r="IH351" s="11"/>
      <c r="II351" s="11"/>
      <c r="IJ351" s="11"/>
      <c r="IK351" s="11"/>
      <c r="IL351" s="11"/>
      <c r="IM351" s="11"/>
      <c r="IN351" s="11"/>
      <c r="IO351" s="11"/>
      <c r="IP351" s="11"/>
      <c r="IQ351" s="11"/>
      <c r="IR351" s="11"/>
      <c r="IS351" s="11"/>
      <c r="IT351" s="11"/>
      <c r="IU351" s="11"/>
      <c r="IV351" s="11"/>
      <c r="IW351" s="11"/>
      <c r="IX351" s="11"/>
      <c r="IY351" s="11"/>
      <c r="IZ351" s="11"/>
      <c r="JA351" s="11"/>
      <c r="JB351" s="11"/>
      <c r="JC351" s="11"/>
      <c r="JD351" s="11"/>
      <c r="JE351" s="11"/>
      <c r="JF351" s="11"/>
      <c r="JG351" s="11"/>
      <c r="JH351" s="11"/>
      <c r="JI351" s="11"/>
      <c r="JJ351" s="11"/>
      <c r="JK351" s="11"/>
      <c r="JL351" s="11"/>
      <c r="JM351" s="11"/>
      <c r="JN351" s="11"/>
      <c r="JO351" s="11"/>
      <c r="JP351" s="11"/>
      <c r="JQ351" s="11"/>
      <c r="JR351" s="11"/>
      <c r="JS351" s="11"/>
      <c r="JT351" s="11"/>
      <c r="JU351" s="11"/>
      <c r="JV351" s="11"/>
    </row>
    <row r="352" spans="1:282" x14ac:dyDescent="0.25"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1"/>
      <c r="AY352" s="11"/>
      <c r="AZ352" s="11"/>
      <c r="BA352" s="11"/>
      <c r="BB352" s="11"/>
      <c r="BC352" s="11"/>
      <c r="BD352" s="11"/>
      <c r="BE352" s="11"/>
      <c r="BF352" s="11"/>
      <c r="BG352" s="11"/>
      <c r="BH352" s="11"/>
      <c r="BI352" s="11"/>
      <c r="BJ352" s="11"/>
      <c r="BK352" s="11"/>
      <c r="BL352" s="11"/>
      <c r="BM352" s="11"/>
      <c r="BN352" s="11"/>
      <c r="BO352" s="11"/>
      <c r="BP352" s="11"/>
      <c r="BQ352" s="11"/>
      <c r="BR352" s="11"/>
      <c r="BS352" s="11"/>
      <c r="BT352" s="11"/>
      <c r="BU352" s="11"/>
      <c r="BV352" s="11"/>
      <c r="BW352" s="11"/>
      <c r="BX352" s="11"/>
      <c r="BY352" s="11"/>
      <c r="BZ352" s="11"/>
      <c r="CA352" s="11"/>
      <c r="CB352" s="11"/>
      <c r="CC352" s="11"/>
      <c r="CD352" s="11"/>
      <c r="CE352" s="11"/>
      <c r="CF352" s="11"/>
      <c r="CG352" s="11"/>
      <c r="CH352" s="11"/>
      <c r="CI352" s="11"/>
      <c r="CJ352" s="11"/>
      <c r="CK352" s="11"/>
      <c r="CL352" s="11"/>
      <c r="CM352" s="11"/>
      <c r="CN352" s="11"/>
      <c r="CO352" s="11"/>
      <c r="CP352" s="11"/>
      <c r="CQ352" s="11"/>
      <c r="CR352" s="11"/>
      <c r="CS352" s="11"/>
      <c r="CT352" s="11"/>
      <c r="CU352" s="11"/>
      <c r="CV352" s="11"/>
      <c r="CW352" s="11"/>
      <c r="CX352" s="11"/>
      <c r="CY352" s="11"/>
      <c r="CZ352" s="11"/>
      <c r="DA352" s="11"/>
      <c r="DB352" s="11"/>
      <c r="DC352" s="11"/>
      <c r="DD352" s="11"/>
      <c r="DE352" s="11"/>
      <c r="DF352" s="11"/>
      <c r="DG352" s="11"/>
      <c r="DH352" s="11"/>
      <c r="DI352" s="11"/>
      <c r="DJ352" s="11"/>
      <c r="DK352" s="11"/>
      <c r="DL352" s="11"/>
      <c r="DM352" s="11"/>
      <c r="DN352" s="11"/>
      <c r="DO352" s="11"/>
      <c r="DP352" s="11"/>
      <c r="DQ352" s="11"/>
      <c r="DR352" s="11"/>
      <c r="DS352" s="11"/>
      <c r="DT352" s="11"/>
      <c r="DU352" s="11"/>
      <c r="DV352" s="11"/>
      <c r="DW352" s="11"/>
      <c r="DX352" s="11"/>
      <c r="DY352" s="11"/>
      <c r="DZ352" s="11"/>
      <c r="EA352" s="11"/>
      <c r="EB352" s="11"/>
      <c r="EC352" s="11"/>
      <c r="ED352" s="11"/>
      <c r="EE352" s="11"/>
      <c r="EF352" s="11"/>
      <c r="EG352" s="11"/>
      <c r="EH352" s="11"/>
      <c r="EI352" s="11"/>
      <c r="EJ352" s="11"/>
      <c r="EK352" s="11"/>
      <c r="EL352" s="11"/>
      <c r="EM352" s="11"/>
      <c r="EN352" s="11"/>
      <c r="EO352" s="11"/>
      <c r="EP352" s="11"/>
      <c r="EQ352" s="11"/>
      <c r="ER352" s="11"/>
      <c r="ES352" s="11"/>
      <c r="ET352" s="11"/>
      <c r="EU352" s="11"/>
      <c r="EV352" s="11"/>
      <c r="EW352" s="11"/>
      <c r="EX352" s="11"/>
      <c r="EY352" s="11"/>
      <c r="EZ352" s="11"/>
      <c r="FA352" s="11"/>
      <c r="FB352" s="11"/>
      <c r="FC352" s="11"/>
      <c r="FD352" s="11"/>
      <c r="FE352" s="11"/>
      <c r="FF352" s="11"/>
      <c r="FG352" s="11"/>
      <c r="FH352" s="11"/>
      <c r="FI352" s="11"/>
      <c r="FJ352" s="11"/>
      <c r="FK352" s="11"/>
      <c r="FL352" s="11"/>
      <c r="FM352" s="11"/>
      <c r="FN352" s="11"/>
      <c r="FO352" s="11"/>
      <c r="FP352" s="11"/>
      <c r="FQ352" s="11"/>
      <c r="FR352" s="11"/>
      <c r="FS352" s="11"/>
      <c r="FT352" s="11"/>
      <c r="FU352" s="11"/>
      <c r="FV352" s="11"/>
      <c r="FW352" s="11"/>
      <c r="FX352" s="11"/>
      <c r="FY352" s="11"/>
      <c r="FZ352" s="11"/>
      <c r="GA352" s="11"/>
      <c r="GB352" s="11"/>
      <c r="GC352" s="11"/>
      <c r="GD352" s="11"/>
      <c r="GE352" s="11"/>
      <c r="GF352" s="11"/>
      <c r="GG352" s="11"/>
      <c r="GH352" s="11"/>
      <c r="GI352" s="11"/>
      <c r="GJ352" s="11"/>
      <c r="GK352" s="11"/>
      <c r="GL352" s="11"/>
      <c r="GM352" s="11"/>
      <c r="GN352" s="11"/>
      <c r="GO352" s="11"/>
      <c r="GP352" s="11"/>
      <c r="GQ352" s="11"/>
      <c r="GR352" s="11"/>
      <c r="GS352" s="11"/>
      <c r="GT352" s="11"/>
      <c r="GU352" s="11"/>
      <c r="GV352" s="11"/>
      <c r="GW352" s="11"/>
      <c r="GX352" s="11"/>
      <c r="GY352" s="11"/>
      <c r="GZ352" s="11"/>
      <c r="HA352" s="11"/>
      <c r="HB352" s="11"/>
      <c r="HC352" s="11"/>
      <c r="HD352" s="11"/>
      <c r="HE352" s="11"/>
      <c r="HF352" s="11"/>
      <c r="HG352" s="11"/>
      <c r="HH352" s="11"/>
      <c r="HI352" s="11"/>
      <c r="HJ352" s="11"/>
      <c r="HK352" s="11"/>
      <c r="HL352" s="11"/>
      <c r="HM352" s="11"/>
      <c r="HN352" s="11"/>
      <c r="HO352" s="11"/>
      <c r="HP352" s="11"/>
      <c r="HQ352" s="11"/>
      <c r="HR352" s="11"/>
      <c r="HS352" s="11"/>
      <c r="HT352" s="11"/>
      <c r="HU352" s="11"/>
      <c r="HV352" s="11"/>
      <c r="HW352" s="11"/>
      <c r="HX352" s="11"/>
      <c r="HY352" s="11"/>
      <c r="HZ352" s="11"/>
      <c r="IA352" s="11"/>
      <c r="IB352" s="11"/>
      <c r="IC352" s="11"/>
      <c r="ID352" s="11"/>
      <c r="IE352" s="11"/>
      <c r="IF352" s="11"/>
      <c r="IG352" s="11"/>
      <c r="IH352" s="11"/>
      <c r="II352" s="11"/>
      <c r="IJ352" s="11"/>
      <c r="IK352" s="11"/>
      <c r="IL352" s="11"/>
      <c r="IM352" s="11"/>
      <c r="IN352" s="11"/>
      <c r="IO352" s="11"/>
      <c r="IP352" s="11"/>
      <c r="IQ352" s="11"/>
      <c r="IR352" s="11"/>
      <c r="IS352" s="11"/>
      <c r="IT352" s="11"/>
      <c r="IU352" s="11"/>
      <c r="IV352" s="11"/>
      <c r="IW352" s="11"/>
      <c r="IX352" s="11"/>
      <c r="IY352" s="11"/>
      <c r="IZ352" s="11"/>
      <c r="JA352" s="11"/>
      <c r="JB352" s="11"/>
      <c r="JC352" s="11"/>
      <c r="JD352" s="11"/>
      <c r="JE352" s="11"/>
      <c r="JF352" s="11"/>
      <c r="JG352" s="11"/>
      <c r="JH352" s="11"/>
      <c r="JI352" s="11"/>
      <c r="JJ352" s="11"/>
      <c r="JK352" s="11"/>
      <c r="JL352" s="11"/>
      <c r="JM352" s="11"/>
      <c r="JN352" s="11"/>
      <c r="JO352" s="11"/>
      <c r="JP352" s="11"/>
      <c r="JQ352" s="11"/>
      <c r="JR352" s="11"/>
      <c r="JS352" s="11"/>
      <c r="JT352" s="11"/>
      <c r="JU352" s="11"/>
      <c r="JV352" s="11"/>
    </row>
    <row r="353" spans="1:282" s="64" customFormat="1" x14ac:dyDescent="0.25">
      <c r="A353" s="4" t="s">
        <v>304</v>
      </c>
      <c r="B353" s="4"/>
      <c r="C353" s="16"/>
      <c r="D353" s="4"/>
      <c r="E353" s="52"/>
      <c r="F353" s="52"/>
      <c r="G353" s="52"/>
      <c r="H353" s="52"/>
      <c r="I353" s="52"/>
      <c r="J353" s="52"/>
      <c r="K353" s="52"/>
    </row>
    <row r="354" spans="1:282" x14ac:dyDescent="0.25">
      <c r="A354" t="s">
        <v>266</v>
      </c>
      <c r="B354" t="s">
        <v>388</v>
      </c>
      <c r="C354" s="13" t="s">
        <v>308</v>
      </c>
      <c r="D354" t="s">
        <v>204</v>
      </c>
      <c r="E354" s="40">
        <v>100000</v>
      </c>
      <c r="F354" s="40">
        <f t="shared" ref="F354:F361" si="70">E354*0.0287</f>
        <v>2870</v>
      </c>
      <c r="G354" s="40">
        <v>12105.37</v>
      </c>
      <c r="H354" s="40">
        <v>3040</v>
      </c>
      <c r="I354" s="63">
        <v>25</v>
      </c>
      <c r="J354" s="40">
        <v>18040.37</v>
      </c>
      <c r="K354" s="60">
        <f>E354-J354</f>
        <v>81959.63</v>
      </c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1"/>
      <c r="AY354" s="11"/>
      <c r="AZ354" s="11"/>
      <c r="BA354" s="11"/>
      <c r="BB354" s="11"/>
      <c r="BC354" s="11"/>
      <c r="BD354" s="11"/>
      <c r="BE354" s="11"/>
      <c r="BF354" s="11"/>
      <c r="BG354" s="11"/>
      <c r="BH354" s="11"/>
      <c r="BI354" s="11"/>
      <c r="BJ354" s="11"/>
      <c r="BK354" s="11"/>
      <c r="BL354" s="11"/>
      <c r="BM354" s="11"/>
      <c r="BN354" s="11"/>
      <c r="BO354" s="11"/>
      <c r="BP354" s="11"/>
      <c r="BQ354" s="11"/>
      <c r="BR354" s="11"/>
      <c r="BS354" s="11"/>
      <c r="BT354" s="11"/>
      <c r="BU354" s="11"/>
      <c r="BV354" s="11"/>
      <c r="BW354" s="11"/>
      <c r="BX354" s="11"/>
      <c r="BY354" s="11"/>
      <c r="BZ354" s="11"/>
      <c r="CA354" s="11"/>
      <c r="CB354" s="11"/>
      <c r="CC354" s="11"/>
      <c r="CD354" s="11"/>
      <c r="CE354" s="11"/>
      <c r="CF354" s="11"/>
      <c r="CG354" s="11"/>
      <c r="CH354" s="11"/>
      <c r="CI354" s="11"/>
      <c r="CJ354" s="11"/>
      <c r="CK354" s="11"/>
      <c r="CL354" s="11"/>
      <c r="CM354" s="11"/>
      <c r="CN354" s="11"/>
      <c r="CO354" s="11"/>
      <c r="CP354" s="11"/>
      <c r="CQ354" s="11"/>
      <c r="CR354" s="11"/>
      <c r="CS354" s="11"/>
      <c r="CT354" s="11"/>
      <c r="CU354" s="11"/>
      <c r="CV354" s="11"/>
      <c r="CW354" s="11"/>
      <c r="CX354" s="11"/>
      <c r="CY354" s="11"/>
      <c r="CZ354" s="11"/>
      <c r="DA354" s="11"/>
      <c r="DB354" s="11"/>
      <c r="DC354" s="11"/>
      <c r="DD354" s="11"/>
      <c r="DE354" s="11"/>
      <c r="DF354" s="11"/>
      <c r="DG354" s="11"/>
      <c r="DH354" s="11"/>
      <c r="DI354" s="11"/>
      <c r="DJ354" s="11"/>
      <c r="DK354" s="11"/>
      <c r="DL354" s="11"/>
      <c r="DM354" s="11"/>
      <c r="DN354" s="11"/>
      <c r="DO354" s="11"/>
      <c r="DP354" s="11"/>
      <c r="DQ354" s="11"/>
      <c r="DR354" s="11"/>
      <c r="DS354" s="11"/>
      <c r="DT354" s="11"/>
      <c r="DU354" s="11"/>
      <c r="DV354" s="11"/>
      <c r="DW354" s="11"/>
      <c r="DX354" s="11"/>
      <c r="DY354" s="11"/>
      <c r="DZ354" s="11"/>
      <c r="EA354" s="11"/>
      <c r="EB354" s="11"/>
      <c r="EC354" s="11"/>
      <c r="ED354" s="11"/>
      <c r="EE354" s="11"/>
      <c r="EF354" s="11"/>
      <c r="EG354" s="11"/>
      <c r="EH354" s="11"/>
      <c r="EI354" s="11"/>
      <c r="EJ354" s="11"/>
      <c r="EK354" s="11"/>
      <c r="EL354" s="11"/>
      <c r="EM354" s="11"/>
      <c r="EN354" s="11"/>
      <c r="EO354" s="11"/>
      <c r="EP354" s="11"/>
      <c r="EQ354" s="11"/>
      <c r="ER354" s="11"/>
      <c r="ES354" s="11"/>
      <c r="ET354" s="11"/>
      <c r="EU354" s="11"/>
      <c r="EV354" s="11"/>
      <c r="EW354" s="11"/>
      <c r="EX354" s="11"/>
      <c r="EY354" s="11"/>
      <c r="EZ354" s="11"/>
      <c r="FA354" s="11"/>
      <c r="FB354" s="11"/>
      <c r="FC354" s="11"/>
      <c r="FD354" s="11"/>
      <c r="FE354" s="11"/>
      <c r="FF354" s="11"/>
      <c r="FG354" s="11"/>
      <c r="FH354" s="11"/>
      <c r="FI354" s="11"/>
      <c r="FJ354" s="11"/>
      <c r="FK354" s="11"/>
      <c r="FL354" s="11"/>
      <c r="FM354" s="11"/>
      <c r="FN354" s="11"/>
      <c r="FO354" s="11"/>
      <c r="FP354" s="11"/>
      <c r="FQ354" s="11"/>
      <c r="FR354" s="11"/>
      <c r="FS354" s="11"/>
      <c r="FT354" s="11"/>
      <c r="FU354" s="11"/>
      <c r="FV354" s="11"/>
      <c r="FW354" s="11"/>
      <c r="FX354" s="11"/>
      <c r="FY354" s="11"/>
      <c r="FZ354" s="11"/>
      <c r="GA354" s="11"/>
      <c r="GB354" s="11"/>
      <c r="GC354" s="11"/>
      <c r="GD354" s="11"/>
      <c r="GE354" s="11"/>
      <c r="GF354" s="11"/>
      <c r="GG354" s="11"/>
      <c r="GH354" s="11"/>
      <c r="GI354" s="11"/>
      <c r="GJ354" s="11"/>
      <c r="GK354" s="11"/>
      <c r="GL354" s="11"/>
      <c r="GM354" s="11"/>
      <c r="GN354" s="11"/>
      <c r="GO354" s="11"/>
      <c r="GP354" s="11"/>
      <c r="GQ354" s="11"/>
      <c r="GR354" s="11"/>
      <c r="GS354" s="11"/>
      <c r="GT354" s="11"/>
      <c r="GU354" s="11"/>
      <c r="GV354" s="11"/>
      <c r="GW354" s="11"/>
      <c r="GX354" s="11"/>
      <c r="GY354" s="11"/>
      <c r="GZ354" s="11"/>
      <c r="HA354" s="11"/>
      <c r="HB354" s="11"/>
      <c r="HC354" s="11"/>
      <c r="HD354" s="11"/>
      <c r="HE354" s="11"/>
      <c r="HF354" s="11"/>
      <c r="HG354" s="11"/>
      <c r="HH354" s="11"/>
      <c r="HI354" s="11"/>
      <c r="HJ354" s="11"/>
      <c r="HK354" s="11"/>
      <c r="HL354" s="11"/>
      <c r="HM354" s="11"/>
      <c r="HN354" s="11"/>
      <c r="HO354" s="11"/>
      <c r="HP354" s="11"/>
      <c r="HQ354" s="11"/>
      <c r="HR354" s="11"/>
      <c r="HS354" s="11"/>
      <c r="HT354" s="11"/>
      <c r="HU354" s="11"/>
      <c r="HV354" s="11"/>
      <c r="HW354" s="11"/>
      <c r="HX354" s="11"/>
      <c r="HY354" s="11"/>
      <c r="HZ354" s="11"/>
      <c r="IA354" s="11"/>
      <c r="IB354" s="11"/>
      <c r="IC354" s="11"/>
      <c r="ID354" s="11"/>
      <c r="IE354" s="11"/>
      <c r="IF354" s="11"/>
      <c r="IG354" s="11"/>
      <c r="IH354" s="11"/>
      <c r="II354" s="11"/>
      <c r="IJ354" s="11"/>
      <c r="IK354" s="11"/>
      <c r="IL354" s="11"/>
      <c r="IM354" s="11"/>
      <c r="IN354" s="11"/>
      <c r="IO354" s="11"/>
      <c r="IP354" s="11"/>
      <c r="IQ354" s="11"/>
      <c r="IR354" s="11"/>
      <c r="IS354" s="11"/>
      <c r="IT354" s="11"/>
      <c r="IU354" s="11"/>
      <c r="IV354" s="11"/>
      <c r="IW354" s="11"/>
      <c r="IX354" s="11"/>
      <c r="IY354" s="11"/>
      <c r="IZ354" s="11"/>
      <c r="JA354" s="11"/>
      <c r="JB354" s="11"/>
      <c r="JC354" s="11"/>
      <c r="JD354" s="11"/>
      <c r="JE354" s="11"/>
      <c r="JF354" s="11"/>
      <c r="JG354" s="11"/>
      <c r="JH354" s="11"/>
      <c r="JI354" s="11"/>
      <c r="JJ354" s="11"/>
      <c r="JK354" s="11"/>
      <c r="JL354" s="11"/>
      <c r="JM354" s="11"/>
      <c r="JN354" s="11"/>
      <c r="JO354" s="11"/>
      <c r="JP354" s="11"/>
      <c r="JQ354" s="11"/>
      <c r="JR354" s="11"/>
      <c r="JS354" s="11"/>
      <c r="JT354" s="11"/>
      <c r="JU354" s="11"/>
      <c r="JV354" s="11"/>
    </row>
    <row r="355" spans="1:282" x14ac:dyDescent="0.25">
      <c r="A355" t="s">
        <v>190</v>
      </c>
      <c r="B355" t="s">
        <v>14</v>
      </c>
      <c r="C355" s="13" t="s">
        <v>307</v>
      </c>
      <c r="D355" t="s">
        <v>204</v>
      </c>
      <c r="E355" s="40">
        <v>35000</v>
      </c>
      <c r="F355" s="40">
        <f t="shared" si="70"/>
        <v>1004.5</v>
      </c>
      <c r="G355" s="40">
        <v>0</v>
      </c>
      <c r="H355" s="40">
        <f t="shared" ref="H355:H360" si="71">E355*0.0304</f>
        <v>1064</v>
      </c>
      <c r="I355" s="63">
        <v>275</v>
      </c>
      <c r="J355" s="40">
        <v>2343.5</v>
      </c>
      <c r="K355" s="60">
        <f t="shared" ref="K355:K361" si="72">E355-J355</f>
        <v>32656.5</v>
      </c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1"/>
      <c r="AY355" s="11"/>
      <c r="AZ355" s="11"/>
      <c r="BA355" s="11"/>
      <c r="BB355" s="11"/>
      <c r="BC355" s="11"/>
      <c r="BD355" s="11"/>
      <c r="BE355" s="11"/>
      <c r="BF355" s="11"/>
      <c r="BG355" s="11"/>
      <c r="BH355" s="11"/>
      <c r="BI355" s="11"/>
      <c r="BJ355" s="11"/>
      <c r="BK355" s="11"/>
      <c r="BL355" s="11"/>
      <c r="BM355" s="11"/>
      <c r="BN355" s="11"/>
      <c r="BO355" s="11"/>
      <c r="BP355" s="11"/>
      <c r="BQ355" s="11"/>
      <c r="BR355" s="11"/>
      <c r="BS355" s="11"/>
      <c r="BT355" s="11"/>
      <c r="BU355" s="11"/>
      <c r="BV355" s="11"/>
      <c r="BW355" s="11"/>
      <c r="BX355" s="11"/>
      <c r="BY355" s="11"/>
      <c r="BZ355" s="11"/>
      <c r="CA355" s="11"/>
      <c r="CB355" s="11"/>
      <c r="CC355" s="11"/>
      <c r="CD355" s="11"/>
      <c r="CE355" s="11"/>
      <c r="CF355" s="11"/>
      <c r="CG355" s="11"/>
      <c r="CH355" s="11"/>
      <c r="CI355" s="11"/>
      <c r="CJ355" s="11"/>
      <c r="CK355" s="11"/>
      <c r="CL355" s="11"/>
      <c r="CM355" s="11"/>
      <c r="CN355" s="11"/>
      <c r="CO355" s="11"/>
      <c r="CP355" s="11"/>
      <c r="CQ355" s="11"/>
      <c r="CR355" s="11"/>
      <c r="CS355" s="11"/>
      <c r="CT355" s="11"/>
      <c r="CU355" s="11"/>
      <c r="CV355" s="11"/>
      <c r="CW355" s="11"/>
      <c r="CX355" s="11"/>
      <c r="CY355" s="11"/>
      <c r="CZ355" s="11"/>
      <c r="DA355" s="11"/>
      <c r="DB355" s="11"/>
      <c r="DC355" s="11"/>
      <c r="DD355" s="11"/>
      <c r="DE355" s="11"/>
      <c r="DF355" s="11"/>
      <c r="DG355" s="11"/>
      <c r="DH355" s="11"/>
      <c r="DI355" s="11"/>
      <c r="DJ355" s="11"/>
      <c r="DK355" s="11"/>
      <c r="DL355" s="11"/>
      <c r="DM355" s="11"/>
      <c r="DN355" s="11"/>
      <c r="DO355" s="11"/>
      <c r="DP355" s="11"/>
      <c r="DQ355" s="11"/>
      <c r="DR355" s="11"/>
      <c r="DS355" s="11"/>
      <c r="DT355" s="11"/>
      <c r="DU355" s="11"/>
      <c r="DV355" s="11"/>
      <c r="DW355" s="11"/>
      <c r="DX355" s="11"/>
      <c r="DY355" s="11"/>
      <c r="DZ355" s="11"/>
      <c r="EA355" s="11"/>
      <c r="EB355" s="11"/>
      <c r="EC355" s="11"/>
      <c r="ED355" s="11"/>
      <c r="EE355" s="11"/>
      <c r="EF355" s="11"/>
      <c r="EG355" s="11"/>
      <c r="EH355" s="11"/>
      <c r="EI355" s="11"/>
      <c r="EJ355" s="11"/>
      <c r="EK355" s="11"/>
      <c r="EL355" s="11"/>
      <c r="EM355" s="11"/>
      <c r="EN355" s="11"/>
      <c r="EO355" s="11"/>
      <c r="EP355" s="11"/>
      <c r="EQ355" s="11"/>
      <c r="ER355" s="11"/>
      <c r="ES355" s="11"/>
      <c r="ET355" s="11"/>
      <c r="EU355" s="11"/>
      <c r="EV355" s="11"/>
      <c r="EW355" s="11"/>
      <c r="EX355" s="11"/>
      <c r="EY355" s="11"/>
      <c r="EZ355" s="11"/>
      <c r="FA355" s="11"/>
      <c r="FB355" s="11"/>
      <c r="FC355" s="11"/>
      <c r="FD355" s="11"/>
      <c r="FE355" s="11"/>
      <c r="FF355" s="11"/>
      <c r="FG355" s="11"/>
      <c r="FH355" s="11"/>
      <c r="FI355" s="11"/>
      <c r="FJ355" s="11"/>
      <c r="FK355" s="11"/>
      <c r="FL355" s="11"/>
      <c r="FM355" s="11"/>
      <c r="FN355" s="11"/>
      <c r="FO355" s="11"/>
      <c r="FP355" s="11"/>
      <c r="FQ355" s="11"/>
      <c r="FR355" s="11"/>
      <c r="FS355" s="11"/>
      <c r="FT355" s="11"/>
      <c r="FU355" s="11"/>
      <c r="FV355" s="11"/>
      <c r="FW355" s="11"/>
      <c r="FX355" s="11"/>
      <c r="FY355" s="11"/>
      <c r="FZ355" s="11"/>
      <c r="GA355" s="11"/>
      <c r="GB355" s="11"/>
      <c r="GC355" s="11"/>
      <c r="GD355" s="11"/>
      <c r="GE355" s="11"/>
      <c r="GF355" s="11"/>
      <c r="GG355" s="11"/>
      <c r="GH355" s="11"/>
      <c r="GI355" s="11"/>
      <c r="GJ355" s="11"/>
      <c r="GK355" s="11"/>
      <c r="GL355" s="11"/>
      <c r="GM355" s="11"/>
      <c r="GN355" s="11"/>
      <c r="GO355" s="11"/>
      <c r="GP355" s="11"/>
      <c r="GQ355" s="11"/>
      <c r="GR355" s="11"/>
      <c r="GS355" s="11"/>
      <c r="GT355" s="11"/>
      <c r="GU355" s="11"/>
      <c r="GV355" s="11"/>
      <c r="GW355" s="11"/>
      <c r="GX355" s="11"/>
      <c r="GY355" s="11"/>
      <c r="GZ355" s="11"/>
      <c r="HA355" s="11"/>
      <c r="HB355" s="11"/>
      <c r="HC355" s="11"/>
      <c r="HD355" s="11"/>
      <c r="HE355" s="11"/>
      <c r="HF355" s="11"/>
      <c r="HG355" s="11"/>
      <c r="HH355" s="11"/>
      <c r="HI355" s="11"/>
      <c r="HJ355" s="11"/>
      <c r="HK355" s="11"/>
      <c r="HL355" s="11"/>
      <c r="HM355" s="11"/>
      <c r="HN355" s="11"/>
      <c r="HO355" s="11"/>
      <c r="HP355" s="11"/>
      <c r="HQ355" s="11"/>
      <c r="HR355" s="11"/>
      <c r="HS355" s="11"/>
      <c r="HT355" s="11"/>
      <c r="HU355" s="11"/>
      <c r="HV355" s="11"/>
      <c r="HW355" s="11"/>
      <c r="HX355" s="11"/>
      <c r="HY355" s="11"/>
      <c r="HZ355" s="11"/>
      <c r="IA355" s="11"/>
      <c r="IB355" s="11"/>
      <c r="IC355" s="11"/>
      <c r="ID355" s="11"/>
      <c r="IE355" s="11"/>
      <c r="IF355" s="11"/>
      <c r="IG355" s="11"/>
      <c r="IH355" s="11"/>
      <c r="II355" s="11"/>
      <c r="IJ355" s="11"/>
      <c r="IK355" s="11"/>
      <c r="IL355" s="11"/>
      <c r="IM355" s="11"/>
      <c r="IN355" s="11"/>
      <c r="IO355" s="11"/>
      <c r="IP355" s="11"/>
      <c r="IQ355" s="11"/>
      <c r="IR355" s="11"/>
      <c r="IS355" s="11"/>
      <c r="IT355" s="11"/>
      <c r="IU355" s="11"/>
      <c r="IV355" s="11"/>
      <c r="IW355" s="11"/>
      <c r="IX355" s="11"/>
      <c r="IY355" s="11"/>
      <c r="IZ355" s="11"/>
      <c r="JA355" s="11"/>
      <c r="JB355" s="11"/>
      <c r="JC355" s="11"/>
      <c r="JD355" s="11"/>
      <c r="JE355" s="11"/>
      <c r="JF355" s="11"/>
      <c r="JG355" s="11"/>
      <c r="JH355" s="11"/>
      <c r="JI355" s="11"/>
      <c r="JJ355" s="11"/>
      <c r="JK355" s="11"/>
      <c r="JL355" s="11"/>
      <c r="JM355" s="11"/>
      <c r="JN355" s="11"/>
      <c r="JO355" s="11"/>
      <c r="JP355" s="11"/>
      <c r="JQ355" s="11"/>
      <c r="JR355" s="11"/>
      <c r="JS355" s="11"/>
      <c r="JT355" s="11"/>
      <c r="JU355" s="11"/>
      <c r="JV355" s="11"/>
    </row>
    <row r="356" spans="1:282" x14ac:dyDescent="0.25">
      <c r="A356" t="s">
        <v>230</v>
      </c>
      <c r="B356" t="s">
        <v>107</v>
      </c>
      <c r="C356" s="13" t="s">
        <v>307</v>
      </c>
      <c r="D356" t="s">
        <v>204</v>
      </c>
      <c r="E356" s="40">
        <v>30000</v>
      </c>
      <c r="F356" s="40">
        <f t="shared" si="70"/>
        <v>861</v>
      </c>
      <c r="G356" s="40">
        <v>0</v>
      </c>
      <c r="H356" s="40">
        <f t="shared" si="71"/>
        <v>912</v>
      </c>
      <c r="I356" s="63">
        <v>7024.13</v>
      </c>
      <c r="J356" s="40">
        <v>8797.1299999999992</v>
      </c>
      <c r="K356" s="60">
        <f t="shared" si="72"/>
        <v>21202.87</v>
      </c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1"/>
      <c r="AY356" s="11"/>
      <c r="AZ356" s="11"/>
      <c r="BA356" s="11"/>
      <c r="BB356" s="11"/>
      <c r="BC356" s="11"/>
      <c r="BD356" s="11"/>
      <c r="BE356" s="11"/>
      <c r="BF356" s="11"/>
      <c r="BG356" s="11"/>
      <c r="BH356" s="11"/>
      <c r="BI356" s="11"/>
      <c r="BJ356" s="11"/>
      <c r="BK356" s="11"/>
      <c r="BL356" s="11"/>
      <c r="BM356" s="11"/>
      <c r="BN356" s="11"/>
      <c r="BO356" s="11"/>
      <c r="BP356" s="11"/>
      <c r="BQ356" s="11"/>
      <c r="BR356" s="11"/>
      <c r="BS356" s="11"/>
      <c r="BT356" s="11"/>
      <c r="BU356" s="11"/>
      <c r="BV356" s="11"/>
      <c r="BW356" s="11"/>
      <c r="BX356" s="11"/>
      <c r="BY356" s="11"/>
      <c r="BZ356" s="11"/>
      <c r="CA356" s="11"/>
      <c r="CB356" s="11"/>
      <c r="CC356" s="11"/>
      <c r="CD356" s="11"/>
      <c r="CE356" s="11"/>
      <c r="CF356" s="11"/>
      <c r="CG356" s="11"/>
      <c r="CH356" s="11"/>
      <c r="CI356" s="11"/>
      <c r="CJ356" s="11"/>
      <c r="CK356" s="11"/>
      <c r="CL356" s="11"/>
      <c r="CM356" s="11"/>
      <c r="CN356" s="11"/>
      <c r="CO356" s="11"/>
      <c r="CP356" s="11"/>
      <c r="CQ356" s="11"/>
      <c r="CR356" s="11"/>
      <c r="CS356" s="11"/>
      <c r="CT356" s="11"/>
      <c r="CU356" s="11"/>
      <c r="CV356" s="11"/>
      <c r="CW356" s="11"/>
      <c r="CX356" s="11"/>
      <c r="CY356" s="11"/>
      <c r="CZ356" s="11"/>
      <c r="DA356" s="11"/>
      <c r="DB356" s="11"/>
      <c r="DC356" s="11"/>
      <c r="DD356" s="11"/>
      <c r="DE356" s="11"/>
      <c r="DF356" s="11"/>
      <c r="DG356" s="11"/>
      <c r="DH356" s="11"/>
      <c r="DI356" s="11"/>
      <c r="DJ356" s="11"/>
      <c r="DK356" s="11"/>
      <c r="DL356" s="11"/>
      <c r="DM356" s="11"/>
      <c r="DN356" s="11"/>
      <c r="DO356" s="11"/>
      <c r="DP356" s="11"/>
      <c r="DQ356" s="11"/>
      <c r="DR356" s="11"/>
      <c r="DS356" s="11"/>
      <c r="DT356" s="11"/>
      <c r="DU356" s="11"/>
      <c r="DV356" s="11"/>
      <c r="DW356" s="11"/>
      <c r="DX356" s="11"/>
      <c r="DY356" s="11"/>
      <c r="DZ356" s="11"/>
      <c r="EA356" s="11"/>
      <c r="EB356" s="11"/>
      <c r="EC356" s="11"/>
      <c r="ED356" s="11"/>
      <c r="EE356" s="11"/>
      <c r="EF356" s="11"/>
      <c r="EG356" s="11"/>
      <c r="EH356" s="11"/>
      <c r="EI356" s="11"/>
      <c r="EJ356" s="11"/>
      <c r="EK356" s="11"/>
      <c r="EL356" s="11"/>
      <c r="EM356" s="11"/>
      <c r="EN356" s="11"/>
      <c r="EO356" s="11"/>
      <c r="EP356" s="11"/>
      <c r="EQ356" s="11"/>
      <c r="ER356" s="11"/>
      <c r="ES356" s="11"/>
      <c r="ET356" s="11"/>
      <c r="EU356" s="11"/>
      <c r="EV356" s="11"/>
      <c r="EW356" s="11"/>
      <c r="EX356" s="11"/>
      <c r="EY356" s="11"/>
      <c r="EZ356" s="11"/>
      <c r="FA356" s="11"/>
      <c r="FB356" s="11"/>
      <c r="FC356" s="11"/>
      <c r="FD356" s="11"/>
      <c r="FE356" s="11"/>
      <c r="FF356" s="11"/>
      <c r="FG356" s="11"/>
      <c r="FH356" s="11"/>
      <c r="FI356" s="11"/>
      <c r="FJ356" s="11"/>
      <c r="FK356" s="11"/>
      <c r="FL356" s="11"/>
      <c r="FM356" s="11"/>
      <c r="FN356" s="11"/>
      <c r="FO356" s="11"/>
      <c r="FP356" s="11"/>
      <c r="FQ356" s="11"/>
      <c r="FR356" s="11"/>
      <c r="FS356" s="11"/>
      <c r="FT356" s="11"/>
      <c r="FU356" s="11"/>
      <c r="FV356" s="11"/>
      <c r="FW356" s="11"/>
      <c r="FX356" s="11"/>
      <c r="FY356" s="11"/>
      <c r="FZ356" s="11"/>
      <c r="GA356" s="11"/>
      <c r="GB356" s="11"/>
      <c r="GC356" s="11"/>
      <c r="GD356" s="11"/>
      <c r="GE356" s="11"/>
      <c r="GF356" s="11"/>
      <c r="GG356" s="11"/>
      <c r="GH356" s="11"/>
      <c r="GI356" s="11"/>
      <c r="GJ356" s="11"/>
      <c r="GK356" s="11"/>
      <c r="GL356" s="11"/>
      <c r="GM356" s="11"/>
      <c r="GN356" s="11"/>
      <c r="GO356" s="11"/>
      <c r="GP356" s="11"/>
      <c r="GQ356" s="11"/>
      <c r="GR356" s="11"/>
      <c r="GS356" s="11"/>
      <c r="GT356" s="11"/>
      <c r="GU356" s="11"/>
      <c r="GV356" s="11"/>
      <c r="GW356" s="11"/>
      <c r="GX356" s="11"/>
      <c r="GY356" s="11"/>
      <c r="GZ356" s="11"/>
      <c r="HA356" s="11"/>
      <c r="HB356" s="11"/>
      <c r="HC356" s="11"/>
      <c r="HD356" s="11"/>
      <c r="HE356" s="11"/>
      <c r="HF356" s="11"/>
      <c r="HG356" s="11"/>
      <c r="HH356" s="11"/>
      <c r="HI356" s="11"/>
      <c r="HJ356" s="11"/>
      <c r="HK356" s="11"/>
      <c r="HL356" s="11"/>
      <c r="HM356" s="11"/>
      <c r="HN356" s="11"/>
      <c r="HO356" s="11"/>
      <c r="HP356" s="11"/>
      <c r="HQ356" s="11"/>
      <c r="HR356" s="11"/>
      <c r="HS356" s="11"/>
      <c r="HT356" s="11"/>
      <c r="HU356" s="11"/>
      <c r="HV356" s="11"/>
      <c r="HW356" s="11"/>
      <c r="HX356" s="11"/>
      <c r="HY356" s="11"/>
      <c r="HZ356" s="11"/>
      <c r="IA356" s="11"/>
      <c r="IB356" s="11"/>
      <c r="IC356" s="11"/>
      <c r="ID356" s="11"/>
      <c r="IE356" s="11"/>
      <c r="IF356" s="11"/>
      <c r="IG356" s="11"/>
      <c r="IH356" s="11"/>
      <c r="II356" s="11"/>
      <c r="IJ356" s="11"/>
      <c r="IK356" s="11"/>
      <c r="IL356" s="11"/>
      <c r="IM356" s="11"/>
      <c r="IN356" s="11"/>
      <c r="IO356" s="11"/>
      <c r="IP356" s="11"/>
      <c r="IQ356" s="11"/>
      <c r="IR356" s="11"/>
      <c r="IS356" s="11"/>
      <c r="IT356" s="11"/>
      <c r="IU356" s="11"/>
      <c r="IV356" s="11"/>
      <c r="IW356" s="11"/>
      <c r="IX356" s="11"/>
      <c r="IY356" s="11"/>
      <c r="IZ356" s="11"/>
      <c r="JA356" s="11"/>
      <c r="JB356" s="11"/>
      <c r="JC356" s="11"/>
      <c r="JD356" s="11"/>
      <c r="JE356" s="11"/>
      <c r="JF356" s="11"/>
      <c r="JG356" s="11"/>
      <c r="JH356" s="11"/>
      <c r="JI356" s="11"/>
      <c r="JJ356" s="11"/>
      <c r="JK356" s="11"/>
      <c r="JL356" s="11"/>
      <c r="JM356" s="11"/>
      <c r="JN356" s="11"/>
      <c r="JO356" s="11"/>
      <c r="JP356" s="11"/>
      <c r="JQ356" s="11"/>
      <c r="JR356" s="11"/>
      <c r="JS356" s="11"/>
      <c r="JT356" s="11"/>
      <c r="JU356" s="11"/>
      <c r="JV356" s="11"/>
    </row>
    <row r="357" spans="1:282" x14ac:dyDescent="0.25">
      <c r="A357" t="s">
        <v>237</v>
      </c>
      <c r="B357" t="s">
        <v>14</v>
      </c>
      <c r="C357" s="13" t="s">
        <v>307</v>
      </c>
      <c r="D357" t="s">
        <v>204</v>
      </c>
      <c r="E357" s="40">
        <v>41000</v>
      </c>
      <c r="F357" s="40">
        <f t="shared" si="70"/>
        <v>1176.7</v>
      </c>
      <c r="G357">
        <v>583.79</v>
      </c>
      <c r="H357" s="40">
        <f t="shared" si="71"/>
        <v>1246.4000000000001</v>
      </c>
      <c r="I357" s="63">
        <v>175</v>
      </c>
      <c r="J357" s="40">
        <v>3181.89</v>
      </c>
      <c r="K357" s="60">
        <f t="shared" si="72"/>
        <v>37818.11</v>
      </c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1"/>
      <c r="AY357" s="11"/>
      <c r="AZ357" s="11"/>
      <c r="BA357" s="11"/>
      <c r="BB357" s="11"/>
      <c r="BC357" s="11"/>
      <c r="BD357" s="11"/>
      <c r="BE357" s="11"/>
      <c r="BF357" s="11"/>
      <c r="BG357" s="11"/>
      <c r="BH357" s="11"/>
      <c r="BI357" s="11"/>
      <c r="BJ357" s="11"/>
      <c r="BK357" s="11"/>
      <c r="BL357" s="11"/>
      <c r="BM357" s="11"/>
      <c r="BN357" s="11"/>
      <c r="BO357" s="11"/>
      <c r="BP357" s="11"/>
      <c r="BQ357" s="11"/>
      <c r="BR357" s="11"/>
      <c r="BS357" s="11"/>
      <c r="BT357" s="11"/>
      <c r="BU357" s="11"/>
      <c r="BV357" s="11"/>
      <c r="BW357" s="11"/>
      <c r="BX357" s="11"/>
      <c r="BY357" s="11"/>
      <c r="BZ357" s="11"/>
      <c r="CA357" s="11"/>
      <c r="CB357" s="11"/>
      <c r="CC357" s="11"/>
      <c r="CD357" s="11"/>
      <c r="CE357" s="11"/>
      <c r="CF357" s="11"/>
      <c r="CG357" s="11"/>
      <c r="CH357" s="11"/>
      <c r="CI357" s="11"/>
      <c r="CJ357" s="11"/>
      <c r="CK357" s="11"/>
      <c r="CL357" s="11"/>
      <c r="CM357" s="11"/>
      <c r="CN357" s="11"/>
      <c r="CO357" s="11"/>
      <c r="CP357" s="11"/>
      <c r="CQ357" s="11"/>
      <c r="CR357" s="11"/>
      <c r="CS357" s="11"/>
      <c r="CT357" s="11"/>
      <c r="CU357" s="11"/>
      <c r="CV357" s="11"/>
      <c r="CW357" s="11"/>
      <c r="CX357" s="11"/>
      <c r="CY357" s="11"/>
      <c r="CZ357" s="11"/>
      <c r="DA357" s="11"/>
      <c r="DB357" s="11"/>
      <c r="DC357" s="11"/>
      <c r="DD357" s="11"/>
      <c r="DE357" s="11"/>
      <c r="DF357" s="11"/>
      <c r="DG357" s="11"/>
      <c r="DH357" s="11"/>
      <c r="DI357" s="11"/>
      <c r="DJ357" s="11"/>
      <c r="DK357" s="11"/>
      <c r="DL357" s="11"/>
      <c r="DM357" s="11"/>
      <c r="DN357" s="11"/>
      <c r="DO357" s="11"/>
      <c r="DP357" s="11"/>
      <c r="DQ357" s="11"/>
      <c r="DR357" s="11"/>
      <c r="DS357" s="11"/>
      <c r="DT357" s="11"/>
      <c r="DU357" s="11"/>
      <c r="DV357" s="11"/>
      <c r="DW357" s="11"/>
      <c r="DX357" s="11"/>
      <c r="DY357" s="11"/>
      <c r="DZ357" s="11"/>
      <c r="EA357" s="11"/>
      <c r="EB357" s="11"/>
      <c r="EC357" s="11"/>
      <c r="ED357" s="11"/>
      <c r="EE357" s="11"/>
      <c r="EF357" s="11"/>
      <c r="EG357" s="11"/>
      <c r="EH357" s="11"/>
      <c r="EI357" s="11"/>
      <c r="EJ357" s="11"/>
      <c r="EK357" s="11"/>
      <c r="EL357" s="11"/>
      <c r="EM357" s="11"/>
      <c r="EN357" s="11"/>
      <c r="EO357" s="11"/>
      <c r="EP357" s="11"/>
      <c r="EQ357" s="11"/>
      <c r="ER357" s="11"/>
      <c r="ES357" s="11"/>
      <c r="ET357" s="11"/>
      <c r="EU357" s="11"/>
      <c r="EV357" s="11"/>
      <c r="EW357" s="11"/>
      <c r="EX357" s="11"/>
      <c r="EY357" s="11"/>
      <c r="EZ357" s="11"/>
      <c r="FA357" s="11"/>
      <c r="FB357" s="11"/>
      <c r="FC357" s="11"/>
      <c r="FD357" s="11"/>
      <c r="FE357" s="11"/>
      <c r="FF357" s="11"/>
      <c r="FG357" s="11"/>
      <c r="FH357" s="11"/>
      <c r="FI357" s="11"/>
      <c r="FJ357" s="11"/>
      <c r="FK357" s="11"/>
      <c r="FL357" s="11"/>
      <c r="FM357" s="11"/>
      <c r="FN357" s="11"/>
      <c r="FO357" s="11"/>
      <c r="FP357" s="11"/>
      <c r="FQ357" s="11"/>
      <c r="FR357" s="11"/>
      <c r="FS357" s="11"/>
      <c r="FT357" s="11"/>
      <c r="FU357" s="11"/>
      <c r="FV357" s="11"/>
      <c r="FW357" s="11"/>
      <c r="FX357" s="11"/>
      <c r="FY357" s="11"/>
      <c r="FZ357" s="11"/>
      <c r="GA357" s="11"/>
      <c r="GB357" s="11"/>
      <c r="GC357" s="11"/>
      <c r="GD357" s="11"/>
      <c r="GE357" s="11"/>
      <c r="GF357" s="11"/>
      <c r="GG357" s="11"/>
      <c r="GH357" s="11"/>
      <c r="GI357" s="11"/>
      <c r="GJ357" s="11"/>
      <c r="GK357" s="11"/>
      <c r="GL357" s="11"/>
      <c r="GM357" s="11"/>
      <c r="GN357" s="11"/>
      <c r="GO357" s="11"/>
      <c r="GP357" s="11"/>
      <c r="GQ357" s="11"/>
      <c r="GR357" s="11"/>
      <c r="GS357" s="11"/>
      <c r="GT357" s="11"/>
      <c r="GU357" s="11"/>
      <c r="GV357" s="11"/>
      <c r="GW357" s="11"/>
      <c r="GX357" s="11"/>
      <c r="GY357" s="11"/>
      <c r="GZ357" s="11"/>
      <c r="HA357" s="11"/>
      <c r="HB357" s="11"/>
      <c r="HC357" s="11"/>
      <c r="HD357" s="11"/>
      <c r="HE357" s="11"/>
      <c r="HF357" s="11"/>
      <c r="HG357" s="11"/>
      <c r="HH357" s="11"/>
      <c r="HI357" s="11"/>
      <c r="HJ357" s="11"/>
      <c r="HK357" s="11"/>
      <c r="HL357" s="11"/>
      <c r="HM357" s="11"/>
      <c r="HN357" s="11"/>
      <c r="HO357" s="11"/>
      <c r="HP357" s="11"/>
      <c r="HQ357" s="11"/>
      <c r="HR357" s="11"/>
      <c r="HS357" s="11"/>
      <c r="HT357" s="11"/>
      <c r="HU357" s="11"/>
      <c r="HV357" s="11"/>
      <c r="HW357" s="11"/>
      <c r="HX357" s="11"/>
      <c r="HY357" s="11"/>
      <c r="HZ357" s="11"/>
      <c r="IA357" s="11"/>
      <c r="IB357" s="11"/>
      <c r="IC357" s="11"/>
      <c r="ID357" s="11"/>
      <c r="IE357" s="11"/>
      <c r="IF357" s="11"/>
      <c r="IG357" s="11"/>
      <c r="IH357" s="11"/>
      <c r="II357" s="11"/>
      <c r="IJ357" s="11"/>
      <c r="IK357" s="11"/>
      <c r="IL357" s="11"/>
      <c r="IM357" s="11"/>
      <c r="IN357" s="11"/>
      <c r="IO357" s="11"/>
      <c r="IP357" s="11"/>
      <c r="IQ357" s="11"/>
      <c r="IR357" s="11"/>
      <c r="IS357" s="11"/>
      <c r="IT357" s="11"/>
      <c r="IU357" s="11"/>
      <c r="IV357" s="11"/>
      <c r="IW357" s="11"/>
      <c r="IX357" s="11"/>
      <c r="IY357" s="11"/>
      <c r="IZ357" s="11"/>
      <c r="JA357" s="11"/>
      <c r="JB357" s="11"/>
      <c r="JC357" s="11"/>
      <c r="JD357" s="11"/>
      <c r="JE357" s="11"/>
      <c r="JF357" s="11"/>
      <c r="JG357" s="11"/>
      <c r="JH357" s="11"/>
      <c r="JI357" s="11"/>
      <c r="JJ357" s="11"/>
      <c r="JK357" s="11"/>
      <c r="JL357" s="11"/>
      <c r="JM357" s="11"/>
      <c r="JN357" s="11"/>
      <c r="JO357" s="11"/>
      <c r="JP357" s="11"/>
      <c r="JQ357" s="11"/>
      <c r="JR357" s="11"/>
      <c r="JS357" s="11"/>
      <c r="JT357" s="11"/>
      <c r="JU357" s="11"/>
      <c r="JV357" s="11"/>
    </row>
    <row r="358" spans="1:282" x14ac:dyDescent="0.25">
      <c r="A358" t="s">
        <v>121</v>
      </c>
      <c r="B358" t="s">
        <v>439</v>
      </c>
      <c r="C358" s="13" t="s">
        <v>308</v>
      </c>
      <c r="D358" t="s">
        <v>203</v>
      </c>
      <c r="E358" s="40">
        <v>30000</v>
      </c>
      <c r="F358" s="40">
        <f t="shared" si="70"/>
        <v>861</v>
      </c>
      <c r="G358" s="40">
        <v>0</v>
      </c>
      <c r="H358" s="40">
        <f t="shared" si="71"/>
        <v>912</v>
      </c>
      <c r="I358" s="63">
        <v>1912.45</v>
      </c>
      <c r="J358" s="40">
        <v>3685.45</v>
      </c>
      <c r="K358" s="60">
        <f t="shared" si="72"/>
        <v>26314.55</v>
      </c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1"/>
      <c r="AY358" s="11"/>
      <c r="AZ358" s="11"/>
      <c r="BA358" s="11"/>
      <c r="BB358" s="11"/>
      <c r="BC358" s="11"/>
      <c r="BD358" s="11"/>
      <c r="BE358" s="11"/>
      <c r="BF358" s="11"/>
      <c r="BG358" s="11"/>
      <c r="BH358" s="11"/>
      <c r="BI358" s="11"/>
      <c r="BJ358" s="11"/>
      <c r="BK358" s="11"/>
      <c r="BL358" s="11"/>
      <c r="BM358" s="11"/>
      <c r="BN358" s="11"/>
      <c r="BO358" s="11"/>
      <c r="BP358" s="11"/>
      <c r="BQ358" s="11"/>
      <c r="BR358" s="11"/>
      <c r="BS358" s="11"/>
      <c r="BT358" s="11"/>
      <c r="BU358" s="11"/>
      <c r="BV358" s="11"/>
      <c r="BW358" s="11"/>
      <c r="BX358" s="11"/>
      <c r="BY358" s="11"/>
      <c r="BZ358" s="11"/>
      <c r="CA358" s="11"/>
      <c r="CB358" s="11"/>
      <c r="CC358" s="11"/>
      <c r="CD358" s="11"/>
      <c r="CE358" s="11"/>
      <c r="CF358" s="11"/>
      <c r="CG358" s="11"/>
      <c r="CH358" s="11"/>
      <c r="CI358" s="11"/>
      <c r="CJ358" s="11"/>
      <c r="CK358" s="11"/>
      <c r="CL358" s="11"/>
      <c r="CM358" s="11"/>
      <c r="CN358" s="11"/>
      <c r="CO358" s="11"/>
      <c r="CP358" s="11"/>
      <c r="CQ358" s="11"/>
      <c r="CR358" s="11"/>
      <c r="CS358" s="11"/>
      <c r="CT358" s="11"/>
      <c r="CU358" s="11"/>
      <c r="CV358" s="11"/>
      <c r="CW358" s="11"/>
      <c r="CX358" s="11"/>
      <c r="CY358" s="11"/>
      <c r="CZ358" s="11"/>
      <c r="DA358" s="11"/>
      <c r="DB358" s="11"/>
      <c r="DC358" s="11"/>
      <c r="DD358" s="11"/>
      <c r="DE358" s="11"/>
      <c r="DF358" s="11"/>
      <c r="DG358" s="11"/>
      <c r="DH358" s="11"/>
      <c r="DI358" s="11"/>
      <c r="DJ358" s="11"/>
      <c r="DK358" s="11"/>
      <c r="DL358" s="11"/>
      <c r="DM358" s="11"/>
      <c r="DN358" s="11"/>
      <c r="DO358" s="11"/>
      <c r="DP358" s="11"/>
      <c r="DQ358" s="11"/>
      <c r="DR358" s="11"/>
      <c r="DS358" s="11"/>
      <c r="DT358" s="11"/>
      <c r="DU358" s="11"/>
      <c r="DV358" s="11"/>
      <c r="DW358" s="11"/>
      <c r="DX358" s="11"/>
      <c r="DY358" s="11"/>
      <c r="DZ358" s="11"/>
      <c r="EA358" s="11"/>
      <c r="EB358" s="11"/>
      <c r="EC358" s="11"/>
      <c r="ED358" s="11"/>
      <c r="EE358" s="11"/>
      <c r="EF358" s="11"/>
      <c r="EG358" s="11"/>
      <c r="EH358" s="11"/>
      <c r="EI358" s="11"/>
      <c r="EJ358" s="11"/>
      <c r="EK358" s="11"/>
      <c r="EL358" s="11"/>
      <c r="EM358" s="11"/>
      <c r="EN358" s="11"/>
      <c r="EO358" s="11"/>
      <c r="EP358" s="11"/>
      <c r="EQ358" s="11"/>
      <c r="ER358" s="11"/>
      <c r="ES358" s="11"/>
      <c r="ET358" s="11"/>
      <c r="EU358" s="11"/>
      <c r="EV358" s="11"/>
      <c r="EW358" s="11"/>
      <c r="EX358" s="11"/>
      <c r="EY358" s="11"/>
      <c r="EZ358" s="11"/>
      <c r="FA358" s="11"/>
      <c r="FB358" s="11"/>
      <c r="FC358" s="11"/>
      <c r="FD358" s="11"/>
      <c r="FE358" s="11"/>
      <c r="FF358" s="11"/>
      <c r="FG358" s="11"/>
      <c r="FH358" s="11"/>
      <c r="FI358" s="11"/>
      <c r="FJ358" s="11"/>
      <c r="FK358" s="11"/>
      <c r="FL358" s="11"/>
      <c r="FM358" s="11"/>
      <c r="FN358" s="11"/>
      <c r="FO358" s="11"/>
      <c r="FP358" s="11"/>
      <c r="FQ358" s="11"/>
      <c r="FR358" s="11"/>
      <c r="FS358" s="11"/>
      <c r="FT358" s="11"/>
      <c r="FU358" s="11"/>
      <c r="FV358" s="11"/>
      <c r="FW358" s="11"/>
      <c r="FX358" s="11"/>
      <c r="FY358" s="11"/>
      <c r="FZ358" s="11"/>
      <c r="GA358" s="11"/>
      <c r="GB358" s="11"/>
      <c r="GC358" s="11"/>
      <c r="GD358" s="11"/>
      <c r="GE358" s="11"/>
      <c r="GF358" s="11"/>
      <c r="GG358" s="11"/>
      <c r="GH358" s="11"/>
      <c r="GI358" s="11"/>
      <c r="GJ358" s="11"/>
      <c r="GK358" s="11"/>
      <c r="GL358" s="11"/>
      <c r="GM358" s="11"/>
      <c r="GN358" s="11"/>
      <c r="GO358" s="11"/>
      <c r="GP358" s="11"/>
      <c r="GQ358" s="11"/>
      <c r="GR358" s="11"/>
      <c r="GS358" s="11"/>
      <c r="GT358" s="11"/>
      <c r="GU358" s="11"/>
      <c r="GV358" s="11"/>
      <c r="GW358" s="11"/>
      <c r="GX358" s="11"/>
      <c r="GY358" s="11"/>
      <c r="GZ358" s="11"/>
      <c r="HA358" s="11"/>
      <c r="HB358" s="11"/>
      <c r="HC358" s="11"/>
      <c r="HD358" s="11"/>
      <c r="HE358" s="11"/>
      <c r="HF358" s="11"/>
      <c r="HG358" s="11"/>
      <c r="HH358" s="11"/>
      <c r="HI358" s="11"/>
      <c r="HJ358" s="11"/>
      <c r="HK358" s="11"/>
      <c r="HL358" s="11"/>
      <c r="HM358" s="11"/>
      <c r="HN358" s="11"/>
      <c r="HO358" s="11"/>
      <c r="HP358" s="11"/>
      <c r="HQ358" s="11"/>
      <c r="HR358" s="11"/>
      <c r="HS358" s="11"/>
      <c r="HT358" s="11"/>
      <c r="HU358" s="11"/>
      <c r="HV358" s="11"/>
      <c r="HW358" s="11"/>
      <c r="HX358" s="11"/>
      <c r="HY358" s="11"/>
      <c r="HZ358" s="11"/>
      <c r="IA358" s="11"/>
      <c r="IB358" s="11"/>
      <c r="IC358" s="11"/>
      <c r="ID358" s="11"/>
      <c r="IE358" s="11"/>
      <c r="IF358" s="11"/>
      <c r="IG358" s="11"/>
      <c r="IH358" s="11"/>
      <c r="II358" s="11"/>
      <c r="IJ358" s="11"/>
      <c r="IK358" s="11"/>
      <c r="IL358" s="11"/>
      <c r="IM358" s="11"/>
      <c r="IN358" s="11"/>
      <c r="IO358" s="11"/>
      <c r="IP358" s="11"/>
      <c r="IQ358" s="11"/>
      <c r="IR358" s="11"/>
      <c r="IS358" s="11"/>
      <c r="IT358" s="11"/>
      <c r="IU358" s="11"/>
      <c r="IV358" s="11"/>
      <c r="IW358" s="11"/>
      <c r="IX358" s="11"/>
      <c r="IY358" s="11"/>
      <c r="IZ358" s="11"/>
      <c r="JA358" s="11"/>
      <c r="JB358" s="11"/>
      <c r="JC358" s="11"/>
      <c r="JD358" s="11"/>
      <c r="JE358" s="11"/>
      <c r="JF358" s="11"/>
      <c r="JG358" s="11"/>
      <c r="JH358" s="11"/>
      <c r="JI358" s="11"/>
      <c r="JJ358" s="11"/>
      <c r="JK358" s="11"/>
      <c r="JL358" s="11"/>
      <c r="JM358" s="11"/>
      <c r="JN358" s="11"/>
      <c r="JO358" s="11"/>
      <c r="JP358" s="11"/>
      <c r="JQ358" s="11"/>
      <c r="JR358" s="11"/>
      <c r="JS358" s="11"/>
      <c r="JT358" s="11"/>
      <c r="JU358" s="11"/>
      <c r="JV358" s="11"/>
    </row>
    <row r="359" spans="1:282" x14ac:dyDescent="0.25">
      <c r="A359" t="s">
        <v>111</v>
      </c>
      <c r="B359" t="s">
        <v>439</v>
      </c>
      <c r="C359" s="13" t="s">
        <v>307</v>
      </c>
      <c r="D359" t="s">
        <v>203</v>
      </c>
      <c r="E359" s="40">
        <v>30000</v>
      </c>
      <c r="F359" s="40">
        <f t="shared" si="70"/>
        <v>861</v>
      </c>
      <c r="G359" s="40">
        <v>0</v>
      </c>
      <c r="H359" s="40">
        <f t="shared" si="71"/>
        <v>912</v>
      </c>
      <c r="I359" s="63">
        <v>335</v>
      </c>
      <c r="J359" s="40">
        <v>2108</v>
      </c>
      <c r="K359" s="60">
        <f t="shared" si="72"/>
        <v>27892</v>
      </c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1"/>
      <c r="AY359" s="11"/>
      <c r="AZ359" s="11"/>
      <c r="BA359" s="11"/>
      <c r="BB359" s="11"/>
      <c r="BC359" s="11"/>
      <c r="BD359" s="11"/>
      <c r="BE359" s="11"/>
      <c r="BF359" s="11"/>
      <c r="BG359" s="11"/>
      <c r="BH359" s="11"/>
      <c r="BI359" s="11"/>
      <c r="BJ359" s="11"/>
      <c r="BK359" s="11"/>
      <c r="BL359" s="11"/>
      <c r="BM359" s="11"/>
      <c r="BN359" s="11"/>
      <c r="BO359" s="11"/>
      <c r="BP359" s="11"/>
      <c r="BQ359" s="11"/>
      <c r="BR359" s="11"/>
      <c r="BS359" s="11"/>
      <c r="BT359" s="11"/>
      <c r="BU359" s="11"/>
      <c r="BV359" s="11"/>
      <c r="BW359" s="11"/>
      <c r="BX359" s="11"/>
      <c r="BY359" s="11"/>
      <c r="BZ359" s="11"/>
      <c r="CA359" s="11"/>
      <c r="CB359" s="11"/>
      <c r="CC359" s="11"/>
      <c r="CD359" s="11"/>
      <c r="CE359" s="11"/>
      <c r="CF359" s="11"/>
      <c r="CG359" s="11"/>
      <c r="CH359" s="11"/>
      <c r="CI359" s="11"/>
      <c r="CJ359" s="11"/>
      <c r="CK359" s="11"/>
      <c r="CL359" s="11"/>
      <c r="CM359" s="11"/>
      <c r="CN359" s="11"/>
      <c r="CO359" s="11"/>
      <c r="CP359" s="11"/>
      <c r="CQ359" s="11"/>
      <c r="CR359" s="11"/>
      <c r="CS359" s="11"/>
      <c r="CT359" s="11"/>
      <c r="CU359" s="11"/>
      <c r="CV359" s="11"/>
      <c r="CW359" s="11"/>
      <c r="CX359" s="11"/>
      <c r="CY359" s="11"/>
      <c r="CZ359" s="11"/>
      <c r="DA359" s="11"/>
      <c r="DB359" s="11"/>
      <c r="DC359" s="11"/>
      <c r="DD359" s="11"/>
      <c r="DE359" s="11"/>
      <c r="DF359" s="11"/>
      <c r="DG359" s="11"/>
      <c r="DH359" s="11"/>
      <c r="DI359" s="11"/>
      <c r="DJ359" s="11"/>
      <c r="DK359" s="11"/>
      <c r="DL359" s="11"/>
      <c r="DM359" s="11"/>
      <c r="DN359" s="11"/>
      <c r="DO359" s="11"/>
      <c r="DP359" s="11"/>
      <c r="DQ359" s="11"/>
      <c r="DR359" s="11"/>
      <c r="DS359" s="11"/>
      <c r="DT359" s="11"/>
      <c r="DU359" s="11"/>
      <c r="DV359" s="11"/>
      <c r="DW359" s="11"/>
      <c r="DX359" s="11"/>
      <c r="DY359" s="11"/>
      <c r="DZ359" s="11"/>
      <c r="EA359" s="11"/>
      <c r="EB359" s="11"/>
      <c r="EC359" s="11"/>
      <c r="ED359" s="11"/>
      <c r="EE359" s="11"/>
      <c r="EF359" s="11"/>
      <c r="EG359" s="11"/>
      <c r="EH359" s="11"/>
      <c r="EI359" s="11"/>
      <c r="EJ359" s="11"/>
      <c r="EK359" s="11"/>
      <c r="EL359" s="11"/>
      <c r="EM359" s="11"/>
      <c r="EN359" s="11"/>
      <c r="EO359" s="11"/>
      <c r="EP359" s="11"/>
      <c r="EQ359" s="11"/>
      <c r="ER359" s="11"/>
      <c r="ES359" s="11"/>
      <c r="ET359" s="11"/>
      <c r="EU359" s="11"/>
      <c r="EV359" s="11"/>
      <c r="EW359" s="11"/>
      <c r="EX359" s="11"/>
      <c r="EY359" s="11"/>
      <c r="EZ359" s="11"/>
      <c r="FA359" s="11"/>
      <c r="FB359" s="11"/>
      <c r="FC359" s="11"/>
      <c r="FD359" s="11"/>
      <c r="FE359" s="11"/>
      <c r="FF359" s="11"/>
      <c r="FG359" s="11"/>
      <c r="FH359" s="11"/>
      <c r="FI359" s="11"/>
      <c r="FJ359" s="11"/>
      <c r="FK359" s="11"/>
      <c r="FL359" s="11"/>
      <c r="FM359" s="11"/>
      <c r="FN359" s="11"/>
      <c r="FO359" s="11"/>
      <c r="FP359" s="11"/>
      <c r="FQ359" s="11"/>
      <c r="FR359" s="11"/>
      <c r="FS359" s="11"/>
      <c r="FT359" s="11"/>
      <c r="FU359" s="11"/>
      <c r="FV359" s="11"/>
      <c r="FW359" s="11"/>
      <c r="FX359" s="11"/>
      <c r="FY359" s="11"/>
      <c r="FZ359" s="11"/>
      <c r="GA359" s="11"/>
      <c r="GB359" s="11"/>
      <c r="GC359" s="11"/>
      <c r="GD359" s="11"/>
      <c r="GE359" s="11"/>
      <c r="GF359" s="11"/>
      <c r="GG359" s="11"/>
      <c r="GH359" s="11"/>
      <c r="GI359" s="11"/>
      <c r="GJ359" s="11"/>
      <c r="GK359" s="11"/>
      <c r="GL359" s="11"/>
      <c r="GM359" s="11"/>
      <c r="GN359" s="11"/>
      <c r="GO359" s="11"/>
      <c r="GP359" s="11"/>
      <c r="GQ359" s="11"/>
      <c r="GR359" s="11"/>
      <c r="GS359" s="11"/>
      <c r="GT359" s="11"/>
      <c r="GU359" s="11"/>
      <c r="GV359" s="11"/>
      <c r="GW359" s="11"/>
      <c r="GX359" s="11"/>
      <c r="GY359" s="11"/>
      <c r="GZ359" s="11"/>
      <c r="HA359" s="11"/>
      <c r="HB359" s="11"/>
      <c r="HC359" s="11"/>
      <c r="HD359" s="11"/>
      <c r="HE359" s="11"/>
      <c r="HF359" s="11"/>
      <c r="HG359" s="11"/>
      <c r="HH359" s="11"/>
      <c r="HI359" s="11"/>
      <c r="HJ359" s="11"/>
      <c r="HK359" s="11"/>
      <c r="HL359" s="11"/>
      <c r="HM359" s="11"/>
      <c r="HN359" s="11"/>
      <c r="HO359" s="11"/>
      <c r="HP359" s="11"/>
      <c r="HQ359" s="11"/>
      <c r="HR359" s="11"/>
      <c r="HS359" s="11"/>
      <c r="HT359" s="11"/>
      <c r="HU359" s="11"/>
      <c r="HV359" s="11"/>
      <c r="HW359" s="11"/>
      <c r="HX359" s="11"/>
      <c r="HY359" s="11"/>
      <c r="HZ359" s="11"/>
      <c r="IA359" s="11"/>
      <c r="IB359" s="11"/>
      <c r="IC359" s="11"/>
      <c r="ID359" s="11"/>
      <c r="IE359" s="11"/>
      <c r="IF359" s="11"/>
      <c r="IG359" s="11"/>
      <c r="IH359" s="11"/>
      <c r="II359" s="11"/>
      <c r="IJ359" s="11"/>
      <c r="IK359" s="11"/>
      <c r="IL359" s="11"/>
      <c r="IM359" s="11"/>
      <c r="IN359" s="11"/>
      <c r="IO359" s="11"/>
      <c r="IP359" s="11"/>
      <c r="IQ359" s="11"/>
      <c r="IR359" s="11"/>
      <c r="IS359" s="11"/>
      <c r="IT359" s="11"/>
      <c r="IU359" s="11"/>
      <c r="IV359" s="11"/>
      <c r="IW359" s="11"/>
      <c r="IX359" s="11"/>
      <c r="IY359" s="11"/>
      <c r="IZ359" s="11"/>
      <c r="JA359" s="11"/>
      <c r="JB359" s="11"/>
      <c r="JC359" s="11"/>
      <c r="JD359" s="11"/>
      <c r="JE359" s="11"/>
      <c r="JF359" s="11"/>
      <c r="JG359" s="11"/>
      <c r="JH359" s="11"/>
      <c r="JI359" s="11"/>
      <c r="JJ359" s="11"/>
      <c r="JK359" s="11"/>
      <c r="JL359" s="11"/>
      <c r="JM359" s="11"/>
      <c r="JN359" s="11"/>
      <c r="JO359" s="11"/>
      <c r="JP359" s="11"/>
      <c r="JQ359" s="11"/>
      <c r="JR359" s="11"/>
      <c r="JS359" s="11"/>
      <c r="JT359" s="11"/>
      <c r="JU359" s="11"/>
      <c r="JV359" s="11"/>
    </row>
    <row r="360" spans="1:282" x14ac:dyDescent="0.25">
      <c r="A360" t="s">
        <v>118</v>
      </c>
      <c r="B360" t="s">
        <v>119</v>
      </c>
      <c r="C360" s="13" t="s">
        <v>308</v>
      </c>
      <c r="D360" t="s">
        <v>204</v>
      </c>
      <c r="E360" s="40">
        <v>19580</v>
      </c>
      <c r="F360" s="40">
        <f t="shared" si="70"/>
        <v>561.95000000000005</v>
      </c>
      <c r="G360" s="40">
        <v>0</v>
      </c>
      <c r="H360" s="40">
        <f t="shared" si="71"/>
        <v>595.23</v>
      </c>
      <c r="I360" s="63">
        <v>145</v>
      </c>
      <c r="J360" s="40">
        <v>1302.18</v>
      </c>
      <c r="K360" s="60">
        <f t="shared" si="72"/>
        <v>18277.82</v>
      </c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1"/>
      <c r="AY360" s="11"/>
      <c r="AZ360" s="11"/>
      <c r="BA360" s="11"/>
      <c r="BB360" s="11"/>
      <c r="BC360" s="11"/>
      <c r="BD360" s="11"/>
      <c r="BE360" s="11"/>
      <c r="BF360" s="11"/>
      <c r="BG360" s="11"/>
      <c r="BH360" s="11"/>
      <c r="BI360" s="11"/>
      <c r="BJ360" s="11"/>
      <c r="BK360" s="11"/>
      <c r="BL360" s="11"/>
      <c r="BM360" s="11"/>
      <c r="BN360" s="11"/>
      <c r="BO360" s="11"/>
      <c r="BP360" s="11"/>
      <c r="BQ360" s="11"/>
      <c r="BR360" s="11"/>
      <c r="BS360" s="11"/>
      <c r="BT360" s="11"/>
      <c r="BU360" s="11"/>
      <c r="BV360" s="11"/>
      <c r="BW360" s="11"/>
      <c r="BX360" s="11"/>
      <c r="BY360" s="11"/>
      <c r="BZ360" s="11"/>
      <c r="CA360" s="11"/>
      <c r="CB360" s="11"/>
      <c r="CC360" s="11"/>
      <c r="CD360" s="11"/>
      <c r="CE360" s="11"/>
      <c r="CF360" s="11"/>
      <c r="CG360" s="11"/>
      <c r="CH360" s="11"/>
      <c r="CI360" s="11"/>
      <c r="CJ360" s="11"/>
      <c r="CK360" s="11"/>
      <c r="CL360" s="11"/>
      <c r="CM360" s="11"/>
      <c r="CN360" s="11"/>
      <c r="CO360" s="11"/>
      <c r="CP360" s="11"/>
      <c r="CQ360" s="11"/>
      <c r="CR360" s="11"/>
      <c r="CS360" s="11"/>
      <c r="CT360" s="11"/>
      <c r="CU360" s="11"/>
      <c r="CV360" s="11"/>
      <c r="CW360" s="11"/>
      <c r="CX360" s="11"/>
      <c r="CY360" s="11"/>
      <c r="CZ360" s="11"/>
      <c r="DA360" s="11"/>
      <c r="DB360" s="11"/>
      <c r="DC360" s="11"/>
      <c r="DD360" s="11"/>
      <c r="DE360" s="11"/>
      <c r="DF360" s="11"/>
      <c r="DG360" s="11"/>
      <c r="DH360" s="11"/>
      <c r="DI360" s="11"/>
      <c r="DJ360" s="11"/>
      <c r="DK360" s="11"/>
      <c r="DL360" s="11"/>
      <c r="DM360" s="11"/>
      <c r="DN360" s="11"/>
      <c r="DO360" s="11"/>
      <c r="DP360" s="11"/>
      <c r="DQ360" s="11"/>
      <c r="DR360" s="11"/>
      <c r="DS360" s="11"/>
      <c r="DT360" s="11"/>
      <c r="DU360" s="11"/>
      <c r="DV360" s="11"/>
      <c r="DW360" s="11"/>
      <c r="DX360" s="11"/>
      <c r="DY360" s="11"/>
      <c r="DZ360" s="11"/>
      <c r="EA360" s="11"/>
      <c r="EB360" s="11"/>
      <c r="EC360" s="11"/>
      <c r="ED360" s="11"/>
      <c r="EE360" s="11"/>
      <c r="EF360" s="11"/>
      <c r="EG360" s="11"/>
      <c r="EH360" s="11"/>
      <c r="EI360" s="11"/>
      <c r="EJ360" s="11"/>
      <c r="EK360" s="11"/>
      <c r="EL360" s="11"/>
      <c r="EM360" s="11"/>
      <c r="EN360" s="11"/>
      <c r="EO360" s="11"/>
      <c r="EP360" s="11"/>
      <c r="EQ360" s="11"/>
      <c r="ER360" s="11"/>
      <c r="ES360" s="11"/>
      <c r="ET360" s="11"/>
      <c r="EU360" s="11"/>
      <c r="EV360" s="11"/>
      <c r="EW360" s="11"/>
      <c r="EX360" s="11"/>
      <c r="EY360" s="11"/>
      <c r="EZ360" s="11"/>
      <c r="FA360" s="11"/>
      <c r="FB360" s="11"/>
      <c r="FC360" s="11"/>
      <c r="FD360" s="11"/>
      <c r="FE360" s="11"/>
      <c r="FF360" s="11"/>
      <c r="FG360" s="11"/>
      <c r="FH360" s="11"/>
      <c r="FI360" s="11"/>
      <c r="FJ360" s="11"/>
      <c r="FK360" s="11"/>
      <c r="FL360" s="11"/>
      <c r="FM360" s="11"/>
      <c r="FN360" s="11"/>
      <c r="FO360" s="11"/>
      <c r="FP360" s="11"/>
      <c r="FQ360" s="11"/>
      <c r="FR360" s="11"/>
      <c r="FS360" s="11"/>
      <c r="FT360" s="11"/>
      <c r="FU360" s="11"/>
      <c r="FV360" s="11"/>
      <c r="FW360" s="11"/>
      <c r="FX360" s="11"/>
      <c r="FY360" s="11"/>
      <c r="FZ360" s="11"/>
      <c r="GA360" s="11"/>
      <c r="GB360" s="11"/>
      <c r="GC360" s="11"/>
      <c r="GD360" s="11"/>
      <c r="GE360" s="11"/>
      <c r="GF360" s="11"/>
      <c r="GG360" s="11"/>
      <c r="GH360" s="11"/>
      <c r="GI360" s="11"/>
      <c r="GJ360" s="11"/>
      <c r="GK360" s="11"/>
      <c r="GL360" s="11"/>
      <c r="GM360" s="11"/>
      <c r="GN360" s="11"/>
      <c r="GO360" s="11"/>
      <c r="GP360" s="11"/>
      <c r="GQ360" s="11"/>
      <c r="GR360" s="11"/>
      <c r="GS360" s="11"/>
      <c r="GT360" s="11"/>
      <c r="GU360" s="11"/>
      <c r="GV360" s="11"/>
      <c r="GW360" s="11"/>
      <c r="GX360" s="11"/>
      <c r="GY360" s="11"/>
      <c r="GZ360" s="11"/>
      <c r="HA360" s="11"/>
      <c r="HB360" s="11"/>
      <c r="HC360" s="11"/>
      <c r="HD360" s="11"/>
      <c r="HE360" s="11"/>
      <c r="HF360" s="11"/>
      <c r="HG360" s="11"/>
      <c r="HH360" s="11"/>
      <c r="HI360" s="11"/>
      <c r="HJ360" s="11"/>
      <c r="HK360" s="11"/>
      <c r="HL360" s="11"/>
      <c r="HM360" s="11"/>
      <c r="HN360" s="11"/>
      <c r="HO360" s="11"/>
      <c r="HP360" s="11"/>
      <c r="HQ360" s="11"/>
      <c r="HR360" s="11"/>
      <c r="HS360" s="11"/>
      <c r="HT360" s="11"/>
      <c r="HU360" s="11"/>
      <c r="HV360" s="11"/>
      <c r="HW360" s="11"/>
      <c r="HX360" s="11"/>
      <c r="HY360" s="11"/>
      <c r="HZ360" s="11"/>
      <c r="IA360" s="11"/>
      <c r="IB360" s="11"/>
      <c r="IC360" s="11"/>
      <c r="ID360" s="11"/>
      <c r="IE360" s="11"/>
      <c r="IF360" s="11"/>
      <c r="IG360" s="11"/>
      <c r="IH360" s="11"/>
      <c r="II360" s="11"/>
      <c r="IJ360" s="11"/>
      <c r="IK360" s="11"/>
      <c r="IL360" s="11"/>
      <c r="IM360" s="11"/>
      <c r="IN360" s="11"/>
      <c r="IO360" s="11"/>
      <c r="IP360" s="11"/>
      <c r="IQ360" s="11"/>
      <c r="IR360" s="11"/>
      <c r="IS360" s="11"/>
      <c r="IT360" s="11"/>
      <c r="IU360" s="11"/>
      <c r="IV360" s="11"/>
      <c r="IW360" s="11"/>
      <c r="IX360" s="11"/>
      <c r="IY360" s="11"/>
      <c r="IZ360" s="11"/>
      <c r="JA360" s="11"/>
      <c r="JB360" s="11"/>
      <c r="JC360" s="11"/>
      <c r="JD360" s="11"/>
      <c r="JE360" s="11"/>
      <c r="JF360" s="11"/>
      <c r="JG360" s="11"/>
      <c r="JH360" s="11"/>
      <c r="JI360" s="11"/>
      <c r="JJ360" s="11"/>
      <c r="JK360" s="11"/>
      <c r="JL360" s="11"/>
      <c r="JM360" s="11"/>
      <c r="JN360" s="11"/>
      <c r="JO360" s="11"/>
      <c r="JP360" s="11"/>
      <c r="JQ360" s="11"/>
      <c r="JR360" s="11"/>
      <c r="JS360" s="11"/>
      <c r="JT360" s="11"/>
      <c r="JU360" s="11"/>
      <c r="JV360" s="11"/>
    </row>
    <row r="361" spans="1:282" x14ac:dyDescent="0.25">
      <c r="A361" t="s">
        <v>112</v>
      </c>
      <c r="B361" t="s">
        <v>439</v>
      </c>
      <c r="C361" s="13" t="s">
        <v>307</v>
      </c>
      <c r="D361" t="s">
        <v>203</v>
      </c>
      <c r="E361" s="40">
        <v>30000</v>
      </c>
      <c r="F361" s="40">
        <f t="shared" si="70"/>
        <v>861</v>
      </c>
      <c r="G361" s="40">
        <v>0</v>
      </c>
      <c r="H361" s="40">
        <v>912</v>
      </c>
      <c r="I361" s="63">
        <v>295</v>
      </c>
      <c r="J361" s="40">
        <v>2068</v>
      </c>
      <c r="K361" s="60">
        <f t="shared" si="72"/>
        <v>27932</v>
      </c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1"/>
      <c r="AY361" s="11"/>
      <c r="AZ361" s="11"/>
      <c r="BA361" s="11"/>
      <c r="BB361" s="11"/>
      <c r="BC361" s="11"/>
      <c r="BD361" s="11"/>
      <c r="BE361" s="11"/>
      <c r="BF361" s="11"/>
      <c r="BG361" s="11"/>
      <c r="BH361" s="11"/>
      <c r="BI361" s="11"/>
      <c r="BJ361" s="11"/>
      <c r="BK361" s="11"/>
      <c r="BL361" s="11"/>
      <c r="BM361" s="11"/>
      <c r="BN361" s="11"/>
      <c r="BO361" s="11"/>
      <c r="BP361" s="11"/>
      <c r="BQ361" s="11"/>
      <c r="BR361" s="11"/>
      <c r="BS361" s="11"/>
      <c r="BT361" s="11"/>
      <c r="BU361" s="11"/>
      <c r="BV361" s="11"/>
      <c r="BW361" s="11"/>
      <c r="BX361" s="11"/>
      <c r="BY361" s="11"/>
      <c r="BZ361" s="11"/>
      <c r="CA361" s="11"/>
      <c r="CB361" s="11"/>
      <c r="CC361" s="11"/>
      <c r="CD361" s="11"/>
      <c r="CE361" s="11"/>
      <c r="CF361" s="11"/>
      <c r="CG361" s="11"/>
      <c r="CH361" s="11"/>
      <c r="CI361" s="11"/>
      <c r="CJ361" s="11"/>
      <c r="CK361" s="11"/>
      <c r="CL361" s="11"/>
      <c r="CM361" s="11"/>
      <c r="CN361" s="11"/>
      <c r="CO361" s="11"/>
      <c r="CP361" s="11"/>
      <c r="CQ361" s="11"/>
      <c r="CR361" s="11"/>
      <c r="CS361" s="11"/>
      <c r="CT361" s="11"/>
      <c r="CU361" s="11"/>
      <c r="CV361" s="11"/>
      <c r="CW361" s="11"/>
      <c r="CX361" s="11"/>
      <c r="CY361" s="11"/>
      <c r="CZ361" s="11"/>
      <c r="DA361" s="11"/>
      <c r="DB361" s="11"/>
      <c r="DC361" s="11"/>
      <c r="DD361" s="11"/>
      <c r="DE361" s="11"/>
      <c r="DF361" s="11"/>
      <c r="DG361" s="11"/>
      <c r="DH361" s="11"/>
      <c r="DI361" s="11"/>
      <c r="DJ361" s="11"/>
      <c r="DK361" s="11"/>
      <c r="DL361" s="11"/>
      <c r="DM361" s="11"/>
      <c r="DN361" s="11"/>
      <c r="DO361" s="11"/>
      <c r="DP361" s="11"/>
      <c r="DQ361" s="11"/>
      <c r="DR361" s="11"/>
      <c r="DS361" s="11"/>
      <c r="DT361" s="11"/>
      <c r="DU361" s="11"/>
      <c r="DV361" s="11"/>
      <c r="DW361" s="11"/>
      <c r="DX361" s="11"/>
      <c r="DY361" s="11"/>
      <c r="DZ361" s="11"/>
      <c r="EA361" s="11"/>
      <c r="EB361" s="11"/>
      <c r="EC361" s="11"/>
      <c r="ED361" s="11"/>
      <c r="EE361" s="11"/>
      <c r="EF361" s="11"/>
      <c r="EG361" s="11"/>
      <c r="EH361" s="11"/>
      <c r="EI361" s="11"/>
      <c r="EJ361" s="11"/>
      <c r="EK361" s="11"/>
      <c r="EL361" s="11"/>
      <c r="EM361" s="11"/>
      <c r="EN361" s="11"/>
      <c r="EO361" s="11"/>
      <c r="EP361" s="11"/>
      <c r="EQ361" s="11"/>
      <c r="ER361" s="11"/>
      <c r="ES361" s="11"/>
      <c r="ET361" s="11"/>
      <c r="EU361" s="11"/>
      <c r="EV361" s="11"/>
      <c r="EW361" s="11"/>
      <c r="EX361" s="11"/>
      <c r="EY361" s="11"/>
      <c r="EZ361" s="11"/>
      <c r="FA361" s="11"/>
      <c r="FB361" s="11"/>
      <c r="FC361" s="11"/>
      <c r="FD361" s="11"/>
      <c r="FE361" s="11"/>
      <c r="FF361" s="11"/>
      <c r="FG361" s="11"/>
      <c r="FH361" s="11"/>
      <c r="FI361" s="11"/>
      <c r="FJ361" s="11"/>
      <c r="FK361" s="11"/>
      <c r="FL361" s="11"/>
      <c r="FM361" s="11"/>
      <c r="FN361" s="11"/>
      <c r="FO361" s="11"/>
      <c r="FP361" s="11"/>
      <c r="FQ361" s="11"/>
      <c r="FR361" s="11"/>
      <c r="FS361" s="11"/>
      <c r="FT361" s="11"/>
      <c r="FU361" s="11"/>
      <c r="FV361" s="11"/>
      <c r="FW361" s="11"/>
      <c r="FX361" s="11"/>
      <c r="FY361" s="11"/>
      <c r="FZ361" s="11"/>
      <c r="GA361" s="11"/>
      <c r="GB361" s="11"/>
      <c r="GC361" s="11"/>
      <c r="GD361" s="11"/>
      <c r="GE361" s="11"/>
      <c r="GF361" s="11"/>
      <c r="GG361" s="11"/>
      <c r="GH361" s="11"/>
      <c r="GI361" s="11"/>
      <c r="GJ361" s="11"/>
      <c r="GK361" s="11"/>
      <c r="GL361" s="11"/>
      <c r="GM361" s="11"/>
      <c r="GN361" s="11"/>
      <c r="GO361" s="11"/>
      <c r="GP361" s="11"/>
      <c r="GQ361" s="11"/>
      <c r="GR361" s="11"/>
      <c r="GS361" s="11"/>
      <c r="GT361" s="11"/>
      <c r="GU361" s="11"/>
      <c r="GV361" s="11"/>
      <c r="GW361" s="11"/>
      <c r="GX361" s="11"/>
      <c r="GY361" s="11"/>
      <c r="GZ361" s="11"/>
      <c r="HA361" s="11"/>
      <c r="HB361" s="11"/>
      <c r="HC361" s="11"/>
      <c r="HD361" s="11"/>
      <c r="HE361" s="11"/>
      <c r="HF361" s="11"/>
      <c r="HG361" s="11"/>
      <c r="HH361" s="11"/>
      <c r="HI361" s="11"/>
      <c r="HJ361" s="11"/>
      <c r="HK361" s="11"/>
      <c r="HL361" s="11"/>
      <c r="HM361" s="11"/>
      <c r="HN361" s="11"/>
      <c r="HO361" s="11"/>
      <c r="HP361" s="11"/>
      <c r="HQ361" s="11"/>
      <c r="HR361" s="11"/>
      <c r="HS361" s="11"/>
      <c r="HT361" s="11"/>
      <c r="HU361" s="11"/>
      <c r="HV361" s="11"/>
      <c r="HW361" s="11"/>
      <c r="HX361" s="11"/>
      <c r="HY361" s="11"/>
      <c r="HZ361" s="11"/>
      <c r="IA361" s="11"/>
      <c r="IB361" s="11"/>
      <c r="IC361" s="11"/>
      <c r="ID361" s="11"/>
      <c r="IE361" s="11"/>
      <c r="IF361" s="11"/>
      <c r="IG361" s="11"/>
      <c r="IH361" s="11"/>
      <c r="II361" s="11"/>
      <c r="IJ361" s="11"/>
      <c r="IK361" s="11"/>
      <c r="IL361" s="11"/>
      <c r="IM361" s="11"/>
      <c r="IN361" s="11"/>
      <c r="IO361" s="11"/>
      <c r="IP361" s="11"/>
      <c r="IQ361" s="11"/>
      <c r="IR361" s="11"/>
      <c r="IS361" s="11"/>
      <c r="IT361" s="11"/>
      <c r="IU361" s="11"/>
      <c r="IV361" s="11"/>
      <c r="IW361" s="11"/>
      <c r="IX361" s="11"/>
      <c r="IY361" s="11"/>
      <c r="IZ361" s="11"/>
      <c r="JA361" s="11"/>
      <c r="JB361" s="11"/>
      <c r="JC361" s="11"/>
      <c r="JD361" s="11"/>
      <c r="JE361" s="11"/>
      <c r="JF361" s="11"/>
      <c r="JG361" s="11"/>
      <c r="JH361" s="11"/>
      <c r="JI361" s="11"/>
      <c r="JJ361" s="11"/>
      <c r="JK361" s="11"/>
      <c r="JL361" s="11"/>
      <c r="JM361" s="11"/>
      <c r="JN361" s="11"/>
      <c r="JO361" s="11"/>
      <c r="JP361" s="11"/>
      <c r="JQ361" s="11"/>
      <c r="JR361" s="11"/>
      <c r="JS361" s="11"/>
      <c r="JT361" s="11"/>
      <c r="JU361" s="11"/>
      <c r="JV361" s="11"/>
    </row>
    <row r="362" spans="1:282" x14ac:dyDescent="0.25">
      <c r="A362" s="2" t="s">
        <v>12</v>
      </c>
      <c r="B362" s="2">
        <v>8</v>
      </c>
      <c r="C362" s="14"/>
      <c r="D362" s="2"/>
      <c r="E362" s="47">
        <f t="shared" ref="E362:J362" si="73">SUM(E354:E361)</f>
        <v>315580</v>
      </c>
      <c r="F362" s="48">
        <f t="shared" si="73"/>
        <v>9057.15</v>
      </c>
      <c r="G362" s="48">
        <f>SUM(G354:G361)</f>
        <v>12689.16</v>
      </c>
      <c r="H362" s="48">
        <f t="shared" si="73"/>
        <v>9593.6299999999992</v>
      </c>
      <c r="I362" s="48">
        <f>SUM(I354:I361)</f>
        <v>10186.58</v>
      </c>
      <c r="J362" s="48">
        <f t="shared" si="73"/>
        <v>41526.519999999997</v>
      </c>
      <c r="K362" s="48">
        <f>SUM(K354:K361)</f>
        <v>274053.48</v>
      </c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1"/>
      <c r="AY362" s="11"/>
      <c r="AZ362" s="11"/>
      <c r="BA362" s="11"/>
      <c r="BB362" s="11"/>
      <c r="BC362" s="11"/>
      <c r="BD362" s="11"/>
      <c r="BE362" s="11"/>
      <c r="BF362" s="11"/>
      <c r="BG362" s="11"/>
      <c r="BH362" s="11"/>
      <c r="BI362" s="11"/>
      <c r="BJ362" s="11"/>
      <c r="BK362" s="11"/>
      <c r="BL362" s="11"/>
      <c r="BM362" s="11"/>
      <c r="BN362" s="11"/>
      <c r="BO362" s="11"/>
      <c r="BP362" s="11"/>
      <c r="BQ362" s="11"/>
      <c r="BR362" s="11"/>
      <c r="BS362" s="11"/>
      <c r="BT362" s="11"/>
      <c r="BU362" s="11"/>
      <c r="BV362" s="11"/>
      <c r="BW362" s="11"/>
      <c r="BX362" s="11"/>
      <c r="BY362" s="11"/>
      <c r="BZ362" s="11"/>
      <c r="CA362" s="11"/>
      <c r="CB362" s="11"/>
      <c r="CC362" s="11"/>
      <c r="CD362" s="11"/>
      <c r="CE362" s="11"/>
      <c r="CF362" s="11"/>
      <c r="CG362" s="11"/>
      <c r="CH362" s="11"/>
      <c r="CI362" s="11"/>
      <c r="CJ362" s="11"/>
      <c r="CK362" s="11"/>
      <c r="CL362" s="11"/>
      <c r="CM362" s="11"/>
      <c r="CN362" s="11"/>
      <c r="CO362" s="11"/>
      <c r="CP362" s="11"/>
      <c r="CQ362" s="11"/>
      <c r="CR362" s="11"/>
      <c r="CS362" s="11"/>
      <c r="CT362" s="11"/>
      <c r="CU362" s="11"/>
      <c r="CV362" s="11"/>
      <c r="CW362" s="11"/>
      <c r="CX362" s="11"/>
      <c r="CY362" s="11"/>
      <c r="CZ362" s="11"/>
      <c r="DA362" s="11"/>
      <c r="DB362" s="11"/>
      <c r="DC362" s="11"/>
      <c r="DD362" s="11"/>
      <c r="DE362" s="11"/>
      <c r="DF362" s="11"/>
      <c r="DG362" s="11"/>
      <c r="DH362" s="11"/>
      <c r="DI362" s="11"/>
      <c r="DJ362" s="11"/>
      <c r="DK362" s="11"/>
      <c r="DL362" s="11"/>
      <c r="DM362" s="11"/>
      <c r="DN362" s="11"/>
      <c r="DO362" s="11"/>
      <c r="DP362" s="11"/>
      <c r="DQ362" s="11"/>
      <c r="DR362" s="11"/>
      <c r="DS362" s="11"/>
      <c r="DT362" s="11"/>
      <c r="DU362" s="11"/>
      <c r="DV362" s="11"/>
      <c r="DW362" s="11"/>
      <c r="DX362" s="11"/>
      <c r="DY362" s="11"/>
      <c r="DZ362" s="11"/>
      <c r="EA362" s="11"/>
      <c r="EB362" s="11"/>
      <c r="EC362" s="11"/>
      <c r="ED362" s="11"/>
      <c r="EE362" s="11"/>
      <c r="EF362" s="11"/>
      <c r="EG362" s="11"/>
      <c r="EH362" s="11"/>
      <c r="EI362" s="11"/>
      <c r="EJ362" s="11"/>
      <c r="EK362" s="11"/>
      <c r="EL362" s="11"/>
      <c r="EM362" s="11"/>
      <c r="EN362" s="11"/>
      <c r="EO362" s="11"/>
      <c r="EP362" s="11"/>
      <c r="EQ362" s="11"/>
      <c r="ER362" s="11"/>
      <c r="ES362" s="11"/>
      <c r="ET362" s="11"/>
      <c r="EU362" s="11"/>
      <c r="EV362" s="11"/>
      <c r="EW362" s="11"/>
      <c r="EX362" s="11"/>
      <c r="EY362" s="11"/>
      <c r="EZ362" s="11"/>
      <c r="FA362" s="11"/>
      <c r="FB362" s="11"/>
      <c r="FC362" s="11"/>
      <c r="FD362" s="11"/>
      <c r="FE362" s="11"/>
      <c r="FF362" s="11"/>
      <c r="FG362" s="11"/>
      <c r="FH362" s="11"/>
      <c r="FI362" s="11"/>
      <c r="FJ362" s="11"/>
      <c r="FK362" s="11"/>
      <c r="FL362" s="11"/>
      <c r="FM362" s="11"/>
      <c r="FN362" s="11"/>
      <c r="FO362" s="11"/>
      <c r="FP362" s="11"/>
      <c r="FQ362" s="11"/>
      <c r="FR362" s="11"/>
      <c r="FS362" s="11"/>
      <c r="FT362" s="11"/>
      <c r="FU362" s="11"/>
      <c r="FV362" s="11"/>
      <c r="FW362" s="11"/>
      <c r="FX362" s="11"/>
      <c r="FY362" s="11"/>
      <c r="FZ362" s="11"/>
      <c r="GA362" s="11"/>
      <c r="GB362" s="11"/>
      <c r="GC362" s="11"/>
      <c r="GD362" s="11"/>
      <c r="GE362" s="11"/>
      <c r="GF362" s="11"/>
      <c r="GG362" s="11"/>
      <c r="GH362" s="11"/>
      <c r="GI362" s="11"/>
      <c r="GJ362" s="11"/>
      <c r="GK362" s="11"/>
      <c r="GL362" s="11"/>
      <c r="GM362" s="11"/>
      <c r="GN362" s="11"/>
      <c r="GO362" s="11"/>
      <c r="GP362" s="11"/>
      <c r="GQ362" s="11"/>
      <c r="GR362" s="11"/>
      <c r="GS362" s="11"/>
      <c r="GT362" s="11"/>
      <c r="GU362" s="11"/>
      <c r="GV362" s="11"/>
      <c r="GW362" s="11"/>
      <c r="GX362" s="11"/>
      <c r="GY362" s="11"/>
      <c r="GZ362" s="11"/>
      <c r="HA362" s="11"/>
      <c r="HB362" s="11"/>
      <c r="HC362" s="11"/>
      <c r="HD362" s="11"/>
      <c r="HE362" s="11"/>
      <c r="HF362" s="11"/>
      <c r="HG362" s="11"/>
      <c r="HH362" s="11"/>
      <c r="HI362" s="11"/>
      <c r="HJ362" s="11"/>
      <c r="HK362" s="11"/>
      <c r="HL362" s="11"/>
      <c r="HM362" s="11"/>
      <c r="HN362" s="11"/>
      <c r="HO362" s="11"/>
      <c r="HP362" s="11"/>
      <c r="HQ362" s="11"/>
      <c r="HR362" s="11"/>
      <c r="HS362" s="11"/>
      <c r="HT362" s="11"/>
      <c r="HU362" s="11"/>
      <c r="HV362" s="11"/>
      <c r="HW362" s="11"/>
      <c r="HX362" s="11"/>
      <c r="HY362" s="11"/>
      <c r="HZ362" s="11"/>
      <c r="IA362" s="11"/>
      <c r="IB362" s="11"/>
      <c r="IC362" s="11"/>
      <c r="ID362" s="11"/>
      <c r="IE362" s="11"/>
      <c r="IF362" s="11"/>
      <c r="IG362" s="11"/>
      <c r="IH362" s="11"/>
      <c r="II362" s="11"/>
      <c r="IJ362" s="11"/>
      <c r="IK362" s="11"/>
      <c r="IL362" s="11"/>
      <c r="IM362" s="11"/>
      <c r="IN362" s="11"/>
      <c r="IO362" s="11"/>
      <c r="IP362" s="11"/>
      <c r="IQ362" s="11"/>
      <c r="IR362" s="11"/>
      <c r="IS362" s="11"/>
      <c r="IT362" s="11"/>
      <c r="IU362" s="11"/>
      <c r="IV362" s="11"/>
      <c r="IW362" s="11"/>
      <c r="IX362" s="11"/>
      <c r="IY362" s="11"/>
      <c r="IZ362" s="11"/>
      <c r="JA362" s="11"/>
      <c r="JB362" s="11"/>
      <c r="JC362" s="11"/>
      <c r="JD362" s="11"/>
      <c r="JE362" s="11"/>
      <c r="JF362" s="11"/>
      <c r="JG362" s="11"/>
      <c r="JH362" s="11"/>
      <c r="JI362" s="11"/>
      <c r="JJ362" s="11"/>
      <c r="JK362" s="11"/>
      <c r="JL362" s="11"/>
      <c r="JM362" s="11"/>
      <c r="JN362" s="11"/>
      <c r="JO362" s="11"/>
      <c r="JP362" s="11"/>
      <c r="JQ362" s="11"/>
      <c r="JR362" s="11"/>
      <c r="JS362" s="11"/>
      <c r="JT362" s="11"/>
      <c r="JU362" s="11"/>
      <c r="JV362" s="11"/>
    </row>
    <row r="363" spans="1:282" x14ac:dyDescent="0.25"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1"/>
      <c r="AY363" s="11"/>
      <c r="AZ363" s="11"/>
      <c r="BA363" s="11"/>
      <c r="BB363" s="11"/>
      <c r="BC363" s="11"/>
      <c r="BD363" s="11"/>
      <c r="BE363" s="11"/>
      <c r="BF363" s="11"/>
      <c r="BG363" s="11"/>
      <c r="BH363" s="11"/>
      <c r="BI363" s="11"/>
      <c r="BJ363" s="11"/>
      <c r="BK363" s="11"/>
      <c r="BL363" s="11"/>
      <c r="BM363" s="11"/>
      <c r="BN363" s="11"/>
      <c r="BO363" s="11"/>
      <c r="BP363" s="11"/>
      <c r="BQ363" s="11"/>
      <c r="BR363" s="11"/>
      <c r="BS363" s="11"/>
      <c r="BT363" s="11"/>
      <c r="BU363" s="11"/>
      <c r="BV363" s="11"/>
      <c r="BW363" s="11"/>
      <c r="BX363" s="11"/>
      <c r="BY363" s="11"/>
      <c r="BZ363" s="11"/>
      <c r="CA363" s="11"/>
      <c r="CB363" s="11"/>
      <c r="CC363" s="11"/>
      <c r="CD363" s="11"/>
      <c r="CE363" s="11"/>
      <c r="CF363" s="11"/>
      <c r="CG363" s="11"/>
      <c r="CH363" s="11"/>
      <c r="CI363" s="11"/>
      <c r="CJ363" s="11"/>
      <c r="CK363" s="11"/>
      <c r="CL363" s="11"/>
      <c r="CM363" s="11"/>
      <c r="CN363" s="11"/>
      <c r="CO363" s="11"/>
      <c r="CP363" s="11"/>
      <c r="CQ363" s="11"/>
      <c r="CR363" s="11"/>
      <c r="CS363" s="11"/>
      <c r="CT363" s="11"/>
      <c r="CU363" s="11"/>
      <c r="CV363" s="11"/>
      <c r="CW363" s="11"/>
      <c r="CX363" s="11"/>
      <c r="CY363" s="11"/>
      <c r="CZ363" s="11"/>
      <c r="DA363" s="11"/>
      <c r="DB363" s="11"/>
      <c r="DC363" s="11"/>
      <c r="DD363" s="11"/>
      <c r="DE363" s="11"/>
      <c r="DF363" s="11"/>
      <c r="DG363" s="11"/>
      <c r="DH363" s="11"/>
      <c r="DI363" s="11"/>
      <c r="DJ363" s="11"/>
      <c r="DK363" s="11"/>
      <c r="DL363" s="11"/>
      <c r="DM363" s="11"/>
      <c r="DN363" s="11"/>
      <c r="DO363" s="11"/>
      <c r="DP363" s="11"/>
      <c r="DQ363" s="11"/>
      <c r="DR363" s="11"/>
      <c r="DS363" s="11"/>
      <c r="DT363" s="11"/>
      <c r="DU363" s="11"/>
      <c r="DV363" s="11"/>
      <c r="DW363" s="11"/>
      <c r="DX363" s="11"/>
      <c r="DY363" s="11"/>
      <c r="DZ363" s="11"/>
      <c r="EA363" s="11"/>
      <c r="EB363" s="11"/>
      <c r="EC363" s="11"/>
      <c r="ED363" s="11"/>
      <c r="EE363" s="11"/>
      <c r="EF363" s="11"/>
      <c r="EG363" s="11"/>
      <c r="EH363" s="11"/>
      <c r="EI363" s="11"/>
      <c r="EJ363" s="11"/>
      <c r="EK363" s="11"/>
      <c r="EL363" s="11"/>
      <c r="EM363" s="11"/>
      <c r="EN363" s="11"/>
      <c r="EO363" s="11"/>
      <c r="EP363" s="11"/>
      <c r="EQ363" s="11"/>
      <c r="ER363" s="11"/>
      <c r="ES363" s="11"/>
      <c r="ET363" s="11"/>
      <c r="EU363" s="11"/>
      <c r="EV363" s="11"/>
      <c r="EW363" s="11"/>
      <c r="EX363" s="11"/>
      <c r="EY363" s="11"/>
      <c r="EZ363" s="11"/>
      <c r="FA363" s="11"/>
      <c r="FB363" s="11"/>
      <c r="FC363" s="11"/>
      <c r="FD363" s="11"/>
      <c r="FE363" s="11"/>
      <c r="FF363" s="11"/>
      <c r="FG363" s="11"/>
      <c r="FH363" s="11"/>
      <c r="FI363" s="11"/>
      <c r="FJ363" s="11"/>
      <c r="FK363" s="11"/>
      <c r="FL363" s="11"/>
      <c r="FM363" s="11"/>
      <c r="FN363" s="11"/>
      <c r="FO363" s="11"/>
      <c r="FP363" s="11"/>
      <c r="FQ363" s="11"/>
      <c r="FR363" s="11"/>
      <c r="FS363" s="11"/>
      <c r="FT363" s="11"/>
      <c r="FU363" s="11"/>
      <c r="FV363" s="11"/>
      <c r="FW363" s="11"/>
      <c r="FX363" s="11"/>
      <c r="FY363" s="11"/>
      <c r="FZ363" s="11"/>
      <c r="GA363" s="11"/>
      <c r="GB363" s="11"/>
      <c r="GC363" s="11"/>
      <c r="GD363" s="11"/>
      <c r="GE363" s="11"/>
      <c r="GF363" s="11"/>
      <c r="GG363" s="11"/>
      <c r="GH363" s="11"/>
      <c r="GI363" s="11"/>
      <c r="GJ363" s="11"/>
      <c r="GK363" s="11"/>
      <c r="GL363" s="11"/>
      <c r="GM363" s="11"/>
      <c r="GN363" s="11"/>
      <c r="GO363" s="11"/>
      <c r="GP363" s="11"/>
      <c r="GQ363" s="11"/>
      <c r="GR363" s="11"/>
      <c r="GS363" s="11"/>
      <c r="GT363" s="11"/>
      <c r="GU363" s="11"/>
      <c r="GV363" s="11"/>
      <c r="GW363" s="11"/>
      <c r="GX363" s="11"/>
      <c r="GY363" s="11"/>
      <c r="GZ363" s="11"/>
      <c r="HA363" s="11"/>
      <c r="HB363" s="11"/>
      <c r="HC363" s="11"/>
      <c r="HD363" s="11"/>
      <c r="HE363" s="11"/>
      <c r="HF363" s="11"/>
      <c r="HG363" s="11"/>
      <c r="HH363" s="11"/>
      <c r="HI363" s="11"/>
      <c r="HJ363" s="11"/>
      <c r="HK363" s="11"/>
      <c r="HL363" s="11"/>
      <c r="HM363" s="11"/>
      <c r="HN363" s="11"/>
      <c r="HO363" s="11"/>
      <c r="HP363" s="11"/>
      <c r="HQ363" s="11"/>
      <c r="HR363" s="11"/>
      <c r="HS363" s="11"/>
      <c r="HT363" s="11"/>
      <c r="HU363" s="11"/>
      <c r="HV363" s="11"/>
      <c r="HW363" s="11"/>
      <c r="HX363" s="11"/>
      <c r="HY363" s="11"/>
      <c r="HZ363" s="11"/>
      <c r="IA363" s="11"/>
      <c r="IB363" s="11"/>
      <c r="IC363" s="11"/>
      <c r="ID363" s="11"/>
      <c r="IE363" s="11"/>
      <c r="IF363" s="11"/>
      <c r="IG363" s="11"/>
      <c r="IH363" s="11"/>
      <c r="II363" s="11"/>
      <c r="IJ363" s="11"/>
      <c r="IK363" s="11"/>
      <c r="IL363" s="11"/>
      <c r="IM363" s="11"/>
      <c r="IN363" s="11"/>
      <c r="IO363" s="11"/>
      <c r="IP363" s="11"/>
      <c r="IQ363" s="11"/>
      <c r="IR363" s="11"/>
      <c r="IS363" s="11"/>
      <c r="IT363" s="11"/>
      <c r="IU363" s="11"/>
      <c r="IV363" s="11"/>
      <c r="IW363" s="11"/>
      <c r="IX363" s="11"/>
      <c r="IY363" s="11"/>
      <c r="IZ363" s="11"/>
      <c r="JA363" s="11"/>
      <c r="JB363" s="11"/>
      <c r="JC363" s="11"/>
      <c r="JD363" s="11"/>
      <c r="JE363" s="11"/>
      <c r="JF363" s="11"/>
      <c r="JG363" s="11"/>
      <c r="JH363" s="11"/>
      <c r="JI363" s="11"/>
      <c r="JJ363" s="11"/>
      <c r="JK363" s="11"/>
      <c r="JL363" s="11"/>
      <c r="JM363" s="11"/>
      <c r="JN363" s="11"/>
      <c r="JO363" s="11"/>
      <c r="JP363" s="11"/>
      <c r="JQ363" s="11"/>
      <c r="JR363" s="11"/>
      <c r="JS363" s="11"/>
      <c r="JT363" s="11"/>
      <c r="JU363" s="11"/>
      <c r="JV363" s="11"/>
    </row>
    <row r="364" spans="1:282" x14ac:dyDescent="0.25">
      <c r="A364" s="4" t="s">
        <v>423</v>
      </c>
      <c r="B364" s="4"/>
      <c r="C364" s="16"/>
      <c r="D364" s="4"/>
      <c r="E364" s="52"/>
      <c r="F364" s="52"/>
      <c r="G364" s="52"/>
      <c r="H364" s="52"/>
      <c r="I364" s="52"/>
      <c r="J364" s="52"/>
      <c r="K364" s="52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1"/>
      <c r="AY364" s="11"/>
      <c r="AZ364" s="11"/>
      <c r="BA364" s="11"/>
      <c r="BB364" s="11"/>
      <c r="BC364" s="11"/>
      <c r="BD364" s="11"/>
      <c r="BE364" s="11"/>
      <c r="BF364" s="11"/>
      <c r="BG364" s="11"/>
      <c r="BH364" s="11"/>
      <c r="BI364" s="11"/>
      <c r="BJ364" s="11"/>
      <c r="BK364" s="11"/>
      <c r="BL364" s="11"/>
      <c r="BM364" s="11"/>
      <c r="BN364" s="11"/>
      <c r="BO364" s="11"/>
      <c r="BP364" s="11"/>
      <c r="BQ364" s="11"/>
      <c r="BR364" s="11"/>
      <c r="BS364" s="11"/>
      <c r="BT364" s="11"/>
      <c r="BU364" s="11"/>
      <c r="BV364" s="11"/>
      <c r="BW364" s="11"/>
      <c r="BX364" s="11"/>
      <c r="BY364" s="11"/>
      <c r="BZ364" s="11"/>
      <c r="CA364" s="11"/>
      <c r="CB364" s="11"/>
      <c r="CC364" s="11"/>
      <c r="CD364" s="11"/>
      <c r="CE364" s="11"/>
      <c r="CF364" s="11"/>
      <c r="CG364" s="11"/>
      <c r="CH364" s="11"/>
      <c r="CI364" s="11"/>
      <c r="CJ364" s="11"/>
      <c r="CK364" s="11"/>
      <c r="CL364" s="11"/>
      <c r="CM364" s="11"/>
      <c r="CN364" s="11"/>
      <c r="CO364" s="11"/>
      <c r="CP364" s="11"/>
      <c r="CQ364" s="11"/>
      <c r="CR364" s="11"/>
      <c r="CS364" s="11"/>
      <c r="CT364" s="11"/>
      <c r="CU364" s="11"/>
      <c r="CV364" s="11"/>
      <c r="CW364" s="11"/>
      <c r="CX364" s="11"/>
      <c r="CY364" s="11"/>
      <c r="CZ364" s="11"/>
      <c r="DA364" s="11"/>
      <c r="DB364" s="11"/>
      <c r="DC364" s="11"/>
      <c r="DD364" s="11"/>
      <c r="DE364" s="11"/>
      <c r="DF364" s="11"/>
      <c r="DG364" s="11"/>
      <c r="DH364" s="11"/>
      <c r="DI364" s="11"/>
      <c r="DJ364" s="11"/>
      <c r="DK364" s="11"/>
      <c r="DL364" s="11"/>
      <c r="DM364" s="11"/>
      <c r="DN364" s="11"/>
      <c r="DO364" s="11"/>
      <c r="DP364" s="11"/>
      <c r="DQ364" s="11"/>
      <c r="DR364" s="11"/>
      <c r="DS364" s="11"/>
      <c r="DT364" s="11"/>
      <c r="DU364" s="11"/>
      <c r="DV364" s="11"/>
      <c r="DW364" s="11"/>
      <c r="DX364" s="11"/>
      <c r="DY364" s="11"/>
      <c r="DZ364" s="11"/>
      <c r="EA364" s="11"/>
      <c r="EB364" s="11"/>
      <c r="EC364" s="11"/>
      <c r="ED364" s="11"/>
      <c r="EE364" s="11"/>
      <c r="EF364" s="11"/>
      <c r="EG364" s="11"/>
      <c r="EH364" s="11"/>
      <c r="EI364" s="11"/>
      <c r="EJ364" s="11"/>
      <c r="EK364" s="11"/>
      <c r="EL364" s="11"/>
      <c r="EM364" s="11"/>
      <c r="EN364" s="11"/>
      <c r="EO364" s="11"/>
      <c r="EP364" s="11"/>
      <c r="EQ364" s="11"/>
      <c r="ER364" s="11"/>
      <c r="ES364" s="11"/>
      <c r="ET364" s="11"/>
      <c r="EU364" s="11"/>
      <c r="EV364" s="11"/>
      <c r="EW364" s="11"/>
      <c r="EX364" s="11"/>
      <c r="EY364" s="11"/>
      <c r="EZ364" s="11"/>
      <c r="FA364" s="11"/>
      <c r="FB364" s="11"/>
      <c r="FC364" s="11"/>
      <c r="FD364" s="11"/>
      <c r="FE364" s="11"/>
      <c r="FF364" s="11"/>
      <c r="FG364" s="11"/>
      <c r="FH364" s="11"/>
      <c r="FI364" s="11"/>
      <c r="FJ364" s="11"/>
      <c r="FK364" s="11"/>
      <c r="FL364" s="11"/>
      <c r="FM364" s="11"/>
      <c r="FN364" s="11"/>
      <c r="FO364" s="11"/>
      <c r="FP364" s="11"/>
      <c r="FQ364" s="11"/>
      <c r="FR364" s="11"/>
      <c r="FS364" s="11"/>
      <c r="FT364" s="11"/>
      <c r="FU364" s="11"/>
      <c r="FV364" s="11"/>
      <c r="FW364" s="11"/>
      <c r="FX364" s="11"/>
      <c r="FY364" s="11"/>
      <c r="FZ364" s="11"/>
      <c r="GA364" s="11"/>
      <c r="GB364" s="11"/>
      <c r="GC364" s="11"/>
      <c r="GD364" s="11"/>
      <c r="GE364" s="11"/>
      <c r="GF364" s="11"/>
      <c r="GG364" s="11"/>
      <c r="GH364" s="11"/>
      <c r="GI364" s="11"/>
      <c r="GJ364" s="11"/>
      <c r="GK364" s="11"/>
      <c r="GL364" s="11"/>
      <c r="GM364" s="11"/>
      <c r="GN364" s="11"/>
      <c r="GO364" s="11"/>
      <c r="GP364" s="11"/>
      <c r="GQ364" s="11"/>
      <c r="GR364" s="11"/>
      <c r="GS364" s="11"/>
      <c r="GT364" s="11"/>
      <c r="GU364" s="11"/>
      <c r="GV364" s="11"/>
      <c r="GW364" s="11"/>
      <c r="GX364" s="11"/>
      <c r="GY364" s="11"/>
      <c r="GZ364" s="11"/>
      <c r="HA364" s="11"/>
      <c r="HB364" s="11"/>
      <c r="HC364" s="11"/>
      <c r="HD364" s="11"/>
      <c r="HE364" s="11"/>
      <c r="HF364" s="11"/>
      <c r="HG364" s="11"/>
      <c r="HH364" s="11"/>
      <c r="HI364" s="11"/>
      <c r="HJ364" s="11"/>
      <c r="HK364" s="11"/>
      <c r="HL364" s="11"/>
      <c r="HM364" s="11"/>
      <c r="HN364" s="11"/>
      <c r="HO364" s="11"/>
      <c r="HP364" s="11"/>
      <c r="HQ364" s="11"/>
      <c r="HR364" s="11"/>
      <c r="HS364" s="11"/>
      <c r="HT364" s="11"/>
      <c r="HU364" s="11"/>
      <c r="HV364" s="11"/>
      <c r="HW364" s="11"/>
      <c r="HX364" s="11"/>
      <c r="HY364" s="11"/>
      <c r="HZ364" s="11"/>
      <c r="IA364" s="11"/>
      <c r="IB364" s="11"/>
      <c r="IC364" s="11"/>
      <c r="ID364" s="11"/>
      <c r="IE364" s="11"/>
      <c r="IF364" s="11"/>
      <c r="IG364" s="11"/>
      <c r="IH364" s="11"/>
      <c r="II364" s="11"/>
      <c r="IJ364" s="11"/>
      <c r="IK364" s="11"/>
      <c r="IL364" s="11"/>
      <c r="IM364" s="11"/>
      <c r="IN364" s="11"/>
      <c r="IO364" s="11"/>
      <c r="IP364" s="11"/>
      <c r="IQ364" s="11"/>
      <c r="IR364" s="11"/>
      <c r="IS364" s="11"/>
      <c r="IT364" s="11"/>
      <c r="IU364" s="11"/>
      <c r="IV364" s="11"/>
      <c r="IW364" s="11"/>
      <c r="IX364" s="11"/>
      <c r="IY364" s="11"/>
      <c r="IZ364" s="11"/>
      <c r="JA364" s="11"/>
      <c r="JB364" s="11"/>
      <c r="JC364" s="11"/>
      <c r="JD364" s="11"/>
      <c r="JE364" s="11"/>
      <c r="JF364" s="11"/>
      <c r="JG364" s="11"/>
      <c r="JH364" s="11"/>
      <c r="JI364" s="11"/>
      <c r="JJ364" s="11"/>
      <c r="JK364" s="11"/>
      <c r="JL364" s="11"/>
      <c r="JM364" s="11"/>
      <c r="JN364" s="11"/>
      <c r="JO364" s="11"/>
      <c r="JP364" s="11"/>
      <c r="JQ364" s="11"/>
      <c r="JR364" s="11"/>
      <c r="JS364" s="11"/>
      <c r="JT364" s="11"/>
      <c r="JU364" s="11"/>
      <c r="JV364" s="11"/>
    </row>
    <row r="365" spans="1:282" x14ac:dyDescent="0.25">
      <c r="A365" t="s">
        <v>109</v>
      </c>
      <c r="B365" t="s">
        <v>90</v>
      </c>
      <c r="C365" s="13" t="s">
        <v>308</v>
      </c>
      <c r="D365" t="s">
        <v>204</v>
      </c>
      <c r="E365" s="40">
        <v>82000</v>
      </c>
      <c r="F365" s="40">
        <f t="shared" ref="F365:F374" si="74">E365*0.0287</f>
        <v>2353.4</v>
      </c>
      <c r="G365" s="60">
        <v>7871.32</v>
      </c>
      <c r="H365" s="40">
        <v>2492.8000000000002</v>
      </c>
      <c r="I365" s="40">
        <v>275</v>
      </c>
      <c r="J365" s="40">
        <v>12992.52</v>
      </c>
      <c r="K365" s="40">
        <f>E365-J365</f>
        <v>69007.48</v>
      </c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1"/>
      <c r="AQ365" s="11"/>
      <c r="AR365" s="11"/>
      <c r="AS365" s="11"/>
      <c r="AT365" s="11"/>
      <c r="AU365" s="11"/>
      <c r="AV365" s="11"/>
      <c r="AW365" s="11"/>
      <c r="AX365" s="11"/>
      <c r="AY365" s="11"/>
      <c r="AZ365" s="11"/>
      <c r="BA365" s="11"/>
      <c r="BB365" s="11"/>
      <c r="BC365" s="11"/>
      <c r="BD365" s="11"/>
      <c r="BE365" s="11"/>
      <c r="BF365" s="11"/>
      <c r="BG365" s="11"/>
      <c r="BH365" s="11"/>
      <c r="BI365" s="11"/>
      <c r="BJ365" s="11"/>
      <c r="BK365" s="11"/>
      <c r="BL365" s="11"/>
      <c r="BM365" s="11"/>
      <c r="BN365" s="11"/>
      <c r="BO365" s="11"/>
      <c r="BP365" s="11"/>
      <c r="BQ365" s="11"/>
      <c r="BR365" s="11"/>
      <c r="BS365" s="11"/>
      <c r="BT365" s="11"/>
      <c r="BU365" s="11"/>
      <c r="BV365" s="11"/>
      <c r="BW365" s="11"/>
      <c r="BX365" s="11"/>
      <c r="BY365" s="11"/>
      <c r="BZ365" s="11"/>
      <c r="CA365" s="11"/>
      <c r="CB365" s="11"/>
      <c r="CC365" s="11"/>
      <c r="CD365" s="11"/>
      <c r="CE365" s="11"/>
      <c r="CF365" s="11"/>
      <c r="CG365" s="11"/>
      <c r="CH365" s="11"/>
      <c r="CI365" s="11"/>
      <c r="CJ365" s="11"/>
      <c r="CK365" s="11"/>
      <c r="CL365" s="11"/>
      <c r="CM365" s="11"/>
      <c r="CN365" s="11"/>
      <c r="CO365" s="11"/>
      <c r="CP365" s="11"/>
      <c r="CQ365" s="11"/>
      <c r="CR365" s="11"/>
      <c r="CS365" s="11"/>
      <c r="CT365" s="11"/>
      <c r="CU365" s="11"/>
      <c r="CV365" s="11"/>
      <c r="CW365" s="11"/>
      <c r="CX365" s="11"/>
      <c r="CY365" s="11"/>
      <c r="CZ365" s="11"/>
      <c r="DA365" s="11"/>
      <c r="DB365" s="11"/>
      <c r="DC365" s="11"/>
      <c r="DD365" s="11"/>
      <c r="DE365" s="11"/>
      <c r="DF365" s="11"/>
      <c r="DG365" s="11"/>
      <c r="DH365" s="11"/>
      <c r="DI365" s="11"/>
      <c r="DJ365" s="11"/>
      <c r="DK365" s="11"/>
      <c r="DL365" s="11"/>
      <c r="DM365" s="11"/>
      <c r="DN365" s="11"/>
      <c r="DO365" s="11"/>
      <c r="DP365" s="11"/>
      <c r="DQ365" s="11"/>
      <c r="DR365" s="11"/>
      <c r="DS365" s="11"/>
      <c r="DT365" s="11"/>
      <c r="DU365" s="11"/>
      <c r="DV365" s="11"/>
      <c r="DW365" s="11"/>
      <c r="DX365" s="11"/>
      <c r="DY365" s="11"/>
      <c r="DZ365" s="11"/>
      <c r="EA365" s="11"/>
      <c r="EB365" s="11"/>
      <c r="EC365" s="11"/>
      <c r="ED365" s="11"/>
      <c r="EE365" s="11"/>
      <c r="EF365" s="11"/>
      <c r="EG365" s="11"/>
      <c r="EH365" s="11"/>
      <c r="EI365" s="11"/>
      <c r="EJ365" s="11"/>
      <c r="EK365" s="11"/>
      <c r="EL365" s="11"/>
      <c r="EM365" s="11"/>
      <c r="EN365" s="11"/>
      <c r="EO365" s="11"/>
      <c r="EP365" s="11"/>
      <c r="EQ365" s="11"/>
      <c r="ER365" s="11"/>
      <c r="ES365" s="11"/>
      <c r="ET365" s="11"/>
      <c r="EU365" s="11"/>
      <c r="EV365" s="11"/>
      <c r="EW365" s="11"/>
      <c r="EX365" s="11"/>
      <c r="EY365" s="11"/>
      <c r="EZ365" s="11"/>
      <c r="FA365" s="11"/>
      <c r="FB365" s="11"/>
      <c r="FC365" s="11"/>
      <c r="FD365" s="11"/>
      <c r="FE365" s="11"/>
      <c r="FF365" s="11"/>
      <c r="FG365" s="11"/>
      <c r="FH365" s="11"/>
      <c r="FI365" s="11"/>
      <c r="FJ365" s="11"/>
      <c r="FK365" s="11"/>
      <c r="FL365" s="11"/>
      <c r="FM365" s="11"/>
      <c r="FN365" s="11"/>
      <c r="FO365" s="11"/>
      <c r="FP365" s="11"/>
      <c r="FQ365" s="11"/>
      <c r="FR365" s="11"/>
      <c r="FS365" s="11"/>
      <c r="FT365" s="11"/>
      <c r="FU365" s="11"/>
      <c r="FV365" s="11"/>
      <c r="FW365" s="11"/>
      <c r="FX365" s="11"/>
      <c r="FY365" s="11"/>
      <c r="FZ365" s="11"/>
      <c r="GA365" s="11"/>
      <c r="GB365" s="11"/>
      <c r="GC365" s="11"/>
      <c r="GD365" s="11"/>
      <c r="GE365" s="11"/>
      <c r="GF365" s="11"/>
      <c r="GG365" s="11"/>
      <c r="GH365" s="11"/>
      <c r="GI365" s="11"/>
      <c r="GJ365" s="11"/>
      <c r="GK365" s="11"/>
      <c r="GL365" s="11"/>
      <c r="GM365" s="11"/>
      <c r="GN365" s="11"/>
      <c r="GO365" s="11"/>
      <c r="GP365" s="11"/>
      <c r="GQ365" s="11"/>
      <c r="GR365" s="11"/>
      <c r="GS365" s="11"/>
      <c r="GT365" s="11"/>
      <c r="GU365" s="11"/>
      <c r="GV365" s="11"/>
      <c r="GW365" s="11"/>
      <c r="GX365" s="11"/>
      <c r="GY365" s="11"/>
      <c r="GZ365" s="11"/>
      <c r="HA365" s="11"/>
      <c r="HB365" s="11"/>
      <c r="HC365" s="11"/>
      <c r="HD365" s="11"/>
      <c r="HE365" s="11"/>
      <c r="HF365" s="11"/>
      <c r="HG365" s="11"/>
      <c r="HH365" s="11"/>
      <c r="HI365" s="11"/>
      <c r="HJ365" s="11"/>
      <c r="HK365" s="11"/>
      <c r="HL365" s="11"/>
      <c r="HM365" s="11"/>
      <c r="HN365" s="11"/>
      <c r="HO365" s="11"/>
      <c r="HP365" s="11"/>
      <c r="HQ365" s="11"/>
      <c r="HR365" s="11"/>
      <c r="HS365" s="11"/>
      <c r="HT365" s="11"/>
      <c r="HU365" s="11"/>
      <c r="HV365" s="11"/>
      <c r="HW365" s="11"/>
      <c r="HX365" s="11"/>
      <c r="HY365" s="11"/>
      <c r="HZ365" s="11"/>
      <c r="IA365" s="11"/>
      <c r="IB365" s="11"/>
      <c r="IC365" s="11"/>
      <c r="ID365" s="11"/>
      <c r="IE365" s="11"/>
      <c r="IF365" s="11"/>
      <c r="IG365" s="11"/>
      <c r="IH365" s="11"/>
      <c r="II365" s="11"/>
      <c r="IJ365" s="11"/>
      <c r="IK365" s="11"/>
      <c r="IL365" s="11"/>
      <c r="IM365" s="11"/>
      <c r="IN365" s="11"/>
      <c r="IO365" s="11"/>
      <c r="IP365" s="11"/>
      <c r="IQ365" s="11"/>
      <c r="IR365" s="11"/>
      <c r="IS365" s="11"/>
      <c r="IT365" s="11"/>
      <c r="IU365" s="11"/>
      <c r="IV365" s="11"/>
      <c r="IW365" s="11"/>
      <c r="IX365" s="11"/>
      <c r="IY365" s="11"/>
      <c r="IZ365" s="11"/>
      <c r="JA365" s="11"/>
      <c r="JB365" s="11"/>
      <c r="JC365" s="11"/>
      <c r="JD365" s="11"/>
      <c r="JE365" s="11"/>
      <c r="JF365" s="11"/>
      <c r="JG365" s="11"/>
      <c r="JH365" s="11"/>
      <c r="JI365" s="11"/>
      <c r="JJ365" s="11"/>
      <c r="JK365" s="11"/>
      <c r="JL365" s="11"/>
      <c r="JM365" s="11"/>
      <c r="JN365" s="11"/>
      <c r="JO365" s="11"/>
      <c r="JP365" s="11"/>
      <c r="JQ365" s="11"/>
      <c r="JR365" s="11"/>
      <c r="JS365" s="11"/>
      <c r="JT365" s="11"/>
      <c r="JU365" s="11"/>
      <c r="JV365" s="11"/>
    </row>
    <row r="366" spans="1:282" x14ac:dyDescent="0.25">
      <c r="A366" t="s">
        <v>110</v>
      </c>
      <c r="B366" t="s">
        <v>438</v>
      </c>
      <c r="C366" s="13" t="s">
        <v>307</v>
      </c>
      <c r="D366" t="s">
        <v>204</v>
      </c>
      <c r="E366" s="40">
        <v>41000</v>
      </c>
      <c r="F366" s="40">
        <f t="shared" si="74"/>
        <v>1176.7</v>
      </c>
      <c r="G366">
        <v>583.79</v>
      </c>
      <c r="H366" s="40">
        <f t="shared" ref="H366:H374" si="75">E366*0.0304</f>
        <v>1246.4000000000001</v>
      </c>
      <c r="I366" s="40">
        <v>275</v>
      </c>
      <c r="J366" s="40">
        <v>3281.89</v>
      </c>
      <c r="K366" s="40">
        <f t="shared" ref="K366:K374" si="76">E366-J366</f>
        <v>37718.11</v>
      </c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1"/>
      <c r="AY366" s="11"/>
      <c r="AZ366" s="11"/>
      <c r="BA366" s="11"/>
      <c r="BB366" s="11"/>
      <c r="BC366" s="11"/>
      <c r="BD366" s="11"/>
      <c r="BE366" s="11"/>
      <c r="BF366" s="11"/>
      <c r="BG366" s="11"/>
      <c r="BH366" s="11"/>
      <c r="BI366" s="11"/>
      <c r="BJ366" s="11"/>
      <c r="BK366" s="11"/>
      <c r="BL366" s="11"/>
      <c r="BM366" s="11"/>
      <c r="BN366" s="11"/>
      <c r="BO366" s="11"/>
      <c r="BP366" s="11"/>
      <c r="BQ366" s="11"/>
      <c r="BR366" s="11"/>
      <c r="BS366" s="11"/>
      <c r="BT366" s="11"/>
      <c r="BU366" s="11"/>
      <c r="BV366" s="11"/>
      <c r="BW366" s="11"/>
      <c r="BX366" s="11"/>
      <c r="BY366" s="11"/>
      <c r="BZ366" s="11"/>
      <c r="CA366" s="11"/>
      <c r="CB366" s="11"/>
      <c r="CC366" s="11"/>
      <c r="CD366" s="11"/>
      <c r="CE366" s="11"/>
      <c r="CF366" s="11"/>
      <c r="CG366" s="11"/>
      <c r="CH366" s="11"/>
      <c r="CI366" s="11"/>
      <c r="CJ366" s="11"/>
      <c r="CK366" s="11"/>
      <c r="CL366" s="11"/>
      <c r="CM366" s="11"/>
      <c r="CN366" s="11"/>
      <c r="CO366" s="11"/>
      <c r="CP366" s="11"/>
      <c r="CQ366" s="11"/>
      <c r="CR366" s="11"/>
      <c r="CS366" s="11"/>
      <c r="CT366" s="11"/>
      <c r="CU366" s="11"/>
      <c r="CV366" s="11"/>
      <c r="CW366" s="11"/>
      <c r="CX366" s="11"/>
      <c r="CY366" s="11"/>
      <c r="CZ366" s="11"/>
      <c r="DA366" s="11"/>
      <c r="DB366" s="11"/>
      <c r="DC366" s="11"/>
      <c r="DD366" s="11"/>
      <c r="DE366" s="11"/>
      <c r="DF366" s="11"/>
      <c r="DG366" s="11"/>
      <c r="DH366" s="11"/>
      <c r="DI366" s="11"/>
      <c r="DJ366" s="11"/>
      <c r="DK366" s="11"/>
      <c r="DL366" s="11"/>
      <c r="DM366" s="11"/>
      <c r="DN366" s="11"/>
      <c r="DO366" s="11"/>
      <c r="DP366" s="11"/>
      <c r="DQ366" s="11"/>
      <c r="DR366" s="11"/>
      <c r="DS366" s="11"/>
      <c r="DT366" s="11"/>
      <c r="DU366" s="11"/>
      <c r="DV366" s="11"/>
      <c r="DW366" s="11"/>
      <c r="DX366" s="11"/>
      <c r="DY366" s="11"/>
      <c r="DZ366" s="11"/>
      <c r="EA366" s="11"/>
      <c r="EB366" s="11"/>
      <c r="EC366" s="11"/>
      <c r="ED366" s="11"/>
      <c r="EE366" s="11"/>
      <c r="EF366" s="11"/>
      <c r="EG366" s="11"/>
      <c r="EH366" s="11"/>
      <c r="EI366" s="11"/>
      <c r="EJ366" s="11"/>
      <c r="EK366" s="11"/>
      <c r="EL366" s="11"/>
      <c r="EM366" s="11"/>
      <c r="EN366" s="11"/>
      <c r="EO366" s="11"/>
      <c r="EP366" s="11"/>
      <c r="EQ366" s="11"/>
      <c r="ER366" s="11"/>
      <c r="ES366" s="11"/>
      <c r="ET366" s="11"/>
      <c r="EU366" s="11"/>
      <c r="EV366" s="11"/>
      <c r="EW366" s="11"/>
      <c r="EX366" s="11"/>
      <c r="EY366" s="11"/>
      <c r="EZ366" s="11"/>
      <c r="FA366" s="11"/>
      <c r="FB366" s="11"/>
      <c r="FC366" s="11"/>
      <c r="FD366" s="11"/>
      <c r="FE366" s="11"/>
      <c r="FF366" s="11"/>
      <c r="FG366" s="11"/>
      <c r="FH366" s="11"/>
      <c r="FI366" s="11"/>
      <c r="FJ366" s="11"/>
      <c r="FK366" s="11"/>
      <c r="FL366" s="11"/>
      <c r="FM366" s="11"/>
      <c r="FN366" s="11"/>
      <c r="FO366" s="11"/>
      <c r="FP366" s="11"/>
      <c r="FQ366" s="11"/>
      <c r="FR366" s="11"/>
      <c r="FS366" s="11"/>
      <c r="FT366" s="11"/>
      <c r="FU366" s="11"/>
      <c r="FV366" s="11"/>
      <c r="FW366" s="11"/>
      <c r="FX366" s="11"/>
      <c r="FY366" s="11"/>
      <c r="FZ366" s="11"/>
      <c r="GA366" s="11"/>
      <c r="GB366" s="11"/>
      <c r="GC366" s="11"/>
      <c r="GD366" s="11"/>
      <c r="GE366" s="11"/>
      <c r="GF366" s="11"/>
      <c r="GG366" s="11"/>
      <c r="GH366" s="11"/>
      <c r="GI366" s="11"/>
      <c r="GJ366" s="11"/>
      <c r="GK366" s="11"/>
      <c r="GL366" s="11"/>
      <c r="GM366" s="11"/>
      <c r="GN366" s="11"/>
      <c r="GO366" s="11"/>
      <c r="GP366" s="11"/>
      <c r="GQ366" s="11"/>
      <c r="GR366" s="11"/>
      <c r="GS366" s="11"/>
      <c r="GT366" s="11"/>
      <c r="GU366" s="11"/>
      <c r="GV366" s="11"/>
      <c r="GW366" s="11"/>
      <c r="GX366" s="11"/>
      <c r="GY366" s="11"/>
      <c r="GZ366" s="11"/>
      <c r="HA366" s="11"/>
      <c r="HB366" s="11"/>
      <c r="HC366" s="11"/>
      <c r="HD366" s="11"/>
      <c r="HE366" s="11"/>
      <c r="HF366" s="11"/>
      <c r="HG366" s="11"/>
      <c r="HH366" s="11"/>
      <c r="HI366" s="11"/>
      <c r="HJ366" s="11"/>
      <c r="HK366" s="11"/>
      <c r="HL366" s="11"/>
      <c r="HM366" s="11"/>
      <c r="HN366" s="11"/>
      <c r="HO366" s="11"/>
      <c r="HP366" s="11"/>
      <c r="HQ366" s="11"/>
      <c r="HR366" s="11"/>
      <c r="HS366" s="11"/>
      <c r="HT366" s="11"/>
      <c r="HU366" s="11"/>
      <c r="HV366" s="11"/>
      <c r="HW366" s="11"/>
      <c r="HX366" s="11"/>
      <c r="HY366" s="11"/>
      <c r="HZ366" s="11"/>
      <c r="IA366" s="11"/>
      <c r="IB366" s="11"/>
      <c r="IC366" s="11"/>
      <c r="ID366" s="11"/>
      <c r="IE366" s="11"/>
      <c r="IF366" s="11"/>
      <c r="IG366" s="11"/>
      <c r="IH366" s="11"/>
      <c r="II366" s="11"/>
      <c r="IJ366" s="11"/>
      <c r="IK366" s="11"/>
      <c r="IL366" s="11"/>
      <c r="IM366" s="11"/>
      <c r="IN366" s="11"/>
      <c r="IO366" s="11"/>
      <c r="IP366" s="11"/>
      <c r="IQ366" s="11"/>
      <c r="IR366" s="11"/>
      <c r="IS366" s="11"/>
      <c r="IT366" s="11"/>
      <c r="IU366" s="11"/>
      <c r="IV366" s="11"/>
      <c r="IW366" s="11"/>
      <c r="IX366" s="11"/>
      <c r="IY366" s="11"/>
      <c r="IZ366" s="11"/>
      <c r="JA366" s="11"/>
      <c r="JB366" s="11"/>
      <c r="JC366" s="11"/>
      <c r="JD366" s="11"/>
      <c r="JE366" s="11"/>
      <c r="JF366" s="11"/>
      <c r="JG366" s="11"/>
      <c r="JH366" s="11"/>
      <c r="JI366" s="11"/>
      <c r="JJ366" s="11"/>
      <c r="JK366" s="11"/>
      <c r="JL366" s="11"/>
      <c r="JM366" s="11"/>
      <c r="JN366" s="11"/>
      <c r="JO366" s="11"/>
      <c r="JP366" s="11"/>
      <c r="JQ366" s="11"/>
      <c r="JR366" s="11"/>
      <c r="JS366" s="11"/>
      <c r="JT366" s="11"/>
      <c r="JU366" s="11"/>
      <c r="JV366" s="11"/>
    </row>
    <row r="367" spans="1:282" x14ac:dyDescent="0.25">
      <c r="A367" s="11" t="s">
        <v>108</v>
      </c>
      <c r="B367" t="s">
        <v>14</v>
      </c>
      <c r="C367" s="13" t="s">
        <v>308</v>
      </c>
      <c r="D367" t="s">
        <v>203</v>
      </c>
      <c r="E367" s="40">
        <v>41000</v>
      </c>
      <c r="F367" s="40">
        <f t="shared" si="74"/>
        <v>1176.7</v>
      </c>
      <c r="G367">
        <v>583.79</v>
      </c>
      <c r="H367" s="40">
        <f t="shared" si="75"/>
        <v>1246.4000000000001</v>
      </c>
      <c r="I367" s="40">
        <v>4905.91</v>
      </c>
      <c r="J367" s="40">
        <v>7912.8</v>
      </c>
      <c r="K367" s="40">
        <f t="shared" si="76"/>
        <v>33087.199999999997</v>
      </c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1"/>
      <c r="AY367" s="11"/>
      <c r="AZ367" s="11"/>
      <c r="BA367" s="11"/>
      <c r="BB367" s="11"/>
      <c r="BC367" s="11"/>
      <c r="BD367" s="11"/>
      <c r="BE367" s="11"/>
      <c r="BF367" s="11"/>
      <c r="BG367" s="11"/>
      <c r="BH367" s="11"/>
      <c r="BI367" s="11"/>
      <c r="BJ367" s="11"/>
      <c r="BK367" s="11"/>
      <c r="BL367" s="11"/>
      <c r="BM367" s="11"/>
      <c r="BN367" s="11"/>
      <c r="BO367" s="11"/>
      <c r="BP367" s="11"/>
      <c r="BQ367" s="11"/>
      <c r="BR367" s="11"/>
      <c r="BS367" s="11"/>
      <c r="BT367" s="11"/>
      <c r="BU367" s="11"/>
      <c r="BV367" s="11"/>
      <c r="BW367" s="11"/>
      <c r="BX367" s="11"/>
      <c r="BY367" s="11"/>
      <c r="BZ367" s="11"/>
      <c r="CA367" s="11"/>
      <c r="CB367" s="11"/>
      <c r="CC367" s="11"/>
      <c r="CD367" s="11"/>
      <c r="CE367" s="11"/>
      <c r="CF367" s="11"/>
      <c r="CG367" s="11"/>
      <c r="CH367" s="11"/>
      <c r="CI367" s="11"/>
      <c r="CJ367" s="11"/>
      <c r="CK367" s="11"/>
      <c r="CL367" s="11"/>
      <c r="CM367" s="11"/>
      <c r="CN367" s="11"/>
      <c r="CO367" s="11"/>
      <c r="CP367" s="11"/>
      <c r="CQ367" s="11"/>
      <c r="CR367" s="11"/>
      <c r="CS367" s="11"/>
      <c r="CT367" s="11"/>
      <c r="CU367" s="11"/>
      <c r="CV367" s="11"/>
      <c r="CW367" s="11"/>
      <c r="CX367" s="11"/>
      <c r="CY367" s="11"/>
      <c r="CZ367" s="11"/>
      <c r="DA367" s="11"/>
      <c r="DB367" s="11"/>
      <c r="DC367" s="11"/>
      <c r="DD367" s="11"/>
      <c r="DE367" s="11"/>
      <c r="DF367" s="11"/>
      <c r="DG367" s="11"/>
      <c r="DH367" s="11"/>
      <c r="DI367" s="11"/>
      <c r="DJ367" s="11"/>
      <c r="DK367" s="11"/>
      <c r="DL367" s="11"/>
      <c r="DM367" s="11"/>
      <c r="DN367" s="11"/>
      <c r="DO367" s="11"/>
      <c r="DP367" s="11"/>
      <c r="DQ367" s="11"/>
      <c r="DR367" s="11"/>
      <c r="DS367" s="11"/>
      <c r="DT367" s="11"/>
      <c r="DU367" s="11"/>
      <c r="DV367" s="11"/>
      <c r="DW367" s="11"/>
      <c r="DX367" s="11"/>
      <c r="DY367" s="11"/>
      <c r="DZ367" s="11"/>
      <c r="EA367" s="11"/>
      <c r="EB367" s="11"/>
      <c r="EC367" s="11"/>
      <c r="ED367" s="11"/>
      <c r="EE367" s="11"/>
      <c r="EF367" s="11"/>
      <c r="EG367" s="11"/>
      <c r="EH367" s="11"/>
      <c r="EI367" s="11"/>
      <c r="EJ367" s="11"/>
      <c r="EK367" s="11"/>
      <c r="EL367" s="11"/>
      <c r="EM367" s="11"/>
      <c r="EN367" s="11"/>
      <c r="EO367" s="11"/>
      <c r="EP367" s="11"/>
      <c r="EQ367" s="11"/>
      <c r="ER367" s="11"/>
      <c r="ES367" s="11"/>
      <c r="ET367" s="11"/>
      <c r="EU367" s="11"/>
      <c r="EV367" s="11"/>
      <c r="EW367" s="11"/>
      <c r="EX367" s="11"/>
      <c r="EY367" s="11"/>
      <c r="EZ367" s="11"/>
      <c r="FA367" s="11"/>
      <c r="FB367" s="11"/>
      <c r="FC367" s="11"/>
      <c r="FD367" s="11"/>
      <c r="FE367" s="11"/>
      <c r="FF367" s="11"/>
      <c r="FG367" s="11"/>
      <c r="FH367" s="11"/>
      <c r="FI367" s="11"/>
      <c r="FJ367" s="11"/>
      <c r="FK367" s="11"/>
      <c r="FL367" s="11"/>
      <c r="FM367" s="11"/>
      <c r="FN367" s="11"/>
      <c r="FO367" s="11"/>
      <c r="FP367" s="11"/>
      <c r="FQ367" s="11"/>
      <c r="FR367" s="11"/>
      <c r="FS367" s="11"/>
      <c r="FT367" s="11"/>
      <c r="FU367" s="11"/>
      <c r="FV367" s="11"/>
      <c r="FW367" s="11"/>
      <c r="FX367" s="11"/>
      <c r="FY367" s="11"/>
      <c r="FZ367" s="11"/>
      <c r="GA367" s="11"/>
      <c r="GB367" s="11"/>
      <c r="GC367" s="11"/>
      <c r="GD367" s="11"/>
      <c r="GE367" s="11"/>
      <c r="GF367" s="11"/>
      <c r="GG367" s="11"/>
      <c r="GH367" s="11"/>
      <c r="GI367" s="11"/>
      <c r="GJ367" s="11"/>
      <c r="GK367" s="11"/>
      <c r="GL367" s="11"/>
      <c r="GM367" s="11"/>
      <c r="GN367" s="11"/>
      <c r="GO367" s="11"/>
      <c r="GP367" s="11"/>
      <c r="GQ367" s="11"/>
      <c r="GR367" s="11"/>
      <c r="GS367" s="11"/>
      <c r="GT367" s="11"/>
      <c r="GU367" s="11"/>
      <c r="GV367" s="11"/>
      <c r="GW367" s="11"/>
      <c r="GX367" s="11"/>
      <c r="GY367" s="11"/>
      <c r="GZ367" s="11"/>
      <c r="HA367" s="11"/>
      <c r="HB367" s="11"/>
      <c r="HC367" s="11"/>
      <c r="HD367" s="11"/>
      <c r="HE367" s="11"/>
      <c r="HF367" s="11"/>
      <c r="HG367" s="11"/>
      <c r="HH367" s="11"/>
      <c r="HI367" s="11"/>
      <c r="HJ367" s="11"/>
      <c r="HK367" s="11"/>
      <c r="HL367" s="11"/>
      <c r="HM367" s="11"/>
      <c r="HN367" s="11"/>
      <c r="HO367" s="11"/>
      <c r="HP367" s="11"/>
      <c r="HQ367" s="11"/>
      <c r="HR367" s="11"/>
      <c r="HS367" s="11"/>
      <c r="HT367" s="11"/>
      <c r="HU367" s="11"/>
      <c r="HV367" s="11"/>
      <c r="HW367" s="11"/>
      <c r="HX367" s="11"/>
      <c r="HY367" s="11"/>
      <c r="HZ367" s="11"/>
      <c r="IA367" s="11"/>
      <c r="IB367" s="11"/>
      <c r="IC367" s="11"/>
      <c r="ID367" s="11"/>
      <c r="IE367" s="11"/>
      <c r="IF367" s="11"/>
      <c r="IG367" s="11"/>
      <c r="IH367" s="11"/>
      <c r="II367" s="11"/>
      <c r="IJ367" s="11"/>
      <c r="IK367" s="11"/>
      <c r="IL367" s="11"/>
      <c r="IM367" s="11"/>
      <c r="IN367" s="11"/>
      <c r="IO367" s="11"/>
      <c r="IP367" s="11"/>
      <c r="IQ367" s="11"/>
      <c r="IR367" s="11"/>
      <c r="IS367" s="11"/>
      <c r="IT367" s="11"/>
      <c r="IU367" s="11"/>
      <c r="IV367" s="11"/>
      <c r="IW367" s="11"/>
      <c r="IX367" s="11"/>
      <c r="IY367" s="11"/>
      <c r="IZ367" s="11"/>
      <c r="JA367" s="11"/>
      <c r="JB367" s="11"/>
      <c r="JC367" s="11"/>
      <c r="JD367" s="11"/>
      <c r="JE367" s="11"/>
      <c r="JF367" s="11"/>
      <c r="JG367" s="11"/>
      <c r="JH367" s="11"/>
      <c r="JI367" s="11"/>
      <c r="JJ367" s="11"/>
      <c r="JK367" s="11"/>
      <c r="JL367" s="11"/>
      <c r="JM367" s="11"/>
      <c r="JN367" s="11"/>
      <c r="JO367" s="11"/>
      <c r="JP367" s="11"/>
      <c r="JQ367" s="11"/>
      <c r="JR367" s="11"/>
      <c r="JS367" s="11"/>
      <c r="JT367" s="11"/>
      <c r="JU367" s="11"/>
      <c r="JV367" s="11"/>
    </row>
    <row r="368" spans="1:282" s="1" customFormat="1" x14ac:dyDescent="0.25">
      <c r="A368" t="s">
        <v>456</v>
      </c>
      <c r="B368" t="s">
        <v>95</v>
      </c>
      <c r="C368" s="13" t="s">
        <v>308</v>
      </c>
      <c r="D368" t="s">
        <v>204</v>
      </c>
      <c r="E368" s="40">
        <v>41000</v>
      </c>
      <c r="F368" s="40">
        <f t="shared" si="74"/>
        <v>1176.7</v>
      </c>
      <c r="G368">
        <v>583.79</v>
      </c>
      <c r="H368" s="40">
        <f t="shared" si="75"/>
        <v>1246.4000000000001</v>
      </c>
      <c r="I368" s="40">
        <v>175</v>
      </c>
      <c r="J368" s="40">
        <v>3181.89</v>
      </c>
      <c r="K368" s="40">
        <f t="shared" si="76"/>
        <v>37818.11</v>
      </c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  <c r="BV368" s="10"/>
      <c r="BW368" s="10"/>
      <c r="BX368" s="10"/>
      <c r="BY368" s="10"/>
      <c r="BZ368" s="10"/>
      <c r="CA368" s="10"/>
      <c r="CB368" s="10"/>
      <c r="CC368" s="10"/>
      <c r="CD368" s="10"/>
      <c r="CE368" s="10"/>
      <c r="CF368" s="10"/>
      <c r="CG368" s="10"/>
      <c r="CH368" s="10"/>
      <c r="CI368" s="10"/>
      <c r="CJ368" s="10"/>
      <c r="CK368" s="10"/>
      <c r="CL368" s="10"/>
      <c r="CM368" s="10"/>
      <c r="CN368" s="10"/>
      <c r="CO368" s="10"/>
      <c r="CP368" s="10"/>
      <c r="CQ368" s="10"/>
      <c r="CR368" s="10"/>
      <c r="CS368" s="10"/>
      <c r="CT368" s="10"/>
      <c r="CU368" s="10"/>
      <c r="CV368" s="10"/>
      <c r="CW368" s="10"/>
      <c r="CX368" s="10"/>
      <c r="CY368" s="10"/>
      <c r="CZ368" s="10"/>
      <c r="DA368" s="10"/>
      <c r="DB368" s="10"/>
      <c r="DC368" s="10"/>
      <c r="DD368" s="10"/>
      <c r="DE368" s="10"/>
      <c r="DF368" s="10"/>
      <c r="DG368" s="10"/>
      <c r="DH368" s="10"/>
      <c r="DI368" s="10"/>
      <c r="DJ368" s="10"/>
      <c r="DK368" s="10"/>
      <c r="DL368" s="10"/>
      <c r="DM368" s="10"/>
      <c r="DN368" s="10"/>
      <c r="DO368" s="10"/>
      <c r="DP368" s="10"/>
      <c r="DQ368" s="10"/>
      <c r="DR368" s="10"/>
      <c r="DS368" s="10"/>
      <c r="DT368" s="10"/>
      <c r="DU368" s="10"/>
      <c r="DV368" s="10"/>
      <c r="DW368" s="10"/>
      <c r="DX368" s="10"/>
      <c r="DY368" s="10"/>
      <c r="DZ368" s="10"/>
      <c r="EA368" s="10"/>
      <c r="EB368" s="10"/>
      <c r="EC368" s="10"/>
      <c r="ED368" s="10"/>
      <c r="EE368" s="10"/>
      <c r="EF368" s="10"/>
      <c r="EG368" s="10"/>
      <c r="EH368" s="10"/>
      <c r="EI368" s="10"/>
      <c r="EJ368" s="10"/>
      <c r="EK368" s="10"/>
      <c r="EL368" s="10"/>
      <c r="EM368" s="10"/>
      <c r="EN368" s="10"/>
      <c r="EO368" s="10"/>
      <c r="EP368" s="10"/>
      <c r="EQ368" s="10"/>
      <c r="ER368" s="10"/>
      <c r="ES368" s="10"/>
      <c r="ET368" s="10"/>
      <c r="EU368" s="10"/>
      <c r="EV368" s="10"/>
      <c r="EW368" s="10"/>
      <c r="EX368" s="10"/>
      <c r="EY368" s="10"/>
      <c r="EZ368" s="10"/>
      <c r="FA368" s="10"/>
      <c r="FB368" s="10"/>
      <c r="FC368" s="10"/>
      <c r="FD368" s="10"/>
      <c r="FE368" s="10"/>
      <c r="FF368" s="10"/>
      <c r="FG368" s="10"/>
      <c r="FH368" s="10"/>
      <c r="FI368" s="10"/>
      <c r="FJ368" s="10"/>
      <c r="FK368" s="10"/>
      <c r="FL368" s="10"/>
      <c r="FM368" s="10"/>
      <c r="FN368" s="10"/>
      <c r="FO368" s="10"/>
      <c r="FP368" s="10"/>
      <c r="FQ368" s="10"/>
      <c r="FR368" s="10"/>
      <c r="FS368" s="10"/>
      <c r="FT368" s="10"/>
      <c r="FU368" s="10"/>
      <c r="FV368" s="10"/>
      <c r="FW368" s="10"/>
      <c r="FX368" s="10"/>
      <c r="FY368" s="10"/>
      <c r="FZ368" s="10"/>
      <c r="GA368" s="10"/>
      <c r="GB368" s="10"/>
      <c r="GC368" s="10"/>
      <c r="GD368" s="10"/>
      <c r="GE368" s="10"/>
      <c r="GF368" s="10"/>
      <c r="GG368" s="10"/>
      <c r="GH368" s="10"/>
      <c r="GI368" s="10"/>
      <c r="GJ368" s="10"/>
      <c r="GK368" s="10"/>
      <c r="GL368" s="10"/>
      <c r="GM368" s="10"/>
      <c r="GN368" s="10"/>
      <c r="GO368" s="10"/>
      <c r="GP368" s="10"/>
      <c r="GQ368" s="10"/>
      <c r="GR368" s="10"/>
      <c r="GS368" s="10"/>
      <c r="GT368" s="10"/>
      <c r="GU368" s="10"/>
      <c r="GV368" s="10"/>
      <c r="GW368" s="10"/>
      <c r="GX368" s="10"/>
      <c r="GY368" s="10"/>
      <c r="GZ368" s="10"/>
      <c r="HA368" s="10"/>
      <c r="HB368" s="10"/>
      <c r="HC368" s="10"/>
      <c r="HD368" s="10"/>
      <c r="HE368" s="10"/>
      <c r="HF368" s="10"/>
      <c r="HG368" s="10"/>
      <c r="HH368" s="10"/>
      <c r="HI368" s="10"/>
      <c r="HJ368" s="10"/>
      <c r="HK368" s="10"/>
      <c r="HL368" s="10"/>
      <c r="HM368" s="10"/>
      <c r="HN368" s="10"/>
      <c r="HO368" s="10"/>
      <c r="HP368" s="10"/>
      <c r="HQ368" s="10"/>
      <c r="HR368" s="10"/>
      <c r="HS368" s="10"/>
      <c r="HT368" s="10"/>
      <c r="HU368" s="10"/>
      <c r="HV368" s="10"/>
      <c r="HW368" s="10"/>
      <c r="HX368" s="10"/>
      <c r="HY368" s="10"/>
      <c r="HZ368" s="10"/>
      <c r="IA368" s="10"/>
      <c r="IB368" s="10"/>
      <c r="IC368" s="10"/>
      <c r="ID368" s="10"/>
      <c r="IE368" s="10"/>
      <c r="IF368" s="10"/>
      <c r="IG368" s="10"/>
      <c r="IH368" s="10"/>
      <c r="II368" s="10"/>
      <c r="IJ368" s="10"/>
      <c r="IK368" s="10"/>
      <c r="IL368" s="10"/>
      <c r="IM368" s="10"/>
      <c r="IN368" s="10"/>
      <c r="IO368" s="10"/>
      <c r="IP368" s="10"/>
      <c r="IQ368" s="10"/>
      <c r="IR368" s="10"/>
      <c r="IS368" s="10"/>
      <c r="IT368" s="10"/>
      <c r="IU368" s="10"/>
      <c r="IV368" s="10"/>
      <c r="IW368" s="10"/>
      <c r="IX368" s="10"/>
      <c r="IY368" s="10"/>
      <c r="IZ368" s="10"/>
      <c r="JA368" s="10"/>
      <c r="JB368" s="10"/>
      <c r="JC368" s="10"/>
      <c r="JD368" s="10"/>
      <c r="JE368" s="10"/>
      <c r="JF368" s="10"/>
      <c r="JG368" s="10"/>
      <c r="JH368" s="10"/>
      <c r="JI368" s="10"/>
      <c r="JJ368" s="10"/>
      <c r="JK368" s="10"/>
      <c r="JL368" s="10"/>
      <c r="JM368" s="10"/>
      <c r="JN368" s="10"/>
      <c r="JO368" s="10"/>
      <c r="JP368" s="10"/>
      <c r="JQ368" s="10"/>
      <c r="JR368" s="10"/>
      <c r="JS368" s="10"/>
      <c r="JT368" s="10"/>
      <c r="JU368" s="10"/>
      <c r="JV368" s="10"/>
    </row>
    <row r="369" spans="1:282" x14ac:dyDescent="0.25">
      <c r="A369" t="s">
        <v>191</v>
      </c>
      <c r="B369" t="s">
        <v>438</v>
      </c>
      <c r="C369" s="13" t="s">
        <v>307</v>
      </c>
      <c r="D369" t="s">
        <v>204</v>
      </c>
      <c r="E369" s="40">
        <v>41000</v>
      </c>
      <c r="F369" s="40">
        <f t="shared" si="74"/>
        <v>1176.7</v>
      </c>
      <c r="G369">
        <v>583.79</v>
      </c>
      <c r="H369" s="40">
        <f t="shared" si="75"/>
        <v>1246.4000000000001</v>
      </c>
      <c r="I369" s="40">
        <v>275</v>
      </c>
      <c r="J369" s="40">
        <v>3281.89</v>
      </c>
      <c r="K369" s="40">
        <f t="shared" si="76"/>
        <v>37718.11</v>
      </c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1"/>
      <c r="AY369" s="11"/>
      <c r="AZ369" s="11"/>
      <c r="BA369" s="11"/>
      <c r="BB369" s="11"/>
      <c r="BC369" s="11"/>
      <c r="BD369" s="11"/>
      <c r="BE369" s="11"/>
      <c r="BF369" s="11"/>
      <c r="BG369" s="11"/>
      <c r="BH369" s="11"/>
      <c r="BI369" s="11"/>
      <c r="BJ369" s="11"/>
      <c r="BK369" s="11"/>
      <c r="BL369" s="11"/>
      <c r="BM369" s="11"/>
      <c r="BN369" s="11"/>
      <c r="BO369" s="11"/>
      <c r="BP369" s="11"/>
      <c r="BQ369" s="11"/>
      <c r="BR369" s="11"/>
      <c r="BS369" s="11"/>
      <c r="BT369" s="11"/>
      <c r="BU369" s="11"/>
      <c r="BV369" s="11"/>
      <c r="BW369" s="11"/>
      <c r="BX369" s="11"/>
      <c r="BY369" s="11"/>
      <c r="BZ369" s="11"/>
      <c r="CA369" s="11"/>
      <c r="CB369" s="11"/>
      <c r="CC369" s="11"/>
      <c r="CD369" s="11"/>
      <c r="CE369" s="11"/>
      <c r="CF369" s="11"/>
      <c r="CG369" s="11"/>
      <c r="CH369" s="11"/>
      <c r="CI369" s="11"/>
      <c r="CJ369" s="11"/>
      <c r="CK369" s="11"/>
      <c r="CL369" s="11"/>
      <c r="CM369" s="11"/>
      <c r="CN369" s="11"/>
      <c r="CO369" s="11"/>
      <c r="CP369" s="11"/>
      <c r="CQ369" s="11"/>
      <c r="CR369" s="11"/>
      <c r="CS369" s="11"/>
      <c r="CT369" s="11"/>
      <c r="CU369" s="11"/>
      <c r="CV369" s="11"/>
      <c r="CW369" s="11"/>
      <c r="CX369" s="11"/>
      <c r="CY369" s="11"/>
      <c r="CZ369" s="11"/>
      <c r="DA369" s="11"/>
      <c r="DB369" s="11"/>
      <c r="DC369" s="11"/>
      <c r="DD369" s="11"/>
      <c r="DE369" s="11"/>
      <c r="DF369" s="11"/>
      <c r="DG369" s="11"/>
      <c r="DH369" s="11"/>
      <c r="DI369" s="11"/>
      <c r="DJ369" s="11"/>
      <c r="DK369" s="11"/>
      <c r="DL369" s="11"/>
      <c r="DM369" s="11"/>
      <c r="DN369" s="11"/>
      <c r="DO369" s="11"/>
      <c r="DP369" s="11"/>
      <c r="DQ369" s="11"/>
      <c r="DR369" s="11"/>
      <c r="DS369" s="11"/>
      <c r="DT369" s="11"/>
      <c r="DU369" s="11"/>
      <c r="DV369" s="11"/>
      <c r="DW369" s="11"/>
      <c r="DX369" s="11"/>
      <c r="DY369" s="11"/>
      <c r="DZ369" s="11"/>
      <c r="EA369" s="11"/>
      <c r="EB369" s="11"/>
      <c r="EC369" s="11"/>
      <c r="ED369" s="11"/>
      <c r="EE369" s="11"/>
      <c r="EF369" s="11"/>
      <c r="EG369" s="11"/>
      <c r="EH369" s="11"/>
      <c r="EI369" s="11"/>
      <c r="EJ369" s="11"/>
      <c r="EK369" s="11"/>
      <c r="EL369" s="11"/>
      <c r="EM369" s="11"/>
      <c r="EN369" s="11"/>
      <c r="EO369" s="11"/>
      <c r="EP369" s="11"/>
      <c r="EQ369" s="11"/>
      <c r="ER369" s="11"/>
      <c r="ES369" s="11"/>
      <c r="ET369" s="11"/>
      <c r="EU369" s="11"/>
      <c r="EV369" s="11"/>
      <c r="EW369" s="11"/>
      <c r="EX369" s="11"/>
      <c r="EY369" s="11"/>
      <c r="EZ369" s="11"/>
      <c r="FA369" s="11"/>
      <c r="FB369" s="11"/>
      <c r="FC369" s="11"/>
      <c r="FD369" s="11"/>
      <c r="FE369" s="11"/>
      <c r="FF369" s="11"/>
      <c r="FG369" s="11"/>
      <c r="FH369" s="11"/>
      <c r="FI369" s="11"/>
      <c r="FJ369" s="11"/>
      <c r="FK369" s="11"/>
      <c r="FL369" s="11"/>
      <c r="FM369" s="11"/>
      <c r="FN369" s="11"/>
      <c r="FO369" s="11"/>
      <c r="FP369" s="11"/>
      <c r="FQ369" s="11"/>
      <c r="FR369" s="11"/>
      <c r="FS369" s="11"/>
      <c r="FT369" s="11"/>
      <c r="FU369" s="11"/>
      <c r="FV369" s="11"/>
      <c r="FW369" s="11"/>
      <c r="FX369" s="11"/>
      <c r="FY369" s="11"/>
      <c r="FZ369" s="11"/>
      <c r="GA369" s="11"/>
      <c r="GB369" s="11"/>
      <c r="GC369" s="11"/>
      <c r="GD369" s="11"/>
      <c r="GE369" s="11"/>
      <c r="GF369" s="11"/>
      <c r="GG369" s="11"/>
      <c r="GH369" s="11"/>
      <c r="GI369" s="11"/>
      <c r="GJ369" s="11"/>
      <c r="GK369" s="11"/>
      <c r="GL369" s="11"/>
      <c r="GM369" s="11"/>
      <c r="GN369" s="11"/>
      <c r="GO369" s="11"/>
      <c r="GP369" s="11"/>
      <c r="GQ369" s="11"/>
      <c r="GR369" s="11"/>
      <c r="GS369" s="11"/>
      <c r="GT369" s="11"/>
      <c r="GU369" s="11"/>
      <c r="GV369" s="11"/>
      <c r="GW369" s="11"/>
      <c r="GX369" s="11"/>
      <c r="GY369" s="11"/>
      <c r="GZ369" s="11"/>
      <c r="HA369" s="11"/>
      <c r="HB369" s="11"/>
      <c r="HC369" s="11"/>
      <c r="HD369" s="11"/>
      <c r="HE369" s="11"/>
      <c r="HF369" s="11"/>
      <c r="HG369" s="11"/>
      <c r="HH369" s="11"/>
      <c r="HI369" s="11"/>
      <c r="HJ369" s="11"/>
      <c r="HK369" s="11"/>
      <c r="HL369" s="11"/>
      <c r="HM369" s="11"/>
      <c r="HN369" s="11"/>
      <c r="HO369" s="11"/>
      <c r="HP369" s="11"/>
      <c r="HQ369" s="11"/>
      <c r="HR369" s="11"/>
      <c r="HS369" s="11"/>
      <c r="HT369" s="11"/>
      <c r="HU369" s="11"/>
      <c r="HV369" s="11"/>
      <c r="HW369" s="11"/>
      <c r="HX369" s="11"/>
      <c r="HY369" s="11"/>
      <c r="HZ369" s="11"/>
      <c r="IA369" s="11"/>
      <c r="IB369" s="11"/>
      <c r="IC369" s="11"/>
      <c r="ID369" s="11"/>
      <c r="IE369" s="11"/>
      <c r="IF369" s="11"/>
      <c r="IG369" s="11"/>
      <c r="IH369" s="11"/>
      <c r="II369" s="11"/>
      <c r="IJ369" s="11"/>
      <c r="IK369" s="11"/>
      <c r="IL369" s="11"/>
      <c r="IM369" s="11"/>
      <c r="IN369" s="11"/>
      <c r="IO369" s="11"/>
      <c r="IP369" s="11"/>
      <c r="IQ369" s="11"/>
      <c r="IR369" s="11"/>
      <c r="IS369" s="11"/>
      <c r="IT369" s="11"/>
      <c r="IU369" s="11"/>
      <c r="IV369" s="11"/>
      <c r="IW369" s="11"/>
      <c r="IX369" s="11"/>
      <c r="IY369" s="11"/>
      <c r="IZ369" s="11"/>
      <c r="JA369" s="11"/>
      <c r="JB369" s="11"/>
      <c r="JC369" s="11"/>
      <c r="JD369" s="11"/>
      <c r="JE369" s="11"/>
      <c r="JF369" s="11"/>
      <c r="JG369" s="11"/>
      <c r="JH369" s="11"/>
      <c r="JI369" s="11"/>
      <c r="JJ369" s="11"/>
      <c r="JK369" s="11"/>
      <c r="JL369" s="11"/>
      <c r="JM369" s="11"/>
      <c r="JN369" s="11"/>
      <c r="JO369" s="11"/>
      <c r="JP369" s="11"/>
      <c r="JQ369" s="11"/>
      <c r="JR369" s="11"/>
      <c r="JS369" s="11"/>
      <c r="JT369" s="11"/>
      <c r="JU369" s="11"/>
      <c r="JV369" s="11"/>
    </row>
    <row r="370" spans="1:282" s="11" customFormat="1" x14ac:dyDescent="0.25">
      <c r="A370" t="s">
        <v>106</v>
      </c>
      <c r="B370" t="s">
        <v>439</v>
      </c>
      <c r="C370" s="13" t="s">
        <v>308</v>
      </c>
      <c r="D370" t="s">
        <v>204</v>
      </c>
      <c r="E370" s="40">
        <v>41000</v>
      </c>
      <c r="F370" s="40">
        <f t="shared" si="74"/>
        <v>1176.7</v>
      </c>
      <c r="G370">
        <v>347.17</v>
      </c>
      <c r="H370" s="40">
        <f t="shared" si="75"/>
        <v>1246.4000000000001</v>
      </c>
      <c r="I370" s="40">
        <v>5326.01</v>
      </c>
      <c r="J370" s="60">
        <v>8096.28</v>
      </c>
      <c r="K370" s="40">
        <f>E370-J370</f>
        <v>32903.72</v>
      </c>
    </row>
    <row r="371" spans="1:282" s="11" customFormat="1" x14ac:dyDescent="0.25">
      <c r="A371" t="s">
        <v>105</v>
      </c>
      <c r="B371" t="s">
        <v>439</v>
      </c>
      <c r="C371" s="13" t="s">
        <v>307</v>
      </c>
      <c r="D371" t="s">
        <v>203</v>
      </c>
      <c r="E371" s="40">
        <v>33500</v>
      </c>
      <c r="F371" s="40">
        <f t="shared" si="74"/>
        <v>961.45</v>
      </c>
      <c r="G371" s="40">
        <v>0</v>
      </c>
      <c r="H371" s="40">
        <f t="shared" si="75"/>
        <v>1018.4</v>
      </c>
      <c r="I371" s="40">
        <v>3204.17</v>
      </c>
      <c r="J371" s="40">
        <v>5184.0200000000004</v>
      </c>
      <c r="K371" s="40">
        <f t="shared" si="76"/>
        <v>28315.98</v>
      </c>
    </row>
    <row r="372" spans="1:282" x14ac:dyDescent="0.25">
      <c r="A372" t="s">
        <v>229</v>
      </c>
      <c r="B372" t="s">
        <v>122</v>
      </c>
      <c r="C372" s="13" t="s">
        <v>307</v>
      </c>
      <c r="D372" t="s">
        <v>204</v>
      </c>
      <c r="E372" s="40">
        <v>33000</v>
      </c>
      <c r="F372" s="40">
        <f t="shared" si="74"/>
        <v>947.1</v>
      </c>
      <c r="G372" s="40">
        <v>0</v>
      </c>
      <c r="H372" s="40">
        <f t="shared" si="75"/>
        <v>1003.2</v>
      </c>
      <c r="I372" s="40">
        <v>315</v>
      </c>
      <c r="J372" s="40">
        <v>2265.3000000000002</v>
      </c>
      <c r="K372" s="40">
        <f t="shared" si="76"/>
        <v>30734.7</v>
      </c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1"/>
      <c r="AY372" s="11"/>
      <c r="AZ372" s="11"/>
      <c r="BA372" s="11"/>
      <c r="BB372" s="11"/>
      <c r="BC372" s="11"/>
      <c r="BD372" s="11"/>
      <c r="BE372" s="11"/>
      <c r="BF372" s="11"/>
      <c r="BG372" s="11"/>
      <c r="BH372" s="11"/>
      <c r="BI372" s="11"/>
      <c r="BJ372" s="11"/>
      <c r="BK372" s="11"/>
      <c r="BL372" s="11"/>
      <c r="BM372" s="11"/>
      <c r="BN372" s="11"/>
      <c r="BO372" s="11"/>
      <c r="BP372" s="11"/>
      <c r="BQ372" s="11"/>
      <c r="BR372" s="11"/>
      <c r="BS372" s="11"/>
      <c r="BT372" s="11"/>
      <c r="BU372" s="11"/>
      <c r="BV372" s="11"/>
      <c r="BW372" s="11"/>
      <c r="BX372" s="11"/>
      <c r="BY372" s="11"/>
      <c r="BZ372" s="11"/>
      <c r="CA372" s="11"/>
      <c r="CB372" s="11"/>
      <c r="CC372" s="11"/>
      <c r="CD372" s="11"/>
      <c r="CE372" s="11"/>
      <c r="CF372" s="11"/>
      <c r="CG372" s="11"/>
      <c r="CH372" s="11"/>
      <c r="CI372" s="11"/>
      <c r="CJ372" s="11"/>
      <c r="CK372" s="11"/>
      <c r="CL372" s="11"/>
      <c r="CM372" s="11"/>
      <c r="CN372" s="11"/>
      <c r="CO372" s="11"/>
      <c r="CP372" s="11"/>
      <c r="CQ372" s="11"/>
      <c r="CR372" s="11"/>
      <c r="CS372" s="11"/>
      <c r="CT372" s="11"/>
      <c r="CU372" s="11"/>
      <c r="CV372" s="11"/>
      <c r="CW372" s="11"/>
      <c r="CX372" s="11"/>
      <c r="CY372" s="11"/>
      <c r="CZ372" s="11"/>
      <c r="DA372" s="11"/>
      <c r="DB372" s="11"/>
      <c r="DC372" s="11"/>
      <c r="DD372" s="11"/>
      <c r="DE372" s="11"/>
      <c r="DF372" s="11"/>
      <c r="DG372" s="11"/>
      <c r="DH372" s="11"/>
      <c r="DI372" s="11"/>
      <c r="DJ372" s="11"/>
      <c r="DK372" s="11"/>
      <c r="DL372" s="11"/>
      <c r="DM372" s="11"/>
      <c r="DN372" s="11"/>
      <c r="DO372" s="11"/>
      <c r="DP372" s="11"/>
      <c r="DQ372" s="11"/>
      <c r="DR372" s="11"/>
      <c r="DS372" s="11"/>
      <c r="DT372" s="11"/>
      <c r="DU372" s="11"/>
      <c r="DV372" s="11"/>
      <c r="DW372" s="11"/>
      <c r="DX372" s="11"/>
      <c r="DY372" s="11"/>
      <c r="DZ372" s="11"/>
      <c r="EA372" s="11"/>
      <c r="EB372" s="11"/>
      <c r="EC372" s="11"/>
      <c r="ED372" s="11"/>
      <c r="EE372" s="11"/>
      <c r="EF372" s="11"/>
      <c r="EG372" s="11"/>
      <c r="EH372" s="11"/>
      <c r="EI372" s="11"/>
      <c r="EJ372" s="11"/>
      <c r="EK372" s="11"/>
      <c r="EL372" s="11"/>
      <c r="EM372" s="11"/>
      <c r="EN372" s="11"/>
      <c r="EO372" s="11"/>
      <c r="EP372" s="11"/>
      <c r="EQ372" s="11"/>
      <c r="ER372" s="11"/>
      <c r="ES372" s="11"/>
      <c r="ET372" s="11"/>
      <c r="EU372" s="11"/>
      <c r="EV372" s="11"/>
      <c r="EW372" s="11"/>
      <c r="EX372" s="11"/>
      <c r="EY372" s="11"/>
      <c r="EZ372" s="11"/>
      <c r="FA372" s="11"/>
      <c r="FB372" s="11"/>
      <c r="FC372" s="11"/>
      <c r="FD372" s="11"/>
      <c r="FE372" s="11"/>
      <c r="FF372" s="11"/>
      <c r="FG372" s="11"/>
      <c r="FH372" s="11"/>
      <c r="FI372" s="11"/>
      <c r="FJ372" s="11"/>
      <c r="FK372" s="11"/>
      <c r="FL372" s="11"/>
      <c r="FM372" s="11"/>
      <c r="FN372" s="11"/>
      <c r="FO372" s="11"/>
      <c r="FP372" s="11"/>
      <c r="FQ372" s="11"/>
      <c r="FR372" s="11"/>
      <c r="FS372" s="11"/>
      <c r="FT372" s="11"/>
      <c r="FU372" s="11"/>
      <c r="FV372" s="11"/>
      <c r="FW372" s="11"/>
      <c r="FX372" s="11"/>
      <c r="FY372" s="11"/>
      <c r="FZ372" s="11"/>
      <c r="GA372" s="11"/>
      <c r="GB372" s="11"/>
      <c r="GC372" s="11"/>
      <c r="GD372" s="11"/>
      <c r="GE372" s="11"/>
      <c r="GF372" s="11"/>
      <c r="GG372" s="11"/>
      <c r="GH372" s="11"/>
      <c r="GI372" s="11"/>
      <c r="GJ372" s="11"/>
      <c r="GK372" s="11"/>
      <c r="GL372" s="11"/>
      <c r="GM372" s="11"/>
      <c r="GN372" s="11"/>
      <c r="GO372" s="11"/>
      <c r="GP372" s="11"/>
      <c r="GQ372" s="11"/>
      <c r="GR372" s="11"/>
      <c r="GS372" s="11"/>
      <c r="GT372" s="11"/>
      <c r="GU372" s="11"/>
      <c r="GV372" s="11"/>
      <c r="GW372" s="11"/>
      <c r="GX372" s="11"/>
      <c r="GY372" s="11"/>
      <c r="GZ372" s="11"/>
      <c r="HA372" s="11"/>
      <c r="HB372" s="11"/>
      <c r="HC372" s="11"/>
      <c r="HD372" s="11"/>
      <c r="HE372" s="11"/>
      <c r="HF372" s="11"/>
      <c r="HG372" s="11"/>
      <c r="HH372" s="11"/>
      <c r="HI372" s="11"/>
      <c r="HJ372" s="11"/>
      <c r="HK372" s="11"/>
      <c r="HL372" s="11"/>
      <c r="HM372" s="11"/>
      <c r="HN372" s="11"/>
      <c r="HO372" s="11"/>
      <c r="HP372" s="11"/>
      <c r="HQ372" s="11"/>
      <c r="HR372" s="11"/>
      <c r="HS372" s="11"/>
      <c r="HT372" s="11"/>
      <c r="HU372" s="11"/>
      <c r="HV372" s="11"/>
      <c r="HW372" s="11"/>
      <c r="HX372" s="11"/>
      <c r="HY372" s="11"/>
      <c r="HZ372" s="11"/>
      <c r="IA372" s="11"/>
      <c r="IB372" s="11"/>
      <c r="IC372" s="11"/>
      <c r="ID372" s="11"/>
      <c r="IE372" s="11"/>
      <c r="IF372" s="11"/>
      <c r="IG372" s="11"/>
      <c r="IH372" s="11"/>
      <c r="II372" s="11"/>
      <c r="IJ372" s="11"/>
      <c r="IK372" s="11"/>
      <c r="IL372" s="11"/>
      <c r="IM372" s="11"/>
      <c r="IN372" s="11"/>
      <c r="IO372" s="11"/>
      <c r="IP372" s="11"/>
      <c r="IQ372" s="11"/>
      <c r="IR372" s="11"/>
      <c r="IS372" s="11"/>
      <c r="IT372" s="11"/>
      <c r="IU372" s="11"/>
      <c r="IV372" s="11"/>
      <c r="IW372" s="11"/>
      <c r="IX372" s="11"/>
      <c r="IY372" s="11"/>
      <c r="IZ372" s="11"/>
      <c r="JA372" s="11"/>
      <c r="JB372" s="11"/>
      <c r="JC372" s="11"/>
      <c r="JD372" s="11"/>
      <c r="JE372" s="11"/>
      <c r="JF372" s="11"/>
      <c r="JG372" s="11"/>
      <c r="JH372" s="11"/>
      <c r="JI372" s="11"/>
      <c r="JJ372" s="11"/>
      <c r="JK372" s="11"/>
      <c r="JL372" s="11"/>
      <c r="JM372" s="11"/>
      <c r="JN372" s="11"/>
      <c r="JO372" s="11"/>
      <c r="JP372" s="11"/>
      <c r="JQ372" s="11"/>
      <c r="JR372" s="11"/>
      <c r="JS372" s="11"/>
      <c r="JT372" s="11"/>
      <c r="JU372" s="11"/>
      <c r="JV372" s="11"/>
    </row>
    <row r="373" spans="1:282" s="2" customFormat="1" x14ac:dyDescent="0.25">
      <c r="A373" t="s">
        <v>225</v>
      </c>
      <c r="B373" t="s">
        <v>14</v>
      </c>
      <c r="C373" s="13" t="s">
        <v>307</v>
      </c>
      <c r="D373" t="s">
        <v>204</v>
      </c>
      <c r="E373" s="40">
        <v>30000</v>
      </c>
      <c r="F373" s="40">
        <f t="shared" si="74"/>
        <v>861</v>
      </c>
      <c r="G373" s="40">
        <v>0</v>
      </c>
      <c r="H373" s="40">
        <f t="shared" si="75"/>
        <v>912</v>
      </c>
      <c r="I373" s="40">
        <v>275</v>
      </c>
      <c r="J373" s="40">
        <v>2048</v>
      </c>
      <c r="K373" s="40">
        <f t="shared" si="76"/>
        <v>27952</v>
      </c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  <c r="BV373" s="10"/>
      <c r="BW373" s="10"/>
      <c r="BX373" s="10"/>
      <c r="BY373" s="10"/>
      <c r="BZ373" s="10"/>
      <c r="CA373" s="10"/>
      <c r="CB373" s="10"/>
      <c r="CC373" s="10"/>
      <c r="CD373" s="10"/>
      <c r="CE373" s="10"/>
      <c r="CF373" s="10"/>
      <c r="CG373" s="10"/>
      <c r="CH373" s="10"/>
      <c r="CI373" s="10"/>
      <c r="CJ373" s="10"/>
      <c r="CK373" s="10"/>
      <c r="CL373" s="10"/>
      <c r="CM373" s="10"/>
      <c r="CN373" s="10"/>
      <c r="CO373" s="10"/>
      <c r="CP373" s="10"/>
      <c r="CQ373" s="10"/>
      <c r="CR373" s="10"/>
      <c r="CS373" s="10"/>
      <c r="CT373" s="10"/>
      <c r="CU373" s="10"/>
      <c r="CV373" s="10"/>
      <c r="CW373" s="10"/>
      <c r="CX373" s="10"/>
      <c r="CY373" s="10"/>
      <c r="CZ373" s="10"/>
      <c r="DA373" s="10"/>
      <c r="DB373" s="10"/>
      <c r="DC373" s="10"/>
      <c r="DD373" s="10"/>
      <c r="DE373" s="10"/>
      <c r="DF373" s="10"/>
      <c r="DG373" s="10"/>
      <c r="DH373" s="10"/>
      <c r="DI373" s="10"/>
      <c r="DJ373" s="10"/>
      <c r="DK373" s="10"/>
      <c r="DL373" s="10"/>
      <c r="DM373" s="10"/>
      <c r="DN373" s="10"/>
      <c r="DO373" s="10"/>
      <c r="DP373" s="10"/>
      <c r="DQ373" s="10"/>
      <c r="DR373" s="10"/>
      <c r="DS373" s="10"/>
      <c r="DT373" s="10"/>
      <c r="DU373" s="10"/>
      <c r="DV373" s="10"/>
      <c r="DW373" s="10"/>
      <c r="DX373" s="10"/>
      <c r="DY373" s="10"/>
      <c r="DZ373" s="10"/>
      <c r="EA373" s="10"/>
      <c r="EB373" s="10"/>
      <c r="EC373" s="10"/>
      <c r="ED373" s="10"/>
      <c r="EE373" s="10"/>
      <c r="EF373" s="10"/>
      <c r="EG373" s="10"/>
      <c r="EH373" s="10"/>
      <c r="EI373" s="10"/>
      <c r="EJ373" s="10"/>
      <c r="EK373" s="10"/>
      <c r="EL373" s="10"/>
      <c r="EM373" s="10"/>
      <c r="EN373" s="10"/>
      <c r="EO373" s="10"/>
      <c r="EP373" s="10"/>
      <c r="EQ373" s="10"/>
      <c r="ER373" s="10"/>
      <c r="ES373" s="10"/>
      <c r="ET373" s="10"/>
      <c r="EU373" s="10"/>
      <c r="EV373" s="10"/>
      <c r="EW373" s="10"/>
      <c r="EX373" s="10"/>
      <c r="EY373" s="10"/>
      <c r="EZ373" s="10"/>
      <c r="FA373" s="10"/>
      <c r="FB373" s="10"/>
      <c r="FC373" s="10"/>
      <c r="FD373" s="10"/>
      <c r="FE373" s="10"/>
      <c r="FF373" s="10"/>
      <c r="FG373" s="10"/>
      <c r="FH373" s="10"/>
      <c r="FI373" s="10"/>
      <c r="FJ373" s="10"/>
      <c r="FK373" s="10"/>
      <c r="FL373" s="10"/>
      <c r="FM373" s="10"/>
      <c r="FN373" s="10"/>
      <c r="FO373" s="10"/>
      <c r="FP373" s="10"/>
      <c r="FQ373" s="10"/>
      <c r="FR373" s="10"/>
      <c r="FS373" s="10"/>
      <c r="FT373" s="10"/>
      <c r="FU373" s="10"/>
      <c r="FV373" s="10"/>
      <c r="FW373" s="10"/>
      <c r="FX373" s="10"/>
      <c r="FY373" s="10"/>
      <c r="FZ373" s="10"/>
      <c r="GA373" s="10"/>
      <c r="GB373" s="10"/>
      <c r="GC373" s="10"/>
      <c r="GD373" s="10"/>
      <c r="GE373" s="10"/>
      <c r="GF373" s="10"/>
      <c r="GG373" s="10"/>
      <c r="GH373" s="10"/>
      <c r="GI373" s="10"/>
      <c r="GJ373" s="10"/>
      <c r="GK373" s="10"/>
      <c r="GL373" s="10"/>
      <c r="GM373" s="10"/>
      <c r="GN373" s="10"/>
      <c r="GO373" s="10"/>
      <c r="GP373" s="10"/>
      <c r="GQ373" s="10"/>
      <c r="GR373" s="10"/>
      <c r="GS373" s="10"/>
      <c r="GT373" s="10"/>
      <c r="GU373" s="10"/>
      <c r="GV373" s="10"/>
      <c r="GW373" s="10"/>
      <c r="GX373" s="10"/>
      <c r="GY373" s="10"/>
      <c r="GZ373" s="10"/>
      <c r="HA373" s="10"/>
      <c r="HB373" s="10"/>
      <c r="HC373" s="10"/>
      <c r="HD373" s="10"/>
      <c r="HE373" s="10"/>
      <c r="HF373" s="10"/>
      <c r="HG373" s="10"/>
      <c r="HH373" s="10"/>
      <c r="HI373" s="10"/>
      <c r="HJ373" s="10"/>
      <c r="HK373" s="10"/>
      <c r="HL373" s="10"/>
      <c r="HM373" s="10"/>
      <c r="HN373" s="10"/>
      <c r="HO373" s="10"/>
      <c r="HP373" s="10"/>
      <c r="HQ373" s="10"/>
      <c r="HR373" s="10"/>
      <c r="HS373" s="10"/>
      <c r="HT373" s="10"/>
      <c r="HU373" s="10"/>
      <c r="HV373" s="10"/>
      <c r="HW373" s="10"/>
      <c r="HX373" s="10"/>
      <c r="HY373" s="10"/>
      <c r="HZ373" s="10"/>
      <c r="IA373" s="10"/>
      <c r="IB373" s="10"/>
      <c r="IC373" s="10"/>
      <c r="ID373" s="10"/>
      <c r="IE373" s="10"/>
      <c r="IF373" s="10"/>
      <c r="IG373" s="10"/>
      <c r="IH373" s="10"/>
      <c r="II373" s="10"/>
      <c r="IJ373" s="10"/>
      <c r="IK373" s="10"/>
      <c r="IL373" s="10"/>
      <c r="IM373" s="10"/>
      <c r="IN373" s="10"/>
      <c r="IO373" s="10"/>
      <c r="IP373" s="10"/>
      <c r="IQ373" s="10"/>
      <c r="IR373" s="10"/>
      <c r="IS373" s="10"/>
      <c r="IT373" s="10"/>
      <c r="IU373" s="10"/>
      <c r="IV373" s="10"/>
      <c r="IW373" s="10"/>
      <c r="IX373" s="10"/>
      <c r="IY373" s="10"/>
      <c r="IZ373" s="10"/>
      <c r="JA373" s="10"/>
      <c r="JB373" s="10"/>
      <c r="JC373" s="10"/>
      <c r="JD373" s="10"/>
      <c r="JE373" s="10"/>
      <c r="JF373" s="10"/>
      <c r="JG373" s="10"/>
      <c r="JH373" s="10"/>
      <c r="JI373" s="10"/>
      <c r="JJ373" s="10"/>
      <c r="JK373" s="10"/>
      <c r="JL373" s="10"/>
      <c r="JM373" s="10"/>
      <c r="JN373" s="10"/>
      <c r="JO373" s="10"/>
      <c r="JP373" s="10"/>
      <c r="JQ373" s="10"/>
      <c r="JR373" s="10"/>
      <c r="JS373" s="10"/>
      <c r="JT373" s="10"/>
      <c r="JU373" s="10"/>
      <c r="JV373" s="10"/>
    </row>
    <row r="374" spans="1:282" s="1" customFormat="1" x14ac:dyDescent="0.25">
      <c r="A374" t="s">
        <v>228</v>
      </c>
      <c r="B374" t="s">
        <v>122</v>
      </c>
      <c r="C374" s="13" t="s">
        <v>307</v>
      </c>
      <c r="D374" t="s">
        <v>204</v>
      </c>
      <c r="E374" s="40">
        <v>33000</v>
      </c>
      <c r="F374" s="40">
        <f t="shared" si="74"/>
        <v>947.1</v>
      </c>
      <c r="G374" s="40">
        <v>0</v>
      </c>
      <c r="H374" s="40">
        <f t="shared" si="75"/>
        <v>1003.2</v>
      </c>
      <c r="I374" s="40">
        <v>515</v>
      </c>
      <c r="J374" s="40">
        <v>2465.3000000000002</v>
      </c>
      <c r="K374" s="40">
        <f t="shared" si="76"/>
        <v>30534.7</v>
      </c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  <c r="BT374" s="10"/>
      <c r="BU374" s="10"/>
      <c r="BV374" s="10"/>
      <c r="BW374" s="10"/>
      <c r="BX374" s="10"/>
      <c r="BY374" s="10"/>
      <c r="BZ374" s="10"/>
      <c r="CA374" s="10"/>
      <c r="CB374" s="10"/>
      <c r="CC374" s="10"/>
      <c r="CD374" s="10"/>
      <c r="CE374" s="10"/>
      <c r="CF374" s="10"/>
      <c r="CG374" s="10"/>
      <c r="CH374" s="10"/>
      <c r="CI374" s="10"/>
      <c r="CJ374" s="10"/>
      <c r="CK374" s="10"/>
      <c r="CL374" s="10"/>
      <c r="CM374" s="10"/>
      <c r="CN374" s="10"/>
      <c r="CO374" s="10"/>
      <c r="CP374" s="10"/>
      <c r="CQ374" s="10"/>
      <c r="CR374" s="10"/>
      <c r="CS374" s="10"/>
      <c r="CT374" s="10"/>
      <c r="CU374" s="10"/>
      <c r="CV374" s="10"/>
      <c r="CW374" s="10"/>
      <c r="CX374" s="10"/>
      <c r="CY374" s="10"/>
      <c r="CZ374" s="10"/>
      <c r="DA374" s="10"/>
      <c r="DB374" s="10"/>
      <c r="DC374" s="10"/>
      <c r="DD374" s="10"/>
      <c r="DE374" s="10"/>
      <c r="DF374" s="10"/>
      <c r="DG374" s="10"/>
      <c r="DH374" s="10"/>
      <c r="DI374" s="10"/>
      <c r="DJ374" s="10"/>
      <c r="DK374" s="10"/>
      <c r="DL374" s="10"/>
      <c r="DM374" s="10"/>
      <c r="DN374" s="10"/>
      <c r="DO374" s="10"/>
      <c r="DP374" s="10"/>
      <c r="DQ374" s="10"/>
      <c r="DR374" s="10"/>
      <c r="DS374" s="10"/>
      <c r="DT374" s="10"/>
      <c r="DU374" s="10"/>
      <c r="DV374" s="10"/>
      <c r="DW374" s="10"/>
      <c r="DX374" s="10"/>
      <c r="DY374" s="10"/>
      <c r="DZ374" s="10"/>
      <c r="EA374" s="10"/>
      <c r="EB374" s="10"/>
      <c r="EC374" s="10"/>
      <c r="ED374" s="10"/>
      <c r="EE374" s="10"/>
      <c r="EF374" s="10"/>
      <c r="EG374" s="10"/>
      <c r="EH374" s="10"/>
      <c r="EI374" s="10"/>
      <c r="EJ374" s="10"/>
      <c r="EK374" s="10"/>
      <c r="EL374" s="10"/>
      <c r="EM374" s="10"/>
      <c r="EN374" s="10"/>
      <c r="EO374" s="10"/>
      <c r="EP374" s="10"/>
      <c r="EQ374" s="10"/>
      <c r="ER374" s="10"/>
      <c r="ES374" s="10"/>
      <c r="ET374" s="10"/>
      <c r="EU374" s="10"/>
      <c r="EV374" s="10"/>
      <c r="EW374" s="10"/>
      <c r="EX374" s="10"/>
      <c r="EY374" s="10"/>
      <c r="EZ374" s="10"/>
      <c r="FA374" s="10"/>
      <c r="FB374" s="10"/>
      <c r="FC374" s="10"/>
      <c r="FD374" s="10"/>
      <c r="FE374" s="10"/>
      <c r="FF374" s="10"/>
      <c r="FG374" s="10"/>
      <c r="FH374" s="10"/>
      <c r="FI374" s="10"/>
      <c r="FJ374" s="10"/>
      <c r="FK374" s="10"/>
      <c r="FL374" s="10"/>
      <c r="FM374" s="10"/>
      <c r="FN374" s="10"/>
      <c r="FO374" s="10"/>
      <c r="FP374" s="10"/>
      <c r="FQ374" s="10"/>
      <c r="FR374" s="10"/>
      <c r="FS374" s="10"/>
      <c r="FT374" s="10"/>
      <c r="FU374" s="10"/>
      <c r="FV374" s="10"/>
      <c r="FW374" s="10"/>
      <c r="FX374" s="10"/>
      <c r="FY374" s="10"/>
      <c r="FZ374" s="10"/>
      <c r="GA374" s="10"/>
      <c r="GB374" s="10"/>
      <c r="GC374" s="10"/>
      <c r="GD374" s="10"/>
      <c r="GE374" s="10"/>
      <c r="GF374" s="10"/>
      <c r="GG374" s="10"/>
      <c r="GH374" s="10"/>
      <c r="GI374" s="10"/>
      <c r="GJ374" s="10"/>
      <c r="GK374" s="10"/>
      <c r="GL374" s="10"/>
      <c r="GM374" s="10"/>
      <c r="GN374" s="10"/>
      <c r="GO374" s="10"/>
      <c r="GP374" s="10"/>
      <c r="GQ374" s="10"/>
      <c r="GR374" s="10"/>
      <c r="GS374" s="10"/>
      <c r="GT374" s="10"/>
      <c r="GU374" s="10"/>
      <c r="GV374" s="10"/>
      <c r="GW374" s="10"/>
      <c r="GX374" s="10"/>
      <c r="GY374" s="10"/>
      <c r="GZ374" s="10"/>
      <c r="HA374" s="10"/>
      <c r="HB374" s="10"/>
      <c r="HC374" s="10"/>
      <c r="HD374" s="10"/>
      <c r="HE374" s="10"/>
      <c r="HF374" s="10"/>
      <c r="HG374" s="10"/>
      <c r="HH374" s="10"/>
      <c r="HI374" s="10"/>
      <c r="HJ374" s="10"/>
      <c r="HK374" s="10"/>
      <c r="HL374" s="10"/>
      <c r="HM374" s="10"/>
      <c r="HN374" s="10"/>
      <c r="HO374" s="10"/>
      <c r="HP374" s="10"/>
      <c r="HQ374" s="10"/>
      <c r="HR374" s="10"/>
      <c r="HS374" s="10"/>
      <c r="HT374" s="10"/>
      <c r="HU374" s="10"/>
      <c r="HV374" s="10"/>
      <c r="HW374" s="10"/>
      <c r="HX374" s="10"/>
      <c r="HY374" s="10"/>
      <c r="HZ374" s="10"/>
      <c r="IA374" s="10"/>
      <c r="IB374" s="10"/>
      <c r="IC374" s="10"/>
      <c r="ID374" s="10"/>
      <c r="IE374" s="10"/>
      <c r="IF374" s="10"/>
      <c r="IG374" s="10"/>
      <c r="IH374" s="10"/>
      <c r="II374" s="10"/>
      <c r="IJ374" s="10"/>
      <c r="IK374" s="10"/>
      <c r="IL374" s="10"/>
      <c r="IM374" s="10"/>
      <c r="IN374" s="10"/>
      <c r="IO374" s="10"/>
      <c r="IP374" s="10"/>
      <c r="IQ374" s="10"/>
      <c r="IR374" s="10"/>
      <c r="IS374" s="10"/>
      <c r="IT374" s="10"/>
      <c r="IU374" s="10"/>
      <c r="IV374" s="10"/>
      <c r="IW374" s="10"/>
      <c r="IX374" s="10"/>
      <c r="IY374" s="10"/>
      <c r="IZ374" s="10"/>
      <c r="JA374" s="10"/>
      <c r="JB374" s="10"/>
      <c r="JC374" s="10"/>
      <c r="JD374" s="10"/>
      <c r="JE374" s="10"/>
      <c r="JF374" s="10"/>
      <c r="JG374" s="10"/>
      <c r="JH374" s="10"/>
      <c r="JI374" s="10"/>
      <c r="JJ374" s="10"/>
      <c r="JK374" s="10"/>
      <c r="JL374" s="10"/>
      <c r="JM374" s="10"/>
      <c r="JN374" s="10"/>
      <c r="JO374" s="10"/>
      <c r="JP374" s="10"/>
      <c r="JQ374" s="10"/>
      <c r="JR374" s="10"/>
      <c r="JS374" s="10"/>
      <c r="JT374" s="10"/>
      <c r="JU374" s="10"/>
      <c r="JV374" s="10"/>
    </row>
    <row r="375" spans="1:282" x14ac:dyDescent="0.25">
      <c r="A375" s="2" t="s">
        <v>12</v>
      </c>
      <c r="B375" s="2">
        <v>10</v>
      </c>
      <c r="C375" s="14"/>
      <c r="D375" s="2"/>
      <c r="E375" s="48">
        <f t="shared" ref="E375:K375" si="77">SUM(E365:E374)</f>
        <v>416500</v>
      </c>
      <c r="F375" s="48">
        <f t="shared" si="77"/>
        <v>11953.55</v>
      </c>
      <c r="G375" s="48">
        <f>SUM(G365:G374)</f>
        <v>10553.65</v>
      </c>
      <c r="H375" s="48">
        <f t="shared" si="77"/>
        <v>12661.6</v>
      </c>
      <c r="I375" s="48">
        <f t="shared" si="77"/>
        <v>15541.09</v>
      </c>
      <c r="J375" s="48">
        <f t="shared" si="77"/>
        <v>50709.89</v>
      </c>
      <c r="K375" s="48">
        <f t="shared" si="77"/>
        <v>365790.11</v>
      </c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  <c r="AN375" s="10"/>
      <c r="AO375" s="10"/>
      <c r="AP375" s="11"/>
      <c r="AQ375" s="11"/>
      <c r="AR375" s="11"/>
      <c r="AS375" s="11"/>
      <c r="AT375" s="11"/>
      <c r="AU375" s="11"/>
      <c r="AV375" s="11"/>
      <c r="AW375" s="11"/>
      <c r="AX375" s="11"/>
      <c r="AY375" s="11"/>
      <c r="AZ375" s="11"/>
      <c r="BA375" s="11"/>
      <c r="BB375" s="11"/>
      <c r="BC375" s="11"/>
      <c r="BD375" s="11"/>
      <c r="BE375" s="11"/>
      <c r="BF375" s="11"/>
      <c r="BG375" s="11"/>
      <c r="BH375" s="11"/>
      <c r="BI375" s="11"/>
      <c r="BJ375" s="11"/>
      <c r="BK375" s="11"/>
      <c r="BL375" s="11"/>
      <c r="BM375" s="11"/>
      <c r="BN375" s="11"/>
      <c r="BO375" s="11"/>
      <c r="BP375" s="11"/>
      <c r="BQ375" s="11"/>
      <c r="BR375" s="11"/>
      <c r="BS375" s="11"/>
      <c r="BT375" s="11"/>
      <c r="BU375" s="11"/>
      <c r="BV375" s="11"/>
      <c r="BW375" s="11"/>
      <c r="BX375" s="11"/>
      <c r="BY375" s="11"/>
      <c r="BZ375" s="11"/>
      <c r="CA375" s="11"/>
      <c r="CB375" s="11"/>
      <c r="CC375" s="11"/>
      <c r="CD375" s="11"/>
      <c r="CE375" s="11"/>
      <c r="CF375" s="11"/>
      <c r="CG375" s="11"/>
      <c r="CH375" s="11"/>
      <c r="CI375" s="11"/>
      <c r="CJ375" s="11"/>
      <c r="CK375" s="11"/>
      <c r="CL375" s="11"/>
      <c r="CM375" s="11"/>
      <c r="CN375" s="11"/>
      <c r="CO375" s="11"/>
      <c r="CP375" s="11"/>
      <c r="CQ375" s="11"/>
      <c r="CR375" s="11"/>
      <c r="CS375" s="11"/>
      <c r="CT375" s="11"/>
      <c r="CU375" s="11"/>
      <c r="CV375" s="11"/>
      <c r="CW375" s="11"/>
      <c r="CX375" s="11"/>
      <c r="CY375" s="11"/>
      <c r="CZ375" s="11"/>
      <c r="DA375" s="11"/>
      <c r="DB375" s="11"/>
      <c r="DC375" s="11"/>
      <c r="DD375" s="11"/>
      <c r="DE375" s="11"/>
      <c r="DF375" s="11"/>
      <c r="DG375" s="11"/>
      <c r="DH375" s="11"/>
      <c r="DI375" s="11"/>
      <c r="DJ375" s="11"/>
      <c r="DK375" s="11"/>
      <c r="DL375" s="11"/>
      <c r="DM375" s="11"/>
      <c r="DN375" s="11"/>
      <c r="DO375" s="11"/>
      <c r="DP375" s="11"/>
      <c r="DQ375" s="11"/>
      <c r="DR375" s="11"/>
      <c r="DS375" s="11"/>
      <c r="DT375" s="11"/>
      <c r="DU375" s="11"/>
      <c r="DV375" s="11"/>
      <c r="DW375" s="11"/>
      <c r="DX375" s="11"/>
      <c r="DY375" s="11"/>
      <c r="DZ375" s="11"/>
      <c r="EA375" s="11"/>
      <c r="EB375" s="11"/>
      <c r="EC375" s="11"/>
      <c r="ED375" s="11"/>
      <c r="EE375" s="11"/>
      <c r="EF375" s="11"/>
      <c r="EG375" s="11"/>
      <c r="EH375" s="11"/>
      <c r="EI375" s="11"/>
      <c r="EJ375" s="11"/>
      <c r="EK375" s="11"/>
      <c r="EL375" s="11"/>
      <c r="EM375" s="11"/>
      <c r="EN375" s="11"/>
      <c r="EO375" s="11"/>
      <c r="EP375" s="11"/>
      <c r="EQ375" s="11"/>
      <c r="ER375" s="11"/>
      <c r="ES375" s="11"/>
      <c r="ET375" s="11"/>
      <c r="EU375" s="11"/>
      <c r="EV375" s="11"/>
      <c r="EW375" s="11"/>
      <c r="EX375" s="11"/>
      <c r="EY375" s="11"/>
      <c r="EZ375" s="11"/>
      <c r="FA375" s="11"/>
      <c r="FB375" s="11"/>
      <c r="FC375" s="11"/>
      <c r="FD375" s="11"/>
      <c r="FE375" s="11"/>
      <c r="FF375" s="11"/>
      <c r="FG375" s="11"/>
      <c r="FH375" s="11"/>
      <c r="FI375" s="11"/>
      <c r="FJ375" s="11"/>
      <c r="FK375" s="11"/>
      <c r="FL375" s="11"/>
      <c r="FM375" s="11"/>
      <c r="FN375" s="11"/>
      <c r="FO375" s="11"/>
      <c r="FP375" s="11"/>
      <c r="FQ375" s="11"/>
      <c r="FR375" s="11"/>
      <c r="FS375" s="11"/>
      <c r="FT375" s="11"/>
      <c r="FU375" s="11"/>
      <c r="FV375" s="11"/>
      <c r="FW375" s="11"/>
      <c r="FX375" s="11"/>
      <c r="FY375" s="11"/>
      <c r="FZ375" s="11"/>
      <c r="GA375" s="11"/>
      <c r="GB375" s="11"/>
      <c r="GC375" s="11"/>
      <c r="GD375" s="11"/>
      <c r="GE375" s="11"/>
      <c r="GF375" s="11"/>
      <c r="GG375" s="11"/>
      <c r="GH375" s="11"/>
      <c r="GI375" s="11"/>
      <c r="GJ375" s="11"/>
      <c r="GK375" s="11"/>
      <c r="GL375" s="11"/>
      <c r="GM375" s="11"/>
      <c r="GN375" s="11"/>
      <c r="GO375" s="11"/>
      <c r="GP375" s="11"/>
      <c r="GQ375" s="11"/>
      <c r="GR375" s="11"/>
      <c r="GS375" s="11"/>
      <c r="GT375" s="11"/>
      <c r="GU375" s="11"/>
      <c r="GV375" s="11"/>
      <c r="GW375" s="11"/>
      <c r="GX375" s="11"/>
      <c r="GY375" s="11"/>
      <c r="GZ375" s="11"/>
      <c r="HA375" s="11"/>
      <c r="HB375" s="11"/>
      <c r="HC375" s="11"/>
      <c r="HD375" s="11"/>
      <c r="HE375" s="11"/>
      <c r="HF375" s="11"/>
      <c r="HG375" s="11"/>
      <c r="HH375" s="11"/>
      <c r="HI375" s="11"/>
      <c r="HJ375" s="11"/>
      <c r="HK375" s="11"/>
      <c r="HL375" s="11"/>
      <c r="HM375" s="11"/>
      <c r="HN375" s="11"/>
      <c r="HO375" s="11"/>
      <c r="HP375" s="11"/>
      <c r="HQ375" s="11"/>
      <c r="HR375" s="11"/>
      <c r="HS375" s="11"/>
      <c r="HT375" s="11"/>
      <c r="HU375" s="11"/>
      <c r="HV375" s="11"/>
      <c r="HW375" s="11"/>
      <c r="HX375" s="11"/>
      <c r="HY375" s="11"/>
      <c r="HZ375" s="11"/>
      <c r="IA375" s="11"/>
      <c r="IB375" s="11"/>
      <c r="IC375" s="11"/>
      <c r="ID375" s="11"/>
      <c r="IE375" s="11"/>
      <c r="IF375" s="11"/>
      <c r="IG375" s="11"/>
      <c r="IH375" s="11"/>
      <c r="II375" s="11"/>
      <c r="IJ375" s="11"/>
      <c r="IK375" s="11"/>
      <c r="IL375" s="11"/>
      <c r="IM375" s="11"/>
      <c r="IN375" s="11"/>
      <c r="IO375" s="11"/>
      <c r="IP375" s="11"/>
      <c r="IQ375" s="11"/>
      <c r="IR375" s="11"/>
      <c r="IS375" s="11"/>
      <c r="IT375" s="11"/>
      <c r="IU375" s="11"/>
      <c r="IV375" s="11"/>
      <c r="IW375" s="11"/>
      <c r="IX375" s="11"/>
      <c r="IY375" s="11"/>
      <c r="IZ375" s="11"/>
      <c r="JA375" s="11"/>
      <c r="JB375" s="11"/>
      <c r="JC375" s="11"/>
      <c r="JD375" s="11"/>
      <c r="JE375" s="11"/>
      <c r="JF375" s="11"/>
      <c r="JG375" s="11"/>
      <c r="JH375" s="11"/>
      <c r="JI375" s="11"/>
      <c r="JJ375" s="11"/>
      <c r="JK375" s="11"/>
      <c r="JL375" s="11"/>
      <c r="JM375" s="11"/>
      <c r="JN375" s="11"/>
      <c r="JO375" s="11"/>
      <c r="JP375" s="11"/>
      <c r="JQ375" s="11"/>
      <c r="JR375" s="11"/>
      <c r="JS375" s="11"/>
      <c r="JT375" s="11"/>
      <c r="JU375" s="11"/>
      <c r="JV375" s="11"/>
    </row>
    <row r="376" spans="1:282" x14ac:dyDescent="0.25">
      <c r="A376" s="10"/>
      <c r="B376" s="10"/>
      <c r="C376" s="15"/>
      <c r="D376" s="10"/>
      <c r="E376" s="51"/>
      <c r="F376" s="51"/>
      <c r="G376" s="51"/>
      <c r="H376" s="51"/>
      <c r="I376" s="51"/>
      <c r="J376" s="51"/>
      <c r="K376" s="5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1"/>
      <c r="AY376" s="11"/>
      <c r="AZ376" s="11"/>
      <c r="BA376" s="11"/>
      <c r="BB376" s="11"/>
      <c r="BC376" s="11"/>
      <c r="BD376" s="11"/>
      <c r="BE376" s="11"/>
      <c r="BF376" s="11"/>
      <c r="BG376" s="11"/>
      <c r="BH376" s="11"/>
      <c r="BI376" s="11"/>
      <c r="BJ376" s="11"/>
      <c r="BK376" s="11"/>
      <c r="BL376" s="11"/>
      <c r="BM376" s="11"/>
      <c r="BN376" s="11"/>
      <c r="BO376" s="11"/>
      <c r="BP376" s="11"/>
      <c r="BQ376" s="11"/>
      <c r="BR376" s="11"/>
      <c r="BS376" s="11"/>
      <c r="BT376" s="11"/>
      <c r="BU376" s="11"/>
      <c r="BV376" s="11"/>
      <c r="BW376" s="11"/>
      <c r="BX376" s="11"/>
      <c r="BY376" s="11"/>
      <c r="BZ376" s="11"/>
      <c r="CA376" s="11"/>
      <c r="CB376" s="11"/>
      <c r="CC376" s="11"/>
      <c r="CD376" s="11"/>
      <c r="CE376" s="11"/>
      <c r="CF376" s="11"/>
      <c r="CG376" s="11"/>
      <c r="CH376" s="11"/>
      <c r="CI376" s="11"/>
      <c r="CJ376" s="11"/>
      <c r="CK376" s="11"/>
      <c r="CL376" s="11"/>
      <c r="CM376" s="11"/>
      <c r="CN376" s="11"/>
      <c r="CO376" s="11"/>
      <c r="CP376" s="11"/>
      <c r="CQ376" s="11"/>
      <c r="CR376" s="11"/>
      <c r="CS376" s="11"/>
      <c r="CT376" s="11"/>
      <c r="CU376" s="11"/>
      <c r="CV376" s="11"/>
      <c r="CW376" s="11"/>
      <c r="CX376" s="11"/>
      <c r="CY376" s="11"/>
      <c r="CZ376" s="11"/>
      <c r="DA376" s="11"/>
      <c r="DB376" s="11"/>
      <c r="DC376" s="11"/>
      <c r="DD376" s="11"/>
      <c r="DE376" s="11"/>
      <c r="DF376" s="11"/>
      <c r="DG376" s="11"/>
      <c r="DH376" s="11"/>
      <c r="DI376" s="11"/>
      <c r="DJ376" s="11"/>
      <c r="DK376" s="11"/>
      <c r="DL376" s="11"/>
      <c r="DM376" s="11"/>
      <c r="DN376" s="11"/>
      <c r="DO376" s="11"/>
      <c r="DP376" s="11"/>
      <c r="DQ376" s="11"/>
      <c r="DR376" s="11"/>
      <c r="DS376" s="11"/>
      <c r="DT376" s="11"/>
      <c r="DU376" s="11"/>
      <c r="DV376" s="11"/>
      <c r="DW376" s="11"/>
      <c r="DX376" s="11"/>
      <c r="DY376" s="11"/>
      <c r="DZ376" s="11"/>
      <c r="EA376" s="11"/>
      <c r="EB376" s="11"/>
      <c r="EC376" s="11"/>
      <c r="ED376" s="11"/>
      <c r="EE376" s="11"/>
      <c r="EF376" s="11"/>
      <c r="EG376" s="11"/>
      <c r="EH376" s="11"/>
      <c r="EI376" s="11"/>
      <c r="EJ376" s="11"/>
      <c r="EK376" s="11"/>
      <c r="EL376" s="11"/>
      <c r="EM376" s="11"/>
      <c r="EN376" s="11"/>
      <c r="EO376" s="11"/>
      <c r="EP376" s="11"/>
      <c r="EQ376" s="11"/>
      <c r="ER376" s="11"/>
      <c r="ES376" s="11"/>
      <c r="ET376" s="11"/>
      <c r="EU376" s="11"/>
      <c r="EV376" s="11"/>
      <c r="EW376" s="11"/>
      <c r="EX376" s="11"/>
      <c r="EY376" s="11"/>
      <c r="EZ376" s="11"/>
      <c r="FA376" s="11"/>
      <c r="FB376" s="11"/>
      <c r="FC376" s="11"/>
      <c r="FD376" s="11"/>
      <c r="FE376" s="11"/>
      <c r="FF376" s="11"/>
      <c r="FG376" s="11"/>
      <c r="FH376" s="11"/>
      <c r="FI376" s="11"/>
      <c r="FJ376" s="11"/>
      <c r="FK376" s="11"/>
      <c r="FL376" s="11"/>
      <c r="FM376" s="11"/>
      <c r="FN376" s="11"/>
      <c r="FO376" s="11"/>
      <c r="FP376" s="11"/>
      <c r="FQ376" s="11"/>
      <c r="FR376" s="11"/>
      <c r="FS376" s="11"/>
      <c r="FT376" s="11"/>
      <c r="FU376" s="11"/>
      <c r="FV376" s="11"/>
      <c r="FW376" s="11"/>
      <c r="FX376" s="11"/>
      <c r="FY376" s="11"/>
      <c r="FZ376" s="11"/>
      <c r="GA376" s="11"/>
      <c r="GB376" s="11"/>
      <c r="GC376" s="11"/>
      <c r="GD376" s="11"/>
      <c r="GE376" s="11"/>
      <c r="GF376" s="11"/>
      <c r="GG376" s="11"/>
      <c r="GH376" s="11"/>
      <c r="GI376" s="11"/>
      <c r="GJ376" s="11"/>
      <c r="GK376" s="11"/>
      <c r="GL376" s="11"/>
      <c r="GM376" s="11"/>
      <c r="GN376" s="11"/>
      <c r="GO376" s="11"/>
      <c r="GP376" s="11"/>
      <c r="GQ376" s="11"/>
      <c r="GR376" s="11"/>
      <c r="GS376" s="11"/>
      <c r="GT376" s="11"/>
      <c r="GU376" s="11"/>
      <c r="GV376" s="11"/>
      <c r="GW376" s="11"/>
      <c r="GX376" s="11"/>
      <c r="GY376" s="11"/>
      <c r="GZ376" s="11"/>
      <c r="HA376" s="11"/>
      <c r="HB376" s="11"/>
      <c r="HC376" s="11"/>
      <c r="HD376" s="11"/>
      <c r="HE376" s="11"/>
      <c r="HF376" s="11"/>
      <c r="HG376" s="11"/>
      <c r="HH376" s="11"/>
      <c r="HI376" s="11"/>
      <c r="HJ376" s="11"/>
      <c r="HK376" s="11"/>
      <c r="HL376" s="11"/>
      <c r="HM376" s="11"/>
      <c r="HN376" s="11"/>
      <c r="HO376" s="11"/>
      <c r="HP376" s="11"/>
      <c r="HQ376" s="11"/>
      <c r="HR376" s="11"/>
      <c r="HS376" s="11"/>
      <c r="HT376" s="11"/>
      <c r="HU376" s="11"/>
      <c r="HV376" s="11"/>
      <c r="HW376" s="11"/>
      <c r="HX376" s="11"/>
      <c r="HY376" s="11"/>
      <c r="HZ376" s="11"/>
      <c r="IA376" s="11"/>
      <c r="IB376" s="11"/>
      <c r="IC376" s="11"/>
      <c r="ID376" s="11"/>
      <c r="IE376" s="11"/>
      <c r="IF376" s="11"/>
      <c r="IG376" s="11"/>
      <c r="IH376" s="11"/>
      <c r="II376" s="11"/>
      <c r="IJ376" s="11"/>
      <c r="IK376" s="11"/>
      <c r="IL376" s="11"/>
      <c r="IM376" s="11"/>
      <c r="IN376" s="11"/>
      <c r="IO376" s="11"/>
      <c r="IP376" s="11"/>
      <c r="IQ376" s="11"/>
      <c r="IR376" s="11"/>
      <c r="IS376" s="11"/>
      <c r="IT376" s="11"/>
      <c r="IU376" s="11"/>
      <c r="IV376" s="11"/>
      <c r="IW376" s="11"/>
      <c r="IX376" s="11"/>
      <c r="IY376" s="11"/>
      <c r="IZ376" s="11"/>
      <c r="JA376" s="11"/>
      <c r="JB376" s="11"/>
      <c r="JC376" s="11"/>
      <c r="JD376" s="11"/>
      <c r="JE376" s="11"/>
      <c r="JF376" s="11"/>
      <c r="JG376" s="11"/>
      <c r="JH376" s="11"/>
      <c r="JI376" s="11"/>
      <c r="JJ376" s="11"/>
      <c r="JK376" s="11"/>
      <c r="JL376" s="11"/>
      <c r="JM376" s="11"/>
      <c r="JN376" s="11"/>
      <c r="JO376" s="11"/>
      <c r="JP376" s="11"/>
      <c r="JQ376" s="11"/>
      <c r="JR376" s="11"/>
      <c r="JS376" s="11"/>
      <c r="JT376" s="11"/>
      <c r="JU376" s="11"/>
      <c r="JV376" s="11"/>
    </row>
    <row r="377" spans="1:282" s="1" customFormat="1" x14ac:dyDescent="0.25">
      <c r="A377" s="10" t="s">
        <v>405</v>
      </c>
      <c r="B377" s="10"/>
      <c r="C377" s="15"/>
      <c r="D377" s="10"/>
      <c r="E377" s="51"/>
      <c r="F377" s="51"/>
      <c r="G377" s="51"/>
      <c r="H377" s="51"/>
      <c r="I377" s="51"/>
      <c r="J377" s="51"/>
      <c r="K377" s="5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  <c r="BT377" s="10"/>
      <c r="BU377" s="10"/>
      <c r="BV377" s="10"/>
      <c r="BW377" s="10"/>
      <c r="BX377" s="10"/>
      <c r="BY377" s="10"/>
      <c r="BZ377" s="10"/>
      <c r="CA377" s="10"/>
      <c r="CB377" s="10"/>
      <c r="CC377" s="10"/>
      <c r="CD377" s="10"/>
      <c r="CE377" s="10"/>
      <c r="CF377" s="10"/>
      <c r="CG377" s="10"/>
      <c r="CH377" s="10"/>
      <c r="CI377" s="10"/>
      <c r="CJ377" s="10"/>
      <c r="CK377" s="10"/>
      <c r="CL377" s="10"/>
      <c r="CM377" s="10"/>
      <c r="CN377" s="10"/>
      <c r="CO377" s="10"/>
      <c r="CP377" s="10"/>
      <c r="CQ377" s="10"/>
      <c r="CR377" s="10"/>
      <c r="CS377" s="10"/>
      <c r="CT377" s="10"/>
      <c r="CU377" s="10"/>
      <c r="CV377" s="10"/>
      <c r="CW377" s="10"/>
      <c r="CX377" s="10"/>
      <c r="CY377" s="10"/>
      <c r="CZ377" s="10"/>
      <c r="DA377" s="10"/>
      <c r="DB377" s="10"/>
      <c r="DC377" s="10"/>
      <c r="DD377" s="10"/>
      <c r="DE377" s="10"/>
      <c r="DF377" s="10"/>
      <c r="DG377" s="10"/>
      <c r="DH377" s="10"/>
      <c r="DI377" s="10"/>
      <c r="DJ377" s="10"/>
      <c r="DK377" s="10"/>
      <c r="DL377" s="10"/>
      <c r="DM377" s="10"/>
      <c r="DN377" s="10"/>
      <c r="DO377" s="10"/>
      <c r="DP377" s="10"/>
      <c r="DQ377" s="10"/>
      <c r="DR377" s="10"/>
      <c r="DS377" s="10"/>
      <c r="DT377" s="10"/>
      <c r="DU377" s="10"/>
      <c r="DV377" s="10"/>
      <c r="DW377" s="10"/>
      <c r="DX377" s="10"/>
      <c r="DY377" s="10"/>
      <c r="DZ377" s="10"/>
      <c r="EA377" s="10"/>
      <c r="EB377" s="10"/>
      <c r="EC377" s="10"/>
      <c r="ED377" s="10"/>
      <c r="EE377" s="10"/>
      <c r="EF377" s="10"/>
      <c r="EG377" s="10"/>
      <c r="EH377" s="10"/>
      <c r="EI377" s="10"/>
      <c r="EJ377" s="10"/>
      <c r="EK377" s="10"/>
      <c r="EL377" s="10"/>
      <c r="EM377" s="10"/>
      <c r="EN377" s="10"/>
      <c r="EO377" s="10"/>
      <c r="EP377" s="10"/>
      <c r="EQ377" s="10"/>
      <c r="ER377" s="10"/>
      <c r="ES377" s="10"/>
      <c r="ET377" s="10"/>
      <c r="EU377" s="10"/>
      <c r="EV377" s="10"/>
      <c r="EW377" s="10"/>
      <c r="EX377" s="10"/>
      <c r="EY377" s="10"/>
      <c r="EZ377" s="10"/>
      <c r="FA377" s="10"/>
      <c r="FB377" s="10"/>
      <c r="FC377" s="10"/>
      <c r="FD377" s="10"/>
      <c r="FE377" s="10"/>
      <c r="FF377" s="10"/>
      <c r="FG377" s="10"/>
      <c r="FH377" s="10"/>
      <c r="FI377" s="10"/>
      <c r="FJ377" s="10"/>
      <c r="FK377" s="10"/>
      <c r="FL377" s="10"/>
      <c r="FM377" s="10"/>
      <c r="FN377" s="10"/>
      <c r="FO377" s="10"/>
      <c r="FP377" s="10"/>
      <c r="FQ377" s="10"/>
      <c r="FR377" s="10"/>
      <c r="FS377" s="10"/>
      <c r="FT377" s="10"/>
      <c r="FU377" s="10"/>
      <c r="FV377" s="10"/>
      <c r="FW377" s="10"/>
      <c r="FX377" s="10"/>
      <c r="FY377" s="10"/>
      <c r="FZ377" s="10"/>
      <c r="GA377" s="10"/>
      <c r="GB377" s="10"/>
      <c r="GC377" s="10"/>
      <c r="GD377" s="10"/>
      <c r="GE377" s="10"/>
      <c r="GF377" s="10"/>
      <c r="GG377" s="10"/>
      <c r="GH377" s="10"/>
      <c r="GI377" s="10"/>
      <c r="GJ377" s="10"/>
      <c r="GK377" s="10"/>
      <c r="GL377" s="10"/>
      <c r="GM377" s="10"/>
      <c r="GN377" s="10"/>
      <c r="GO377" s="10"/>
      <c r="GP377" s="10"/>
      <c r="GQ377" s="10"/>
      <c r="GR377" s="10"/>
      <c r="GS377" s="10"/>
      <c r="GT377" s="10"/>
      <c r="GU377" s="10"/>
      <c r="GV377" s="10"/>
      <c r="GW377" s="10"/>
      <c r="GX377" s="10"/>
      <c r="GY377" s="10"/>
      <c r="GZ377" s="10"/>
      <c r="HA377" s="10"/>
      <c r="HB377" s="10"/>
      <c r="HC377" s="10"/>
      <c r="HD377" s="10"/>
      <c r="HE377" s="10"/>
      <c r="HF377" s="10"/>
      <c r="HG377" s="10"/>
      <c r="HH377" s="10"/>
      <c r="HI377" s="10"/>
      <c r="HJ377" s="10"/>
      <c r="HK377" s="10"/>
      <c r="HL377" s="10"/>
      <c r="HM377" s="10"/>
      <c r="HN377" s="10"/>
      <c r="HO377" s="10"/>
      <c r="HP377" s="10"/>
      <c r="HQ377" s="10"/>
      <c r="HR377" s="10"/>
      <c r="HS377" s="10"/>
      <c r="HT377" s="10"/>
      <c r="HU377" s="10"/>
      <c r="HV377" s="10"/>
      <c r="HW377" s="10"/>
      <c r="HX377" s="10"/>
      <c r="HY377" s="10"/>
      <c r="HZ377" s="10"/>
      <c r="IA377" s="10"/>
      <c r="IB377" s="10"/>
      <c r="IC377" s="10"/>
      <c r="ID377" s="10"/>
      <c r="IE377" s="10"/>
      <c r="IF377" s="10"/>
      <c r="IG377" s="10"/>
      <c r="IH377" s="10"/>
      <c r="II377" s="10"/>
      <c r="IJ377" s="10"/>
      <c r="IK377" s="10"/>
      <c r="IL377" s="10"/>
      <c r="IM377" s="10"/>
      <c r="IN377" s="10"/>
      <c r="IO377" s="10"/>
      <c r="IP377" s="10"/>
      <c r="IQ377" s="10"/>
      <c r="IR377" s="10"/>
      <c r="IS377" s="10"/>
      <c r="IT377" s="10"/>
      <c r="IU377" s="10"/>
      <c r="IV377" s="10"/>
      <c r="IW377" s="10"/>
      <c r="IX377" s="10"/>
      <c r="IY377" s="10"/>
      <c r="IZ377" s="10"/>
      <c r="JA377" s="10"/>
      <c r="JB377" s="10"/>
      <c r="JC377" s="10"/>
      <c r="JD377" s="10"/>
      <c r="JE377" s="10"/>
      <c r="JF377" s="10"/>
      <c r="JG377" s="10"/>
      <c r="JH377" s="10"/>
      <c r="JI377" s="10"/>
      <c r="JJ377" s="10"/>
      <c r="JK377" s="10"/>
      <c r="JL377" s="10"/>
      <c r="JM377" s="10"/>
      <c r="JN377" s="10"/>
      <c r="JO377" s="10"/>
      <c r="JP377" s="10"/>
      <c r="JQ377" s="10"/>
      <c r="JR377" s="10"/>
      <c r="JS377" s="10"/>
      <c r="JT377" s="10"/>
      <c r="JU377" s="10"/>
      <c r="JV377" s="10"/>
    </row>
    <row r="378" spans="1:282" x14ac:dyDescent="0.25">
      <c r="A378" t="s">
        <v>177</v>
      </c>
      <c r="B378" t="s">
        <v>194</v>
      </c>
      <c r="C378" s="13" t="s">
        <v>308</v>
      </c>
      <c r="D378" t="s">
        <v>204</v>
      </c>
      <c r="E378" s="40">
        <v>125000</v>
      </c>
      <c r="F378" s="40">
        <v>3587.5</v>
      </c>
      <c r="G378" s="60">
        <v>17985.990000000002</v>
      </c>
      <c r="H378" s="40">
        <v>3800</v>
      </c>
      <c r="I378" s="40">
        <v>25</v>
      </c>
      <c r="J378" s="40">
        <v>25398.49</v>
      </c>
      <c r="K378" s="40">
        <f>E378-J378</f>
        <v>99601.51</v>
      </c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1"/>
      <c r="AY378" s="11"/>
      <c r="AZ378" s="11"/>
      <c r="BA378" s="11"/>
      <c r="BB378" s="11"/>
      <c r="BC378" s="11"/>
      <c r="BD378" s="11"/>
      <c r="BE378" s="11"/>
      <c r="BF378" s="11"/>
      <c r="BG378" s="11"/>
      <c r="BH378" s="11"/>
      <c r="BI378" s="11"/>
      <c r="BJ378" s="11"/>
      <c r="BK378" s="11"/>
      <c r="BL378" s="11"/>
      <c r="BM378" s="11"/>
      <c r="BN378" s="11"/>
      <c r="BO378" s="11"/>
      <c r="BP378" s="11"/>
      <c r="BQ378" s="11"/>
      <c r="BR378" s="11"/>
      <c r="BS378" s="11"/>
      <c r="BT378" s="11"/>
      <c r="BU378" s="11"/>
      <c r="BV378" s="11"/>
      <c r="BW378" s="11"/>
      <c r="BX378" s="11"/>
      <c r="BY378" s="11"/>
      <c r="BZ378" s="11"/>
      <c r="CA378" s="11"/>
      <c r="CB378" s="11"/>
      <c r="CC378" s="11"/>
      <c r="CD378" s="11"/>
      <c r="CE378" s="11"/>
      <c r="CF378" s="11"/>
      <c r="CG378" s="11"/>
      <c r="CH378" s="11"/>
      <c r="CI378" s="11"/>
      <c r="CJ378" s="11"/>
      <c r="CK378" s="11"/>
      <c r="CL378" s="11"/>
      <c r="CM378" s="11"/>
      <c r="CN378" s="11"/>
      <c r="CO378" s="11"/>
      <c r="CP378" s="11"/>
      <c r="CQ378" s="11"/>
      <c r="CR378" s="11"/>
      <c r="CS378" s="11"/>
      <c r="CT378" s="11"/>
      <c r="CU378" s="11"/>
      <c r="CV378" s="11"/>
      <c r="CW378" s="11"/>
      <c r="CX378" s="11"/>
      <c r="CY378" s="11"/>
      <c r="CZ378" s="11"/>
      <c r="DA378" s="11"/>
      <c r="DB378" s="11"/>
      <c r="DC378" s="11"/>
      <c r="DD378" s="11"/>
      <c r="DE378" s="11"/>
      <c r="DF378" s="11"/>
      <c r="DG378" s="11"/>
      <c r="DH378" s="11"/>
      <c r="DI378" s="11"/>
      <c r="DJ378" s="11"/>
      <c r="DK378" s="11"/>
      <c r="DL378" s="11"/>
      <c r="DM378" s="11"/>
      <c r="DN378" s="11"/>
      <c r="DO378" s="11"/>
      <c r="DP378" s="11"/>
      <c r="DQ378" s="11"/>
      <c r="DR378" s="11"/>
      <c r="DS378" s="11"/>
      <c r="DT378" s="11"/>
      <c r="DU378" s="11"/>
      <c r="DV378" s="11"/>
      <c r="DW378" s="11"/>
      <c r="DX378" s="11"/>
      <c r="DY378" s="11"/>
      <c r="DZ378" s="11"/>
      <c r="EA378" s="11"/>
      <c r="EB378" s="11"/>
      <c r="EC378" s="11"/>
      <c r="ED378" s="11"/>
      <c r="EE378" s="11"/>
      <c r="EF378" s="11"/>
      <c r="EG378" s="11"/>
      <c r="EH378" s="11"/>
      <c r="EI378" s="11"/>
      <c r="EJ378" s="11"/>
      <c r="EK378" s="11"/>
      <c r="EL378" s="11"/>
      <c r="EM378" s="11"/>
      <c r="EN378" s="11"/>
      <c r="EO378" s="11"/>
      <c r="EP378" s="11"/>
      <c r="EQ378" s="11"/>
      <c r="ER378" s="11"/>
      <c r="ES378" s="11"/>
      <c r="ET378" s="11"/>
      <c r="EU378" s="11"/>
      <c r="EV378" s="11"/>
      <c r="EW378" s="11"/>
      <c r="EX378" s="11"/>
      <c r="EY378" s="11"/>
      <c r="EZ378" s="11"/>
      <c r="FA378" s="11"/>
      <c r="FB378" s="11"/>
      <c r="FC378" s="11"/>
      <c r="FD378" s="11"/>
      <c r="FE378" s="11"/>
      <c r="FF378" s="11"/>
      <c r="FG378" s="11"/>
      <c r="FH378" s="11"/>
      <c r="FI378" s="11"/>
      <c r="FJ378" s="11"/>
      <c r="FK378" s="11"/>
      <c r="FL378" s="11"/>
      <c r="FM378" s="11"/>
      <c r="FN378" s="11"/>
      <c r="FO378" s="11"/>
      <c r="FP378" s="11"/>
      <c r="FQ378" s="11"/>
      <c r="FR378" s="11"/>
      <c r="FS378" s="11"/>
      <c r="FT378" s="11"/>
      <c r="FU378" s="11"/>
      <c r="FV378" s="11"/>
      <c r="FW378" s="11"/>
      <c r="FX378" s="11"/>
      <c r="FY378" s="11"/>
      <c r="FZ378" s="11"/>
      <c r="GA378" s="11"/>
      <c r="GB378" s="11"/>
      <c r="GC378" s="11"/>
      <c r="GD378" s="11"/>
      <c r="GE378" s="11"/>
      <c r="GF378" s="11"/>
      <c r="GG378" s="11"/>
      <c r="GH378" s="11"/>
      <c r="GI378" s="11"/>
      <c r="GJ378" s="11"/>
      <c r="GK378" s="11"/>
      <c r="GL378" s="11"/>
      <c r="GM378" s="11"/>
      <c r="GN378" s="11"/>
      <c r="GO378" s="11"/>
      <c r="GP378" s="11"/>
      <c r="GQ378" s="11"/>
      <c r="GR378" s="11"/>
      <c r="GS378" s="11"/>
      <c r="GT378" s="11"/>
      <c r="GU378" s="11"/>
      <c r="GV378" s="11"/>
      <c r="GW378" s="11"/>
      <c r="GX378" s="11"/>
      <c r="GY378" s="11"/>
      <c r="GZ378" s="11"/>
      <c r="HA378" s="11"/>
      <c r="HB378" s="11"/>
      <c r="HC378" s="11"/>
      <c r="HD378" s="11"/>
      <c r="HE378" s="11"/>
      <c r="HF378" s="11"/>
      <c r="HG378" s="11"/>
      <c r="HH378" s="11"/>
      <c r="HI378" s="11"/>
      <c r="HJ378" s="11"/>
      <c r="HK378" s="11"/>
      <c r="HL378" s="11"/>
      <c r="HM378" s="11"/>
      <c r="HN378" s="11"/>
      <c r="HO378" s="11"/>
      <c r="HP378" s="11"/>
      <c r="HQ378" s="11"/>
      <c r="HR378" s="11"/>
      <c r="HS378" s="11"/>
      <c r="HT378" s="11"/>
      <c r="HU378" s="11"/>
      <c r="HV378" s="11"/>
      <c r="HW378" s="11"/>
      <c r="HX378" s="11"/>
      <c r="HY378" s="11"/>
      <c r="HZ378" s="11"/>
      <c r="IA378" s="11"/>
      <c r="IB378" s="11"/>
      <c r="IC378" s="11"/>
      <c r="ID378" s="11"/>
      <c r="IE378" s="11"/>
      <c r="IF378" s="11"/>
      <c r="IG378" s="11"/>
      <c r="IH378" s="11"/>
      <c r="II378" s="11"/>
      <c r="IJ378" s="11"/>
      <c r="IK378" s="11"/>
      <c r="IL378" s="11"/>
      <c r="IM378" s="11"/>
      <c r="IN378" s="11"/>
      <c r="IO378" s="11"/>
      <c r="IP378" s="11"/>
      <c r="IQ378" s="11"/>
      <c r="IR378" s="11"/>
      <c r="IS378" s="11"/>
      <c r="IT378" s="11"/>
      <c r="IU378" s="11"/>
      <c r="IV378" s="11"/>
      <c r="IW378" s="11"/>
      <c r="IX378" s="11"/>
      <c r="IY378" s="11"/>
      <c r="IZ378" s="11"/>
      <c r="JA378" s="11"/>
      <c r="JB378" s="11"/>
      <c r="JC378" s="11"/>
      <c r="JD378" s="11"/>
      <c r="JE378" s="11"/>
      <c r="JF378" s="11"/>
      <c r="JG378" s="11"/>
      <c r="JH378" s="11"/>
      <c r="JI378" s="11"/>
      <c r="JJ378" s="11"/>
      <c r="JK378" s="11"/>
      <c r="JL378" s="11"/>
      <c r="JM378" s="11"/>
      <c r="JN378" s="11"/>
      <c r="JO378" s="11"/>
      <c r="JP378" s="11"/>
      <c r="JQ378" s="11"/>
      <c r="JR378" s="11"/>
      <c r="JS378" s="11"/>
      <c r="JT378" s="11"/>
      <c r="JU378" s="11"/>
      <c r="JV378" s="11"/>
    </row>
    <row r="379" spans="1:282" x14ac:dyDescent="0.25">
      <c r="A379" s="2" t="s">
        <v>12</v>
      </c>
      <c r="B379" s="2">
        <v>1</v>
      </c>
      <c r="C379" s="43"/>
      <c r="D379" s="27"/>
      <c r="E379" s="48">
        <f t="shared" ref="E379:K379" si="78">E378</f>
        <v>125000</v>
      </c>
      <c r="F379" s="48">
        <f t="shared" si="78"/>
        <v>3587.5</v>
      </c>
      <c r="G379" s="48">
        <f>G378</f>
        <v>17985.990000000002</v>
      </c>
      <c r="H379" s="48">
        <f t="shared" si="78"/>
        <v>3800</v>
      </c>
      <c r="I379" s="48">
        <f t="shared" si="78"/>
        <v>25</v>
      </c>
      <c r="J379" s="48">
        <f t="shared" si="78"/>
        <v>25398.49</v>
      </c>
      <c r="K379" s="48">
        <f t="shared" si="78"/>
        <v>99601.51</v>
      </c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1"/>
      <c r="AY379" s="11"/>
      <c r="AZ379" s="11"/>
      <c r="BA379" s="11"/>
      <c r="BB379" s="11"/>
      <c r="BC379" s="11"/>
      <c r="BD379" s="11"/>
      <c r="BE379" s="11"/>
      <c r="BF379" s="11"/>
      <c r="BG379" s="11"/>
      <c r="BH379" s="11"/>
      <c r="BI379" s="11"/>
      <c r="BJ379" s="11"/>
      <c r="BK379" s="11"/>
      <c r="BL379" s="11"/>
      <c r="BM379" s="11"/>
      <c r="BN379" s="11"/>
      <c r="BO379" s="11"/>
      <c r="BP379" s="11"/>
      <c r="BQ379" s="11"/>
      <c r="BR379" s="11"/>
      <c r="BS379" s="11"/>
      <c r="BT379" s="11"/>
      <c r="BU379" s="11"/>
      <c r="BV379" s="11"/>
      <c r="BW379" s="11"/>
      <c r="BX379" s="11"/>
      <c r="BY379" s="11"/>
      <c r="BZ379" s="11"/>
      <c r="CA379" s="11"/>
      <c r="CB379" s="11"/>
      <c r="CC379" s="11"/>
      <c r="CD379" s="11"/>
      <c r="CE379" s="11"/>
      <c r="CF379" s="11"/>
      <c r="CG379" s="11"/>
      <c r="CH379" s="11"/>
      <c r="CI379" s="11"/>
      <c r="CJ379" s="11"/>
      <c r="CK379" s="11"/>
      <c r="CL379" s="11"/>
      <c r="CM379" s="11"/>
      <c r="CN379" s="11"/>
      <c r="CO379" s="11"/>
      <c r="CP379" s="11"/>
      <c r="CQ379" s="11"/>
      <c r="CR379" s="11"/>
      <c r="CS379" s="11"/>
      <c r="CT379" s="11"/>
      <c r="CU379" s="11"/>
      <c r="CV379" s="11"/>
      <c r="CW379" s="11"/>
      <c r="CX379" s="11"/>
      <c r="CY379" s="11"/>
      <c r="CZ379" s="11"/>
      <c r="DA379" s="11"/>
      <c r="DB379" s="11"/>
      <c r="DC379" s="11"/>
      <c r="DD379" s="11"/>
      <c r="DE379" s="11"/>
      <c r="DF379" s="11"/>
      <c r="DG379" s="11"/>
      <c r="DH379" s="11"/>
      <c r="DI379" s="11"/>
      <c r="DJ379" s="11"/>
      <c r="DK379" s="11"/>
      <c r="DL379" s="11"/>
      <c r="DM379" s="11"/>
      <c r="DN379" s="11"/>
      <c r="DO379" s="11"/>
      <c r="DP379" s="11"/>
      <c r="DQ379" s="11"/>
      <c r="DR379" s="11"/>
      <c r="DS379" s="11"/>
      <c r="DT379" s="11"/>
      <c r="DU379" s="11"/>
      <c r="DV379" s="11"/>
      <c r="DW379" s="11"/>
      <c r="DX379" s="11"/>
      <c r="DY379" s="11"/>
      <c r="DZ379" s="11"/>
      <c r="EA379" s="11"/>
      <c r="EB379" s="11"/>
      <c r="EC379" s="11"/>
      <c r="ED379" s="11"/>
      <c r="EE379" s="11"/>
      <c r="EF379" s="11"/>
      <c r="EG379" s="11"/>
      <c r="EH379" s="11"/>
      <c r="EI379" s="11"/>
      <c r="EJ379" s="11"/>
      <c r="EK379" s="11"/>
      <c r="EL379" s="11"/>
      <c r="EM379" s="11"/>
      <c r="EN379" s="11"/>
      <c r="EO379" s="11"/>
      <c r="EP379" s="11"/>
      <c r="EQ379" s="11"/>
      <c r="ER379" s="11"/>
      <c r="ES379" s="11"/>
      <c r="ET379" s="11"/>
      <c r="EU379" s="11"/>
      <c r="EV379" s="11"/>
      <c r="EW379" s="11"/>
      <c r="EX379" s="11"/>
      <c r="EY379" s="11"/>
      <c r="EZ379" s="11"/>
      <c r="FA379" s="11"/>
      <c r="FB379" s="11"/>
      <c r="FC379" s="11"/>
      <c r="FD379" s="11"/>
      <c r="FE379" s="11"/>
      <c r="FF379" s="11"/>
      <c r="FG379" s="11"/>
      <c r="FH379" s="11"/>
      <c r="FI379" s="11"/>
      <c r="FJ379" s="11"/>
      <c r="FK379" s="11"/>
      <c r="FL379" s="11"/>
      <c r="FM379" s="11"/>
      <c r="FN379" s="11"/>
      <c r="FO379" s="11"/>
      <c r="FP379" s="11"/>
      <c r="FQ379" s="11"/>
      <c r="FR379" s="11"/>
      <c r="FS379" s="11"/>
      <c r="FT379" s="11"/>
      <c r="FU379" s="11"/>
      <c r="FV379" s="11"/>
      <c r="FW379" s="11"/>
      <c r="FX379" s="11"/>
      <c r="FY379" s="11"/>
      <c r="FZ379" s="11"/>
      <c r="GA379" s="11"/>
      <c r="GB379" s="11"/>
      <c r="GC379" s="11"/>
      <c r="GD379" s="11"/>
      <c r="GE379" s="11"/>
      <c r="GF379" s="11"/>
      <c r="GG379" s="11"/>
      <c r="GH379" s="11"/>
      <c r="GI379" s="11"/>
      <c r="GJ379" s="11"/>
      <c r="GK379" s="11"/>
      <c r="GL379" s="11"/>
      <c r="GM379" s="11"/>
      <c r="GN379" s="11"/>
      <c r="GO379" s="11"/>
      <c r="GP379" s="11"/>
      <c r="GQ379" s="11"/>
      <c r="GR379" s="11"/>
      <c r="GS379" s="11"/>
      <c r="GT379" s="11"/>
      <c r="GU379" s="11"/>
      <c r="GV379" s="11"/>
      <c r="GW379" s="11"/>
      <c r="GX379" s="11"/>
      <c r="GY379" s="11"/>
      <c r="GZ379" s="11"/>
      <c r="HA379" s="11"/>
      <c r="HB379" s="11"/>
      <c r="HC379" s="11"/>
      <c r="HD379" s="11"/>
      <c r="HE379" s="11"/>
      <c r="HF379" s="11"/>
      <c r="HG379" s="11"/>
      <c r="HH379" s="11"/>
      <c r="HI379" s="11"/>
      <c r="HJ379" s="11"/>
      <c r="HK379" s="11"/>
      <c r="HL379" s="11"/>
      <c r="HM379" s="11"/>
      <c r="HN379" s="11"/>
      <c r="HO379" s="11"/>
      <c r="HP379" s="11"/>
      <c r="HQ379" s="11"/>
      <c r="HR379" s="11"/>
      <c r="HS379" s="11"/>
      <c r="HT379" s="11"/>
      <c r="HU379" s="11"/>
      <c r="HV379" s="11"/>
      <c r="HW379" s="11"/>
      <c r="HX379" s="11"/>
      <c r="HY379" s="11"/>
      <c r="HZ379" s="11"/>
      <c r="IA379" s="11"/>
      <c r="IB379" s="11"/>
      <c r="IC379" s="11"/>
      <c r="ID379" s="11"/>
      <c r="IE379" s="11"/>
      <c r="IF379" s="11"/>
      <c r="IG379" s="11"/>
      <c r="IH379" s="11"/>
      <c r="II379" s="11"/>
      <c r="IJ379" s="11"/>
      <c r="IK379" s="11"/>
      <c r="IL379" s="11"/>
      <c r="IM379" s="11"/>
      <c r="IN379" s="11"/>
      <c r="IO379" s="11"/>
      <c r="IP379" s="11"/>
      <c r="IQ379" s="11"/>
      <c r="IR379" s="11"/>
      <c r="IS379" s="11"/>
      <c r="IT379" s="11"/>
      <c r="IU379" s="11"/>
      <c r="IV379" s="11"/>
      <c r="IW379" s="11"/>
      <c r="IX379" s="11"/>
      <c r="IY379" s="11"/>
      <c r="IZ379" s="11"/>
      <c r="JA379" s="11"/>
      <c r="JB379" s="11"/>
      <c r="JC379" s="11"/>
      <c r="JD379" s="11"/>
      <c r="JE379" s="11"/>
      <c r="JF379" s="11"/>
      <c r="JG379" s="11"/>
      <c r="JH379" s="11"/>
      <c r="JI379" s="11"/>
      <c r="JJ379" s="11"/>
      <c r="JK379" s="11"/>
      <c r="JL379" s="11"/>
      <c r="JM379" s="11"/>
      <c r="JN379" s="11"/>
      <c r="JO379" s="11"/>
      <c r="JP379" s="11"/>
      <c r="JQ379" s="11"/>
      <c r="JR379" s="11"/>
      <c r="JS379" s="11"/>
      <c r="JT379" s="11"/>
      <c r="JU379" s="11"/>
      <c r="JV379" s="11"/>
    </row>
    <row r="380" spans="1:282" x14ac:dyDescent="0.25">
      <c r="A380" s="1"/>
      <c r="B380" s="1"/>
      <c r="E380" s="49"/>
      <c r="F380" s="49"/>
      <c r="G380" s="49"/>
      <c r="H380" s="49"/>
      <c r="I380" s="49"/>
      <c r="J380" s="49"/>
      <c r="K380" s="49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1"/>
      <c r="AY380" s="11"/>
      <c r="AZ380" s="11"/>
      <c r="BA380" s="11"/>
      <c r="BB380" s="11"/>
      <c r="BC380" s="11"/>
      <c r="BD380" s="11"/>
      <c r="BE380" s="11"/>
      <c r="BF380" s="11"/>
      <c r="BG380" s="11"/>
      <c r="BH380" s="11"/>
      <c r="BI380" s="11"/>
      <c r="BJ380" s="11"/>
      <c r="BK380" s="11"/>
      <c r="BL380" s="11"/>
      <c r="BM380" s="11"/>
      <c r="BN380" s="11"/>
      <c r="BO380" s="11"/>
      <c r="BP380" s="11"/>
      <c r="BQ380" s="11"/>
      <c r="BR380" s="11"/>
      <c r="BS380" s="11"/>
      <c r="BT380" s="11"/>
      <c r="BU380" s="11"/>
      <c r="BV380" s="11"/>
      <c r="BW380" s="11"/>
      <c r="BX380" s="11"/>
      <c r="BY380" s="11"/>
      <c r="BZ380" s="11"/>
      <c r="CA380" s="11"/>
      <c r="CB380" s="11"/>
      <c r="CC380" s="11"/>
      <c r="CD380" s="11"/>
      <c r="CE380" s="11"/>
      <c r="CF380" s="11"/>
      <c r="CG380" s="11"/>
      <c r="CH380" s="11"/>
      <c r="CI380" s="11"/>
      <c r="CJ380" s="11"/>
      <c r="CK380" s="11"/>
      <c r="CL380" s="11"/>
      <c r="CM380" s="11"/>
      <c r="CN380" s="11"/>
      <c r="CO380" s="11"/>
      <c r="CP380" s="11"/>
      <c r="CQ380" s="11"/>
      <c r="CR380" s="11"/>
      <c r="CS380" s="11"/>
      <c r="CT380" s="11"/>
      <c r="CU380" s="11"/>
      <c r="CV380" s="11"/>
      <c r="CW380" s="11"/>
      <c r="CX380" s="11"/>
      <c r="CY380" s="11"/>
      <c r="CZ380" s="11"/>
      <c r="DA380" s="11"/>
      <c r="DB380" s="11"/>
      <c r="DC380" s="11"/>
      <c r="DD380" s="11"/>
      <c r="DE380" s="11"/>
      <c r="DF380" s="11"/>
      <c r="DG380" s="11"/>
      <c r="DH380" s="11"/>
      <c r="DI380" s="11"/>
      <c r="DJ380" s="11"/>
      <c r="DK380" s="11"/>
      <c r="DL380" s="11"/>
      <c r="DM380" s="11"/>
      <c r="DN380" s="11"/>
      <c r="DO380" s="11"/>
      <c r="DP380" s="11"/>
      <c r="DQ380" s="11"/>
      <c r="DR380" s="11"/>
      <c r="DS380" s="11"/>
      <c r="DT380" s="11"/>
      <c r="DU380" s="11"/>
      <c r="DV380" s="11"/>
      <c r="DW380" s="11"/>
      <c r="DX380" s="11"/>
      <c r="DY380" s="11"/>
      <c r="DZ380" s="11"/>
      <c r="EA380" s="11"/>
      <c r="EB380" s="11"/>
      <c r="EC380" s="11"/>
      <c r="ED380" s="11"/>
      <c r="EE380" s="11"/>
      <c r="EF380" s="11"/>
      <c r="EG380" s="11"/>
      <c r="EH380" s="11"/>
      <c r="EI380" s="11"/>
      <c r="EJ380" s="11"/>
      <c r="EK380" s="11"/>
      <c r="EL380" s="11"/>
      <c r="EM380" s="11"/>
      <c r="EN380" s="11"/>
      <c r="EO380" s="11"/>
      <c r="EP380" s="11"/>
      <c r="EQ380" s="11"/>
      <c r="ER380" s="11"/>
      <c r="ES380" s="11"/>
      <c r="ET380" s="11"/>
      <c r="EU380" s="11"/>
      <c r="EV380" s="11"/>
      <c r="EW380" s="11"/>
      <c r="EX380" s="11"/>
      <c r="EY380" s="11"/>
      <c r="EZ380" s="11"/>
      <c r="FA380" s="11"/>
      <c r="FB380" s="11"/>
      <c r="FC380" s="11"/>
      <c r="FD380" s="11"/>
      <c r="FE380" s="11"/>
      <c r="FF380" s="11"/>
      <c r="FG380" s="11"/>
      <c r="FH380" s="11"/>
      <c r="FI380" s="11"/>
      <c r="FJ380" s="11"/>
      <c r="FK380" s="11"/>
      <c r="FL380" s="11"/>
      <c r="FM380" s="11"/>
      <c r="FN380" s="11"/>
      <c r="FO380" s="11"/>
      <c r="FP380" s="11"/>
      <c r="FQ380" s="11"/>
      <c r="FR380" s="11"/>
      <c r="FS380" s="11"/>
      <c r="FT380" s="11"/>
      <c r="FU380" s="11"/>
      <c r="FV380" s="11"/>
      <c r="FW380" s="11"/>
      <c r="FX380" s="11"/>
      <c r="FY380" s="11"/>
      <c r="FZ380" s="11"/>
      <c r="GA380" s="11"/>
      <c r="GB380" s="11"/>
      <c r="GC380" s="11"/>
      <c r="GD380" s="11"/>
      <c r="GE380" s="11"/>
      <c r="GF380" s="11"/>
      <c r="GG380" s="11"/>
      <c r="GH380" s="11"/>
      <c r="GI380" s="11"/>
      <c r="GJ380" s="11"/>
      <c r="GK380" s="11"/>
      <c r="GL380" s="11"/>
      <c r="GM380" s="11"/>
      <c r="GN380" s="11"/>
      <c r="GO380" s="11"/>
      <c r="GP380" s="11"/>
      <c r="GQ380" s="11"/>
      <c r="GR380" s="11"/>
      <c r="GS380" s="11"/>
      <c r="GT380" s="11"/>
      <c r="GU380" s="11"/>
      <c r="GV380" s="11"/>
      <c r="GW380" s="11"/>
      <c r="GX380" s="11"/>
      <c r="GY380" s="11"/>
      <c r="GZ380" s="11"/>
      <c r="HA380" s="11"/>
      <c r="HB380" s="11"/>
      <c r="HC380" s="11"/>
      <c r="HD380" s="11"/>
      <c r="HE380" s="11"/>
      <c r="HF380" s="11"/>
      <c r="HG380" s="11"/>
      <c r="HH380" s="11"/>
      <c r="HI380" s="11"/>
      <c r="HJ380" s="11"/>
      <c r="HK380" s="11"/>
      <c r="HL380" s="11"/>
      <c r="HM380" s="11"/>
      <c r="HN380" s="11"/>
      <c r="HO380" s="11"/>
      <c r="HP380" s="11"/>
      <c r="HQ380" s="11"/>
      <c r="HR380" s="11"/>
      <c r="HS380" s="11"/>
      <c r="HT380" s="11"/>
      <c r="HU380" s="11"/>
      <c r="HV380" s="11"/>
      <c r="HW380" s="11"/>
      <c r="HX380" s="11"/>
      <c r="HY380" s="11"/>
      <c r="HZ380" s="11"/>
      <c r="IA380" s="11"/>
      <c r="IB380" s="11"/>
      <c r="IC380" s="11"/>
      <c r="ID380" s="11"/>
      <c r="IE380" s="11"/>
      <c r="IF380" s="11"/>
      <c r="IG380" s="11"/>
      <c r="IH380" s="11"/>
      <c r="II380" s="11"/>
      <c r="IJ380" s="11"/>
      <c r="IK380" s="11"/>
      <c r="IL380" s="11"/>
      <c r="IM380" s="11"/>
      <c r="IN380" s="11"/>
      <c r="IO380" s="11"/>
      <c r="IP380" s="11"/>
      <c r="IQ380" s="11"/>
      <c r="IR380" s="11"/>
      <c r="IS380" s="11"/>
      <c r="IT380" s="11"/>
      <c r="IU380" s="11"/>
      <c r="IV380" s="11"/>
      <c r="IW380" s="11"/>
      <c r="IX380" s="11"/>
      <c r="IY380" s="11"/>
      <c r="IZ380" s="11"/>
      <c r="JA380" s="11"/>
      <c r="JB380" s="11"/>
      <c r="JC380" s="11"/>
      <c r="JD380" s="11"/>
      <c r="JE380" s="11"/>
      <c r="JF380" s="11"/>
      <c r="JG380" s="11"/>
      <c r="JH380" s="11"/>
      <c r="JI380" s="11"/>
      <c r="JJ380" s="11"/>
      <c r="JK380" s="11"/>
      <c r="JL380" s="11"/>
      <c r="JM380" s="11"/>
      <c r="JN380" s="11"/>
      <c r="JO380" s="11"/>
      <c r="JP380" s="11"/>
      <c r="JQ380" s="11"/>
      <c r="JR380" s="11"/>
      <c r="JS380" s="11"/>
      <c r="JT380" s="11"/>
      <c r="JU380" s="11"/>
      <c r="JV380" s="11"/>
    </row>
    <row r="381" spans="1:282" x14ac:dyDescent="0.25">
      <c r="A381" s="4" t="s">
        <v>305</v>
      </c>
      <c r="B381" s="4"/>
      <c r="C381" s="16"/>
      <c r="D381" s="4"/>
      <c r="E381" s="52"/>
      <c r="F381" s="52"/>
      <c r="G381" s="52"/>
      <c r="H381" s="52"/>
      <c r="I381" s="52"/>
      <c r="J381" s="52"/>
      <c r="K381" s="52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1"/>
      <c r="AY381" s="11"/>
      <c r="AZ381" s="11"/>
      <c r="BA381" s="11"/>
      <c r="BB381" s="11"/>
      <c r="BC381" s="11"/>
      <c r="BD381" s="11"/>
      <c r="BE381" s="11"/>
      <c r="BF381" s="11"/>
      <c r="BG381" s="11"/>
      <c r="BH381" s="11"/>
      <c r="BI381" s="11"/>
      <c r="BJ381" s="11"/>
      <c r="BK381" s="11"/>
      <c r="BL381" s="11"/>
      <c r="BM381" s="11"/>
      <c r="BN381" s="11"/>
      <c r="BO381" s="11"/>
      <c r="BP381" s="11"/>
      <c r="BQ381" s="11"/>
      <c r="BR381" s="11"/>
      <c r="BS381" s="11"/>
      <c r="BT381" s="11"/>
      <c r="BU381" s="11"/>
      <c r="BV381" s="11"/>
      <c r="BW381" s="11"/>
      <c r="BX381" s="11"/>
      <c r="BY381" s="11"/>
      <c r="BZ381" s="11"/>
      <c r="CA381" s="11"/>
      <c r="CB381" s="11"/>
      <c r="CC381" s="11"/>
      <c r="CD381" s="11"/>
      <c r="CE381" s="11"/>
      <c r="CF381" s="11"/>
      <c r="CG381" s="11"/>
      <c r="CH381" s="11"/>
      <c r="CI381" s="11"/>
      <c r="CJ381" s="11"/>
      <c r="CK381" s="11"/>
      <c r="CL381" s="11"/>
      <c r="CM381" s="11"/>
      <c r="CN381" s="11"/>
      <c r="CO381" s="11"/>
      <c r="CP381" s="11"/>
      <c r="CQ381" s="11"/>
      <c r="CR381" s="11"/>
      <c r="CS381" s="11"/>
      <c r="CT381" s="11"/>
      <c r="CU381" s="11"/>
      <c r="CV381" s="11"/>
      <c r="CW381" s="11"/>
      <c r="CX381" s="11"/>
      <c r="CY381" s="11"/>
      <c r="CZ381" s="11"/>
      <c r="DA381" s="11"/>
      <c r="DB381" s="11"/>
      <c r="DC381" s="11"/>
      <c r="DD381" s="11"/>
      <c r="DE381" s="11"/>
      <c r="DF381" s="11"/>
      <c r="DG381" s="11"/>
      <c r="DH381" s="11"/>
      <c r="DI381" s="11"/>
      <c r="DJ381" s="11"/>
      <c r="DK381" s="11"/>
      <c r="DL381" s="11"/>
      <c r="DM381" s="11"/>
      <c r="DN381" s="11"/>
      <c r="DO381" s="11"/>
      <c r="DP381" s="11"/>
      <c r="DQ381" s="11"/>
      <c r="DR381" s="11"/>
      <c r="DS381" s="11"/>
      <c r="DT381" s="11"/>
      <c r="DU381" s="11"/>
      <c r="DV381" s="11"/>
      <c r="DW381" s="11"/>
      <c r="DX381" s="11"/>
      <c r="DY381" s="11"/>
      <c r="DZ381" s="11"/>
      <c r="EA381" s="11"/>
      <c r="EB381" s="11"/>
      <c r="EC381" s="11"/>
      <c r="ED381" s="11"/>
      <c r="EE381" s="11"/>
      <c r="EF381" s="11"/>
      <c r="EG381" s="11"/>
      <c r="EH381" s="11"/>
      <c r="EI381" s="11"/>
      <c r="EJ381" s="11"/>
      <c r="EK381" s="11"/>
      <c r="EL381" s="11"/>
      <c r="EM381" s="11"/>
      <c r="EN381" s="11"/>
      <c r="EO381" s="11"/>
      <c r="EP381" s="11"/>
      <c r="EQ381" s="11"/>
      <c r="ER381" s="11"/>
      <c r="ES381" s="11"/>
      <c r="ET381" s="11"/>
      <c r="EU381" s="11"/>
      <c r="EV381" s="11"/>
      <c r="EW381" s="11"/>
      <c r="EX381" s="11"/>
      <c r="EY381" s="11"/>
      <c r="EZ381" s="11"/>
      <c r="FA381" s="11"/>
      <c r="FB381" s="11"/>
      <c r="FC381" s="11"/>
      <c r="FD381" s="11"/>
      <c r="FE381" s="11"/>
      <c r="FF381" s="11"/>
      <c r="FG381" s="11"/>
      <c r="FH381" s="11"/>
      <c r="FI381" s="11"/>
      <c r="FJ381" s="11"/>
      <c r="FK381" s="11"/>
      <c r="FL381" s="11"/>
      <c r="FM381" s="11"/>
      <c r="FN381" s="11"/>
      <c r="FO381" s="11"/>
      <c r="FP381" s="11"/>
      <c r="FQ381" s="11"/>
      <c r="FR381" s="11"/>
      <c r="FS381" s="11"/>
      <c r="FT381" s="11"/>
      <c r="FU381" s="11"/>
      <c r="FV381" s="11"/>
      <c r="FW381" s="11"/>
      <c r="FX381" s="11"/>
      <c r="FY381" s="11"/>
      <c r="FZ381" s="11"/>
      <c r="GA381" s="11"/>
      <c r="GB381" s="11"/>
      <c r="GC381" s="11"/>
      <c r="GD381" s="11"/>
      <c r="GE381" s="11"/>
      <c r="GF381" s="11"/>
      <c r="GG381" s="11"/>
      <c r="GH381" s="11"/>
      <c r="GI381" s="11"/>
      <c r="GJ381" s="11"/>
      <c r="GK381" s="11"/>
      <c r="GL381" s="11"/>
      <c r="GM381" s="11"/>
      <c r="GN381" s="11"/>
      <c r="GO381" s="11"/>
      <c r="GP381" s="11"/>
      <c r="GQ381" s="11"/>
      <c r="GR381" s="11"/>
      <c r="GS381" s="11"/>
      <c r="GT381" s="11"/>
      <c r="GU381" s="11"/>
      <c r="GV381" s="11"/>
      <c r="GW381" s="11"/>
      <c r="GX381" s="11"/>
      <c r="GY381" s="11"/>
      <c r="GZ381" s="11"/>
      <c r="HA381" s="11"/>
      <c r="HB381" s="11"/>
      <c r="HC381" s="11"/>
      <c r="HD381" s="11"/>
      <c r="HE381" s="11"/>
      <c r="HF381" s="11"/>
      <c r="HG381" s="11"/>
      <c r="HH381" s="11"/>
      <c r="HI381" s="11"/>
      <c r="HJ381" s="11"/>
      <c r="HK381" s="11"/>
      <c r="HL381" s="11"/>
      <c r="HM381" s="11"/>
      <c r="HN381" s="11"/>
      <c r="HO381" s="11"/>
      <c r="HP381" s="11"/>
      <c r="HQ381" s="11"/>
      <c r="HR381" s="11"/>
      <c r="HS381" s="11"/>
      <c r="HT381" s="11"/>
      <c r="HU381" s="11"/>
      <c r="HV381" s="11"/>
      <c r="HW381" s="11"/>
      <c r="HX381" s="11"/>
      <c r="HY381" s="11"/>
      <c r="HZ381" s="11"/>
      <c r="IA381" s="11"/>
      <c r="IB381" s="11"/>
      <c r="IC381" s="11"/>
      <c r="ID381" s="11"/>
      <c r="IE381" s="11"/>
      <c r="IF381" s="11"/>
      <c r="IG381" s="11"/>
      <c r="IH381" s="11"/>
      <c r="II381" s="11"/>
      <c r="IJ381" s="11"/>
      <c r="IK381" s="11"/>
      <c r="IL381" s="11"/>
      <c r="IM381" s="11"/>
      <c r="IN381" s="11"/>
      <c r="IO381" s="11"/>
      <c r="IP381" s="11"/>
      <c r="IQ381" s="11"/>
      <c r="IR381" s="11"/>
      <c r="IS381" s="11"/>
      <c r="IT381" s="11"/>
      <c r="IU381" s="11"/>
      <c r="IV381" s="11"/>
      <c r="IW381" s="11"/>
      <c r="IX381" s="11"/>
      <c r="IY381" s="11"/>
      <c r="IZ381" s="11"/>
      <c r="JA381" s="11"/>
      <c r="JB381" s="11"/>
      <c r="JC381" s="11"/>
      <c r="JD381" s="11"/>
      <c r="JE381" s="11"/>
      <c r="JF381" s="11"/>
      <c r="JG381" s="11"/>
      <c r="JH381" s="11"/>
      <c r="JI381" s="11"/>
      <c r="JJ381" s="11"/>
      <c r="JK381" s="11"/>
      <c r="JL381" s="11"/>
      <c r="JM381" s="11"/>
      <c r="JN381" s="11"/>
      <c r="JO381" s="11"/>
      <c r="JP381" s="11"/>
      <c r="JQ381" s="11"/>
      <c r="JR381" s="11"/>
      <c r="JS381" s="11"/>
      <c r="JT381" s="11"/>
      <c r="JU381" s="11"/>
      <c r="JV381" s="11"/>
    </row>
    <row r="382" spans="1:282" x14ac:dyDescent="0.25">
      <c r="A382" t="s">
        <v>117</v>
      </c>
      <c r="B382" t="s">
        <v>195</v>
      </c>
      <c r="C382" s="13" t="s">
        <v>307</v>
      </c>
      <c r="D382" t="s">
        <v>203</v>
      </c>
      <c r="E382" s="40">
        <v>38000</v>
      </c>
      <c r="F382" s="40">
        <f>E382*0.0287</f>
        <v>1090.5999999999999</v>
      </c>
      <c r="G382">
        <v>160.38</v>
      </c>
      <c r="H382" s="40">
        <f>E382*0.0304</f>
        <v>1155.2</v>
      </c>
      <c r="I382" s="40">
        <v>165</v>
      </c>
      <c r="J382" s="40">
        <v>2571.1799999999998</v>
      </c>
      <c r="K382" s="40">
        <f>E382-J382</f>
        <v>35428.82</v>
      </c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1"/>
      <c r="AY382" s="11"/>
      <c r="AZ382" s="11"/>
      <c r="BA382" s="11"/>
      <c r="BB382" s="11"/>
      <c r="BC382" s="11"/>
      <c r="BD382" s="11"/>
      <c r="BE382" s="11"/>
      <c r="BF382" s="11"/>
      <c r="BG382" s="11"/>
      <c r="BH382" s="11"/>
      <c r="BI382" s="11"/>
      <c r="BJ382" s="11"/>
      <c r="BK382" s="11"/>
      <c r="BL382" s="11"/>
      <c r="BM382" s="11"/>
      <c r="BN382" s="11"/>
      <c r="BO382" s="11"/>
      <c r="BP382" s="11"/>
      <c r="BQ382" s="11"/>
      <c r="BR382" s="11"/>
      <c r="BS382" s="11"/>
      <c r="BT382" s="11"/>
      <c r="BU382" s="11"/>
      <c r="BV382" s="11"/>
      <c r="BW382" s="11"/>
      <c r="BX382" s="11"/>
      <c r="BY382" s="11"/>
      <c r="BZ382" s="11"/>
      <c r="CA382" s="11"/>
      <c r="CB382" s="11"/>
      <c r="CC382" s="11"/>
      <c r="CD382" s="11"/>
      <c r="CE382" s="11"/>
      <c r="CF382" s="11"/>
      <c r="CG382" s="11"/>
      <c r="CH382" s="11"/>
      <c r="CI382" s="11"/>
      <c r="CJ382" s="11"/>
      <c r="CK382" s="11"/>
      <c r="CL382" s="11"/>
      <c r="CM382" s="11"/>
      <c r="CN382" s="11"/>
      <c r="CO382" s="11"/>
      <c r="CP382" s="11"/>
      <c r="CQ382" s="11"/>
      <c r="CR382" s="11"/>
      <c r="CS382" s="11"/>
      <c r="CT382" s="11"/>
      <c r="CU382" s="11"/>
      <c r="CV382" s="11"/>
      <c r="CW382" s="11"/>
      <c r="CX382" s="11"/>
      <c r="CY382" s="11"/>
      <c r="CZ382" s="11"/>
      <c r="DA382" s="11"/>
      <c r="DB382" s="11"/>
      <c r="DC382" s="11"/>
      <c r="DD382" s="11"/>
      <c r="DE382" s="11"/>
      <c r="DF382" s="11"/>
      <c r="DG382" s="11"/>
      <c r="DH382" s="11"/>
      <c r="DI382" s="11"/>
      <c r="DJ382" s="11"/>
      <c r="DK382" s="11"/>
      <c r="DL382" s="11"/>
      <c r="DM382" s="11"/>
      <c r="DN382" s="11"/>
      <c r="DO382" s="11"/>
      <c r="DP382" s="11"/>
      <c r="DQ382" s="11"/>
      <c r="DR382" s="11"/>
      <c r="DS382" s="11"/>
      <c r="DT382" s="11"/>
      <c r="DU382" s="11"/>
      <c r="DV382" s="11"/>
      <c r="DW382" s="11"/>
      <c r="DX382" s="11"/>
      <c r="DY382" s="11"/>
      <c r="DZ382" s="11"/>
      <c r="EA382" s="11"/>
      <c r="EB382" s="11"/>
      <c r="EC382" s="11"/>
      <c r="ED382" s="11"/>
      <c r="EE382" s="11"/>
      <c r="EF382" s="11"/>
      <c r="EG382" s="11"/>
      <c r="EH382" s="11"/>
      <c r="EI382" s="11"/>
      <c r="EJ382" s="11"/>
      <c r="EK382" s="11"/>
      <c r="EL382" s="11"/>
      <c r="EM382" s="11"/>
      <c r="EN382" s="11"/>
      <c r="EO382" s="11"/>
      <c r="EP382" s="11"/>
      <c r="EQ382" s="11"/>
      <c r="ER382" s="11"/>
      <c r="ES382" s="11"/>
      <c r="ET382" s="11"/>
      <c r="EU382" s="11"/>
      <c r="EV382" s="11"/>
      <c r="EW382" s="11"/>
      <c r="EX382" s="11"/>
      <c r="EY382" s="11"/>
      <c r="EZ382" s="11"/>
      <c r="FA382" s="11"/>
      <c r="FB382" s="11"/>
      <c r="FC382" s="11"/>
      <c r="FD382" s="11"/>
      <c r="FE382" s="11"/>
      <c r="FF382" s="11"/>
      <c r="FG382" s="11"/>
      <c r="FH382" s="11"/>
      <c r="FI382" s="11"/>
      <c r="FJ382" s="11"/>
      <c r="FK382" s="11"/>
      <c r="FL382" s="11"/>
      <c r="FM382" s="11"/>
      <c r="FN382" s="11"/>
      <c r="FO382" s="11"/>
      <c r="FP382" s="11"/>
      <c r="FQ382" s="11"/>
      <c r="FR382" s="11"/>
      <c r="FS382" s="11"/>
      <c r="FT382" s="11"/>
      <c r="FU382" s="11"/>
      <c r="FV382" s="11"/>
      <c r="FW382" s="11"/>
      <c r="FX382" s="11"/>
      <c r="FY382" s="11"/>
      <c r="FZ382" s="11"/>
      <c r="GA382" s="11"/>
      <c r="GB382" s="11"/>
      <c r="GC382" s="11"/>
      <c r="GD382" s="11"/>
      <c r="GE382" s="11"/>
      <c r="GF382" s="11"/>
      <c r="GG382" s="11"/>
      <c r="GH382" s="11"/>
      <c r="GI382" s="11"/>
      <c r="GJ382" s="11"/>
      <c r="GK382" s="11"/>
      <c r="GL382" s="11"/>
      <c r="GM382" s="11"/>
      <c r="GN382" s="11"/>
      <c r="GO382" s="11"/>
      <c r="GP382" s="11"/>
      <c r="GQ382" s="11"/>
      <c r="GR382" s="11"/>
      <c r="GS382" s="11"/>
      <c r="GT382" s="11"/>
      <c r="GU382" s="11"/>
      <c r="GV382" s="11"/>
      <c r="GW382" s="11"/>
      <c r="GX382" s="11"/>
      <c r="GY382" s="11"/>
      <c r="GZ382" s="11"/>
      <c r="HA382" s="11"/>
      <c r="HB382" s="11"/>
      <c r="HC382" s="11"/>
      <c r="HD382" s="11"/>
      <c r="HE382" s="11"/>
      <c r="HF382" s="11"/>
      <c r="HG382" s="11"/>
      <c r="HH382" s="11"/>
      <c r="HI382" s="11"/>
      <c r="HJ382" s="11"/>
      <c r="HK382" s="11"/>
      <c r="HL382" s="11"/>
      <c r="HM382" s="11"/>
      <c r="HN382" s="11"/>
      <c r="HO382" s="11"/>
      <c r="HP382" s="11"/>
      <c r="HQ382" s="11"/>
      <c r="HR382" s="11"/>
      <c r="HS382" s="11"/>
      <c r="HT382" s="11"/>
      <c r="HU382" s="11"/>
      <c r="HV382" s="11"/>
      <c r="HW382" s="11"/>
      <c r="HX382" s="11"/>
      <c r="HY382" s="11"/>
      <c r="HZ382" s="11"/>
      <c r="IA382" s="11"/>
      <c r="IB382" s="11"/>
      <c r="IC382" s="11"/>
      <c r="ID382" s="11"/>
      <c r="IE382" s="11"/>
      <c r="IF382" s="11"/>
      <c r="IG382" s="11"/>
      <c r="IH382" s="11"/>
      <c r="II382" s="11"/>
      <c r="IJ382" s="11"/>
      <c r="IK382" s="11"/>
      <c r="IL382" s="11"/>
      <c r="IM382" s="11"/>
      <c r="IN382" s="11"/>
      <c r="IO382" s="11"/>
      <c r="IP382" s="11"/>
      <c r="IQ382" s="11"/>
      <c r="IR382" s="11"/>
      <c r="IS382" s="11"/>
      <c r="IT382" s="11"/>
      <c r="IU382" s="11"/>
      <c r="IV382" s="11"/>
      <c r="IW382" s="11"/>
      <c r="IX382" s="11"/>
      <c r="IY382" s="11"/>
      <c r="IZ382" s="11"/>
      <c r="JA382" s="11"/>
      <c r="JB382" s="11"/>
      <c r="JC382" s="11"/>
      <c r="JD382" s="11"/>
      <c r="JE382" s="11"/>
      <c r="JF382" s="11"/>
      <c r="JG382" s="11"/>
      <c r="JH382" s="11"/>
      <c r="JI382" s="11"/>
      <c r="JJ382" s="11"/>
      <c r="JK382" s="11"/>
      <c r="JL382" s="11"/>
      <c r="JM382" s="11"/>
      <c r="JN382" s="11"/>
      <c r="JO382" s="11"/>
      <c r="JP382" s="11"/>
      <c r="JQ382" s="11"/>
      <c r="JR382" s="11"/>
      <c r="JS382" s="11"/>
      <c r="JT382" s="11"/>
      <c r="JU382" s="11"/>
      <c r="JV382" s="11"/>
    </row>
    <row r="383" spans="1:282" x14ac:dyDescent="0.25">
      <c r="A383" s="2" t="s">
        <v>12</v>
      </c>
      <c r="B383" s="2">
        <v>1</v>
      </c>
      <c r="C383" s="14"/>
      <c r="D383" s="2"/>
      <c r="E383" s="48">
        <f t="shared" ref="E383:K383" si="79">SUM(E382:E382)</f>
        <v>38000</v>
      </c>
      <c r="F383" s="48">
        <f t="shared" si="79"/>
        <v>1090.5999999999999</v>
      </c>
      <c r="G383" s="48">
        <f t="shared" si="79"/>
        <v>160.38</v>
      </c>
      <c r="H383" s="48">
        <f t="shared" si="79"/>
        <v>1155.2</v>
      </c>
      <c r="I383" s="48">
        <f t="shared" si="79"/>
        <v>165</v>
      </c>
      <c r="J383" s="48">
        <f t="shared" si="79"/>
        <v>2571.1799999999998</v>
      </c>
      <c r="K383" s="47">
        <f t="shared" si="79"/>
        <v>35428.82</v>
      </c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1"/>
      <c r="AY383" s="11"/>
      <c r="AZ383" s="11"/>
      <c r="BA383" s="11"/>
      <c r="BB383" s="11"/>
      <c r="BC383" s="11"/>
      <c r="BD383" s="11"/>
      <c r="BE383" s="11"/>
      <c r="BF383" s="11"/>
      <c r="BG383" s="11"/>
      <c r="BH383" s="11"/>
      <c r="BI383" s="11"/>
      <c r="BJ383" s="11"/>
      <c r="BK383" s="11"/>
      <c r="BL383" s="11"/>
      <c r="BM383" s="11"/>
      <c r="BN383" s="11"/>
      <c r="BO383" s="11"/>
      <c r="BP383" s="11"/>
      <c r="BQ383" s="11"/>
      <c r="BR383" s="11"/>
      <c r="BS383" s="11"/>
      <c r="BT383" s="11"/>
      <c r="BU383" s="11"/>
      <c r="BV383" s="11"/>
      <c r="BW383" s="11"/>
      <c r="BX383" s="11"/>
      <c r="BY383" s="11"/>
      <c r="BZ383" s="11"/>
      <c r="CA383" s="11"/>
      <c r="CB383" s="11"/>
      <c r="CC383" s="11"/>
      <c r="CD383" s="11"/>
      <c r="CE383" s="11"/>
      <c r="CF383" s="11"/>
      <c r="CG383" s="11"/>
      <c r="CH383" s="11"/>
      <c r="CI383" s="11"/>
      <c r="CJ383" s="11"/>
      <c r="CK383" s="11"/>
      <c r="CL383" s="11"/>
      <c r="CM383" s="11"/>
      <c r="CN383" s="11"/>
      <c r="CO383" s="11"/>
      <c r="CP383" s="11"/>
      <c r="CQ383" s="11"/>
      <c r="CR383" s="11"/>
      <c r="CS383" s="11"/>
      <c r="CT383" s="11"/>
      <c r="CU383" s="11"/>
      <c r="CV383" s="11"/>
      <c r="CW383" s="11"/>
      <c r="CX383" s="11"/>
      <c r="CY383" s="11"/>
      <c r="CZ383" s="11"/>
      <c r="DA383" s="11"/>
      <c r="DB383" s="11"/>
      <c r="DC383" s="11"/>
      <c r="DD383" s="11"/>
      <c r="DE383" s="11"/>
      <c r="DF383" s="11"/>
      <c r="DG383" s="11"/>
      <c r="DH383" s="11"/>
      <c r="DI383" s="11"/>
      <c r="DJ383" s="11"/>
      <c r="DK383" s="11"/>
      <c r="DL383" s="11"/>
      <c r="DM383" s="11"/>
      <c r="DN383" s="11"/>
      <c r="DO383" s="11"/>
      <c r="DP383" s="11"/>
      <c r="DQ383" s="11"/>
      <c r="DR383" s="11"/>
      <c r="DS383" s="11"/>
      <c r="DT383" s="11"/>
      <c r="DU383" s="11"/>
      <c r="DV383" s="11"/>
      <c r="DW383" s="11"/>
      <c r="DX383" s="11"/>
      <c r="DY383" s="11"/>
      <c r="DZ383" s="11"/>
      <c r="EA383" s="11"/>
      <c r="EB383" s="11"/>
      <c r="EC383" s="11"/>
      <c r="ED383" s="11"/>
      <c r="EE383" s="11"/>
      <c r="EF383" s="11"/>
      <c r="EG383" s="11"/>
      <c r="EH383" s="11"/>
      <c r="EI383" s="11"/>
      <c r="EJ383" s="11"/>
      <c r="EK383" s="11"/>
      <c r="EL383" s="11"/>
      <c r="EM383" s="11"/>
      <c r="EN383" s="11"/>
      <c r="EO383" s="11"/>
      <c r="EP383" s="11"/>
      <c r="EQ383" s="11"/>
      <c r="ER383" s="11"/>
      <c r="ES383" s="11"/>
      <c r="ET383" s="11"/>
      <c r="EU383" s="11"/>
      <c r="EV383" s="11"/>
      <c r="EW383" s="11"/>
      <c r="EX383" s="11"/>
      <c r="EY383" s="11"/>
      <c r="EZ383" s="11"/>
      <c r="FA383" s="11"/>
      <c r="FB383" s="11"/>
      <c r="FC383" s="11"/>
      <c r="FD383" s="11"/>
      <c r="FE383" s="11"/>
      <c r="FF383" s="11"/>
      <c r="FG383" s="11"/>
      <c r="FH383" s="11"/>
      <c r="FI383" s="11"/>
      <c r="FJ383" s="11"/>
      <c r="FK383" s="11"/>
      <c r="FL383" s="11"/>
      <c r="FM383" s="11"/>
      <c r="FN383" s="11"/>
      <c r="FO383" s="11"/>
      <c r="FP383" s="11"/>
      <c r="FQ383" s="11"/>
      <c r="FR383" s="11"/>
      <c r="FS383" s="11"/>
      <c r="FT383" s="11"/>
      <c r="FU383" s="11"/>
      <c r="FV383" s="11"/>
      <c r="FW383" s="11"/>
      <c r="FX383" s="11"/>
      <c r="FY383" s="11"/>
      <c r="FZ383" s="11"/>
      <c r="GA383" s="11"/>
      <c r="GB383" s="11"/>
      <c r="GC383" s="11"/>
      <c r="GD383" s="11"/>
      <c r="GE383" s="11"/>
      <c r="GF383" s="11"/>
      <c r="GG383" s="11"/>
      <c r="GH383" s="11"/>
      <c r="GI383" s="11"/>
      <c r="GJ383" s="11"/>
      <c r="GK383" s="11"/>
      <c r="GL383" s="11"/>
      <c r="GM383" s="11"/>
      <c r="GN383" s="11"/>
      <c r="GO383" s="11"/>
      <c r="GP383" s="11"/>
      <c r="GQ383" s="11"/>
      <c r="GR383" s="11"/>
      <c r="GS383" s="11"/>
      <c r="GT383" s="11"/>
      <c r="GU383" s="11"/>
      <c r="GV383" s="11"/>
      <c r="GW383" s="11"/>
      <c r="GX383" s="11"/>
      <c r="GY383" s="11"/>
      <c r="GZ383" s="11"/>
      <c r="HA383" s="11"/>
      <c r="HB383" s="11"/>
      <c r="HC383" s="11"/>
      <c r="HD383" s="11"/>
      <c r="HE383" s="11"/>
      <c r="HF383" s="11"/>
      <c r="HG383" s="11"/>
      <c r="HH383" s="11"/>
      <c r="HI383" s="11"/>
      <c r="HJ383" s="11"/>
      <c r="HK383" s="11"/>
      <c r="HL383" s="11"/>
      <c r="HM383" s="11"/>
      <c r="HN383" s="11"/>
      <c r="HO383" s="11"/>
      <c r="HP383" s="11"/>
      <c r="HQ383" s="11"/>
      <c r="HR383" s="11"/>
      <c r="HS383" s="11"/>
      <c r="HT383" s="11"/>
      <c r="HU383" s="11"/>
      <c r="HV383" s="11"/>
      <c r="HW383" s="11"/>
      <c r="HX383" s="11"/>
      <c r="HY383" s="11"/>
      <c r="HZ383" s="11"/>
      <c r="IA383" s="11"/>
      <c r="IB383" s="11"/>
      <c r="IC383" s="11"/>
      <c r="ID383" s="11"/>
      <c r="IE383" s="11"/>
      <c r="IF383" s="11"/>
      <c r="IG383" s="11"/>
      <c r="IH383" s="11"/>
      <c r="II383" s="11"/>
      <c r="IJ383" s="11"/>
      <c r="IK383" s="11"/>
      <c r="IL383" s="11"/>
      <c r="IM383" s="11"/>
      <c r="IN383" s="11"/>
      <c r="IO383" s="11"/>
      <c r="IP383" s="11"/>
      <c r="IQ383" s="11"/>
      <c r="IR383" s="11"/>
      <c r="IS383" s="11"/>
      <c r="IT383" s="11"/>
      <c r="IU383" s="11"/>
      <c r="IV383" s="11"/>
      <c r="IW383" s="11"/>
      <c r="IX383" s="11"/>
      <c r="IY383" s="11"/>
      <c r="IZ383" s="11"/>
      <c r="JA383" s="11"/>
      <c r="JB383" s="11"/>
      <c r="JC383" s="11"/>
      <c r="JD383" s="11"/>
      <c r="JE383" s="11"/>
      <c r="JF383" s="11"/>
      <c r="JG383" s="11"/>
      <c r="JH383" s="11"/>
      <c r="JI383" s="11"/>
      <c r="JJ383" s="11"/>
      <c r="JK383" s="11"/>
      <c r="JL383" s="11"/>
      <c r="JM383" s="11"/>
      <c r="JN383" s="11"/>
      <c r="JO383" s="11"/>
      <c r="JP383" s="11"/>
      <c r="JQ383" s="11"/>
      <c r="JR383" s="11"/>
      <c r="JS383" s="11"/>
      <c r="JT383" s="11"/>
      <c r="JU383" s="11"/>
      <c r="JV383" s="11"/>
    </row>
    <row r="384" spans="1:282" x14ac:dyDescent="0.25">
      <c r="A384" s="10"/>
      <c r="B384" s="10"/>
      <c r="C384" s="15"/>
      <c r="D384" s="10"/>
      <c r="E384" s="51"/>
      <c r="F384" s="51"/>
      <c r="G384" s="51"/>
      <c r="H384" s="51"/>
      <c r="I384" s="51"/>
      <c r="J384" s="51"/>
      <c r="K384" s="5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1"/>
      <c r="AY384" s="11"/>
      <c r="AZ384" s="11"/>
      <c r="BA384" s="11"/>
      <c r="BB384" s="11"/>
      <c r="BC384" s="11"/>
      <c r="BD384" s="11"/>
      <c r="BE384" s="11"/>
      <c r="BF384" s="11"/>
      <c r="BG384" s="11"/>
      <c r="BH384" s="11"/>
      <c r="BI384" s="11"/>
      <c r="BJ384" s="11"/>
      <c r="BK384" s="11"/>
      <c r="BL384" s="11"/>
      <c r="BM384" s="11"/>
      <c r="BN384" s="11"/>
      <c r="BO384" s="11"/>
      <c r="BP384" s="11"/>
      <c r="BQ384" s="11"/>
      <c r="BR384" s="11"/>
      <c r="BS384" s="11"/>
      <c r="BT384" s="11"/>
      <c r="BU384" s="11"/>
      <c r="BV384" s="11"/>
      <c r="BW384" s="11"/>
      <c r="BX384" s="11"/>
      <c r="BY384" s="11"/>
      <c r="BZ384" s="11"/>
      <c r="CA384" s="11"/>
      <c r="CB384" s="11"/>
      <c r="CC384" s="11"/>
      <c r="CD384" s="11"/>
      <c r="CE384" s="11"/>
      <c r="CF384" s="11"/>
      <c r="CG384" s="11"/>
      <c r="CH384" s="11"/>
      <c r="CI384" s="11"/>
      <c r="CJ384" s="11"/>
      <c r="CK384" s="11"/>
      <c r="CL384" s="11"/>
      <c r="CM384" s="11"/>
      <c r="CN384" s="11"/>
      <c r="CO384" s="11"/>
      <c r="CP384" s="11"/>
      <c r="CQ384" s="11"/>
      <c r="CR384" s="11"/>
      <c r="CS384" s="11"/>
      <c r="CT384" s="11"/>
      <c r="CU384" s="11"/>
      <c r="CV384" s="11"/>
      <c r="CW384" s="11"/>
      <c r="CX384" s="11"/>
      <c r="CY384" s="11"/>
      <c r="CZ384" s="11"/>
      <c r="DA384" s="11"/>
      <c r="DB384" s="11"/>
      <c r="DC384" s="11"/>
      <c r="DD384" s="11"/>
      <c r="DE384" s="11"/>
      <c r="DF384" s="11"/>
      <c r="DG384" s="11"/>
      <c r="DH384" s="11"/>
      <c r="DI384" s="11"/>
      <c r="DJ384" s="11"/>
      <c r="DK384" s="11"/>
      <c r="DL384" s="11"/>
      <c r="DM384" s="11"/>
      <c r="DN384" s="11"/>
      <c r="DO384" s="11"/>
      <c r="DP384" s="11"/>
      <c r="DQ384" s="11"/>
      <c r="DR384" s="11"/>
      <c r="DS384" s="11"/>
      <c r="DT384" s="11"/>
      <c r="DU384" s="11"/>
      <c r="DV384" s="11"/>
      <c r="DW384" s="11"/>
      <c r="DX384" s="11"/>
      <c r="DY384" s="11"/>
      <c r="DZ384" s="11"/>
      <c r="EA384" s="11"/>
      <c r="EB384" s="11"/>
      <c r="EC384" s="11"/>
      <c r="ED384" s="11"/>
      <c r="EE384" s="11"/>
      <c r="EF384" s="11"/>
      <c r="EG384" s="11"/>
      <c r="EH384" s="11"/>
      <c r="EI384" s="11"/>
      <c r="EJ384" s="11"/>
      <c r="EK384" s="11"/>
      <c r="EL384" s="11"/>
      <c r="EM384" s="11"/>
      <c r="EN384" s="11"/>
      <c r="EO384" s="11"/>
      <c r="EP384" s="11"/>
      <c r="EQ384" s="11"/>
      <c r="ER384" s="11"/>
      <c r="ES384" s="11"/>
      <c r="ET384" s="11"/>
      <c r="EU384" s="11"/>
      <c r="EV384" s="11"/>
      <c r="EW384" s="11"/>
      <c r="EX384" s="11"/>
      <c r="EY384" s="11"/>
      <c r="EZ384" s="11"/>
      <c r="FA384" s="11"/>
      <c r="FB384" s="11"/>
      <c r="FC384" s="11"/>
      <c r="FD384" s="11"/>
      <c r="FE384" s="11"/>
      <c r="FF384" s="11"/>
      <c r="FG384" s="11"/>
      <c r="FH384" s="11"/>
      <c r="FI384" s="11"/>
      <c r="FJ384" s="11"/>
      <c r="FK384" s="11"/>
      <c r="FL384" s="11"/>
      <c r="FM384" s="11"/>
      <c r="FN384" s="11"/>
      <c r="FO384" s="11"/>
      <c r="FP384" s="11"/>
      <c r="FQ384" s="11"/>
      <c r="FR384" s="11"/>
      <c r="FS384" s="11"/>
      <c r="FT384" s="11"/>
      <c r="FU384" s="11"/>
      <c r="FV384" s="11"/>
      <c r="FW384" s="11"/>
      <c r="FX384" s="11"/>
      <c r="FY384" s="11"/>
      <c r="FZ384" s="11"/>
      <c r="GA384" s="11"/>
      <c r="GB384" s="11"/>
      <c r="GC384" s="11"/>
      <c r="GD384" s="11"/>
      <c r="GE384" s="11"/>
      <c r="GF384" s="11"/>
      <c r="GG384" s="11"/>
      <c r="GH384" s="11"/>
      <c r="GI384" s="11"/>
      <c r="GJ384" s="11"/>
      <c r="GK384" s="11"/>
      <c r="GL384" s="11"/>
      <c r="GM384" s="11"/>
      <c r="GN384" s="11"/>
      <c r="GO384" s="11"/>
      <c r="GP384" s="11"/>
      <c r="GQ384" s="11"/>
      <c r="GR384" s="11"/>
      <c r="GS384" s="11"/>
      <c r="GT384" s="11"/>
      <c r="GU384" s="11"/>
      <c r="GV384" s="11"/>
      <c r="GW384" s="11"/>
      <c r="GX384" s="11"/>
      <c r="GY384" s="11"/>
      <c r="GZ384" s="11"/>
      <c r="HA384" s="11"/>
      <c r="HB384" s="11"/>
      <c r="HC384" s="11"/>
      <c r="HD384" s="11"/>
      <c r="HE384" s="11"/>
      <c r="HF384" s="11"/>
      <c r="HG384" s="11"/>
      <c r="HH384" s="11"/>
      <c r="HI384" s="11"/>
      <c r="HJ384" s="11"/>
      <c r="HK384" s="11"/>
      <c r="HL384" s="11"/>
      <c r="HM384" s="11"/>
      <c r="HN384" s="11"/>
      <c r="HO384" s="11"/>
      <c r="HP384" s="11"/>
      <c r="HQ384" s="11"/>
      <c r="HR384" s="11"/>
      <c r="HS384" s="11"/>
      <c r="HT384" s="11"/>
      <c r="HU384" s="11"/>
      <c r="HV384" s="11"/>
      <c r="HW384" s="11"/>
      <c r="HX384" s="11"/>
      <c r="HY384" s="11"/>
      <c r="HZ384" s="11"/>
      <c r="IA384" s="11"/>
      <c r="IB384" s="11"/>
      <c r="IC384" s="11"/>
      <c r="ID384" s="11"/>
      <c r="IE384" s="11"/>
      <c r="IF384" s="11"/>
      <c r="IG384" s="11"/>
      <c r="IH384" s="11"/>
      <c r="II384" s="11"/>
      <c r="IJ384" s="11"/>
      <c r="IK384" s="11"/>
      <c r="IL384" s="11"/>
      <c r="IM384" s="11"/>
      <c r="IN384" s="11"/>
      <c r="IO384" s="11"/>
      <c r="IP384" s="11"/>
      <c r="IQ384" s="11"/>
      <c r="IR384" s="11"/>
      <c r="IS384" s="11"/>
      <c r="IT384" s="11"/>
      <c r="IU384" s="11"/>
      <c r="IV384" s="11"/>
      <c r="IW384" s="11"/>
      <c r="IX384" s="11"/>
      <c r="IY384" s="11"/>
      <c r="IZ384" s="11"/>
      <c r="JA384" s="11"/>
      <c r="JB384" s="11"/>
      <c r="JC384" s="11"/>
      <c r="JD384" s="11"/>
      <c r="JE384" s="11"/>
      <c r="JF384" s="11"/>
      <c r="JG384" s="11"/>
      <c r="JH384" s="11"/>
      <c r="JI384" s="11"/>
      <c r="JJ384" s="11"/>
      <c r="JK384" s="11"/>
      <c r="JL384" s="11"/>
      <c r="JM384" s="11"/>
      <c r="JN384" s="11"/>
      <c r="JO384" s="11"/>
      <c r="JP384" s="11"/>
      <c r="JQ384" s="11"/>
      <c r="JR384" s="11"/>
      <c r="JS384" s="11"/>
      <c r="JT384" s="11"/>
      <c r="JU384" s="11"/>
      <c r="JV384" s="11"/>
    </row>
    <row r="385" spans="1:282" x14ac:dyDescent="0.25">
      <c r="A385" s="4" t="s">
        <v>306</v>
      </c>
      <c r="B385" s="10"/>
      <c r="C385" s="15"/>
      <c r="D385" s="10"/>
      <c r="E385" s="51"/>
      <c r="F385" s="51"/>
      <c r="G385" s="51"/>
      <c r="H385" s="51"/>
      <c r="J385" s="51"/>
      <c r="K385" s="5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1"/>
      <c r="AY385" s="11"/>
      <c r="AZ385" s="11"/>
      <c r="BA385" s="11"/>
      <c r="BB385" s="11"/>
      <c r="BC385" s="11"/>
      <c r="BD385" s="11"/>
      <c r="BE385" s="11"/>
      <c r="BF385" s="11"/>
      <c r="BG385" s="11"/>
      <c r="BH385" s="11"/>
      <c r="BI385" s="11"/>
      <c r="BJ385" s="11"/>
      <c r="BK385" s="11"/>
      <c r="BL385" s="11"/>
      <c r="BM385" s="11"/>
      <c r="BN385" s="11"/>
      <c r="BO385" s="11"/>
      <c r="BP385" s="11"/>
      <c r="BQ385" s="11"/>
      <c r="BR385" s="11"/>
      <c r="BS385" s="11"/>
      <c r="BT385" s="11"/>
      <c r="BU385" s="11"/>
      <c r="BV385" s="11"/>
      <c r="BW385" s="11"/>
      <c r="BX385" s="11"/>
      <c r="BY385" s="11"/>
      <c r="BZ385" s="11"/>
      <c r="CA385" s="11"/>
      <c r="CB385" s="11"/>
      <c r="CC385" s="11"/>
      <c r="CD385" s="11"/>
      <c r="CE385" s="11"/>
      <c r="CF385" s="11"/>
      <c r="CG385" s="11"/>
      <c r="CH385" s="11"/>
      <c r="CI385" s="11"/>
      <c r="CJ385" s="11"/>
      <c r="CK385" s="11"/>
      <c r="CL385" s="11"/>
      <c r="CM385" s="11"/>
      <c r="CN385" s="11"/>
      <c r="CO385" s="11"/>
      <c r="CP385" s="11"/>
      <c r="CQ385" s="11"/>
      <c r="CR385" s="11"/>
      <c r="CS385" s="11"/>
      <c r="CT385" s="11"/>
      <c r="CU385" s="11"/>
      <c r="CV385" s="11"/>
      <c r="CW385" s="11"/>
      <c r="CX385" s="11"/>
      <c r="CY385" s="11"/>
      <c r="CZ385" s="11"/>
      <c r="DA385" s="11"/>
      <c r="DB385" s="11"/>
      <c r="DC385" s="11"/>
      <c r="DD385" s="11"/>
      <c r="DE385" s="11"/>
      <c r="DF385" s="11"/>
      <c r="DG385" s="11"/>
      <c r="DH385" s="11"/>
      <c r="DI385" s="11"/>
      <c r="DJ385" s="11"/>
      <c r="DK385" s="11"/>
      <c r="DL385" s="11"/>
      <c r="DM385" s="11"/>
      <c r="DN385" s="11"/>
      <c r="DO385" s="11"/>
      <c r="DP385" s="11"/>
      <c r="DQ385" s="11"/>
      <c r="DR385" s="11"/>
      <c r="DS385" s="11"/>
      <c r="DT385" s="11"/>
      <c r="DU385" s="11"/>
      <c r="DV385" s="11"/>
      <c r="DW385" s="11"/>
      <c r="DX385" s="11"/>
      <c r="DY385" s="11"/>
      <c r="DZ385" s="11"/>
      <c r="EA385" s="11"/>
      <c r="EB385" s="11"/>
      <c r="EC385" s="11"/>
      <c r="ED385" s="11"/>
      <c r="EE385" s="11"/>
      <c r="EF385" s="11"/>
      <c r="EG385" s="11"/>
      <c r="EH385" s="11"/>
      <c r="EI385" s="11"/>
      <c r="EJ385" s="11"/>
      <c r="EK385" s="11"/>
      <c r="EL385" s="11"/>
      <c r="EM385" s="11"/>
      <c r="EN385" s="11"/>
      <c r="EO385" s="11"/>
      <c r="EP385" s="11"/>
      <c r="EQ385" s="11"/>
      <c r="ER385" s="11"/>
      <c r="ES385" s="11"/>
      <c r="ET385" s="11"/>
      <c r="EU385" s="11"/>
      <c r="EV385" s="11"/>
      <c r="EW385" s="11"/>
      <c r="EX385" s="11"/>
      <c r="EY385" s="11"/>
      <c r="EZ385" s="11"/>
      <c r="FA385" s="11"/>
      <c r="FB385" s="11"/>
      <c r="FC385" s="11"/>
      <c r="FD385" s="11"/>
      <c r="FE385" s="11"/>
      <c r="FF385" s="11"/>
      <c r="FG385" s="11"/>
      <c r="FH385" s="11"/>
      <c r="FI385" s="11"/>
      <c r="FJ385" s="11"/>
      <c r="FK385" s="11"/>
      <c r="FL385" s="11"/>
      <c r="FM385" s="11"/>
      <c r="FN385" s="11"/>
      <c r="FO385" s="11"/>
      <c r="FP385" s="11"/>
      <c r="FQ385" s="11"/>
      <c r="FR385" s="11"/>
      <c r="FS385" s="11"/>
      <c r="FT385" s="11"/>
      <c r="FU385" s="11"/>
      <c r="FV385" s="11"/>
      <c r="FW385" s="11"/>
      <c r="FX385" s="11"/>
      <c r="FY385" s="11"/>
      <c r="FZ385" s="11"/>
      <c r="GA385" s="11"/>
      <c r="GB385" s="11"/>
      <c r="GC385" s="11"/>
      <c r="GD385" s="11"/>
      <c r="GE385" s="11"/>
      <c r="GF385" s="11"/>
      <c r="GG385" s="11"/>
      <c r="GH385" s="11"/>
      <c r="GI385" s="11"/>
      <c r="GJ385" s="11"/>
      <c r="GK385" s="11"/>
      <c r="GL385" s="11"/>
      <c r="GM385" s="11"/>
      <c r="GN385" s="11"/>
      <c r="GO385" s="11"/>
      <c r="GP385" s="11"/>
      <c r="GQ385" s="11"/>
      <c r="GR385" s="11"/>
      <c r="GS385" s="11"/>
      <c r="GT385" s="11"/>
      <c r="GU385" s="11"/>
      <c r="GV385" s="11"/>
      <c r="GW385" s="11"/>
      <c r="GX385" s="11"/>
      <c r="GY385" s="11"/>
      <c r="GZ385" s="11"/>
      <c r="HA385" s="11"/>
      <c r="HB385" s="11"/>
      <c r="HC385" s="11"/>
      <c r="HD385" s="11"/>
      <c r="HE385" s="11"/>
      <c r="HF385" s="11"/>
      <c r="HG385" s="11"/>
      <c r="HH385" s="11"/>
      <c r="HI385" s="11"/>
      <c r="HJ385" s="11"/>
      <c r="HK385" s="11"/>
      <c r="HL385" s="11"/>
      <c r="HM385" s="11"/>
      <c r="HN385" s="11"/>
      <c r="HO385" s="11"/>
      <c r="HP385" s="11"/>
      <c r="HQ385" s="11"/>
      <c r="HR385" s="11"/>
      <c r="HS385" s="11"/>
      <c r="HT385" s="11"/>
      <c r="HU385" s="11"/>
      <c r="HV385" s="11"/>
      <c r="HW385" s="11"/>
      <c r="HX385" s="11"/>
      <c r="HY385" s="11"/>
      <c r="HZ385" s="11"/>
      <c r="IA385" s="11"/>
      <c r="IB385" s="11"/>
      <c r="IC385" s="11"/>
      <c r="ID385" s="11"/>
      <c r="IE385" s="11"/>
      <c r="IF385" s="11"/>
      <c r="IG385" s="11"/>
      <c r="IH385" s="11"/>
      <c r="II385" s="11"/>
      <c r="IJ385" s="11"/>
      <c r="IK385" s="11"/>
      <c r="IL385" s="11"/>
      <c r="IM385" s="11"/>
      <c r="IN385" s="11"/>
      <c r="IO385" s="11"/>
      <c r="IP385" s="11"/>
      <c r="IQ385" s="11"/>
      <c r="IR385" s="11"/>
      <c r="IS385" s="11"/>
      <c r="IT385" s="11"/>
      <c r="IU385" s="11"/>
      <c r="IV385" s="11"/>
      <c r="IW385" s="11"/>
      <c r="IX385" s="11"/>
      <c r="IY385" s="11"/>
      <c r="IZ385" s="11"/>
      <c r="JA385" s="11"/>
      <c r="JB385" s="11"/>
      <c r="JC385" s="11"/>
      <c r="JD385" s="11"/>
      <c r="JE385" s="11"/>
      <c r="JF385" s="11"/>
      <c r="JG385" s="11"/>
      <c r="JH385" s="11"/>
      <c r="JI385" s="11"/>
      <c r="JJ385" s="11"/>
      <c r="JK385" s="11"/>
      <c r="JL385" s="11"/>
      <c r="JM385" s="11"/>
      <c r="JN385" s="11"/>
      <c r="JO385" s="11"/>
      <c r="JP385" s="11"/>
      <c r="JQ385" s="11"/>
      <c r="JR385" s="11"/>
      <c r="JS385" s="11"/>
      <c r="JT385" s="11"/>
      <c r="JU385" s="11"/>
      <c r="JV385" s="11"/>
    </row>
    <row r="386" spans="1:282" x14ac:dyDescent="0.25">
      <c r="A386" t="s">
        <v>115</v>
      </c>
      <c r="B386" t="s">
        <v>14</v>
      </c>
      <c r="C386" s="13" t="s">
        <v>307</v>
      </c>
      <c r="D386" t="s">
        <v>203</v>
      </c>
      <c r="E386" s="40">
        <v>35000</v>
      </c>
      <c r="F386" s="40">
        <f>E386*0.0287</f>
        <v>1004.5</v>
      </c>
      <c r="G386" s="40">
        <v>0</v>
      </c>
      <c r="H386" s="40">
        <f>E386*0.0304</f>
        <v>1064</v>
      </c>
      <c r="I386" s="40">
        <v>125</v>
      </c>
      <c r="J386" s="40">
        <v>2193.5</v>
      </c>
      <c r="K386" s="60">
        <f>E386-J386</f>
        <v>32806.5</v>
      </c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1"/>
      <c r="AY386" s="11"/>
      <c r="AZ386" s="11"/>
      <c r="BA386" s="11"/>
      <c r="BB386" s="11"/>
      <c r="BC386" s="11"/>
      <c r="BD386" s="11"/>
      <c r="BE386" s="11"/>
      <c r="BF386" s="11"/>
      <c r="BG386" s="11"/>
      <c r="BH386" s="11"/>
      <c r="BI386" s="11"/>
      <c r="BJ386" s="11"/>
      <c r="BK386" s="11"/>
      <c r="BL386" s="11"/>
      <c r="BM386" s="11"/>
      <c r="BN386" s="11"/>
      <c r="BO386" s="11"/>
      <c r="BP386" s="11"/>
      <c r="BQ386" s="11"/>
      <c r="BR386" s="11"/>
      <c r="BS386" s="11"/>
      <c r="BT386" s="11"/>
      <c r="BU386" s="11"/>
      <c r="BV386" s="11"/>
      <c r="BW386" s="11"/>
      <c r="BX386" s="11"/>
      <c r="BY386" s="11"/>
      <c r="BZ386" s="11"/>
      <c r="CA386" s="11"/>
      <c r="CB386" s="11"/>
      <c r="CC386" s="11"/>
      <c r="CD386" s="11"/>
      <c r="CE386" s="11"/>
      <c r="CF386" s="11"/>
      <c r="CG386" s="11"/>
      <c r="CH386" s="11"/>
      <c r="CI386" s="11"/>
      <c r="CJ386" s="11"/>
      <c r="CK386" s="11"/>
      <c r="CL386" s="11"/>
      <c r="CM386" s="11"/>
      <c r="CN386" s="11"/>
      <c r="CO386" s="11"/>
      <c r="CP386" s="11"/>
      <c r="CQ386" s="11"/>
      <c r="CR386" s="11"/>
      <c r="CS386" s="11"/>
      <c r="CT386" s="11"/>
      <c r="CU386" s="11"/>
      <c r="CV386" s="11"/>
      <c r="CW386" s="11"/>
      <c r="CX386" s="11"/>
      <c r="CY386" s="11"/>
      <c r="CZ386" s="11"/>
      <c r="DA386" s="11"/>
      <c r="DB386" s="11"/>
      <c r="DC386" s="11"/>
      <c r="DD386" s="11"/>
      <c r="DE386" s="11"/>
      <c r="DF386" s="11"/>
      <c r="DG386" s="11"/>
      <c r="DH386" s="11"/>
      <c r="DI386" s="11"/>
      <c r="DJ386" s="11"/>
      <c r="DK386" s="11"/>
      <c r="DL386" s="11"/>
      <c r="DM386" s="11"/>
      <c r="DN386" s="11"/>
      <c r="DO386" s="11"/>
      <c r="DP386" s="11"/>
      <c r="DQ386" s="11"/>
      <c r="DR386" s="11"/>
      <c r="DS386" s="11"/>
      <c r="DT386" s="11"/>
      <c r="DU386" s="11"/>
      <c r="DV386" s="11"/>
      <c r="DW386" s="11"/>
      <c r="DX386" s="11"/>
      <c r="DY386" s="11"/>
      <c r="DZ386" s="11"/>
      <c r="EA386" s="11"/>
      <c r="EB386" s="11"/>
      <c r="EC386" s="11"/>
      <c r="ED386" s="11"/>
      <c r="EE386" s="11"/>
      <c r="EF386" s="11"/>
      <c r="EG386" s="11"/>
      <c r="EH386" s="11"/>
      <c r="EI386" s="11"/>
      <c r="EJ386" s="11"/>
      <c r="EK386" s="11"/>
      <c r="EL386" s="11"/>
      <c r="EM386" s="11"/>
      <c r="EN386" s="11"/>
      <c r="EO386" s="11"/>
      <c r="EP386" s="11"/>
      <c r="EQ386" s="11"/>
      <c r="ER386" s="11"/>
      <c r="ES386" s="11"/>
      <c r="ET386" s="11"/>
      <c r="EU386" s="11"/>
      <c r="EV386" s="11"/>
      <c r="EW386" s="11"/>
      <c r="EX386" s="11"/>
      <c r="EY386" s="11"/>
      <c r="EZ386" s="11"/>
      <c r="FA386" s="11"/>
      <c r="FB386" s="11"/>
      <c r="FC386" s="11"/>
      <c r="FD386" s="11"/>
      <c r="FE386" s="11"/>
      <c r="FF386" s="11"/>
      <c r="FG386" s="11"/>
      <c r="FH386" s="11"/>
      <c r="FI386" s="11"/>
      <c r="FJ386" s="11"/>
      <c r="FK386" s="11"/>
      <c r="FL386" s="11"/>
      <c r="FM386" s="11"/>
      <c r="FN386" s="11"/>
      <c r="FO386" s="11"/>
      <c r="FP386" s="11"/>
      <c r="FQ386" s="11"/>
      <c r="FR386" s="11"/>
      <c r="FS386" s="11"/>
      <c r="FT386" s="11"/>
      <c r="FU386" s="11"/>
      <c r="FV386" s="11"/>
      <c r="FW386" s="11"/>
      <c r="FX386" s="11"/>
      <c r="FY386" s="11"/>
      <c r="FZ386" s="11"/>
      <c r="GA386" s="11"/>
      <c r="GB386" s="11"/>
      <c r="GC386" s="11"/>
      <c r="GD386" s="11"/>
      <c r="GE386" s="11"/>
      <c r="GF386" s="11"/>
      <c r="GG386" s="11"/>
      <c r="GH386" s="11"/>
      <c r="GI386" s="11"/>
      <c r="GJ386" s="11"/>
      <c r="GK386" s="11"/>
      <c r="GL386" s="11"/>
      <c r="GM386" s="11"/>
      <c r="GN386" s="11"/>
      <c r="GO386" s="11"/>
      <c r="GP386" s="11"/>
      <c r="GQ386" s="11"/>
      <c r="GR386" s="11"/>
      <c r="GS386" s="11"/>
      <c r="GT386" s="11"/>
      <c r="GU386" s="11"/>
      <c r="GV386" s="11"/>
      <c r="GW386" s="11"/>
      <c r="GX386" s="11"/>
      <c r="GY386" s="11"/>
      <c r="GZ386" s="11"/>
      <c r="HA386" s="11"/>
      <c r="HB386" s="11"/>
      <c r="HC386" s="11"/>
      <c r="HD386" s="11"/>
      <c r="HE386" s="11"/>
      <c r="HF386" s="11"/>
      <c r="HG386" s="11"/>
      <c r="HH386" s="11"/>
      <c r="HI386" s="11"/>
      <c r="HJ386" s="11"/>
      <c r="HK386" s="11"/>
      <c r="HL386" s="11"/>
      <c r="HM386" s="11"/>
      <c r="HN386" s="11"/>
      <c r="HO386" s="11"/>
      <c r="HP386" s="11"/>
      <c r="HQ386" s="11"/>
      <c r="HR386" s="11"/>
      <c r="HS386" s="11"/>
      <c r="HT386" s="11"/>
      <c r="HU386" s="11"/>
      <c r="HV386" s="11"/>
      <c r="HW386" s="11"/>
      <c r="HX386" s="11"/>
      <c r="HY386" s="11"/>
      <c r="HZ386" s="11"/>
      <c r="IA386" s="11"/>
      <c r="IB386" s="11"/>
      <c r="IC386" s="11"/>
      <c r="ID386" s="11"/>
      <c r="IE386" s="11"/>
      <c r="IF386" s="11"/>
      <c r="IG386" s="11"/>
      <c r="IH386" s="11"/>
      <c r="II386" s="11"/>
      <c r="IJ386" s="11"/>
      <c r="IK386" s="11"/>
      <c r="IL386" s="11"/>
      <c r="IM386" s="11"/>
      <c r="IN386" s="11"/>
      <c r="IO386" s="11"/>
      <c r="IP386" s="11"/>
      <c r="IQ386" s="11"/>
      <c r="IR386" s="11"/>
      <c r="IS386" s="11"/>
      <c r="IT386" s="11"/>
      <c r="IU386" s="11"/>
      <c r="IV386" s="11"/>
      <c r="IW386" s="11"/>
      <c r="IX386" s="11"/>
      <c r="IY386" s="11"/>
      <c r="IZ386" s="11"/>
      <c r="JA386" s="11"/>
      <c r="JB386" s="11"/>
      <c r="JC386" s="11"/>
      <c r="JD386" s="11"/>
      <c r="JE386" s="11"/>
      <c r="JF386" s="11"/>
      <c r="JG386" s="11"/>
      <c r="JH386" s="11"/>
      <c r="JI386" s="11"/>
      <c r="JJ386" s="11"/>
      <c r="JK386" s="11"/>
      <c r="JL386" s="11"/>
      <c r="JM386" s="11"/>
      <c r="JN386" s="11"/>
      <c r="JO386" s="11"/>
      <c r="JP386" s="11"/>
      <c r="JQ386" s="11"/>
      <c r="JR386" s="11"/>
      <c r="JS386" s="11"/>
      <c r="JT386" s="11"/>
      <c r="JU386" s="11"/>
      <c r="JV386" s="11"/>
    </row>
    <row r="387" spans="1:282" x14ac:dyDescent="0.25">
      <c r="A387" t="s">
        <v>116</v>
      </c>
      <c r="B387" t="s">
        <v>114</v>
      </c>
      <c r="C387" s="13" t="s">
        <v>307</v>
      </c>
      <c r="D387" t="s">
        <v>204</v>
      </c>
      <c r="E387" s="40">
        <v>35000</v>
      </c>
      <c r="F387" s="40">
        <f>E387*0.0287</f>
        <v>1004.5</v>
      </c>
      <c r="G387" s="40">
        <v>0</v>
      </c>
      <c r="H387" s="40">
        <f>E387*0.0304</f>
        <v>1064</v>
      </c>
      <c r="I387" s="40">
        <v>125</v>
      </c>
      <c r="J387" s="40">
        <v>2193.5</v>
      </c>
      <c r="K387" s="60">
        <f>E387-J387</f>
        <v>32806.5</v>
      </c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1"/>
      <c r="AY387" s="11"/>
      <c r="AZ387" s="11"/>
      <c r="BA387" s="11"/>
      <c r="BB387" s="11"/>
      <c r="BC387" s="11"/>
      <c r="BD387" s="11"/>
      <c r="BE387" s="11"/>
      <c r="BF387" s="11"/>
      <c r="BG387" s="11"/>
      <c r="BH387" s="11"/>
      <c r="BI387" s="11"/>
      <c r="BJ387" s="11"/>
      <c r="BK387" s="11"/>
      <c r="BL387" s="11"/>
      <c r="BM387" s="11"/>
      <c r="BN387" s="11"/>
      <c r="BO387" s="11"/>
      <c r="BP387" s="11"/>
      <c r="BQ387" s="11"/>
      <c r="BR387" s="11"/>
      <c r="BS387" s="11"/>
      <c r="BT387" s="11"/>
      <c r="BU387" s="11"/>
      <c r="BV387" s="11"/>
      <c r="BW387" s="11"/>
      <c r="BX387" s="11"/>
      <c r="BY387" s="11"/>
      <c r="BZ387" s="11"/>
      <c r="CA387" s="11"/>
      <c r="CB387" s="11"/>
      <c r="CC387" s="11"/>
      <c r="CD387" s="11"/>
      <c r="CE387" s="11"/>
      <c r="CF387" s="11"/>
      <c r="CG387" s="11"/>
      <c r="CH387" s="11"/>
      <c r="CI387" s="11"/>
      <c r="CJ387" s="11"/>
      <c r="CK387" s="11"/>
      <c r="CL387" s="11"/>
      <c r="CM387" s="11"/>
      <c r="CN387" s="11"/>
      <c r="CO387" s="11"/>
      <c r="CP387" s="11"/>
      <c r="CQ387" s="11"/>
      <c r="CR387" s="11"/>
      <c r="CS387" s="11"/>
      <c r="CT387" s="11"/>
      <c r="CU387" s="11"/>
      <c r="CV387" s="11"/>
      <c r="CW387" s="11"/>
      <c r="CX387" s="11"/>
      <c r="CY387" s="11"/>
      <c r="CZ387" s="11"/>
      <c r="DA387" s="11"/>
      <c r="DB387" s="11"/>
      <c r="DC387" s="11"/>
      <c r="DD387" s="11"/>
      <c r="DE387" s="11"/>
      <c r="DF387" s="11"/>
      <c r="DG387" s="11"/>
      <c r="DH387" s="11"/>
      <c r="DI387" s="11"/>
      <c r="DJ387" s="11"/>
      <c r="DK387" s="11"/>
      <c r="DL387" s="11"/>
      <c r="DM387" s="11"/>
      <c r="DN387" s="11"/>
      <c r="DO387" s="11"/>
      <c r="DP387" s="11"/>
      <c r="DQ387" s="11"/>
      <c r="DR387" s="11"/>
      <c r="DS387" s="11"/>
      <c r="DT387" s="11"/>
      <c r="DU387" s="11"/>
      <c r="DV387" s="11"/>
      <c r="DW387" s="11"/>
      <c r="DX387" s="11"/>
      <c r="DY387" s="11"/>
      <c r="DZ387" s="11"/>
      <c r="EA387" s="11"/>
      <c r="EB387" s="11"/>
      <c r="EC387" s="11"/>
      <c r="ED387" s="11"/>
      <c r="EE387" s="11"/>
      <c r="EF387" s="11"/>
      <c r="EG387" s="11"/>
      <c r="EH387" s="11"/>
      <c r="EI387" s="11"/>
      <c r="EJ387" s="11"/>
      <c r="EK387" s="11"/>
      <c r="EL387" s="11"/>
      <c r="EM387" s="11"/>
      <c r="EN387" s="11"/>
      <c r="EO387" s="11"/>
      <c r="EP387" s="11"/>
      <c r="EQ387" s="11"/>
      <c r="ER387" s="11"/>
      <c r="ES387" s="11"/>
      <c r="ET387" s="11"/>
      <c r="EU387" s="11"/>
      <c r="EV387" s="11"/>
      <c r="EW387" s="11"/>
      <c r="EX387" s="11"/>
      <c r="EY387" s="11"/>
      <c r="EZ387" s="11"/>
      <c r="FA387" s="11"/>
      <c r="FB387" s="11"/>
      <c r="FC387" s="11"/>
      <c r="FD387" s="11"/>
      <c r="FE387" s="11"/>
      <c r="FF387" s="11"/>
      <c r="FG387" s="11"/>
      <c r="FH387" s="11"/>
      <c r="FI387" s="11"/>
      <c r="FJ387" s="11"/>
      <c r="FK387" s="11"/>
      <c r="FL387" s="11"/>
      <c r="FM387" s="11"/>
      <c r="FN387" s="11"/>
      <c r="FO387" s="11"/>
      <c r="FP387" s="11"/>
      <c r="FQ387" s="11"/>
      <c r="FR387" s="11"/>
      <c r="FS387" s="11"/>
      <c r="FT387" s="11"/>
      <c r="FU387" s="11"/>
      <c r="FV387" s="11"/>
      <c r="FW387" s="11"/>
      <c r="FX387" s="11"/>
      <c r="FY387" s="11"/>
      <c r="FZ387" s="11"/>
      <c r="GA387" s="11"/>
      <c r="GB387" s="11"/>
      <c r="GC387" s="11"/>
      <c r="GD387" s="11"/>
      <c r="GE387" s="11"/>
      <c r="GF387" s="11"/>
      <c r="GG387" s="11"/>
      <c r="GH387" s="11"/>
      <c r="GI387" s="11"/>
      <c r="GJ387" s="11"/>
      <c r="GK387" s="11"/>
      <c r="GL387" s="11"/>
      <c r="GM387" s="11"/>
      <c r="GN387" s="11"/>
      <c r="GO387" s="11"/>
      <c r="GP387" s="11"/>
      <c r="GQ387" s="11"/>
      <c r="GR387" s="11"/>
      <c r="GS387" s="11"/>
      <c r="GT387" s="11"/>
      <c r="GU387" s="11"/>
      <c r="GV387" s="11"/>
      <c r="GW387" s="11"/>
      <c r="GX387" s="11"/>
      <c r="GY387" s="11"/>
      <c r="GZ387" s="11"/>
      <c r="HA387" s="11"/>
      <c r="HB387" s="11"/>
      <c r="HC387" s="11"/>
      <c r="HD387" s="11"/>
      <c r="HE387" s="11"/>
      <c r="HF387" s="11"/>
      <c r="HG387" s="11"/>
      <c r="HH387" s="11"/>
      <c r="HI387" s="11"/>
      <c r="HJ387" s="11"/>
      <c r="HK387" s="11"/>
      <c r="HL387" s="11"/>
      <c r="HM387" s="11"/>
      <c r="HN387" s="11"/>
      <c r="HO387" s="11"/>
      <c r="HP387" s="11"/>
      <c r="HQ387" s="11"/>
      <c r="HR387" s="11"/>
      <c r="HS387" s="11"/>
      <c r="HT387" s="11"/>
      <c r="HU387" s="11"/>
      <c r="HV387" s="11"/>
      <c r="HW387" s="11"/>
      <c r="HX387" s="11"/>
      <c r="HY387" s="11"/>
      <c r="HZ387" s="11"/>
      <c r="IA387" s="11"/>
      <c r="IB387" s="11"/>
      <c r="IC387" s="11"/>
      <c r="ID387" s="11"/>
      <c r="IE387" s="11"/>
      <c r="IF387" s="11"/>
      <c r="IG387" s="11"/>
      <c r="IH387" s="11"/>
      <c r="II387" s="11"/>
      <c r="IJ387" s="11"/>
      <c r="IK387" s="11"/>
      <c r="IL387" s="11"/>
      <c r="IM387" s="11"/>
      <c r="IN387" s="11"/>
      <c r="IO387" s="11"/>
      <c r="IP387" s="11"/>
      <c r="IQ387" s="11"/>
      <c r="IR387" s="11"/>
      <c r="IS387" s="11"/>
      <c r="IT387" s="11"/>
      <c r="IU387" s="11"/>
      <c r="IV387" s="11"/>
      <c r="IW387" s="11"/>
      <c r="IX387" s="11"/>
      <c r="IY387" s="11"/>
      <c r="IZ387" s="11"/>
      <c r="JA387" s="11"/>
      <c r="JB387" s="11"/>
      <c r="JC387" s="11"/>
      <c r="JD387" s="11"/>
      <c r="JE387" s="11"/>
      <c r="JF387" s="11"/>
      <c r="JG387" s="11"/>
      <c r="JH387" s="11"/>
      <c r="JI387" s="11"/>
      <c r="JJ387" s="11"/>
      <c r="JK387" s="11"/>
      <c r="JL387" s="11"/>
      <c r="JM387" s="11"/>
      <c r="JN387" s="11"/>
      <c r="JO387" s="11"/>
      <c r="JP387" s="11"/>
      <c r="JQ387" s="11"/>
      <c r="JR387" s="11"/>
      <c r="JS387" s="11"/>
      <c r="JT387" s="11"/>
      <c r="JU387" s="11"/>
      <c r="JV387" s="11"/>
    </row>
    <row r="388" spans="1:282" ht="17.25" customHeight="1" x14ac:dyDescent="0.25">
      <c r="A388" t="s">
        <v>312</v>
      </c>
      <c r="B388" t="s">
        <v>90</v>
      </c>
      <c r="C388" s="13" t="s">
        <v>308</v>
      </c>
      <c r="D388" t="s">
        <v>204</v>
      </c>
      <c r="E388" s="40">
        <v>82000</v>
      </c>
      <c r="F388" s="40">
        <f>E388*0.0287</f>
        <v>2353.4</v>
      </c>
      <c r="G388" s="40">
        <v>7871.32</v>
      </c>
      <c r="H388" s="40">
        <f>E388*0.0304</f>
        <v>2492.8000000000002</v>
      </c>
      <c r="I388" s="40">
        <v>25</v>
      </c>
      <c r="J388" s="40">
        <v>12742.52</v>
      </c>
      <c r="K388" s="60">
        <f>E388-J388</f>
        <v>69257.48</v>
      </c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1"/>
      <c r="AY388" s="11"/>
      <c r="AZ388" s="11"/>
      <c r="BA388" s="11"/>
      <c r="BB388" s="11"/>
      <c r="BC388" s="11"/>
      <c r="BD388" s="11"/>
      <c r="BE388" s="11"/>
      <c r="BF388" s="11"/>
      <c r="BG388" s="11"/>
      <c r="BH388" s="11"/>
      <c r="BI388" s="11"/>
      <c r="BJ388" s="11"/>
      <c r="BK388" s="11"/>
      <c r="BL388" s="11"/>
      <c r="BM388" s="11"/>
      <c r="BN388" s="11"/>
      <c r="BO388" s="11"/>
      <c r="BP388" s="11"/>
      <c r="BQ388" s="11"/>
      <c r="BR388" s="11"/>
      <c r="BS388" s="11"/>
      <c r="BT388" s="11"/>
      <c r="BU388" s="11"/>
      <c r="BV388" s="11"/>
      <c r="BW388" s="11"/>
      <c r="BX388" s="11"/>
      <c r="BY388" s="11"/>
      <c r="BZ388" s="11"/>
      <c r="CA388" s="11"/>
      <c r="CB388" s="11"/>
      <c r="CC388" s="11"/>
      <c r="CD388" s="11"/>
      <c r="CE388" s="11"/>
      <c r="CF388" s="11"/>
      <c r="CG388" s="11"/>
      <c r="CH388" s="11"/>
      <c r="CI388" s="11"/>
      <c r="CJ388" s="11"/>
      <c r="CK388" s="11"/>
      <c r="CL388" s="11"/>
      <c r="CM388" s="11"/>
      <c r="CN388" s="11"/>
      <c r="CO388" s="11"/>
      <c r="CP388" s="11"/>
      <c r="CQ388" s="11"/>
      <c r="CR388" s="11"/>
      <c r="CS388" s="11"/>
      <c r="CT388" s="11"/>
      <c r="CU388" s="11"/>
      <c r="CV388" s="11"/>
      <c r="CW388" s="11"/>
      <c r="CX388" s="11"/>
      <c r="CY388" s="11"/>
      <c r="CZ388" s="11"/>
      <c r="DA388" s="11"/>
      <c r="DB388" s="11"/>
      <c r="DC388" s="11"/>
      <c r="DD388" s="11"/>
      <c r="DE388" s="11"/>
      <c r="DF388" s="11"/>
      <c r="DG388" s="11"/>
      <c r="DH388" s="11"/>
      <c r="DI388" s="11"/>
      <c r="DJ388" s="11"/>
      <c r="DK388" s="11"/>
      <c r="DL388" s="11"/>
      <c r="DM388" s="11"/>
      <c r="DN388" s="11"/>
      <c r="DO388" s="11"/>
      <c r="DP388" s="11"/>
      <c r="DQ388" s="11"/>
      <c r="DR388" s="11"/>
      <c r="DS388" s="11"/>
      <c r="DT388" s="11"/>
      <c r="DU388" s="11"/>
      <c r="DV388" s="11"/>
      <c r="DW388" s="11"/>
      <c r="DX388" s="11"/>
      <c r="DY388" s="11"/>
      <c r="DZ388" s="11"/>
      <c r="EA388" s="11"/>
      <c r="EB388" s="11"/>
      <c r="EC388" s="11"/>
      <c r="ED388" s="11"/>
      <c r="EE388" s="11"/>
      <c r="EF388" s="11"/>
      <c r="EG388" s="11"/>
      <c r="EH388" s="11"/>
      <c r="EI388" s="11"/>
      <c r="EJ388" s="11"/>
      <c r="EK388" s="11"/>
      <c r="EL388" s="11"/>
      <c r="EM388" s="11"/>
      <c r="EN388" s="11"/>
      <c r="EO388" s="11"/>
      <c r="EP388" s="11"/>
      <c r="EQ388" s="11"/>
      <c r="ER388" s="11"/>
      <c r="ES388" s="11"/>
      <c r="ET388" s="11"/>
      <c r="EU388" s="11"/>
      <c r="EV388" s="11"/>
      <c r="EW388" s="11"/>
      <c r="EX388" s="11"/>
      <c r="EY388" s="11"/>
      <c r="EZ388" s="11"/>
      <c r="FA388" s="11"/>
      <c r="FB388" s="11"/>
      <c r="FC388" s="11"/>
      <c r="FD388" s="11"/>
      <c r="FE388" s="11"/>
      <c r="FF388" s="11"/>
      <c r="FG388" s="11"/>
      <c r="FH388" s="11"/>
      <c r="FI388" s="11"/>
      <c r="FJ388" s="11"/>
      <c r="FK388" s="11"/>
      <c r="FL388" s="11"/>
      <c r="FM388" s="11"/>
      <c r="FN388" s="11"/>
      <c r="FO388" s="11"/>
      <c r="FP388" s="11"/>
      <c r="FQ388" s="11"/>
      <c r="FR388" s="11"/>
      <c r="FS388" s="11"/>
      <c r="FT388" s="11"/>
      <c r="FU388" s="11"/>
      <c r="FV388" s="11"/>
      <c r="FW388" s="11"/>
      <c r="FX388" s="11"/>
      <c r="FY388" s="11"/>
      <c r="FZ388" s="11"/>
      <c r="GA388" s="11"/>
      <c r="GB388" s="11"/>
      <c r="GC388" s="11"/>
      <c r="GD388" s="11"/>
      <c r="GE388" s="11"/>
      <c r="GF388" s="11"/>
      <c r="GG388" s="11"/>
      <c r="GH388" s="11"/>
      <c r="GI388" s="11"/>
      <c r="GJ388" s="11"/>
      <c r="GK388" s="11"/>
      <c r="GL388" s="11"/>
      <c r="GM388" s="11"/>
      <c r="GN388" s="11"/>
      <c r="GO388" s="11"/>
      <c r="GP388" s="11"/>
      <c r="GQ388" s="11"/>
      <c r="GR388" s="11"/>
      <c r="GS388" s="11"/>
      <c r="GT388" s="11"/>
      <c r="GU388" s="11"/>
      <c r="GV388" s="11"/>
      <c r="GW388" s="11"/>
      <c r="GX388" s="11"/>
      <c r="GY388" s="11"/>
      <c r="GZ388" s="11"/>
      <c r="HA388" s="11"/>
      <c r="HB388" s="11"/>
      <c r="HC388" s="11"/>
      <c r="HD388" s="11"/>
      <c r="HE388" s="11"/>
      <c r="HF388" s="11"/>
      <c r="HG388" s="11"/>
      <c r="HH388" s="11"/>
      <c r="HI388" s="11"/>
      <c r="HJ388" s="11"/>
      <c r="HK388" s="11"/>
      <c r="HL388" s="11"/>
      <c r="HM388" s="11"/>
      <c r="HN388" s="11"/>
      <c r="HO388" s="11"/>
      <c r="HP388" s="11"/>
      <c r="HQ388" s="11"/>
      <c r="HR388" s="11"/>
      <c r="HS388" s="11"/>
      <c r="HT388" s="11"/>
      <c r="HU388" s="11"/>
      <c r="HV388" s="11"/>
      <c r="HW388" s="11"/>
      <c r="HX388" s="11"/>
      <c r="HY388" s="11"/>
      <c r="HZ388" s="11"/>
      <c r="IA388" s="11"/>
      <c r="IB388" s="11"/>
      <c r="IC388" s="11"/>
      <c r="ID388" s="11"/>
      <c r="IE388" s="11"/>
      <c r="IF388" s="11"/>
      <c r="IG388" s="11"/>
      <c r="IH388" s="11"/>
      <c r="II388" s="11"/>
      <c r="IJ388" s="11"/>
      <c r="IK388" s="11"/>
      <c r="IL388" s="11"/>
      <c r="IM388" s="11"/>
      <c r="IN388" s="11"/>
      <c r="IO388" s="11"/>
      <c r="IP388" s="11"/>
      <c r="IQ388" s="11"/>
      <c r="IR388" s="11"/>
      <c r="IS388" s="11"/>
      <c r="IT388" s="11"/>
      <c r="IU388" s="11"/>
      <c r="IV388" s="11"/>
      <c r="IW388" s="11"/>
      <c r="IX388" s="11"/>
      <c r="IY388" s="11"/>
      <c r="IZ388" s="11"/>
      <c r="JA388" s="11"/>
      <c r="JB388" s="11"/>
      <c r="JC388" s="11"/>
      <c r="JD388" s="11"/>
      <c r="JE388" s="11"/>
      <c r="JF388" s="11"/>
      <c r="JG388" s="11"/>
      <c r="JH388" s="11"/>
      <c r="JI388" s="11"/>
      <c r="JJ388" s="11"/>
      <c r="JK388" s="11"/>
      <c r="JL388" s="11"/>
      <c r="JM388" s="11"/>
      <c r="JN388" s="11"/>
      <c r="JO388" s="11"/>
      <c r="JP388" s="11"/>
      <c r="JQ388" s="11"/>
      <c r="JR388" s="11"/>
      <c r="JS388" s="11"/>
      <c r="JT388" s="11"/>
      <c r="JU388" s="11"/>
      <c r="JV388" s="11"/>
    </row>
    <row r="389" spans="1:282" s="30" customFormat="1" x14ac:dyDescent="0.25">
      <c r="A389" t="s">
        <v>364</v>
      </c>
      <c r="B389" t="s">
        <v>16</v>
      </c>
      <c r="C389" s="13" t="s">
        <v>308</v>
      </c>
      <c r="D389" t="s">
        <v>204</v>
      </c>
      <c r="E389" s="40">
        <v>48000</v>
      </c>
      <c r="F389" s="40">
        <f>E389*0.0287</f>
        <v>1377.6</v>
      </c>
      <c r="G389" s="40">
        <v>1571.73</v>
      </c>
      <c r="H389" s="40">
        <f>E389*0.0304</f>
        <v>1459.2</v>
      </c>
      <c r="I389" s="40">
        <v>275</v>
      </c>
      <c r="J389" s="40">
        <v>4683.53</v>
      </c>
      <c r="K389" s="60">
        <f>E389-J389</f>
        <v>43316.47</v>
      </c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/>
      <c r="AN389" s="10"/>
      <c r="AO389" s="10"/>
      <c r="AP389" s="11"/>
      <c r="AQ389" s="11"/>
      <c r="AR389" s="11"/>
      <c r="AS389" s="11"/>
      <c r="AT389" s="11"/>
      <c r="AU389" s="11"/>
      <c r="AV389" s="11"/>
      <c r="AW389" s="11"/>
      <c r="AX389" s="11"/>
      <c r="AY389" s="11"/>
      <c r="AZ389" s="11"/>
      <c r="BA389" s="11"/>
      <c r="BB389" s="11"/>
      <c r="BC389" s="11"/>
      <c r="BD389" s="11"/>
      <c r="BE389" s="11"/>
      <c r="BF389" s="11"/>
      <c r="BG389" s="11"/>
      <c r="BH389" s="11"/>
      <c r="BI389" s="11"/>
      <c r="BJ389" s="11"/>
      <c r="BK389" s="11"/>
      <c r="BL389" s="11"/>
      <c r="BM389" s="11"/>
      <c r="BN389" s="11"/>
      <c r="BO389" s="11"/>
      <c r="BP389" s="11"/>
      <c r="BQ389" s="11"/>
      <c r="BR389" s="11"/>
      <c r="BS389" s="11"/>
      <c r="BT389" s="11"/>
      <c r="BU389" s="11"/>
      <c r="BV389" s="11"/>
      <c r="BW389" s="11"/>
      <c r="BX389" s="11"/>
      <c r="BY389" s="11"/>
      <c r="BZ389" s="11"/>
      <c r="CA389" s="11"/>
      <c r="CB389" s="11"/>
      <c r="CC389" s="11"/>
      <c r="CD389" s="11"/>
      <c r="CE389" s="11"/>
      <c r="CF389" s="11"/>
      <c r="CG389" s="11"/>
      <c r="CH389" s="11"/>
      <c r="CI389" s="11"/>
      <c r="CJ389" s="11"/>
      <c r="CK389" s="11"/>
      <c r="CL389" s="11"/>
      <c r="CM389" s="11"/>
      <c r="CN389" s="11"/>
      <c r="CO389" s="11"/>
      <c r="CP389" s="11"/>
      <c r="CQ389" s="11"/>
      <c r="CR389" s="11"/>
      <c r="CS389" s="11"/>
      <c r="CT389" s="11"/>
      <c r="CU389" s="11"/>
      <c r="CV389" s="11"/>
      <c r="CW389" s="11"/>
      <c r="CX389" s="11"/>
      <c r="CY389" s="11"/>
      <c r="CZ389" s="11"/>
      <c r="DA389" s="11"/>
      <c r="DB389" s="11"/>
      <c r="DC389" s="11"/>
      <c r="DD389" s="11"/>
      <c r="DE389" s="11"/>
      <c r="DF389" s="11"/>
      <c r="DG389" s="11"/>
      <c r="DH389" s="11"/>
      <c r="DI389" s="11"/>
      <c r="DJ389" s="11"/>
      <c r="DK389" s="11"/>
      <c r="DL389" s="11"/>
      <c r="DM389" s="11"/>
      <c r="DN389" s="11"/>
      <c r="DO389" s="11"/>
      <c r="DP389" s="11"/>
      <c r="DQ389" s="11"/>
      <c r="DR389" s="11"/>
      <c r="DS389" s="11"/>
      <c r="DT389" s="11"/>
      <c r="DU389" s="11"/>
      <c r="DV389" s="11"/>
      <c r="DW389" s="11"/>
      <c r="DX389" s="11"/>
      <c r="DY389" s="11"/>
      <c r="DZ389" s="11"/>
      <c r="EA389" s="11"/>
      <c r="EB389" s="11"/>
      <c r="EC389" s="11"/>
      <c r="ED389" s="11"/>
      <c r="EE389" s="11"/>
      <c r="EF389" s="11"/>
      <c r="EG389" s="11"/>
      <c r="EH389" s="11"/>
      <c r="EI389" s="11"/>
      <c r="EJ389" s="11"/>
      <c r="EK389" s="11"/>
      <c r="EL389" s="11"/>
      <c r="EM389" s="11"/>
      <c r="EN389" s="11"/>
      <c r="EO389" s="11"/>
      <c r="EP389" s="11"/>
      <c r="EQ389" s="11"/>
      <c r="ER389" s="11"/>
      <c r="ES389" s="11"/>
      <c r="ET389" s="11"/>
      <c r="EU389" s="11"/>
      <c r="EV389" s="11"/>
      <c r="EW389" s="11"/>
      <c r="EX389" s="11"/>
      <c r="EY389" s="11"/>
      <c r="EZ389" s="11"/>
      <c r="FA389" s="11"/>
      <c r="FB389" s="11"/>
      <c r="FC389" s="11"/>
      <c r="FD389" s="11"/>
      <c r="FE389" s="11"/>
      <c r="FF389" s="11"/>
      <c r="FG389" s="11"/>
      <c r="FH389" s="11"/>
      <c r="FI389" s="11"/>
      <c r="FJ389" s="11"/>
      <c r="FK389" s="11"/>
      <c r="FL389" s="11"/>
      <c r="FM389" s="11"/>
      <c r="FN389" s="11"/>
      <c r="FO389" s="11"/>
      <c r="FP389" s="11"/>
      <c r="FQ389" s="11"/>
      <c r="FR389" s="11"/>
      <c r="FS389" s="11"/>
      <c r="FT389" s="11"/>
      <c r="FU389" s="11"/>
      <c r="FV389" s="11"/>
      <c r="FW389" s="11"/>
      <c r="FX389" s="11"/>
      <c r="FY389" s="11"/>
      <c r="FZ389" s="11"/>
      <c r="GA389" s="11"/>
      <c r="GB389" s="11"/>
      <c r="GC389" s="11"/>
      <c r="GD389" s="11"/>
      <c r="GE389" s="11"/>
      <c r="GF389" s="11"/>
      <c r="GG389" s="11"/>
      <c r="GH389" s="11"/>
      <c r="GI389" s="11"/>
      <c r="GJ389" s="11"/>
      <c r="GK389" s="11"/>
      <c r="GL389" s="11"/>
      <c r="GM389" s="11"/>
      <c r="GN389" s="11"/>
      <c r="GO389" s="11"/>
      <c r="GP389" s="11"/>
      <c r="GQ389" s="11"/>
      <c r="GR389" s="11"/>
      <c r="GS389" s="11"/>
      <c r="GT389" s="11"/>
      <c r="GU389" s="11"/>
      <c r="GV389" s="11"/>
      <c r="GW389" s="11"/>
      <c r="GX389" s="11"/>
      <c r="GY389" s="11"/>
      <c r="GZ389" s="11"/>
      <c r="HA389" s="11"/>
      <c r="HB389" s="11"/>
      <c r="HC389" s="11"/>
      <c r="HD389" s="11"/>
      <c r="HE389" s="11"/>
      <c r="HF389" s="11"/>
      <c r="HG389" s="11"/>
      <c r="HH389" s="11"/>
      <c r="HI389" s="11"/>
      <c r="HJ389" s="11"/>
      <c r="HK389" s="11"/>
      <c r="HL389" s="11"/>
      <c r="HM389" s="11"/>
      <c r="HN389" s="11"/>
      <c r="HO389" s="11"/>
      <c r="HP389" s="11"/>
      <c r="HQ389" s="11"/>
      <c r="HR389" s="11"/>
      <c r="HS389" s="11"/>
      <c r="HT389" s="11"/>
      <c r="HU389" s="11"/>
      <c r="HV389" s="11"/>
      <c r="HW389" s="11"/>
      <c r="HX389" s="11"/>
      <c r="HY389" s="11"/>
      <c r="HZ389" s="11"/>
      <c r="IA389" s="11"/>
      <c r="IB389" s="11"/>
      <c r="IC389" s="11"/>
      <c r="ID389" s="11"/>
      <c r="IE389" s="11"/>
      <c r="IF389" s="11"/>
      <c r="IG389" s="11"/>
      <c r="IH389" s="11"/>
      <c r="II389" s="11"/>
      <c r="IJ389" s="11"/>
      <c r="IK389" s="11"/>
      <c r="IL389" s="11"/>
      <c r="IM389" s="11"/>
      <c r="IN389" s="11"/>
      <c r="IO389" s="11"/>
      <c r="IP389" s="11"/>
      <c r="IQ389" s="11"/>
      <c r="IR389" s="11"/>
      <c r="IS389" s="11"/>
      <c r="IT389" s="11"/>
      <c r="IU389" s="11"/>
      <c r="IV389" s="11"/>
      <c r="IW389" s="11"/>
      <c r="IX389" s="11"/>
      <c r="IY389" s="11"/>
      <c r="IZ389" s="11"/>
      <c r="JA389" s="11"/>
      <c r="JB389" s="11"/>
      <c r="JC389" s="11"/>
      <c r="JD389" s="11"/>
      <c r="JE389" s="11"/>
      <c r="JF389" s="11"/>
      <c r="JG389" s="11"/>
      <c r="JH389" s="11"/>
      <c r="JI389" s="11"/>
      <c r="JJ389" s="11"/>
      <c r="JK389" s="11"/>
      <c r="JL389" s="11"/>
      <c r="JM389" s="11"/>
      <c r="JN389" s="11"/>
      <c r="JO389" s="11"/>
      <c r="JP389" s="11"/>
      <c r="JQ389" s="11"/>
      <c r="JR389" s="11"/>
      <c r="JS389" s="11"/>
      <c r="JT389" s="11"/>
      <c r="JU389" s="11"/>
      <c r="JV389" s="11"/>
    </row>
    <row r="390" spans="1:282" s="30" customFormat="1" ht="16.5" customHeight="1" x14ac:dyDescent="0.25">
      <c r="A390" t="s">
        <v>258</v>
      </c>
      <c r="B390" t="s">
        <v>365</v>
      </c>
      <c r="C390" s="13" t="s">
        <v>308</v>
      </c>
      <c r="D390" t="s">
        <v>204</v>
      </c>
      <c r="E390" s="40">
        <v>60000</v>
      </c>
      <c r="F390" s="40">
        <f>E390*0.0287</f>
        <v>1722</v>
      </c>
      <c r="G390" s="40">
        <v>3486.68</v>
      </c>
      <c r="H390" s="40">
        <f>E390*0.0304</f>
        <v>1824</v>
      </c>
      <c r="I390" s="40">
        <v>175</v>
      </c>
      <c r="J390" s="40">
        <v>7207.68</v>
      </c>
      <c r="K390" s="60">
        <f>E390-J390</f>
        <v>52792.32</v>
      </c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1"/>
      <c r="AY390" s="11"/>
      <c r="AZ390" s="11"/>
      <c r="BA390" s="11"/>
      <c r="BB390" s="11"/>
      <c r="BC390" s="11"/>
      <c r="BD390" s="11"/>
      <c r="BE390" s="11"/>
      <c r="BF390" s="11"/>
      <c r="BG390" s="11"/>
      <c r="BH390" s="11"/>
      <c r="BI390" s="11"/>
      <c r="BJ390" s="11"/>
      <c r="BK390" s="11"/>
      <c r="BL390" s="11"/>
      <c r="BM390" s="11"/>
      <c r="BN390" s="11"/>
      <c r="BO390" s="11"/>
      <c r="BP390" s="11"/>
      <c r="BQ390" s="11"/>
      <c r="BR390" s="11"/>
      <c r="BS390" s="11"/>
      <c r="BT390" s="11"/>
      <c r="BU390" s="11"/>
      <c r="BV390" s="11"/>
      <c r="BW390" s="11"/>
      <c r="BX390" s="11"/>
      <c r="BY390" s="11"/>
      <c r="BZ390" s="11"/>
      <c r="CA390" s="11"/>
      <c r="CB390" s="11"/>
      <c r="CC390" s="11"/>
      <c r="CD390" s="11"/>
      <c r="CE390" s="11"/>
      <c r="CF390" s="11"/>
      <c r="CG390" s="11"/>
      <c r="CH390" s="11"/>
      <c r="CI390" s="11"/>
      <c r="CJ390" s="11"/>
      <c r="CK390" s="11"/>
      <c r="CL390" s="11"/>
      <c r="CM390" s="11"/>
      <c r="CN390" s="11"/>
      <c r="CO390" s="11"/>
      <c r="CP390" s="11"/>
      <c r="CQ390" s="11"/>
      <c r="CR390" s="11"/>
      <c r="CS390" s="11"/>
      <c r="CT390" s="11"/>
      <c r="CU390" s="11"/>
      <c r="CV390" s="11"/>
      <c r="CW390" s="11"/>
      <c r="CX390" s="11"/>
      <c r="CY390" s="11"/>
      <c r="CZ390" s="11"/>
      <c r="DA390" s="11"/>
      <c r="DB390" s="11"/>
      <c r="DC390" s="11"/>
      <c r="DD390" s="11"/>
      <c r="DE390" s="11"/>
      <c r="DF390" s="11"/>
      <c r="DG390" s="11"/>
      <c r="DH390" s="11"/>
      <c r="DI390" s="11"/>
      <c r="DJ390" s="11"/>
      <c r="DK390" s="11"/>
      <c r="DL390" s="11"/>
      <c r="DM390" s="11"/>
      <c r="DN390" s="11"/>
      <c r="DO390" s="11"/>
      <c r="DP390" s="11"/>
      <c r="DQ390" s="11"/>
      <c r="DR390" s="11"/>
      <c r="DS390" s="11"/>
      <c r="DT390" s="11"/>
      <c r="DU390" s="11"/>
      <c r="DV390" s="11"/>
      <c r="DW390" s="11"/>
      <c r="DX390" s="11"/>
      <c r="DY390" s="11"/>
      <c r="DZ390" s="11"/>
      <c r="EA390" s="11"/>
      <c r="EB390" s="11"/>
      <c r="EC390" s="11"/>
      <c r="ED390" s="11"/>
      <c r="EE390" s="11"/>
      <c r="EF390" s="11"/>
      <c r="EG390" s="11"/>
      <c r="EH390" s="11"/>
      <c r="EI390" s="11"/>
      <c r="EJ390" s="11"/>
      <c r="EK390" s="11"/>
      <c r="EL390" s="11"/>
      <c r="EM390" s="11"/>
      <c r="EN390" s="11"/>
      <c r="EO390" s="11"/>
      <c r="EP390" s="11"/>
      <c r="EQ390" s="11"/>
      <c r="ER390" s="11"/>
      <c r="ES390" s="11"/>
      <c r="ET390" s="11"/>
      <c r="EU390" s="11"/>
      <c r="EV390" s="11"/>
      <c r="EW390" s="11"/>
      <c r="EX390" s="11"/>
      <c r="EY390" s="11"/>
      <c r="EZ390" s="11"/>
      <c r="FA390" s="11"/>
      <c r="FB390" s="11"/>
      <c r="FC390" s="11"/>
      <c r="FD390" s="11"/>
      <c r="FE390" s="11"/>
      <c r="FF390" s="11"/>
      <c r="FG390" s="11"/>
      <c r="FH390" s="11"/>
      <c r="FI390" s="11"/>
      <c r="FJ390" s="11"/>
      <c r="FK390" s="11"/>
      <c r="FL390" s="11"/>
      <c r="FM390" s="11"/>
      <c r="FN390" s="11"/>
      <c r="FO390" s="11"/>
      <c r="FP390" s="11"/>
      <c r="FQ390" s="11"/>
      <c r="FR390" s="11"/>
      <c r="FS390" s="11"/>
      <c r="FT390" s="11"/>
      <c r="FU390" s="11"/>
      <c r="FV390" s="11"/>
      <c r="FW390" s="11"/>
      <c r="FX390" s="11"/>
      <c r="FY390" s="11"/>
      <c r="FZ390" s="11"/>
      <c r="GA390" s="11"/>
      <c r="GB390" s="11"/>
      <c r="GC390" s="11"/>
      <c r="GD390" s="11"/>
      <c r="GE390" s="11"/>
      <c r="GF390" s="11"/>
      <c r="GG390" s="11"/>
      <c r="GH390" s="11"/>
      <c r="GI390" s="11"/>
      <c r="GJ390" s="11"/>
      <c r="GK390" s="11"/>
      <c r="GL390" s="11"/>
      <c r="GM390" s="11"/>
      <c r="GN390" s="11"/>
      <c r="GO390" s="11"/>
      <c r="GP390" s="11"/>
      <c r="GQ390" s="11"/>
      <c r="GR390" s="11"/>
      <c r="GS390" s="11"/>
      <c r="GT390" s="11"/>
      <c r="GU390" s="11"/>
      <c r="GV390" s="11"/>
      <c r="GW390" s="11"/>
      <c r="GX390" s="11"/>
      <c r="GY390" s="11"/>
      <c r="GZ390" s="11"/>
      <c r="HA390" s="11"/>
      <c r="HB390" s="11"/>
      <c r="HC390" s="11"/>
      <c r="HD390" s="11"/>
      <c r="HE390" s="11"/>
      <c r="HF390" s="11"/>
      <c r="HG390" s="11"/>
      <c r="HH390" s="11"/>
      <c r="HI390" s="11"/>
      <c r="HJ390" s="11"/>
      <c r="HK390" s="11"/>
      <c r="HL390" s="11"/>
      <c r="HM390" s="11"/>
      <c r="HN390" s="11"/>
      <c r="HO390" s="11"/>
      <c r="HP390" s="11"/>
      <c r="HQ390" s="11"/>
      <c r="HR390" s="11"/>
      <c r="HS390" s="11"/>
      <c r="HT390" s="11"/>
      <c r="HU390" s="11"/>
      <c r="HV390" s="11"/>
      <c r="HW390" s="11"/>
      <c r="HX390" s="11"/>
      <c r="HY390" s="11"/>
      <c r="HZ390" s="11"/>
      <c r="IA390" s="11"/>
      <c r="IB390" s="11"/>
      <c r="IC390" s="11"/>
      <c r="ID390" s="11"/>
      <c r="IE390" s="11"/>
      <c r="IF390" s="11"/>
      <c r="IG390" s="11"/>
      <c r="IH390" s="11"/>
      <c r="II390" s="11"/>
      <c r="IJ390" s="11"/>
      <c r="IK390" s="11"/>
      <c r="IL390" s="11"/>
      <c r="IM390" s="11"/>
      <c r="IN390" s="11"/>
      <c r="IO390" s="11"/>
      <c r="IP390" s="11"/>
      <c r="IQ390" s="11"/>
      <c r="IR390" s="11"/>
      <c r="IS390" s="11"/>
      <c r="IT390" s="11"/>
      <c r="IU390" s="11"/>
      <c r="IV390" s="11"/>
      <c r="IW390" s="11"/>
      <c r="IX390" s="11"/>
      <c r="IY390" s="11"/>
      <c r="IZ390" s="11"/>
      <c r="JA390" s="11"/>
      <c r="JB390" s="11"/>
      <c r="JC390" s="11"/>
      <c r="JD390" s="11"/>
      <c r="JE390" s="11"/>
      <c r="JF390" s="11"/>
      <c r="JG390" s="11"/>
      <c r="JH390" s="11"/>
      <c r="JI390" s="11"/>
      <c r="JJ390" s="11"/>
      <c r="JK390" s="11"/>
      <c r="JL390" s="11"/>
      <c r="JM390" s="11"/>
      <c r="JN390" s="11"/>
      <c r="JO390" s="11"/>
      <c r="JP390" s="11"/>
      <c r="JQ390" s="11"/>
      <c r="JR390" s="11"/>
      <c r="JS390" s="11"/>
      <c r="JT390" s="11"/>
      <c r="JU390" s="11"/>
      <c r="JV390" s="11"/>
    </row>
    <row r="391" spans="1:282" s="30" customFormat="1" x14ac:dyDescent="0.25">
      <c r="A391" s="2" t="s">
        <v>12</v>
      </c>
      <c r="B391" s="2">
        <v>5</v>
      </c>
      <c r="C391" s="14"/>
      <c r="D391" s="2"/>
      <c r="E391" s="48">
        <f>SUM(E386:E390)</f>
        <v>260000</v>
      </c>
      <c r="F391" s="48">
        <f>SUM(F386:F390)</f>
        <v>7462</v>
      </c>
      <c r="G391" s="48">
        <f>SUM(G386:G390)</f>
        <v>12929.73</v>
      </c>
      <c r="H391" s="48">
        <f>SUM(H386:H390)</f>
        <v>7904</v>
      </c>
      <c r="I391" s="48">
        <f>SUM(I386:I390)</f>
        <v>725</v>
      </c>
      <c r="J391" s="48">
        <f>SUM(J386:J387)+J388+J389+J390</f>
        <v>29020.73</v>
      </c>
      <c r="K391" s="48">
        <f>SUM(K386:K387)+K388+K389+K390</f>
        <v>230979.27</v>
      </c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1"/>
      <c r="AY391" s="11"/>
      <c r="AZ391" s="11"/>
      <c r="BA391" s="11"/>
      <c r="BB391" s="11"/>
      <c r="BC391" s="11"/>
      <c r="BD391" s="11"/>
      <c r="BE391" s="11"/>
      <c r="BF391" s="11"/>
      <c r="BG391" s="11"/>
      <c r="BH391" s="11"/>
      <c r="BI391" s="11"/>
      <c r="BJ391" s="11"/>
      <c r="BK391" s="11"/>
      <c r="BL391" s="11"/>
      <c r="BM391" s="11"/>
      <c r="BN391" s="11"/>
      <c r="BO391" s="11"/>
      <c r="BP391" s="11"/>
      <c r="BQ391" s="11"/>
      <c r="BR391" s="11"/>
      <c r="BS391" s="11"/>
      <c r="BT391" s="11"/>
      <c r="BU391" s="11"/>
      <c r="BV391" s="11"/>
      <c r="BW391" s="11"/>
      <c r="BX391" s="11"/>
      <c r="BY391" s="11"/>
      <c r="BZ391" s="11"/>
      <c r="CA391" s="11"/>
      <c r="CB391" s="11"/>
      <c r="CC391" s="11"/>
      <c r="CD391" s="11"/>
      <c r="CE391" s="11"/>
      <c r="CF391" s="11"/>
      <c r="CG391" s="11"/>
      <c r="CH391" s="11"/>
      <c r="CI391" s="11"/>
      <c r="CJ391" s="11"/>
      <c r="CK391" s="11"/>
      <c r="CL391" s="11"/>
      <c r="CM391" s="11"/>
      <c r="CN391" s="11"/>
      <c r="CO391" s="11"/>
      <c r="CP391" s="11"/>
      <c r="CQ391" s="11"/>
      <c r="CR391" s="11"/>
      <c r="CS391" s="11"/>
      <c r="CT391" s="11"/>
      <c r="CU391" s="11"/>
      <c r="CV391" s="11"/>
      <c r="CW391" s="11"/>
      <c r="CX391" s="11"/>
      <c r="CY391" s="11"/>
      <c r="CZ391" s="11"/>
      <c r="DA391" s="11"/>
      <c r="DB391" s="11"/>
      <c r="DC391" s="11"/>
      <c r="DD391" s="11"/>
      <c r="DE391" s="11"/>
      <c r="DF391" s="11"/>
      <c r="DG391" s="11"/>
      <c r="DH391" s="11"/>
      <c r="DI391" s="11"/>
      <c r="DJ391" s="11"/>
      <c r="DK391" s="11"/>
      <c r="DL391" s="11"/>
      <c r="DM391" s="11"/>
      <c r="DN391" s="11"/>
      <c r="DO391" s="11"/>
      <c r="DP391" s="11"/>
      <c r="DQ391" s="11"/>
      <c r="DR391" s="11"/>
      <c r="DS391" s="11"/>
      <c r="DT391" s="11"/>
      <c r="DU391" s="11"/>
      <c r="DV391" s="11"/>
      <c r="DW391" s="11"/>
      <c r="DX391" s="11"/>
      <c r="DY391" s="11"/>
      <c r="DZ391" s="11"/>
      <c r="EA391" s="11"/>
      <c r="EB391" s="11"/>
      <c r="EC391" s="11"/>
      <c r="ED391" s="11"/>
      <c r="EE391" s="11"/>
      <c r="EF391" s="11"/>
      <c r="EG391" s="11"/>
      <c r="EH391" s="11"/>
      <c r="EI391" s="11"/>
      <c r="EJ391" s="11"/>
      <c r="EK391" s="11"/>
      <c r="EL391" s="11"/>
      <c r="EM391" s="11"/>
      <c r="EN391" s="11"/>
      <c r="EO391" s="11"/>
      <c r="EP391" s="11"/>
      <c r="EQ391" s="11"/>
      <c r="ER391" s="11"/>
      <c r="ES391" s="11"/>
      <c r="ET391" s="11"/>
      <c r="EU391" s="11"/>
      <c r="EV391" s="11"/>
      <c r="EW391" s="11"/>
      <c r="EX391" s="11"/>
      <c r="EY391" s="11"/>
      <c r="EZ391" s="11"/>
      <c r="FA391" s="11"/>
      <c r="FB391" s="11"/>
      <c r="FC391" s="11"/>
      <c r="FD391" s="11"/>
      <c r="FE391" s="11"/>
      <c r="FF391" s="11"/>
      <c r="FG391" s="11"/>
      <c r="FH391" s="11"/>
      <c r="FI391" s="11"/>
      <c r="FJ391" s="11"/>
      <c r="FK391" s="11"/>
      <c r="FL391" s="11"/>
      <c r="FM391" s="11"/>
      <c r="FN391" s="11"/>
      <c r="FO391" s="11"/>
      <c r="FP391" s="11"/>
      <c r="FQ391" s="11"/>
      <c r="FR391" s="11"/>
      <c r="FS391" s="11"/>
      <c r="FT391" s="11"/>
      <c r="FU391" s="11"/>
      <c r="FV391" s="11"/>
      <c r="FW391" s="11"/>
      <c r="FX391" s="11"/>
      <c r="FY391" s="11"/>
      <c r="FZ391" s="11"/>
      <c r="GA391" s="11"/>
      <c r="GB391" s="11"/>
      <c r="GC391" s="11"/>
      <c r="GD391" s="11"/>
      <c r="GE391" s="11"/>
      <c r="GF391" s="11"/>
      <c r="GG391" s="11"/>
      <c r="GH391" s="11"/>
      <c r="GI391" s="11"/>
      <c r="GJ391" s="11"/>
      <c r="GK391" s="11"/>
      <c r="GL391" s="11"/>
      <c r="GM391" s="11"/>
      <c r="GN391" s="11"/>
      <c r="GO391" s="11"/>
      <c r="GP391" s="11"/>
      <c r="GQ391" s="11"/>
      <c r="GR391" s="11"/>
      <c r="GS391" s="11"/>
      <c r="GT391" s="11"/>
      <c r="GU391" s="11"/>
      <c r="GV391" s="11"/>
      <c r="GW391" s="11"/>
      <c r="GX391" s="11"/>
      <c r="GY391" s="11"/>
      <c r="GZ391" s="11"/>
      <c r="HA391" s="11"/>
      <c r="HB391" s="11"/>
      <c r="HC391" s="11"/>
      <c r="HD391" s="11"/>
      <c r="HE391" s="11"/>
      <c r="HF391" s="11"/>
      <c r="HG391" s="11"/>
      <c r="HH391" s="11"/>
      <c r="HI391" s="11"/>
      <c r="HJ391" s="11"/>
      <c r="HK391" s="11"/>
      <c r="HL391" s="11"/>
      <c r="HM391" s="11"/>
      <c r="HN391" s="11"/>
      <c r="HO391" s="11"/>
      <c r="HP391" s="11"/>
      <c r="HQ391" s="11"/>
      <c r="HR391" s="11"/>
      <c r="HS391" s="11"/>
      <c r="HT391" s="11"/>
      <c r="HU391" s="11"/>
      <c r="HV391" s="11"/>
      <c r="HW391" s="11"/>
      <c r="HX391" s="11"/>
      <c r="HY391" s="11"/>
      <c r="HZ391" s="11"/>
      <c r="IA391" s="11"/>
      <c r="IB391" s="11"/>
      <c r="IC391" s="11"/>
      <c r="ID391" s="11"/>
      <c r="IE391" s="11"/>
      <c r="IF391" s="11"/>
      <c r="IG391" s="11"/>
      <c r="IH391" s="11"/>
      <c r="II391" s="11"/>
      <c r="IJ391" s="11"/>
      <c r="IK391" s="11"/>
      <c r="IL391" s="11"/>
      <c r="IM391" s="11"/>
      <c r="IN391" s="11"/>
      <c r="IO391" s="11"/>
      <c r="IP391" s="11"/>
      <c r="IQ391" s="11"/>
      <c r="IR391" s="11"/>
      <c r="IS391" s="11"/>
      <c r="IT391" s="11"/>
      <c r="IU391" s="11"/>
      <c r="IV391" s="11"/>
      <c r="IW391" s="11"/>
      <c r="IX391" s="11"/>
      <c r="IY391" s="11"/>
      <c r="IZ391" s="11"/>
      <c r="JA391" s="11"/>
      <c r="JB391" s="11"/>
      <c r="JC391" s="11"/>
      <c r="JD391" s="11"/>
      <c r="JE391" s="11"/>
      <c r="JF391" s="11"/>
      <c r="JG391" s="11"/>
      <c r="JH391" s="11"/>
      <c r="JI391" s="11"/>
      <c r="JJ391" s="11"/>
      <c r="JK391" s="11"/>
      <c r="JL391" s="11"/>
      <c r="JM391" s="11"/>
      <c r="JN391" s="11"/>
      <c r="JO391" s="11"/>
      <c r="JP391" s="11"/>
      <c r="JQ391" s="11"/>
      <c r="JR391" s="11"/>
      <c r="JS391" s="11"/>
      <c r="JT391" s="11"/>
      <c r="JU391" s="11"/>
      <c r="JV391" s="11"/>
    </row>
    <row r="392" spans="1:282" s="29" customFormat="1" x14ac:dyDescent="0.25">
      <c r="A392"/>
      <c r="B392"/>
      <c r="C392" s="13"/>
      <c r="D392"/>
      <c r="E392" s="40"/>
      <c r="F392" s="40"/>
      <c r="G392" s="40"/>
      <c r="H392" s="40"/>
      <c r="I392" s="40"/>
      <c r="J392" s="40"/>
      <c r="K392" s="40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  <c r="BC392" s="10"/>
      <c r="BD392" s="10"/>
      <c r="BE392" s="10"/>
      <c r="BF392" s="10"/>
      <c r="BG392" s="10"/>
      <c r="BH392" s="10"/>
      <c r="BI392" s="10"/>
      <c r="BJ392" s="10"/>
      <c r="BK392" s="10"/>
      <c r="BL392" s="10"/>
      <c r="BM392" s="10"/>
      <c r="BN392" s="10"/>
      <c r="BO392" s="10"/>
      <c r="BP392" s="10"/>
      <c r="BQ392" s="10"/>
      <c r="BR392" s="10"/>
      <c r="BS392" s="10"/>
      <c r="BT392" s="10"/>
      <c r="BU392" s="10"/>
      <c r="BV392" s="10"/>
      <c r="BW392" s="10"/>
      <c r="BX392" s="10"/>
      <c r="BY392" s="10"/>
      <c r="BZ392" s="10"/>
      <c r="CA392" s="10"/>
      <c r="CB392" s="10"/>
      <c r="CC392" s="10"/>
      <c r="CD392" s="10"/>
      <c r="CE392" s="10"/>
      <c r="CF392" s="10"/>
      <c r="CG392" s="10"/>
      <c r="CH392" s="10"/>
      <c r="CI392" s="10"/>
      <c r="CJ392" s="10"/>
      <c r="CK392" s="10"/>
      <c r="CL392" s="10"/>
      <c r="CM392" s="10"/>
      <c r="CN392" s="10"/>
      <c r="CO392" s="10"/>
      <c r="CP392" s="10"/>
      <c r="CQ392" s="10"/>
      <c r="CR392" s="10"/>
      <c r="CS392" s="10"/>
      <c r="CT392" s="10"/>
      <c r="CU392" s="10"/>
      <c r="CV392" s="10"/>
      <c r="CW392" s="10"/>
      <c r="CX392" s="10"/>
      <c r="CY392" s="10"/>
      <c r="CZ392" s="10"/>
      <c r="DA392" s="10"/>
      <c r="DB392" s="10"/>
      <c r="DC392" s="10"/>
      <c r="DD392" s="10"/>
      <c r="DE392" s="10"/>
      <c r="DF392" s="10"/>
      <c r="DG392" s="10"/>
      <c r="DH392" s="10"/>
      <c r="DI392" s="10"/>
      <c r="DJ392" s="10"/>
      <c r="DK392" s="10"/>
      <c r="DL392" s="10"/>
      <c r="DM392" s="10"/>
      <c r="DN392" s="10"/>
      <c r="DO392" s="10"/>
      <c r="DP392" s="10"/>
      <c r="DQ392" s="10"/>
      <c r="DR392" s="10"/>
      <c r="DS392" s="10"/>
      <c r="DT392" s="10"/>
      <c r="DU392" s="10"/>
      <c r="DV392" s="10"/>
      <c r="DW392" s="10"/>
      <c r="DX392" s="10"/>
      <c r="DY392" s="10"/>
      <c r="DZ392" s="10"/>
      <c r="EA392" s="10"/>
      <c r="EB392" s="10"/>
      <c r="EC392" s="10"/>
      <c r="ED392" s="10"/>
      <c r="EE392" s="10"/>
      <c r="EF392" s="10"/>
      <c r="EG392" s="10"/>
      <c r="EH392" s="10"/>
      <c r="EI392" s="10"/>
      <c r="EJ392" s="10"/>
      <c r="EK392" s="10"/>
      <c r="EL392" s="10"/>
      <c r="EM392" s="10"/>
      <c r="EN392" s="10"/>
      <c r="EO392" s="10"/>
      <c r="EP392" s="10"/>
      <c r="EQ392" s="10"/>
      <c r="ER392" s="10"/>
      <c r="ES392" s="10"/>
      <c r="ET392" s="10"/>
      <c r="EU392" s="10"/>
      <c r="EV392" s="10"/>
      <c r="EW392" s="10"/>
      <c r="EX392" s="10"/>
      <c r="EY392" s="10"/>
      <c r="EZ392" s="10"/>
      <c r="FA392" s="10"/>
      <c r="FB392" s="10"/>
      <c r="FC392" s="10"/>
      <c r="FD392" s="10"/>
      <c r="FE392" s="10"/>
      <c r="FF392" s="10"/>
      <c r="FG392" s="10"/>
      <c r="FH392" s="10"/>
      <c r="FI392" s="10"/>
      <c r="FJ392" s="10"/>
      <c r="FK392" s="10"/>
      <c r="FL392" s="10"/>
      <c r="FM392" s="10"/>
      <c r="FN392" s="10"/>
      <c r="FO392" s="10"/>
      <c r="FP392" s="10"/>
      <c r="FQ392" s="10"/>
      <c r="FR392" s="10"/>
      <c r="FS392" s="10"/>
      <c r="FT392" s="10"/>
      <c r="FU392" s="10"/>
      <c r="FV392" s="10"/>
      <c r="FW392" s="10"/>
      <c r="FX392" s="10"/>
      <c r="FY392" s="10"/>
      <c r="FZ392" s="10"/>
      <c r="GA392" s="10"/>
      <c r="GB392" s="10"/>
      <c r="GC392" s="10"/>
      <c r="GD392" s="10"/>
      <c r="GE392" s="10"/>
      <c r="GF392" s="10"/>
      <c r="GG392" s="10"/>
      <c r="GH392" s="10"/>
      <c r="GI392" s="10"/>
      <c r="GJ392" s="10"/>
      <c r="GK392" s="10"/>
      <c r="GL392" s="10"/>
      <c r="GM392" s="10"/>
      <c r="GN392" s="10"/>
      <c r="GO392" s="10"/>
      <c r="GP392" s="10"/>
      <c r="GQ392" s="10"/>
      <c r="GR392" s="10"/>
      <c r="GS392" s="10"/>
      <c r="GT392" s="10"/>
      <c r="GU392" s="10"/>
      <c r="GV392" s="10"/>
      <c r="GW392" s="10"/>
      <c r="GX392" s="10"/>
      <c r="GY392" s="10"/>
      <c r="GZ392" s="10"/>
      <c r="HA392" s="10"/>
      <c r="HB392" s="10"/>
      <c r="HC392" s="10"/>
      <c r="HD392" s="10"/>
      <c r="HE392" s="10"/>
      <c r="HF392" s="10"/>
      <c r="HG392" s="10"/>
      <c r="HH392" s="10"/>
      <c r="HI392" s="10"/>
      <c r="HJ392" s="10"/>
      <c r="HK392" s="10"/>
      <c r="HL392" s="10"/>
      <c r="HM392" s="10"/>
      <c r="HN392" s="10"/>
      <c r="HO392" s="10"/>
      <c r="HP392" s="10"/>
      <c r="HQ392" s="10"/>
      <c r="HR392" s="10"/>
      <c r="HS392" s="10"/>
      <c r="HT392" s="10"/>
      <c r="HU392" s="10"/>
      <c r="HV392" s="10"/>
      <c r="HW392" s="10"/>
      <c r="HX392" s="10"/>
      <c r="HY392" s="10"/>
      <c r="HZ392" s="10"/>
      <c r="IA392" s="10"/>
      <c r="IB392" s="10"/>
      <c r="IC392" s="10"/>
      <c r="ID392" s="10"/>
      <c r="IE392" s="10"/>
      <c r="IF392" s="10"/>
      <c r="IG392" s="10"/>
      <c r="IH392" s="10"/>
      <c r="II392" s="10"/>
      <c r="IJ392" s="10"/>
      <c r="IK392" s="10"/>
      <c r="IL392" s="10"/>
      <c r="IM392" s="10"/>
      <c r="IN392" s="10"/>
      <c r="IO392" s="10"/>
      <c r="IP392" s="10"/>
      <c r="IQ392" s="10"/>
      <c r="IR392" s="10"/>
      <c r="IS392" s="10"/>
      <c r="IT392" s="10"/>
      <c r="IU392" s="10"/>
      <c r="IV392" s="10"/>
      <c r="IW392" s="10"/>
      <c r="IX392" s="10"/>
      <c r="IY392" s="10"/>
      <c r="IZ392" s="10"/>
      <c r="JA392" s="10"/>
      <c r="JB392" s="10"/>
      <c r="JC392" s="10"/>
      <c r="JD392" s="10"/>
      <c r="JE392" s="10"/>
      <c r="JF392" s="10"/>
      <c r="JG392" s="10"/>
      <c r="JH392" s="10"/>
      <c r="JI392" s="10"/>
      <c r="JJ392" s="10"/>
      <c r="JK392" s="10"/>
      <c r="JL392" s="10"/>
      <c r="JM392" s="10"/>
      <c r="JN392" s="10"/>
      <c r="JO392" s="10"/>
      <c r="JP392" s="10"/>
      <c r="JQ392" s="10"/>
      <c r="JR392" s="10"/>
      <c r="JS392" s="10"/>
      <c r="JT392" s="10"/>
      <c r="JU392" s="10"/>
      <c r="JV392" s="10"/>
    </row>
    <row r="393" spans="1:282" s="10" customFormat="1" x14ac:dyDescent="0.25">
      <c r="A393" s="1" t="s">
        <v>299</v>
      </c>
      <c r="B393"/>
      <c r="C393" s="13"/>
      <c r="D393"/>
      <c r="E393" s="40"/>
      <c r="F393" s="40"/>
      <c r="G393" s="40"/>
      <c r="H393" s="40"/>
      <c r="I393" s="40"/>
      <c r="J393" s="40"/>
      <c r="K393" s="40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</row>
    <row r="394" spans="1:282" x14ac:dyDescent="0.25">
      <c r="A394" t="s">
        <v>443</v>
      </c>
      <c r="B394" t="s">
        <v>11</v>
      </c>
      <c r="C394" s="13" t="s">
        <v>307</v>
      </c>
      <c r="D394" t="s">
        <v>203</v>
      </c>
      <c r="E394" s="40">
        <v>165000</v>
      </c>
      <c r="F394" s="40">
        <v>4735.5</v>
      </c>
      <c r="G394" s="40">
        <v>27394.99</v>
      </c>
      <c r="H394" s="40">
        <v>5016</v>
      </c>
      <c r="I394" s="40">
        <v>4815</v>
      </c>
      <c r="J394" s="40">
        <f>+F394+G394+H394+I394</f>
        <v>41961.49</v>
      </c>
      <c r="K394" s="40">
        <f>+E394-J394</f>
        <v>123038.51</v>
      </c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1"/>
      <c r="AY394" s="11"/>
      <c r="AZ394" s="11"/>
      <c r="BA394" s="11"/>
      <c r="BB394" s="11"/>
      <c r="BC394" s="11"/>
      <c r="BD394" s="11"/>
      <c r="BE394" s="11"/>
      <c r="BF394" s="11"/>
      <c r="BG394" s="11"/>
      <c r="BH394" s="11"/>
      <c r="BI394" s="11"/>
      <c r="BJ394" s="11"/>
      <c r="BK394" s="11"/>
      <c r="BL394" s="11"/>
      <c r="BM394" s="11"/>
      <c r="BN394" s="11"/>
      <c r="BO394" s="11"/>
      <c r="BP394" s="11"/>
      <c r="BQ394" s="11"/>
      <c r="BR394" s="11"/>
      <c r="BS394" s="11"/>
      <c r="BT394" s="11"/>
      <c r="BU394" s="11"/>
      <c r="BV394" s="11"/>
      <c r="BW394" s="11"/>
      <c r="BX394" s="11"/>
      <c r="BY394" s="11"/>
      <c r="BZ394" s="11"/>
      <c r="CA394" s="11"/>
      <c r="CB394" s="11"/>
      <c r="CC394" s="11"/>
      <c r="CD394" s="11"/>
      <c r="CE394" s="11"/>
      <c r="CF394" s="11"/>
      <c r="CG394" s="11"/>
      <c r="CH394" s="11"/>
      <c r="CI394" s="11"/>
      <c r="CJ394" s="11"/>
      <c r="CK394" s="11"/>
      <c r="CL394" s="11"/>
      <c r="CM394" s="11"/>
      <c r="CN394" s="11"/>
      <c r="CO394" s="11"/>
      <c r="CP394" s="11"/>
      <c r="CQ394" s="11"/>
      <c r="CR394" s="11"/>
      <c r="CS394" s="11"/>
      <c r="CT394" s="11"/>
      <c r="CU394" s="11"/>
      <c r="CV394" s="11"/>
      <c r="CW394" s="11"/>
      <c r="CX394" s="11"/>
      <c r="CY394" s="11"/>
      <c r="CZ394" s="11"/>
      <c r="DA394" s="11"/>
      <c r="DB394" s="11"/>
      <c r="DC394" s="11"/>
      <c r="DD394" s="11"/>
      <c r="DE394" s="11"/>
      <c r="DF394" s="11"/>
      <c r="DG394" s="11"/>
      <c r="DH394" s="11"/>
      <c r="DI394" s="11"/>
      <c r="DJ394" s="11"/>
      <c r="DK394" s="11"/>
      <c r="DL394" s="11"/>
      <c r="DM394" s="11"/>
      <c r="DN394" s="11"/>
      <c r="DO394" s="11"/>
      <c r="DP394" s="11"/>
      <c r="DQ394" s="11"/>
      <c r="DR394" s="11"/>
      <c r="DS394" s="11"/>
      <c r="DT394" s="11"/>
      <c r="DU394" s="11"/>
      <c r="DV394" s="11"/>
      <c r="DW394" s="11"/>
      <c r="DX394" s="11"/>
      <c r="DY394" s="11"/>
      <c r="DZ394" s="11"/>
      <c r="EA394" s="11"/>
      <c r="EB394" s="11"/>
      <c r="EC394" s="11"/>
      <c r="ED394" s="11"/>
      <c r="EE394" s="11"/>
      <c r="EF394" s="11"/>
      <c r="EG394" s="11"/>
      <c r="EH394" s="11"/>
      <c r="EI394" s="11"/>
      <c r="EJ394" s="11"/>
      <c r="EK394" s="11"/>
      <c r="EL394" s="11"/>
      <c r="EM394" s="11"/>
      <c r="EN394" s="11"/>
      <c r="EO394" s="11"/>
      <c r="EP394" s="11"/>
      <c r="EQ394" s="11"/>
      <c r="ER394" s="11"/>
      <c r="ES394" s="11"/>
      <c r="ET394" s="11"/>
      <c r="EU394" s="11"/>
      <c r="EV394" s="11"/>
      <c r="EW394" s="11"/>
      <c r="EX394" s="11"/>
      <c r="EY394" s="11"/>
      <c r="EZ394" s="11"/>
      <c r="FA394" s="11"/>
      <c r="FB394" s="11"/>
      <c r="FC394" s="11"/>
      <c r="FD394" s="11"/>
      <c r="FE394" s="11"/>
      <c r="FF394" s="11"/>
      <c r="FG394" s="11"/>
      <c r="FH394" s="11"/>
      <c r="FI394" s="11"/>
      <c r="FJ394" s="11"/>
      <c r="FK394" s="11"/>
      <c r="FL394" s="11"/>
      <c r="FM394" s="11"/>
      <c r="FN394" s="11"/>
      <c r="FO394" s="11"/>
      <c r="FP394" s="11"/>
      <c r="FQ394" s="11"/>
      <c r="FR394" s="11"/>
      <c r="FS394" s="11"/>
      <c r="FT394" s="11"/>
      <c r="FU394" s="11"/>
      <c r="FV394" s="11"/>
      <c r="FW394" s="11"/>
      <c r="FX394" s="11"/>
      <c r="FY394" s="11"/>
      <c r="FZ394" s="11"/>
      <c r="GA394" s="11"/>
      <c r="GB394" s="11"/>
      <c r="GC394" s="11"/>
      <c r="GD394" s="11"/>
      <c r="GE394" s="11"/>
      <c r="GF394" s="11"/>
      <c r="GG394" s="11"/>
      <c r="GH394" s="11"/>
      <c r="GI394" s="11"/>
      <c r="GJ394" s="11"/>
      <c r="GK394" s="11"/>
      <c r="GL394" s="11"/>
      <c r="GM394" s="11"/>
      <c r="GN394" s="11"/>
      <c r="GO394" s="11"/>
      <c r="GP394" s="11"/>
      <c r="GQ394" s="11"/>
      <c r="GR394" s="11"/>
      <c r="GS394" s="11"/>
      <c r="GT394" s="11"/>
      <c r="GU394" s="11"/>
      <c r="GV394" s="11"/>
      <c r="GW394" s="11"/>
      <c r="GX394" s="11"/>
      <c r="GY394" s="11"/>
      <c r="GZ394" s="11"/>
      <c r="HA394" s="11"/>
      <c r="HB394" s="11"/>
      <c r="HC394" s="11"/>
      <c r="HD394" s="11"/>
      <c r="HE394" s="11"/>
      <c r="HF394" s="11"/>
      <c r="HG394" s="11"/>
      <c r="HH394" s="11"/>
      <c r="HI394" s="11"/>
      <c r="HJ394" s="11"/>
      <c r="HK394" s="11"/>
      <c r="HL394" s="11"/>
      <c r="HM394" s="11"/>
      <c r="HN394" s="11"/>
      <c r="HO394" s="11"/>
      <c r="HP394" s="11"/>
      <c r="HQ394" s="11"/>
      <c r="HR394" s="11"/>
      <c r="HS394" s="11"/>
      <c r="HT394" s="11"/>
      <c r="HU394" s="11"/>
      <c r="HV394" s="11"/>
      <c r="HW394" s="11"/>
      <c r="HX394" s="11"/>
      <c r="HY394" s="11"/>
      <c r="HZ394" s="11"/>
      <c r="IA394" s="11"/>
      <c r="IB394" s="11"/>
      <c r="IC394" s="11"/>
      <c r="ID394" s="11"/>
      <c r="IE394" s="11"/>
      <c r="IF394" s="11"/>
      <c r="IG394" s="11"/>
      <c r="IH394" s="11"/>
      <c r="II394" s="11"/>
      <c r="IJ394" s="11"/>
      <c r="IK394" s="11"/>
      <c r="IL394" s="11"/>
      <c r="IM394" s="11"/>
      <c r="IN394" s="11"/>
      <c r="IO394" s="11"/>
      <c r="IP394" s="11"/>
      <c r="IQ394" s="11"/>
      <c r="IR394" s="11"/>
      <c r="IS394" s="11"/>
      <c r="IT394" s="11"/>
      <c r="IU394" s="11"/>
      <c r="IV394" s="11"/>
      <c r="IW394" s="11"/>
      <c r="IX394" s="11"/>
      <c r="IY394" s="11"/>
      <c r="IZ394" s="11"/>
      <c r="JA394" s="11"/>
      <c r="JB394" s="11"/>
      <c r="JC394" s="11"/>
      <c r="JD394" s="11"/>
      <c r="JE394" s="11"/>
      <c r="JF394" s="11"/>
      <c r="JG394" s="11"/>
      <c r="JH394" s="11"/>
      <c r="JI394" s="11"/>
      <c r="JJ394" s="11"/>
      <c r="JK394" s="11"/>
      <c r="JL394" s="11"/>
      <c r="JM394" s="11"/>
      <c r="JN394" s="11"/>
      <c r="JO394" s="11"/>
      <c r="JP394" s="11"/>
      <c r="JQ394" s="11"/>
      <c r="JR394" s="11"/>
      <c r="JS394" s="11"/>
      <c r="JT394" s="11"/>
      <c r="JU394" s="11"/>
      <c r="JV394" s="11"/>
    </row>
    <row r="395" spans="1:282" s="10" customFormat="1" x14ac:dyDescent="0.25">
      <c r="A395" t="s">
        <v>137</v>
      </c>
      <c r="B395" t="s">
        <v>19</v>
      </c>
      <c r="C395" s="13" t="s">
        <v>307</v>
      </c>
      <c r="D395" t="s">
        <v>203</v>
      </c>
      <c r="E395" s="40">
        <v>32000</v>
      </c>
      <c r="F395" s="40">
        <v>918.4</v>
      </c>
      <c r="G395" s="40">
        <v>0</v>
      </c>
      <c r="H395" s="40">
        <f>E395*0.0304</f>
        <v>972.8</v>
      </c>
      <c r="I395" s="40">
        <v>275</v>
      </c>
      <c r="J395" s="40">
        <f>+F395+G395+H395+I395</f>
        <v>2166.1999999999998</v>
      </c>
      <c r="K395" s="40">
        <f>+E395-J395</f>
        <v>29833.8</v>
      </c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</row>
    <row r="396" spans="1:282" s="26" customFormat="1" x14ac:dyDescent="0.25">
      <c r="A396" t="s">
        <v>441</v>
      </c>
      <c r="B396" t="s">
        <v>279</v>
      </c>
      <c r="C396" s="13" t="s">
        <v>308</v>
      </c>
      <c r="D396" t="s">
        <v>203</v>
      </c>
      <c r="E396" s="40">
        <v>44000</v>
      </c>
      <c r="F396" s="40">
        <v>1262.8</v>
      </c>
      <c r="G396" s="40">
        <v>1007.19</v>
      </c>
      <c r="H396" s="40">
        <f>E396*0.0304</f>
        <v>1337.6</v>
      </c>
      <c r="I396" s="40">
        <v>275</v>
      </c>
      <c r="J396" s="40">
        <f>+F396+G396+H396+I396</f>
        <v>3882.59</v>
      </c>
      <c r="K396" s="40">
        <f>+E396-J396</f>
        <v>40117.410000000003</v>
      </c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1"/>
      <c r="AY396" s="11"/>
      <c r="AZ396" s="11"/>
      <c r="BA396" s="11"/>
      <c r="BB396" s="11"/>
      <c r="BC396" s="11"/>
      <c r="BD396" s="11"/>
      <c r="BE396" s="11"/>
      <c r="BF396" s="11"/>
      <c r="BG396" s="11"/>
      <c r="BH396" s="11"/>
      <c r="BI396" s="11"/>
      <c r="BJ396" s="11"/>
      <c r="BK396" s="11"/>
      <c r="BL396" s="11"/>
      <c r="BM396" s="11"/>
      <c r="BN396" s="11"/>
      <c r="BO396" s="11"/>
      <c r="BP396" s="11"/>
      <c r="BQ396" s="11"/>
      <c r="BR396" s="11"/>
      <c r="BS396" s="11"/>
      <c r="BT396" s="11"/>
      <c r="BU396" s="11"/>
      <c r="BV396" s="11"/>
      <c r="BW396" s="11"/>
      <c r="BX396" s="11"/>
      <c r="BY396" s="11"/>
      <c r="BZ396" s="11"/>
      <c r="CA396" s="11"/>
      <c r="CB396" s="11"/>
      <c r="CC396" s="11"/>
      <c r="CD396" s="11"/>
      <c r="CE396" s="11"/>
      <c r="CF396" s="11"/>
      <c r="CG396" s="11"/>
      <c r="CH396" s="11"/>
      <c r="CI396" s="11"/>
      <c r="CJ396" s="11"/>
      <c r="CK396" s="11"/>
      <c r="CL396" s="11"/>
      <c r="CM396" s="11"/>
      <c r="CN396" s="11"/>
      <c r="CO396" s="11"/>
      <c r="CP396" s="11"/>
      <c r="CQ396" s="11"/>
      <c r="CR396" s="11"/>
      <c r="CS396" s="11"/>
      <c r="CT396" s="11"/>
      <c r="CU396" s="11"/>
      <c r="CV396" s="11"/>
      <c r="CW396" s="11"/>
      <c r="CX396" s="11"/>
      <c r="CY396" s="11"/>
      <c r="CZ396" s="11"/>
      <c r="DA396" s="11"/>
      <c r="DB396" s="11"/>
      <c r="DC396" s="11"/>
      <c r="DD396" s="11"/>
      <c r="DE396" s="11"/>
      <c r="DF396" s="11"/>
      <c r="DG396" s="11"/>
      <c r="DH396" s="11"/>
      <c r="DI396" s="11"/>
      <c r="DJ396" s="11"/>
      <c r="DK396" s="11"/>
      <c r="DL396" s="11"/>
      <c r="DM396" s="11"/>
      <c r="DN396" s="11"/>
      <c r="DO396" s="11"/>
      <c r="DP396" s="11"/>
      <c r="DQ396" s="11"/>
      <c r="DR396" s="11"/>
      <c r="DS396" s="11"/>
      <c r="DT396" s="11"/>
      <c r="DU396" s="11"/>
      <c r="DV396" s="11"/>
      <c r="DW396" s="11"/>
      <c r="DX396" s="11"/>
      <c r="DY396" s="11"/>
      <c r="DZ396" s="11"/>
      <c r="EA396" s="11"/>
      <c r="EB396" s="11"/>
      <c r="EC396" s="11"/>
      <c r="ED396" s="11"/>
      <c r="EE396" s="11"/>
      <c r="EF396" s="11"/>
      <c r="EG396" s="11"/>
      <c r="EH396" s="11"/>
      <c r="EI396" s="11"/>
      <c r="EJ396" s="11"/>
      <c r="EK396" s="11"/>
      <c r="EL396" s="11"/>
      <c r="EM396" s="11"/>
      <c r="EN396" s="11"/>
      <c r="EO396" s="11"/>
      <c r="EP396" s="11"/>
      <c r="EQ396" s="11"/>
      <c r="ER396" s="11"/>
      <c r="ES396" s="11"/>
      <c r="ET396" s="11"/>
      <c r="EU396" s="11"/>
      <c r="EV396" s="11"/>
      <c r="EW396" s="11"/>
      <c r="EX396" s="11"/>
      <c r="EY396" s="11"/>
      <c r="EZ396" s="11"/>
      <c r="FA396" s="11"/>
      <c r="FB396" s="11"/>
      <c r="FC396" s="11"/>
      <c r="FD396" s="11"/>
      <c r="FE396" s="11"/>
      <c r="FF396" s="11"/>
      <c r="FG396" s="11"/>
      <c r="FH396" s="11"/>
      <c r="FI396" s="11"/>
      <c r="FJ396" s="11"/>
      <c r="FK396" s="11"/>
      <c r="FL396" s="11"/>
      <c r="FM396" s="11"/>
      <c r="FN396" s="11"/>
      <c r="FO396" s="11"/>
      <c r="FP396" s="11"/>
      <c r="FQ396" s="11"/>
      <c r="FR396" s="11"/>
      <c r="FS396" s="11"/>
      <c r="FT396" s="11"/>
      <c r="FU396" s="11"/>
      <c r="FV396" s="11"/>
      <c r="FW396" s="11"/>
      <c r="FX396" s="11"/>
      <c r="FY396" s="11"/>
      <c r="FZ396" s="11"/>
      <c r="GA396" s="11"/>
      <c r="GB396" s="11"/>
      <c r="GC396" s="11"/>
      <c r="GD396" s="11"/>
      <c r="GE396" s="11"/>
      <c r="GF396" s="11"/>
      <c r="GG396" s="11"/>
      <c r="GH396" s="11"/>
      <c r="GI396" s="11"/>
      <c r="GJ396" s="11"/>
      <c r="GK396" s="11"/>
      <c r="GL396" s="11"/>
      <c r="GM396" s="11"/>
      <c r="GN396" s="11"/>
      <c r="GO396" s="11"/>
      <c r="GP396" s="11"/>
      <c r="GQ396" s="11"/>
      <c r="GR396" s="11"/>
      <c r="GS396" s="11"/>
      <c r="GT396" s="11"/>
      <c r="GU396" s="11"/>
      <c r="GV396" s="11"/>
      <c r="GW396" s="11"/>
      <c r="GX396" s="11"/>
      <c r="GY396" s="11"/>
      <c r="GZ396" s="11"/>
      <c r="HA396" s="11"/>
      <c r="HB396" s="11"/>
      <c r="HC396" s="11"/>
      <c r="HD396" s="11"/>
      <c r="HE396" s="11"/>
      <c r="HF396" s="11"/>
      <c r="HG396" s="11"/>
      <c r="HH396" s="11"/>
      <c r="HI396" s="11"/>
      <c r="HJ396" s="11"/>
      <c r="HK396" s="11"/>
      <c r="HL396" s="11"/>
      <c r="HM396" s="11"/>
      <c r="HN396" s="11"/>
      <c r="HO396" s="11"/>
      <c r="HP396" s="11"/>
      <c r="HQ396" s="11"/>
      <c r="HR396" s="11"/>
      <c r="HS396" s="11"/>
      <c r="HT396" s="11"/>
      <c r="HU396" s="11"/>
      <c r="HV396" s="11"/>
      <c r="HW396" s="11"/>
      <c r="HX396" s="11"/>
      <c r="HY396" s="11"/>
      <c r="HZ396" s="11"/>
      <c r="IA396" s="11"/>
      <c r="IB396" s="11"/>
      <c r="IC396" s="11"/>
      <c r="ID396" s="11"/>
      <c r="IE396" s="11"/>
      <c r="IF396" s="11"/>
      <c r="IG396" s="11"/>
      <c r="IH396" s="11"/>
      <c r="II396" s="11"/>
      <c r="IJ396" s="11"/>
      <c r="IK396" s="11"/>
      <c r="IL396" s="11"/>
      <c r="IM396" s="11"/>
      <c r="IN396" s="11"/>
      <c r="IO396" s="11"/>
      <c r="IP396" s="11"/>
      <c r="IQ396" s="11"/>
      <c r="IR396" s="11"/>
      <c r="IS396" s="11"/>
      <c r="IT396" s="11"/>
      <c r="IU396" s="11"/>
      <c r="IV396" s="11"/>
      <c r="IW396" s="11"/>
      <c r="IX396" s="11"/>
      <c r="IY396" s="11"/>
      <c r="IZ396" s="11"/>
      <c r="JA396" s="11"/>
      <c r="JB396" s="11"/>
      <c r="JC396" s="11"/>
      <c r="JD396" s="11"/>
      <c r="JE396" s="11"/>
      <c r="JF396" s="11"/>
      <c r="JG396" s="11"/>
      <c r="JH396" s="11"/>
      <c r="JI396" s="11"/>
      <c r="JJ396" s="11"/>
      <c r="JK396" s="11"/>
      <c r="JL396" s="11"/>
      <c r="JM396" s="11"/>
      <c r="JN396" s="11"/>
      <c r="JO396" s="11"/>
      <c r="JP396" s="11"/>
      <c r="JQ396" s="11"/>
      <c r="JR396" s="11"/>
      <c r="JS396" s="11"/>
      <c r="JT396" s="11"/>
      <c r="JU396" s="11"/>
      <c r="JV396" s="11"/>
    </row>
    <row r="397" spans="1:282" s="30" customFormat="1" x14ac:dyDescent="0.25">
      <c r="A397" t="s">
        <v>85</v>
      </c>
      <c r="B397" t="s">
        <v>411</v>
      </c>
      <c r="C397" s="13" t="s">
        <v>307</v>
      </c>
      <c r="D397" t="s">
        <v>203</v>
      </c>
      <c r="E397" s="40">
        <v>61000</v>
      </c>
      <c r="F397" s="40">
        <v>1750.7</v>
      </c>
      <c r="G397" s="40">
        <v>3674.86</v>
      </c>
      <c r="H397" s="40">
        <v>1854.4</v>
      </c>
      <c r="I397" s="40">
        <v>275</v>
      </c>
      <c r="J397" s="40">
        <f>+F397+G397+H397+I397</f>
        <v>7554.96</v>
      </c>
      <c r="K397" s="40">
        <f>+E397-J397</f>
        <v>53445.04</v>
      </c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1"/>
      <c r="AY397" s="11"/>
      <c r="AZ397" s="11"/>
      <c r="BA397" s="11"/>
      <c r="BB397" s="11"/>
      <c r="BC397" s="11"/>
      <c r="BD397" s="11"/>
      <c r="BE397" s="11"/>
      <c r="BF397" s="11"/>
      <c r="BG397" s="11"/>
      <c r="BH397" s="11"/>
      <c r="BI397" s="11"/>
      <c r="BJ397" s="11"/>
      <c r="BK397" s="11"/>
      <c r="BL397" s="11"/>
      <c r="BM397" s="11"/>
      <c r="BN397" s="11"/>
      <c r="BO397" s="11"/>
      <c r="BP397" s="11"/>
      <c r="BQ397" s="11"/>
      <c r="BR397" s="11"/>
      <c r="BS397" s="11"/>
      <c r="BT397" s="11"/>
      <c r="BU397" s="11"/>
      <c r="BV397" s="11"/>
      <c r="BW397" s="11"/>
      <c r="BX397" s="11"/>
      <c r="BY397" s="11"/>
      <c r="BZ397" s="11"/>
      <c r="CA397" s="11"/>
      <c r="CB397" s="11"/>
      <c r="CC397" s="11"/>
      <c r="CD397" s="11"/>
      <c r="CE397" s="11"/>
      <c r="CF397" s="11"/>
      <c r="CG397" s="11"/>
      <c r="CH397" s="11"/>
      <c r="CI397" s="11"/>
      <c r="CJ397" s="11"/>
      <c r="CK397" s="11"/>
      <c r="CL397" s="11"/>
      <c r="CM397" s="11"/>
      <c r="CN397" s="11"/>
      <c r="CO397" s="11"/>
      <c r="CP397" s="11"/>
      <c r="CQ397" s="11"/>
      <c r="CR397" s="11"/>
      <c r="CS397" s="11"/>
      <c r="CT397" s="11"/>
      <c r="CU397" s="11"/>
      <c r="CV397" s="11"/>
      <c r="CW397" s="11"/>
      <c r="CX397" s="11"/>
      <c r="CY397" s="11"/>
      <c r="CZ397" s="11"/>
      <c r="DA397" s="11"/>
      <c r="DB397" s="11"/>
      <c r="DC397" s="11"/>
      <c r="DD397" s="11"/>
      <c r="DE397" s="11"/>
      <c r="DF397" s="11"/>
      <c r="DG397" s="11"/>
      <c r="DH397" s="11"/>
      <c r="DI397" s="11"/>
      <c r="DJ397" s="11"/>
      <c r="DK397" s="11"/>
      <c r="DL397" s="11"/>
      <c r="DM397" s="11"/>
      <c r="DN397" s="11"/>
      <c r="DO397" s="11"/>
      <c r="DP397" s="11"/>
      <c r="DQ397" s="11"/>
      <c r="DR397" s="11"/>
      <c r="DS397" s="11"/>
      <c r="DT397" s="11"/>
      <c r="DU397" s="11"/>
      <c r="DV397" s="11"/>
      <c r="DW397" s="11"/>
      <c r="DX397" s="11"/>
      <c r="DY397" s="11"/>
      <c r="DZ397" s="11"/>
      <c r="EA397" s="11"/>
      <c r="EB397" s="11"/>
      <c r="EC397" s="11"/>
      <c r="ED397" s="11"/>
      <c r="EE397" s="11"/>
      <c r="EF397" s="11"/>
      <c r="EG397" s="11"/>
      <c r="EH397" s="11"/>
      <c r="EI397" s="11"/>
      <c r="EJ397" s="11"/>
      <c r="EK397" s="11"/>
      <c r="EL397" s="11"/>
      <c r="EM397" s="11"/>
      <c r="EN397" s="11"/>
      <c r="EO397" s="11"/>
      <c r="EP397" s="11"/>
      <c r="EQ397" s="11"/>
      <c r="ER397" s="11"/>
      <c r="ES397" s="11"/>
      <c r="ET397" s="11"/>
      <c r="EU397" s="11"/>
      <c r="EV397" s="11"/>
      <c r="EW397" s="11"/>
      <c r="EX397" s="11"/>
      <c r="EY397" s="11"/>
      <c r="EZ397" s="11"/>
      <c r="FA397" s="11"/>
      <c r="FB397" s="11"/>
      <c r="FC397" s="11"/>
      <c r="FD397" s="11"/>
      <c r="FE397" s="11"/>
      <c r="FF397" s="11"/>
      <c r="FG397" s="11"/>
      <c r="FH397" s="11"/>
      <c r="FI397" s="11"/>
      <c r="FJ397" s="11"/>
      <c r="FK397" s="11"/>
      <c r="FL397" s="11"/>
      <c r="FM397" s="11"/>
      <c r="FN397" s="11"/>
      <c r="FO397" s="11"/>
      <c r="FP397" s="11"/>
      <c r="FQ397" s="11"/>
      <c r="FR397" s="11"/>
      <c r="FS397" s="11"/>
      <c r="FT397" s="11"/>
      <c r="FU397" s="11"/>
      <c r="FV397" s="11"/>
      <c r="FW397" s="11"/>
      <c r="FX397" s="11"/>
      <c r="FY397" s="11"/>
      <c r="FZ397" s="11"/>
      <c r="GA397" s="11"/>
      <c r="GB397" s="11"/>
      <c r="GC397" s="11"/>
      <c r="GD397" s="11"/>
      <c r="GE397" s="11"/>
      <c r="GF397" s="11"/>
      <c r="GG397" s="11"/>
      <c r="GH397" s="11"/>
      <c r="GI397" s="11"/>
      <c r="GJ397" s="11"/>
      <c r="GK397" s="11"/>
      <c r="GL397" s="11"/>
      <c r="GM397" s="11"/>
      <c r="GN397" s="11"/>
      <c r="GO397" s="11"/>
      <c r="GP397" s="11"/>
      <c r="GQ397" s="11"/>
      <c r="GR397" s="11"/>
      <c r="GS397" s="11"/>
      <c r="GT397" s="11"/>
      <c r="GU397" s="11"/>
      <c r="GV397" s="11"/>
      <c r="GW397" s="11"/>
      <c r="GX397" s="11"/>
      <c r="GY397" s="11"/>
      <c r="GZ397" s="11"/>
      <c r="HA397" s="11"/>
      <c r="HB397" s="11"/>
      <c r="HC397" s="11"/>
      <c r="HD397" s="11"/>
      <c r="HE397" s="11"/>
      <c r="HF397" s="11"/>
      <c r="HG397" s="11"/>
      <c r="HH397" s="11"/>
      <c r="HI397" s="11"/>
      <c r="HJ397" s="11"/>
      <c r="HK397" s="11"/>
      <c r="HL397" s="11"/>
      <c r="HM397" s="11"/>
      <c r="HN397" s="11"/>
      <c r="HO397" s="11"/>
      <c r="HP397" s="11"/>
      <c r="HQ397" s="11"/>
      <c r="HR397" s="11"/>
      <c r="HS397" s="11"/>
      <c r="HT397" s="11"/>
      <c r="HU397" s="11"/>
      <c r="HV397" s="11"/>
      <c r="HW397" s="11"/>
      <c r="HX397" s="11"/>
      <c r="HY397" s="11"/>
      <c r="HZ397" s="11"/>
      <c r="IA397" s="11"/>
      <c r="IB397" s="11"/>
      <c r="IC397" s="11"/>
      <c r="ID397" s="11"/>
      <c r="IE397" s="11"/>
      <c r="IF397" s="11"/>
      <c r="IG397" s="11"/>
      <c r="IH397" s="11"/>
      <c r="II397" s="11"/>
      <c r="IJ397" s="11"/>
      <c r="IK397" s="11"/>
      <c r="IL397" s="11"/>
      <c r="IM397" s="11"/>
      <c r="IN397" s="11"/>
      <c r="IO397" s="11"/>
      <c r="IP397" s="11"/>
      <c r="IQ397" s="11"/>
      <c r="IR397" s="11"/>
      <c r="IS397" s="11"/>
      <c r="IT397" s="11"/>
      <c r="IU397" s="11"/>
      <c r="IV397" s="11"/>
      <c r="IW397" s="11"/>
      <c r="IX397" s="11"/>
      <c r="IY397" s="11"/>
      <c r="IZ397" s="11"/>
      <c r="JA397" s="11"/>
      <c r="JB397" s="11"/>
      <c r="JC397" s="11"/>
      <c r="JD397" s="11"/>
      <c r="JE397" s="11"/>
      <c r="JF397" s="11"/>
      <c r="JG397" s="11"/>
      <c r="JH397" s="11"/>
      <c r="JI397" s="11"/>
      <c r="JJ397" s="11"/>
      <c r="JK397" s="11"/>
      <c r="JL397" s="11"/>
      <c r="JM397" s="11"/>
      <c r="JN397" s="11"/>
      <c r="JO397" s="11"/>
      <c r="JP397" s="11"/>
      <c r="JQ397" s="11"/>
      <c r="JR397" s="11"/>
      <c r="JS397" s="11"/>
      <c r="JT397" s="11"/>
      <c r="JU397" s="11"/>
      <c r="JV397" s="11"/>
    </row>
    <row r="398" spans="1:282" s="18" customFormat="1" x14ac:dyDescent="0.25">
      <c r="A398" s="24" t="s">
        <v>12</v>
      </c>
      <c r="B398" s="24">
        <v>4</v>
      </c>
      <c r="C398" s="25"/>
      <c r="D398" s="24"/>
      <c r="E398" s="47">
        <f t="shared" ref="E398:K398" si="80">SUM(E394:E397)</f>
        <v>302000</v>
      </c>
      <c r="F398" s="47">
        <f t="shared" si="80"/>
        <v>8667.4</v>
      </c>
      <c r="G398" s="47">
        <f>SUM(G394:G397)</f>
        <v>32077.040000000001</v>
      </c>
      <c r="H398" s="47">
        <f t="shared" si="80"/>
        <v>9180.7999999999993</v>
      </c>
      <c r="I398" s="47">
        <f t="shared" si="80"/>
        <v>5640</v>
      </c>
      <c r="J398" s="47">
        <f t="shared" si="80"/>
        <v>55565.24</v>
      </c>
      <c r="K398" s="47">
        <f t="shared" si="80"/>
        <v>246434.76</v>
      </c>
    </row>
    <row r="399" spans="1:282" s="30" customFormat="1" x14ac:dyDescent="0.25">
      <c r="A399" s="44"/>
      <c r="B399" s="44"/>
      <c r="C399" s="45"/>
      <c r="D399" s="44"/>
      <c r="E399" s="57"/>
      <c r="F399" s="57"/>
      <c r="G399" s="57"/>
      <c r="H399" s="57"/>
      <c r="I399" s="57"/>
      <c r="J399" s="57"/>
      <c r="K399" s="57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10"/>
      <c r="AM399" s="10"/>
      <c r="AN399" s="10"/>
      <c r="AO399" s="10"/>
      <c r="AP399" s="11"/>
      <c r="AQ399" s="11"/>
      <c r="AR399" s="11"/>
      <c r="AS399" s="11"/>
      <c r="AT399" s="11"/>
      <c r="AU399" s="11"/>
      <c r="AV399" s="11"/>
      <c r="AW399" s="11"/>
      <c r="AX399" s="11"/>
      <c r="AY399" s="11"/>
      <c r="AZ399" s="11"/>
      <c r="BA399" s="11"/>
      <c r="BB399" s="11"/>
      <c r="BC399" s="11"/>
      <c r="BD399" s="11"/>
      <c r="BE399" s="11"/>
      <c r="BF399" s="11"/>
      <c r="BG399" s="11"/>
      <c r="BH399" s="11"/>
      <c r="BI399" s="11"/>
      <c r="BJ399" s="11"/>
      <c r="BK399" s="11"/>
      <c r="BL399" s="11"/>
      <c r="BM399" s="11"/>
      <c r="BN399" s="11"/>
      <c r="BO399" s="11"/>
      <c r="BP399" s="11"/>
      <c r="BQ399" s="11"/>
      <c r="BR399" s="11"/>
      <c r="BS399" s="11"/>
      <c r="BT399" s="11"/>
      <c r="BU399" s="11"/>
      <c r="BV399" s="11"/>
      <c r="BW399" s="11"/>
      <c r="BX399" s="11"/>
      <c r="BY399" s="11"/>
      <c r="BZ399" s="11"/>
      <c r="CA399" s="11"/>
      <c r="CB399" s="11"/>
      <c r="CC399" s="11"/>
      <c r="CD399" s="11"/>
      <c r="CE399" s="11"/>
      <c r="CF399" s="11"/>
      <c r="CG399" s="11"/>
      <c r="CH399" s="11"/>
      <c r="CI399" s="11"/>
      <c r="CJ399" s="11"/>
      <c r="CK399" s="11"/>
      <c r="CL399" s="11"/>
      <c r="CM399" s="11"/>
      <c r="CN399" s="11"/>
      <c r="CO399" s="11"/>
      <c r="CP399" s="11"/>
      <c r="CQ399" s="11"/>
      <c r="CR399" s="11"/>
      <c r="CS399" s="11"/>
      <c r="CT399" s="11"/>
      <c r="CU399" s="11"/>
      <c r="CV399" s="11"/>
      <c r="CW399" s="11"/>
      <c r="CX399" s="11"/>
      <c r="CY399" s="11"/>
      <c r="CZ399" s="11"/>
      <c r="DA399" s="11"/>
      <c r="DB399" s="11"/>
      <c r="DC399" s="11"/>
      <c r="DD399" s="11"/>
      <c r="DE399" s="11"/>
      <c r="DF399" s="11"/>
      <c r="DG399" s="11"/>
      <c r="DH399" s="11"/>
      <c r="DI399" s="11"/>
      <c r="DJ399" s="11"/>
      <c r="DK399" s="11"/>
      <c r="DL399" s="11"/>
      <c r="DM399" s="11"/>
      <c r="DN399" s="11"/>
      <c r="DO399" s="11"/>
      <c r="DP399" s="11"/>
      <c r="DQ399" s="11"/>
      <c r="DR399" s="11"/>
      <c r="DS399" s="11"/>
      <c r="DT399" s="11"/>
      <c r="DU399" s="11"/>
      <c r="DV399" s="11"/>
      <c r="DW399" s="11"/>
      <c r="DX399" s="11"/>
      <c r="DY399" s="11"/>
      <c r="DZ399" s="11"/>
      <c r="EA399" s="11"/>
      <c r="EB399" s="11"/>
      <c r="EC399" s="11"/>
      <c r="ED399" s="11"/>
      <c r="EE399" s="11"/>
      <c r="EF399" s="11"/>
      <c r="EG399" s="11"/>
      <c r="EH399" s="11"/>
      <c r="EI399" s="11"/>
      <c r="EJ399" s="11"/>
      <c r="EK399" s="11"/>
      <c r="EL399" s="11"/>
      <c r="EM399" s="11"/>
      <c r="EN399" s="11"/>
      <c r="EO399" s="11"/>
      <c r="EP399" s="11"/>
      <c r="EQ399" s="11"/>
      <c r="ER399" s="11"/>
      <c r="ES399" s="11"/>
      <c r="ET399" s="11"/>
      <c r="EU399" s="11"/>
      <c r="EV399" s="11"/>
      <c r="EW399" s="11"/>
      <c r="EX399" s="11"/>
      <c r="EY399" s="11"/>
      <c r="EZ399" s="11"/>
      <c r="FA399" s="11"/>
      <c r="FB399" s="11"/>
      <c r="FC399" s="11"/>
      <c r="FD399" s="11"/>
      <c r="FE399" s="11"/>
      <c r="FF399" s="11"/>
      <c r="FG399" s="11"/>
      <c r="FH399" s="11"/>
      <c r="FI399" s="11"/>
      <c r="FJ399" s="11"/>
      <c r="FK399" s="11"/>
      <c r="FL399" s="11"/>
      <c r="FM399" s="11"/>
      <c r="FN399" s="11"/>
      <c r="FO399" s="11"/>
      <c r="FP399" s="11"/>
      <c r="FQ399" s="11"/>
      <c r="FR399" s="11"/>
      <c r="FS399" s="11"/>
      <c r="FT399" s="11"/>
      <c r="FU399" s="11"/>
      <c r="FV399" s="11"/>
      <c r="FW399" s="11"/>
      <c r="FX399" s="11"/>
      <c r="FY399" s="11"/>
      <c r="FZ399" s="11"/>
      <c r="GA399" s="11"/>
      <c r="GB399" s="11"/>
      <c r="GC399" s="11"/>
      <c r="GD399" s="11"/>
      <c r="GE399" s="11"/>
      <c r="GF399" s="11"/>
      <c r="GG399" s="11"/>
      <c r="GH399" s="11"/>
      <c r="GI399" s="11"/>
      <c r="GJ399" s="11"/>
      <c r="GK399" s="11"/>
      <c r="GL399" s="11"/>
      <c r="GM399" s="11"/>
      <c r="GN399" s="11"/>
      <c r="GO399" s="11"/>
      <c r="GP399" s="11"/>
      <c r="GQ399" s="11"/>
      <c r="GR399" s="11"/>
      <c r="GS399" s="11"/>
      <c r="GT399" s="11"/>
      <c r="GU399" s="11"/>
      <c r="GV399" s="11"/>
      <c r="GW399" s="11"/>
      <c r="GX399" s="11"/>
      <c r="GY399" s="11"/>
      <c r="GZ399" s="11"/>
      <c r="HA399" s="11"/>
      <c r="HB399" s="11"/>
      <c r="HC399" s="11"/>
      <c r="HD399" s="11"/>
      <c r="HE399" s="11"/>
      <c r="HF399" s="11"/>
      <c r="HG399" s="11"/>
      <c r="HH399" s="11"/>
      <c r="HI399" s="11"/>
      <c r="HJ399" s="11"/>
      <c r="HK399" s="11"/>
      <c r="HL399" s="11"/>
      <c r="HM399" s="11"/>
      <c r="HN399" s="11"/>
      <c r="HO399" s="11"/>
      <c r="HP399" s="11"/>
      <c r="HQ399" s="11"/>
      <c r="HR399" s="11"/>
      <c r="HS399" s="11"/>
      <c r="HT399" s="11"/>
      <c r="HU399" s="11"/>
      <c r="HV399" s="11"/>
      <c r="HW399" s="11"/>
      <c r="HX399" s="11"/>
      <c r="HY399" s="11"/>
      <c r="HZ399" s="11"/>
      <c r="IA399" s="11"/>
      <c r="IB399" s="11"/>
      <c r="IC399" s="11"/>
      <c r="ID399" s="11"/>
      <c r="IE399" s="11"/>
      <c r="IF399" s="11"/>
      <c r="IG399" s="11"/>
      <c r="IH399" s="11"/>
      <c r="II399" s="11"/>
      <c r="IJ399" s="11"/>
      <c r="IK399" s="11"/>
      <c r="IL399" s="11"/>
      <c r="IM399" s="11"/>
      <c r="IN399" s="11"/>
      <c r="IO399" s="11"/>
      <c r="IP399" s="11"/>
      <c r="IQ399" s="11"/>
      <c r="IR399" s="11"/>
      <c r="IS399" s="11"/>
      <c r="IT399" s="11"/>
      <c r="IU399" s="11"/>
      <c r="IV399" s="11"/>
      <c r="IW399" s="11"/>
      <c r="IX399" s="11"/>
      <c r="IY399" s="11"/>
      <c r="IZ399" s="11"/>
      <c r="JA399" s="11"/>
      <c r="JB399" s="11"/>
      <c r="JC399" s="11"/>
      <c r="JD399" s="11"/>
      <c r="JE399" s="11"/>
      <c r="JF399" s="11"/>
      <c r="JG399" s="11"/>
      <c r="JH399" s="11"/>
      <c r="JI399" s="11"/>
      <c r="JJ399" s="11"/>
      <c r="JK399" s="11"/>
      <c r="JL399" s="11"/>
      <c r="JM399" s="11"/>
      <c r="JN399" s="11"/>
      <c r="JO399" s="11"/>
      <c r="JP399" s="11"/>
      <c r="JQ399" s="11"/>
      <c r="JR399" s="11"/>
      <c r="JS399" s="11"/>
      <c r="JT399" s="11"/>
      <c r="JU399" s="11"/>
      <c r="JV399" s="11"/>
    </row>
    <row r="400" spans="1:282" s="29" customFormat="1" x14ac:dyDescent="0.25">
      <c r="A400" s="1" t="s">
        <v>300</v>
      </c>
      <c r="B400"/>
      <c r="C400" s="13"/>
      <c r="D400"/>
      <c r="E400" s="40"/>
      <c r="F400" s="40"/>
      <c r="G400" s="40"/>
      <c r="H400" s="40"/>
      <c r="I400" s="40"/>
      <c r="J400" s="40"/>
      <c r="K400" s="4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"/>
      <c r="BC400" s="10"/>
      <c r="BD400" s="10"/>
      <c r="BE400" s="10"/>
      <c r="BF400" s="10"/>
      <c r="BG400" s="10"/>
      <c r="BH400" s="10"/>
      <c r="BI400" s="10"/>
      <c r="BJ400" s="10"/>
      <c r="BK400" s="10"/>
      <c r="BL400" s="10"/>
      <c r="BM400" s="10"/>
      <c r="BN400" s="10"/>
      <c r="BO400" s="10"/>
      <c r="BP400" s="10"/>
      <c r="BQ400" s="10"/>
      <c r="BR400" s="10"/>
      <c r="BS400" s="10"/>
      <c r="BT400" s="10"/>
      <c r="BU400" s="10"/>
      <c r="BV400" s="10"/>
      <c r="BW400" s="10"/>
      <c r="BX400" s="10"/>
      <c r="BY400" s="10"/>
      <c r="BZ400" s="10"/>
      <c r="CA400" s="10"/>
      <c r="CB400" s="10"/>
      <c r="CC400" s="10"/>
      <c r="CD400" s="10"/>
      <c r="CE400" s="10"/>
      <c r="CF400" s="10"/>
      <c r="CG400" s="10"/>
      <c r="CH400" s="10"/>
      <c r="CI400" s="10"/>
      <c r="CJ400" s="10"/>
      <c r="CK400" s="10"/>
      <c r="CL400" s="10"/>
      <c r="CM400" s="10"/>
      <c r="CN400" s="10"/>
      <c r="CO400" s="10"/>
      <c r="CP400" s="10"/>
      <c r="CQ400" s="10"/>
      <c r="CR400" s="10"/>
      <c r="CS400" s="10"/>
      <c r="CT400" s="10"/>
      <c r="CU400" s="10"/>
      <c r="CV400" s="10"/>
      <c r="CW400" s="10"/>
      <c r="CX400" s="10"/>
      <c r="CY400" s="10"/>
      <c r="CZ400" s="10"/>
      <c r="DA400" s="10"/>
      <c r="DB400" s="10"/>
      <c r="DC400" s="10"/>
      <c r="DD400" s="10"/>
      <c r="DE400" s="10"/>
      <c r="DF400" s="10"/>
      <c r="DG400" s="10"/>
      <c r="DH400" s="10"/>
      <c r="DI400" s="10"/>
      <c r="DJ400" s="10"/>
      <c r="DK400" s="10"/>
      <c r="DL400" s="10"/>
      <c r="DM400" s="10"/>
      <c r="DN400" s="10"/>
      <c r="DO400" s="10"/>
      <c r="DP400" s="10"/>
      <c r="DQ400" s="10"/>
      <c r="DR400" s="10"/>
      <c r="DS400" s="10"/>
      <c r="DT400" s="10"/>
      <c r="DU400" s="10"/>
      <c r="DV400" s="10"/>
      <c r="DW400" s="10"/>
      <c r="DX400" s="10"/>
      <c r="DY400" s="10"/>
      <c r="DZ400" s="10"/>
      <c r="EA400" s="10"/>
      <c r="EB400" s="10"/>
      <c r="EC400" s="10"/>
      <c r="ED400" s="10"/>
      <c r="EE400" s="10"/>
      <c r="EF400" s="10"/>
      <c r="EG400" s="10"/>
      <c r="EH400" s="10"/>
      <c r="EI400" s="10"/>
      <c r="EJ400" s="10"/>
      <c r="EK400" s="10"/>
      <c r="EL400" s="10"/>
      <c r="EM400" s="10"/>
      <c r="EN400" s="10"/>
      <c r="EO400" s="10"/>
      <c r="EP400" s="10"/>
      <c r="EQ400" s="10"/>
      <c r="ER400" s="10"/>
      <c r="ES400" s="10"/>
      <c r="ET400" s="10"/>
      <c r="EU400" s="10"/>
      <c r="EV400" s="10"/>
      <c r="EW400" s="10"/>
      <c r="EX400" s="10"/>
      <c r="EY400" s="10"/>
      <c r="EZ400" s="10"/>
      <c r="FA400" s="10"/>
      <c r="FB400" s="10"/>
      <c r="FC400" s="10"/>
      <c r="FD400" s="10"/>
      <c r="FE400" s="10"/>
      <c r="FF400" s="10"/>
      <c r="FG400" s="10"/>
      <c r="FH400" s="10"/>
      <c r="FI400" s="10"/>
      <c r="FJ400" s="10"/>
      <c r="FK400" s="10"/>
      <c r="FL400" s="10"/>
      <c r="FM400" s="10"/>
      <c r="FN400" s="10"/>
      <c r="FO400" s="10"/>
      <c r="FP400" s="10"/>
      <c r="FQ400" s="10"/>
      <c r="FR400" s="10"/>
      <c r="FS400" s="10"/>
      <c r="FT400" s="10"/>
      <c r="FU400" s="10"/>
      <c r="FV400" s="10"/>
      <c r="FW400" s="10"/>
      <c r="FX400" s="10"/>
      <c r="FY400" s="10"/>
      <c r="FZ400" s="10"/>
      <c r="GA400" s="10"/>
      <c r="GB400" s="10"/>
      <c r="GC400" s="10"/>
      <c r="GD400" s="10"/>
      <c r="GE400" s="10"/>
      <c r="GF400" s="10"/>
      <c r="GG400" s="10"/>
      <c r="GH400" s="10"/>
      <c r="GI400" s="10"/>
      <c r="GJ400" s="10"/>
      <c r="GK400" s="10"/>
      <c r="GL400" s="10"/>
      <c r="GM400" s="10"/>
      <c r="GN400" s="10"/>
      <c r="GO400" s="10"/>
      <c r="GP400" s="10"/>
      <c r="GQ400" s="10"/>
      <c r="GR400" s="10"/>
      <c r="GS400" s="10"/>
      <c r="GT400" s="10"/>
      <c r="GU400" s="10"/>
      <c r="GV400" s="10"/>
      <c r="GW400" s="10"/>
      <c r="GX400" s="10"/>
      <c r="GY400" s="10"/>
      <c r="GZ400" s="10"/>
      <c r="HA400" s="10"/>
      <c r="HB400" s="10"/>
      <c r="HC400" s="10"/>
      <c r="HD400" s="10"/>
      <c r="HE400" s="10"/>
      <c r="HF400" s="10"/>
      <c r="HG400" s="10"/>
      <c r="HH400" s="10"/>
      <c r="HI400" s="10"/>
      <c r="HJ400" s="10"/>
      <c r="HK400" s="10"/>
      <c r="HL400" s="10"/>
      <c r="HM400" s="10"/>
      <c r="HN400" s="10"/>
      <c r="HO400" s="10"/>
      <c r="HP400" s="10"/>
      <c r="HQ400" s="10"/>
      <c r="HR400" s="10"/>
      <c r="HS400" s="10"/>
      <c r="HT400" s="10"/>
      <c r="HU400" s="10"/>
      <c r="HV400" s="10"/>
      <c r="HW400" s="10"/>
      <c r="HX400" s="10"/>
      <c r="HY400" s="10"/>
      <c r="HZ400" s="10"/>
      <c r="IA400" s="10"/>
      <c r="IB400" s="10"/>
      <c r="IC400" s="10"/>
      <c r="ID400" s="10"/>
      <c r="IE400" s="10"/>
      <c r="IF400" s="10"/>
      <c r="IG400" s="10"/>
      <c r="IH400" s="10"/>
      <c r="II400" s="10"/>
      <c r="IJ400" s="10"/>
      <c r="IK400" s="10"/>
      <c r="IL400" s="10"/>
      <c r="IM400" s="10"/>
      <c r="IN400" s="10"/>
      <c r="IO400" s="10"/>
      <c r="IP400" s="10"/>
      <c r="IQ400" s="10"/>
      <c r="IR400" s="10"/>
      <c r="IS400" s="10"/>
      <c r="IT400" s="10"/>
      <c r="IU400" s="10"/>
      <c r="IV400" s="10"/>
      <c r="IW400" s="10"/>
      <c r="IX400" s="10"/>
      <c r="IY400" s="10"/>
      <c r="IZ400" s="10"/>
      <c r="JA400" s="10"/>
      <c r="JB400" s="10"/>
      <c r="JC400" s="10"/>
      <c r="JD400" s="10"/>
      <c r="JE400" s="10"/>
      <c r="JF400" s="10"/>
      <c r="JG400" s="10"/>
      <c r="JH400" s="10"/>
      <c r="JI400" s="10"/>
      <c r="JJ400" s="10"/>
      <c r="JK400" s="10"/>
      <c r="JL400" s="10"/>
      <c r="JM400" s="10"/>
      <c r="JN400" s="10"/>
      <c r="JO400" s="10"/>
      <c r="JP400" s="10"/>
      <c r="JQ400" s="10"/>
      <c r="JR400" s="10"/>
      <c r="JS400" s="10"/>
      <c r="JT400" s="10"/>
      <c r="JU400" s="10"/>
      <c r="JV400" s="10"/>
    </row>
    <row r="401" spans="1:282" s="30" customFormat="1" x14ac:dyDescent="0.25">
      <c r="A401" t="s">
        <v>125</v>
      </c>
      <c r="B401" t="s">
        <v>16</v>
      </c>
      <c r="C401" s="13" t="s">
        <v>308</v>
      </c>
      <c r="D401" t="s">
        <v>203</v>
      </c>
      <c r="E401" s="40">
        <v>120000</v>
      </c>
      <c r="F401" s="40">
        <f>E401*0.0287</f>
        <v>3444</v>
      </c>
      <c r="G401" s="40">
        <v>16809.87</v>
      </c>
      <c r="H401" s="40">
        <f>E401*0.0304</f>
        <v>3648</v>
      </c>
      <c r="I401" s="40">
        <v>25</v>
      </c>
      <c r="J401" s="40">
        <f>+F401+G401+H401+I401</f>
        <v>23926.87</v>
      </c>
      <c r="K401" s="40">
        <f>E401-J401</f>
        <v>96073.13</v>
      </c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1"/>
      <c r="AY401" s="11"/>
      <c r="AZ401" s="11"/>
      <c r="BA401" s="11"/>
      <c r="BB401" s="11"/>
      <c r="BC401" s="11"/>
      <c r="BD401" s="11"/>
      <c r="BE401" s="11"/>
      <c r="BF401" s="11"/>
      <c r="BG401" s="11"/>
      <c r="BH401" s="11"/>
      <c r="BI401" s="11"/>
      <c r="BJ401" s="11"/>
      <c r="BK401" s="11"/>
      <c r="BL401" s="11"/>
      <c r="BM401" s="11"/>
      <c r="BN401" s="11"/>
      <c r="BO401" s="11"/>
      <c r="BP401" s="11"/>
      <c r="BQ401" s="11"/>
      <c r="BR401" s="11"/>
      <c r="BS401" s="11"/>
      <c r="BT401" s="11"/>
      <c r="BU401" s="11"/>
      <c r="BV401" s="11"/>
      <c r="BW401" s="11"/>
      <c r="BX401" s="11"/>
      <c r="BY401" s="11"/>
      <c r="BZ401" s="11"/>
      <c r="CA401" s="11"/>
      <c r="CB401" s="11"/>
      <c r="CC401" s="11"/>
      <c r="CD401" s="11"/>
      <c r="CE401" s="11"/>
      <c r="CF401" s="11"/>
      <c r="CG401" s="11"/>
      <c r="CH401" s="11"/>
      <c r="CI401" s="11"/>
      <c r="CJ401" s="11"/>
      <c r="CK401" s="11"/>
      <c r="CL401" s="11"/>
      <c r="CM401" s="11"/>
      <c r="CN401" s="11"/>
      <c r="CO401" s="11"/>
      <c r="CP401" s="11"/>
      <c r="CQ401" s="11"/>
      <c r="CR401" s="11"/>
      <c r="CS401" s="11"/>
      <c r="CT401" s="11"/>
      <c r="CU401" s="11"/>
      <c r="CV401" s="11"/>
      <c r="CW401" s="11"/>
      <c r="CX401" s="11"/>
      <c r="CY401" s="11"/>
      <c r="CZ401" s="11"/>
      <c r="DA401" s="11"/>
      <c r="DB401" s="11"/>
      <c r="DC401" s="11"/>
      <c r="DD401" s="11"/>
      <c r="DE401" s="11"/>
      <c r="DF401" s="11"/>
      <c r="DG401" s="11"/>
      <c r="DH401" s="11"/>
      <c r="DI401" s="11"/>
      <c r="DJ401" s="11"/>
      <c r="DK401" s="11"/>
      <c r="DL401" s="11"/>
      <c r="DM401" s="11"/>
      <c r="DN401" s="11"/>
      <c r="DO401" s="11"/>
      <c r="DP401" s="11"/>
      <c r="DQ401" s="11"/>
      <c r="DR401" s="11"/>
      <c r="DS401" s="11"/>
      <c r="DT401" s="11"/>
      <c r="DU401" s="11"/>
      <c r="DV401" s="11"/>
      <c r="DW401" s="11"/>
      <c r="DX401" s="11"/>
      <c r="DY401" s="11"/>
      <c r="DZ401" s="11"/>
      <c r="EA401" s="11"/>
      <c r="EB401" s="11"/>
      <c r="EC401" s="11"/>
      <c r="ED401" s="11"/>
      <c r="EE401" s="11"/>
      <c r="EF401" s="11"/>
      <c r="EG401" s="11"/>
      <c r="EH401" s="11"/>
      <c r="EI401" s="11"/>
      <c r="EJ401" s="11"/>
      <c r="EK401" s="11"/>
      <c r="EL401" s="11"/>
      <c r="EM401" s="11"/>
      <c r="EN401" s="11"/>
      <c r="EO401" s="11"/>
      <c r="EP401" s="11"/>
      <c r="EQ401" s="11"/>
      <c r="ER401" s="11"/>
      <c r="ES401" s="11"/>
      <c r="ET401" s="11"/>
      <c r="EU401" s="11"/>
      <c r="EV401" s="11"/>
      <c r="EW401" s="11"/>
      <c r="EX401" s="11"/>
      <c r="EY401" s="11"/>
      <c r="EZ401" s="11"/>
      <c r="FA401" s="11"/>
      <c r="FB401" s="11"/>
      <c r="FC401" s="11"/>
      <c r="FD401" s="11"/>
      <c r="FE401" s="11"/>
      <c r="FF401" s="11"/>
      <c r="FG401" s="11"/>
      <c r="FH401" s="11"/>
      <c r="FI401" s="11"/>
      <c r="FJ401" s="11"/>
      <c r="FK401" s="11"/>
      <c r="FL401" s="11"/>
      <c r="FM401" s="11"/>
      <c r="FN401" s="11"/>
      <c r="FO401" s="11"/>
      <c r="FP401" s="11"/>
      <c r="FQ401" s="11"/>
      <c r="FR401" s="11"/>
      <c r="FS401" s="11"/>
      <c r="FT401" s="11"/>
      <c r="FU401" s="11"/>
      <c r="FV401" s="11"/>
      <c r="FW401" s="11"/>
      <c r="FX401" s="11"/>
      <c r="FY401" s="11"/>
      <c r="FZ401" s="11"/>
      <c r="GA401" s="11"/>
      <c r="GB401" s="11"/>
      <c r="GC401" s="11"/>
      <c r="GD401" s="11"/>
      <c r="GE401" s="11"/>
      <c r="GF401" s="11"/>
      <c r="GG401" s="11"/>
      <c r="GH401" s="11"/>
      <c r="GI401" s="11"/>
      <c r="GJ401" s="11"/>
      <c r="GK401" s="11"/>
      <c r="GL401" s="11"/>
      <c r="GM401" s="11"/>
      <c r="GN401" s="11"/>
      <c r="GO401" s="11"/>
      <c r="GP401" s="11"/>
      <c r="GQ401" s="11"/>
      <c r="GR401" s="11"/>
      <c r="GS401" s="11"/>
      <c r="GT401" s="11"/>
      <c r="GU401" s="11"/>
      <c r="GV401" s="11"/>
      <c r="GW401" s="11"/>
      <c r="GX401" s="11"/>
      <c r="GY401" s="11"/>
      <c r="GZ401" s="11"/>
      <c r="HA401" s="11"/>
      <c r="HB401" s="11"/>
      <c r="HC401" s="11"/>
      <c r="HD401" s="11"/>
      <c r="HE401" s="11"/>
      <c r="HF401" s="11"/>
      <c r="HG401" s="11"/>
      <c r="HH401" s="11"/>
      <c r="HI401" s="11"/>
      <c r="HJ401" s="11"/>
      <c r="HK401" s="11"/>
      <c r="HL401" s="11"/>
      <c r="HM401" s="11"/>
      <c r="HN401" s="11"/>
      <c r="HO401" s="11"/>
      <c r="HP401" s="11"/>
      <c r="HQ401" s="11"/>
      <c r="HR401" s="11"/>
      <c r="HS401" s="11"/>
      <c r="HT401" s="11"/>
      <c r="HU401" s="11"/>
      <c r="HV401" s="11"/>
      <c r="HW401" s="11"/>
      <c r="HX401" s="11"/>
      <c r="HY401" s="11"/>
      <c r="HZ401" s="11"/>
      <c r="IA401" s="11"/>
      <c r="IB401" s="11"/>
      <c r="IC401" s="11"/>
      <c r="ID401" s="11"/>
      <c r="IE401" s="11"/>
      <c r="IF401" s="11"/>
      <c r="IG401" s="11"/>
      <c r="IH401" s="11"/>
      <c r="II401" s="11"/>
      <c r="IJ401" s="11"/>
      <c r="IK401" s="11"/>
      <c r="IL401" s="11"/>
      <c r="IM401" s="11"/>
      <c r="IN401" s="11"/>
      <c r="IO401" s="11"/>
      <c r="IP401" s="11"/>
      <c r="IQ401" s="11"/>
      <c r="IR401" s="11"/>
      <c r="IS401" s="11"/>
      <c r="IT401" s="11"/>
      <c r="IU401" s="11"/>
      <c r="IV401" s="11"/>
      <c r="IW401" s="11"/>
      <c r="IX401" s="11"/>
      <c r="IY401" s="11"/>
      <c r="IZ401" s="11"/>
      <c r="JA401" s="11"/>
      <c r="JB401" s="11"/>
      <c r="JC401" s="11"/>
      <c r="JD401" s="11"/>
      <c r="JE401" s="11"/>
      <c r="JF401" s="11"/>
      <c r="JG401" s="11"/>
      <c r="JH401" s="11"/>
      <c r="JI401" s="11"/>
      <c r="JJ401" s="11"/>
      <c r="JK401" s="11"/>
      <c r="JL401" s="11"/>
      <c r="JM401" s="11"/>
      <c r="JN401" s="11"/>
      <c r="JO401" s="11"/>
      <c r="JP401" s="11"/>
      <c r="JQ401" s="11"/>
      <c r="JR401" s="11"/>
      <c r="JS401" s="11"/>
      <c r="JT401" s="11"/>
      <c r="JU401" s="11"/>
      <c r="JV401" s="11"/>
    </row>
    <row r="402" spans="1:282" s="29" customFormat="1" x14ac:dyDescent="0.25">
      <c r="A402" t="s">
        <v>442</v>
      </c>
      <c r="B402" t="s">
        <v>366</v>
      </c>
      <c r="C402" s="13" t="s">
        <v>307</v>
      </c>
      <c r="D402" t="s">
        <v>203</v>
      </c>
      <c r="E402" s="40">
        <v>31682.5</v>
      </c>
      <c r="F402" s="40">
        <v>909.29</v>
      </c>
      <c r="G402" s="40">
        <v>0</v>
      </c>
      <c r="H402" s="40">
        <v>963.15</v>
      </c>
      <c r="I402" s="40">
        <v>3469.9</v>
      </c>
      <c r="J402" s="40">
        <f>+F402+G402+H402+I402</f>
        <v>5342.34</v>
      </c>
      <c r="K402" s="40">
        <f>E402-J402</f>
        <v>26340.16</v>
      </c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"/>
      <c r="BC402" s="10"/>
      <c r="BD402" s="10"/>
      <c r="BE402" s="10"/>
      <c r="BF402" s="10"/>
      <c r="BG402" s="10"/>
      <c r="BH402" s="10"/>
      <c r="BI402" s="10"/>
      <c r="BJ402" s="10"/>
      <c r="BK402" s="10"/>
      <c r="BL402" s="10"/>
      <c r="BM402" s="10"/>
      <c r="BN402" s="10"/>
      <c r="BO402" s="10"/>
      <c r="BP402" s="10"/>
      <c r="BQ402" s="10"/>
      <c r="BR402" s="10"/>
      <c r="BS402" s="10"/>
      <c r="BT402" s="10"/>
      <c r="BU402" s="10"/>
      <c r="BV402" s="10"/>
      <c r="BW402" s="10"/>
      <c r="BX402" s="10"/>
      <c r="BY402" s="10"/>
      <c r="BZ402" s="10"/>
      <c r="CA402" s="10"/>
      <c r="CB402" s="10"/>
      <c r="CC402" s="10"/>
      <c r="CD402" s="10"/>
      <c r="CE402" s="10"/>
      <c r="CF402" s="10"/>
      <c r="CG402" s="10"/>
      <c r="CH402" s="10"/>
      <c r="CI402" s="10"/>
      <c r="CJ402" s="10"/>
      <c r="CK402" s="10"/>
      <c r="CL402" s="10"/>
      <c r="CM402" s="10"/>
      <c r="CN402" s="10"/>
      <c r="CO402" s="10"/>
      <c r="CP402" s="10"/>
      <c r="CQ402" s="10"/>
      <c r="CR402" s="10"/>
      <c r="CS402" s="10"/>
      <c r="CT402" s="10"/>
      <c r="CU402" s="10"/>
      <c r="CV402" s="10"/>
      <c r="CW402" s="10"/>
      <c r="CX402" s="10"/>
      <c r="CY402" s="10"/>
      <c r="CZ402" s="10"/>
      <c r="DA402" s="10"/>
      <c r="DB402" s="10"/>
      <c r="DC402" s="10"/>
      <c r="DD402" s="10"/>
      <c r="DE402" s="10"/>
      <c r="DF402" s="10"/>
      <c r="DG402" s="10"/>
      <c r="DH402" s="10"/>
      <c r="DI402" s="10"/>
      <c r="DJ402" s="10"/>
      <c r="DK402" s="10"/>
      <c r="DL402" s="10"/>
      <c r="DM402" s="10"/>
      <c r="DN402" s="10"/>
      <c r="DO402" s="10"/>
      <c r="DP402" s="10"/>
      <c r="DQ402" s="10"/>
      <c r="DR402" s="10"/>
      <c r="DS402" s="10"/>
      <c r="DT402" s="10"/>
      <c r="DU402" s="10"/>
      <c r="DV402" s="10"/>
      <c r="DW402" s="10"/>
      <c r="DX402" s="10"/>
      <c r="DY402" s="10"/>
      <c r="DZ402" s="10"/>
      <c r="EA402" s="10"/>
      <c r="EB402" s="10"/>
      <c r="EC402" s="10"/>
      <c r="ED402" s="10"/>
      <c r="EE402" s="10"/>
      <c r="EF402" s="10"/>
      <c r="EG402" s="10"/>
      <c r="EH402" s="10"/>
      <c r="EI402" s="10"/>
      <c r="EJ402" s="10"/>
      <c r="EK402" s="10"/>
      <c r="EL402" s="10"/>
      <c r="EM402" s="10"/>
      <c r="EN402" s="10"/>
      <c r="EO402" s="10"/>
      <c r="EP402" s="10"/>
      <c r="EQ402" s="10"/>
      <c r="ER402" s="10"/>
      <c r="ES402" s="10"/>
      <c r="ET402" s="10"/>
      <c r="EU402" s="10"/>
      <c r="EV402" s="10"/>
      <c r="EW402" s="10"/>
      <c r="EX402" s="10"/>
      <c r="EY402" s="10"/>
      <c r="EZ402" s="10"/>
      <c r="FA402" s="10"/>
      <c r="FB402" s="10"/>
      <c r="FC402" s="10"/>
      <c r="FD402" s="10"/>
      <c r="FE402" s="10"/>
      <c r="FF402" s="10"/>
      <c r="FG402" s="10"/>
      <c r="FH402" s="10"/>
      <c r="FI402" s="10"/>
      <c r="FJ402" s="10"/>
      <c r="FK402" s="10"/>
      <c r="FL402" s="10"/>
      <c r="FM402" s="10"/>
      <c r="FN402" s="10"/>
      <c r="FO402" s="10"/>
      <c r="FP402" s="10"/>
      <c r="FQ402" s="10"/>
      <c r="FR402" s="10"/>
      <c r="FS402" s="10"/>
      <c r="FT402" s="10"/>
      <c r="FU402" s="10"/>
      <c r="FV402" s="10"/>
      <c r="FW402" s="10"/>
      <c r="FX402" s="10"/>
      <c r="FY402" s="10"/>
      <c r="FZ402" s="10"/>
      <c r="GA402" s="10"/>
      <c r="GB402" s="10"/>
      <c r="GC402" s="10"/>
      <c r="GD402" s="10"/>
      <c r="GE402" s="10"/>
      <c r="GF402" s="10"/>
      <c r="GG402" s="10"/>
      <c r="GH402" s="10"/>
      <c r="GI402" s="10"/>
      <c r="GJ402" s="10"/>
      <c r="GK402" s="10"/>
      <c r="GL402" s="10"/>
      <c r="GM402" s="10"/>
      <c r="GN402" s="10"/>
      <c r="GO402" s="10"/>
      <c r="GP402" s="10"/>
      <c r="GQ402" s="10"/>
      <c r="GR402" s="10"/>
      <c r="GS402" s="10"/>
      <c r="GT402" s="10"/>
      <c r="GU402" s="10"/>
      <c r="GV402" s="10"/>
      <c r="GW402" s="10"/>
      <c r="GX402" s="10"/>
      <c r="GY402" s="10"/>
      <c r="GZ402" s="10"/>
      <c r="HA402" s="10"/>
      <c r="HB402" s="10"/>
      <c r="HC402" s="10"/>
      <c r="HD402" s="10"/>
      <c r="HE402" s="10"/>
      <c r="HF402" s="10"/>
      <c r="HG402" s="10"/>
      <c r="HH402" s="10"/>
      <c r="HI402" s="10"/>
      <c r="HJ402" s="10"/>
      <c r="HK402" s="10"/>
      <c r="HL402" s="10"/>
      <c r="HM402" s="10"/>
      <c r="HN402" s="10"/>
      <c r="HO402" s="10"/>
      <c r="HP402" s="10"/>
      <c r="HQ402" s="10"/>
      <c r="HR402" s="10"/>
      <c r="HS402" s="10"/>
      <c r="HT402" s="10"/>
      <c r="HU402" s="10"/>
      <c r="HV402" s="10"/>
      <c r="HW402" s="10"/>
      <c r="HX402" s="10"/>
      <c r="HY402" s="10"/>
      <c r="HZ402" s="10"/>
      <c r="IA402" s="10"/>
      <c r="IB402" s="10"/>
      <c r="IC402" s="10"/>
      <c r="ID402" s="10"/>
      <c r="IE402" s="10"/>
      <c r="IF402" s="10"/>
      <c r="IG402" s="10"/>
      <c r="IH402" s="10"/>
      <c r="II402" s="10"/>
      <c r="IJ402" s="10"/>
      <c r="IK402" s="10"/>
      <c r="IL402" s="10"/>
      <c r="IM402" s="10"/>
      <c r="IN402" s="10"/>
      <c r="IO402" s="10"/>
      <c r="IP402" s="10"/>
      <c r="IQ402" s="10"/>
      <c r="IR402" s="10"/>
      <c r="IS402" s="10"/>
      <c r="IT402" s="10"/>
      <c r="IU402" s="10"/>
      <c r="IV402" s="10"/>
      <c r="IW402" s="10"/>
      <c r="IX402" s="10"/>
      <c r="IY402" s="10"/>
      <c r="IZ402" s="10"/>
      <c r="JA402" s="10"/>
      <c r="JB402" s="10"/>
      <c r="JC402" s="10"/>
      <c r="JD402" s="10"/>
      <c r="JE402" s="10"/>
      <c r="JF402" s="10"/>
      <c r="JG402" s="10"/>
      <c r="JH402" s="10"/>
      <c r="JI402" s="10"/>
      <c r="JJ402" s="10"/>
      <c r="JK402" s="10"/>
      <c r="JL402" s="10"/>
      <c r="JM402" s="10"/>
      <c r="JN402" s="10"/>
      <c r="JO402" s="10"/>
      <c r="JP402" s="10"/>
      <c r="JQ402" s="10"/>
      <c r="JR402" s="10"/>
      <c r="JS402" s="10"/>
      <c r="JT402" s="10"/>
      <c r="JU402" s="10"/>
      <c r="JV402" s="10"/>
    </row>
    <row r="403" spans="1:282" s="11" customFormat="1" x14ac:dyDescent="0.25">
      <c r="A403" s="24" t="s">
        <v>12</v>
      </c>
      <c r="B403" s="24">
        <v>2</v>
      </c>
      <c r="C403" s="25"/>
      <c r="D403" s="24"/>
      <c r="E403" s="47">
        <f t="shared" ref="E403:K403" si="81">SUM(E401:E402)</f>
        <v>151682.5</v>
      </c>
      <c r="F403" s="47">
        <f t="shared" si="81"/>
        <v>4353.29</v>
      </c>
      <c r="G403" s="47">
        <f>SUM(G401:G402)</f>
        <v>16809.87</v>
      </c>
      <c r="H403" s="47">
        <f t="shared" si="81"/>
        <v>4611.1499999999996</v>
      </c>
      <c r="I403" s="47">
        <f t="shared" si="81"/>
        <v>3494.9</v>
      </c>
      <c r="J403" s="47">
        <f t="shared" si="81"/>
        <v>29269.21</v>
      </c>
      <c r="K403" s="47">
        <f t="shared" si="81"/>
        <v>122413.29</v>
      </c>
    </row>
    <row r="404" spans="1:282" s="30" customFormat="1" x14ac:dyDescent="0.25">
      <c r="A404" s="10"/>
      <c r="B404" s="10"/>
      <c r="C404" s="15"/>
      <c r="D404" s="10"/>
      <c r="E404" s="51"/>
      <c r="F404" s="51"/>
      <c r="G404" s="51"/>
      <c r="H404" s="51"/>
      <c r="I404" s="51"/>
      <c r="J404" s="51"/>
      <c r="K404" s="51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  <c r="AN404" s="10"/>
      <c r="AO404" s="10"/>
      <c r="AP404" s="11"/>
      <c r="AQ404" s="11"/>
      <c r="AR404" s="11"/>
      <c r="AS404" s="11"/>
      <c r="AT404" s="11"/>
      <c r="AU404" s="11"/>
      <c r="AV404" s="11"/>
      <c r="AW404" s="11"/>
      <c r="AX404" s="11"/>
      <c r="AY404" s="11"/>
      <c r="AZ404" s="11"/>
      <c r="BA404" s="11"/>
      <c r="BB404" s="11"/>
      <c r="BC404" s="11"/>
      <c r="BD404" s="11"/>
      <c r="BE404" s="11"/>
      <c r="BF404" s="11"/>
      <c r="BG404" s="11"/>
      <c r="BH404" s="11"/>
      <c r="BI404" s="11"/>
      <c r="BJ404" s="11"/>
      <c r="BK404" s="11"/>
      <c r="BL404" s="11"/>
      <c r="BM404" s="11"/>
      <c r="BN404" s="11"/>
      <c r="BO404" s="11"/>
      <c r="BP404" s="11"/>
      <c r="BQ404" s="11"/>
      <c r="BR404" s="11"/>
      <c r="BS404" s="11"/>
      <c r="BT404" s="11"/>
      <c r="BU404" s="11"/>
      <c r="BV404" s="11"/>
      <c r="BW404" s="11"/>
      <c r="BX404" s="11"/>
      <c r="BY404" s="11"/>
      <c r="BZ404" s="11"/>
      <c r="CA404" s="11"/>
      <c r="CB404" s="11"/>
      <c r="CC404" s="11"/>
      <c r="CD404" s="11"/>
      <c r="CE404" s="11"/>
      <c r="CF404" s="11"/>
      <c r="CG404" s="11"/>
      <c r="CH404" s="11"/>
      <c r="CI404" s="11"/>
      <c r="CJ404" s="11"/>
      <c r="CK404" s="11"/>
      <c r="CL404" s="11"/>
      <c r="CM404" s="11"/>
      <c r="CN404" s="11"/>
      <c r="CO404" s="11"/>
      <c r="CP404" s="11"/>
      <c r="CQ404" s="11"/>
      <c r="CR404" s="11"/>
      <c r="CS404" s="11"/>
      <c r="CT404" s="11"/>
      <c r="CU404" s="11"/>
      <c r="CV404" s="11"/>
      <c r="CW404" s="11"/>
      <c r="CX404" s="11"/>
      <c r="CY404" s="11"/>
      <c r="CZ404" s="11"/>
      <c r="DA404" s="11"/>
      <c r="DB404" s="11"/>
      <c r="DC404" s="11"/>
      <c r="DD404" s="11"/>
      <c r="DE404" s="11"/>
      <c r="DF404" s="11"/>
      <c r="DG404" s="11"/>
      <c r="DH404" s="11"/>
      <c r="DI404" s="11"/>
      <c r="DJ404" s="11"/>
      <c r="DK404" s="11"/>
      <c r="DL404" s="11"/>
      <c r="DM404" s="11"/>
      <c r="DN404" s="11"/>
      <c r="DO404" s="11"/>
      <c r="DP404" s="11"/>
      <c r="DQ404" s="11"/>
      <c r="DR404" s="11"/>
      <c r="DS404" s="11"/>
      <c r="DT404" s="11"/>
      <c r="DU404" s="11"/>
      <c r="DV404" s="11"/>
      <c r="DW404" s="11"/>
      <c r="DX404" s="11"/>
      <c r="DY404" s="11"/>
      <c r="DZ404" s="11"/>
      <c r="EA404" s="11"/>
      <c r="EB404" s="11"/>
      <c r="EC404" s="11"/>
      <c r="ED404" s="11"/>
      <c r="EE404" s="11"/>
      <c r="EF404" s="11"/>
      <c r="EG404" s="11"/>
      <c r="EH404" s="11"/>
      <c r="EI404" s="11"/>
      <c r="EJ404" s="11"/>
      <c r="EK404" s="11"/>
      <c r="EL404" s="11"/>
      <c r="EM404" s="11"/>
      <c r="EN404" s="11"/>
      <c r="EO404" s="11"/>
      <c r="EP404" s="11"/>
      <c r="EQ404" s="11"/>
      <c r="ER404" s="11"/>
      <c r="ES404" s="11"/>
      <c r="ET404" s="11"/>
      <c r="EU404" s="11"/>
      <c r="EV404" s="11"/>
      <c r="EW404" s="11"/>
      <c r="EX404" s="11"/>
      <c r="EY404" s="11"/>
      <c r="EZ404" s="11"/>
      <c r="FA404" s="11"/>
      <c r="FB404" s="11"/>
      <c r="FC404" s="11"/>
      <c r="FD404" s="11"/>
      <c r="FE404" s="11"/>
      <c r="FF404" s="11"/>
      <c r="FG404" s="11"/>
      <c r="FH404" s="11"/>
      <c r="FI404" s="11"/>
      <c r="FJ404" s="11"/>
      <c r="FK404" s="11"/>
      <c r="FL404" s="11"/>
      <c r="FM404" s="11"/>
      <c r="FN404" s="11"/>
      <c r="FO404" s="11"/>
      <c r="FP404" s="11"/>
      <c r="FQ404" s="11"/>
      <c r="FR404" s="11"/>
      <c r="FS404" s="11"/>
      <c r="FT404" s="11"/>
      <c r="FU404" s="11"/>
      <c r="FV404" s="11"/>
      <c r="FW404" s="11"/>
      <c r="FX404" s="11"/>
      <c r="FY404" s="11"/>
      <c r="FZ404" s="11"/>
      <c r="GA404" s="11"/>
      <c r="GB404" s="11"/>
      <c r="GC404" s="11"/>
      <c r="GD404" s="11"/>
      <c r="GE404" s="11"/>
      <c r="GF404" s="11"/>
      <c r="GG404" s="11"/>
      <c r="GH404" s="11"/>
      <c r="GI404" s="11"/>
      <c r="GJ404" s="11"/>
      <c r="GK404" s="11"/>
      <c r="GL404" s="11"/>
      <c r="GM404" s="11"/>
      <c r="GN404" s="11"/>
      <c r="GO404" s="11"/>
      <c r="GP404" s="11"/>
      <c r="GQ404" s="11"/>
      <c r="GR404" s="11"/>
      <c r="GS404" s="11"/>
      <c r="GT404" s="11"/>
      <c r="GU404" s="11"/>
      <c r="GV404" s="11"/>
      <c r="GW404" s="11"/>
      <c r="GX404" s="11"/>
      <c r="GY404" s="11"/>
      <c r="GZ404" s="11"/>
      <c r="HA404" s="11"/>
      <c r="HB404" s="11"/>
      <c r="HC404" s="11"/>
      <c r="HD404" s="11"/>
      <c r="HE404" s="11"/>
      <c r="HF404" s="11"/>
      <c r="HG404" s="11"/>
      <c r="HH404" s="11"/>
      <c r="HI404" s="11"/>
      <c r="HJ404" s="11"/>
      <c r="HK404" s="11"/>
      <c r="HL404" s="11"/>
      <c r="HM404" s="11"/>
      <c r="HN404" s="11"/>
      <c r="HO404" s="11"/>
      <c r="HP404" s="11"/>
      <c r="HQ404" s="11"/>
      <c r="HR404" s="11"/>
      <c r="HS404" s="11"/>
      <c r="HT404" s="11"/>
      <c r="HU404" s="11"/>
      <c r="HV404" s="11"/>
      <c r="HW404" s="11"/>
      <c r="HX404" s="11"/>
      <c r="HY404" s="11"/>
      <c r="HZ404" s="11"/>
      <c r="IA404" s="11"/>
      <c r="IB404" s="11"/>
      <c r="IC404" s="11"/>
      <c r="ID404" s="11"/>
      <c r="IE404" s="11"/>
      <c r="IF404" s="11"/>
      <c r="IG404" s="11"/>
      <c r="IH404" s="11"/>
      <c r="II404" s="11"/>
      <c r="IJ404" s="11"/>
      <c r="IK404" s="11"/>
      <c r="IL404" s="11"/>
      <c r="IM404" s="11"/>
      <c r="IN404" s="11"/>
      <c r="IO404" s="11"/>
      <c r="IP404" s="11"/>
      <c r="IQ404" s="11"/>
      <c r="IR404" s="11"/>
      <c r="IS404" s="11"/>
      <c r="IT404" s="11"/>
      <c r="IU404" s="11"/>
      <c r="IV404" s="11"/>
      <c r="IW404" s="11"/>
      <c r="IX404" s="11"/>
      <c r="IY404" s="11"/>
      <c r="IZ404" s="11"/>
      <c r="JA404" s="11"/>
      <c r="JB404" s="11"/>
      <c r="JC404" s="11"/>
      <c r="JD404" s="11"/>
      <c r="JE404" s="11"/>
      <c r="JF404" s="11"/>
      <c r="JG404" s="11"/>
      <c r="JH404" s="11"/>
      <c r="JI404" s="11"/>
      <c r="JJ404" s="11"/>
      <c r="JK404" s="11"/>
      <c r="JL404" s="11"/>
      <c r="JM404" s="11"/>
      <c r="JN404" s="11"/>
      <c r="JO404" s="11"/>
      <c r="JP404" s="11"/>
      <c r="JQ404" s="11"/>
      <c r="JR404" s="11"/>
      <c r="JS404" s="11"/>
      <c r="JT404" s="11"/>
      <c r="JU404" s="11"/>
      <c r="JV404" s="11"/>
    </row>
    <row r="405" spans="1:282" s="29" customFormat="1" x14ac:dyDescent="0.25">
      <c r="A405" s="4" t="s">
        <v>301</v>
      </c>
      <c r="B405" s="4"/>
      <c r="C405" s="16"/>
      <c r="D405" s="4"/>
      <c r="E405" s="52"/>
      <c r="F405" s="52"/>
      <c r="G405" s="52"/>
      <c r="H405" s="52"/>
      <c r="I405" s="52"/>
      <c r="J405" s="52"/>
      <c r="K405" s="52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10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"/>
      <c r="BC405" s="10"/>
      <c r="BD405" s="10"/>
      <c r="BE405" s="10"/>
      <c r="BF405" s="10"/>
      <c r="BG405" s="10"/>
      <c r="BH405" s="10"/>
      <c r="BI405" s="10"/>
      <c r="BJ405" s="10"/>
      <c r="BK405" s="10"/>
      <c r="BL405" s="10"/>
      <c r="BM405" s="10"/>
      <c r="BN405" s="10"/>
      <c r="BO405" s="10"/>
      <c r="BP405" s="10"/>
      <c r="BQ405" s="10"/>
      <c r="BR405" s="10"/>
      <c r="BS405" s="10"/>
      <c r="BT405" s="10"/>
      <c r="BU405" s="10"/>
      <c r="BV405" s="10"/>
      <c r="BW405" s="10"/>
      <c r="BX405" s="10"/>
      <c r="BY405" s="10"/>
      <c r="BZ405" s="10"/>
      <c r="CA405" s="10"/>
      <c r="CB405" s="10"/>
      <c r="CC405" s="10"/>
      <c r="CD405" s="10"/>
      <c r="CE405" s="10"/>
      <c r="CF405" s="10"/>
      <c r="CG405" s="10"/>
      <c r="CH405" s="10"/>
      <c r="CI405" s="10"/>
      <c r="CJ405" s="10"/>
      <c r="CK405" s="10"/>
      <c r="CL405" s="10"/>
      <c r="CM405" s="10"/>
      <c r="CN405" s="10"/>
      <c r="CO405" s="10"/>
      <c r="CP405" s="10"/>
      <c r="CQ405" s="10"/>
      <c r="CR405" s="10"/>
      <c r="CS405" s="10"/>
      <c r="CT405" s="10"/>
      <c r="CU405" s="10"/>
      <c r="CV405" s="10"/>
      <c r="CW405" s="10"/>
      <c r="CX405" s="10"/>
      <c r="CY405" s="10"/>
      <c r="CZ405" s="10"/>
      <c r="DA405" s="10"/>
      <c r="DB405" s="10"/>
      <c r="DC405" s="10"/>
      <c r="DD405" s="10"/>
      <c r="DE405" s="10"/>
      <c r="DF405" s="10"/>
      <c r="DG405" s="10"/>
      <c r="DH405" s="10"/>
      <c r="DI405" s="10"/>
      <c r="DJ405" s="10"/>
      <c r="DK405" s="10"/>
      <c r="DL405" s="10"/>
      <c r="DM405" s="10"/>
      <c r="DN405" s="10"/>
      <c r="DO405" s="10"/>
      <c r="DP405" s="10"/>
      <c r="DQ405" s="10"/>
      <c r="DR405" s="10"/>
      <c r="DS405" s="10"/>
      <c r="DT405" s="10"/>
      <c r="DU405" s="10"/>
      <c r="DV405" s="10"/>
      <c r="DW405" s="10"/>
      <c r="DX405" s="10"/>
      <c r="DY405" s="10"/>
      <c r="DZ405" s="10"/>
      <c r="EA405" s="10"/>
      <c r="EB405" s="10"/>
      <c r="EC405" s="10"/>
      <c r="ED405" s="10"/>
      <c r="EE405" s="10"/>
      <c r="EF405" s="10"/>
      <c r="EG405" s="10"/>
      <c r="EH405" s="10"/>
      <c r="EI405" s="10"/>
      <c r="EJ405" s="10"/>
      <c r="EK405" s="10"/>
      <c r="EL405" s="10"/>
      <c r="EM405" s="10"/>
      <c r="EN405" s="10"/>
      <c r="EO405" s="10"/>
      <c r="EP405" s="10"/>
      <c r="EQ405" s="10"/>
      <c r="ER405" s="10"/>
      <c r="ES405" s="10"/>
      <c r="ET405" s="10"/>
      <c r="EU405" s="10"/>
      <c r="EV405" s="10"/>
      <c r="EW405" s="10"/>
      <c r="EX405" s="10"/>
      <c r="EY405" s="10"/>
      <c r="EZ405" s="10"/>
      <c r="FA405" s="10"/>
      <c r="FB405" s="10"/>
      <c r="FC405" s="10"/>
      <c r="FD405" s="10"/>
      <c r="FE405" s="10"/>
      <c r="FF405" s="10"/>
      <c r="FG405" s="10"/>
      <c r="FH405" s="10"/>
      <c r="FI405" s="10"/>
      <c r="FJ405" s="10"/>
      <c r="FK405" s="10"/>
      <c r="FL405" s="10"/>
      <c r="FM405" s="10"/>
      <c r="FN405" s="10"/>
      <c r="FO405" s="10"/>
      <c r="FP405" s="10"/>
      <c r="FQ405" s="10"/>
      <c r="FR405" s="10"/>
      <c r="FS405" s="10"/>
      <c r="FT405" s="10"/>
      <c r="FU405" s="10"/>
      <c r="FV405" s="10"/>
      <c r="FW405" s="10"/>
      <c r="FX405" s="10"/>
      <c r="FY405" s="10"/>
      <c r="FZ405" s="10"/>
      <c r="GA405" s="10"/>
      <c r="GB405" s="10"/>
      <c r="GC405" s="10"/>
      <c r="GD405" s="10"/>
      <c r="GE405" s="10"/>
      <c r="GF405" s="10"/>
      <c r="GG405" s="10"/>
      <c r="GH405" s="10"/>
      <c r="GI405" s="10"/>
      <c r="GJ405" s="10"/>
      <c r="GK405" s="10"/>
      <c r="GL405" s="10"/>
      <c r="GM405" s="10"/>
      <c r="GN405" s="10"/>
      <c r="GO405" s="10"/>
      <c r="GP405" s="10"/>
      <c r="GQ405" s="10"/>
      <c r="GR405" s="10"/>
      <c r="GS405" s="10"/>
      <c r="GT405" s="10"/>
      <c r="GU405" s="10"/>
      <c r="GV405" s="10"/>
      <c r="GW405" s="10"/>
      <c r="GX405" s="10"/>
      <c r="GY405" s="10"/>
      <c r="GZ405" s="10"/>
      <c r="HA405" s="10"/>
      <c r="HB405" s="10"/>
      <c r="HC405" s="10"/>
      <c r="HD405" s="10"/>
      <c r="HE405" s="10"/>
      <c r="HF405" s="10"/>
      <c r="HG405" s="10"/>
      <c r="HH405" s="10"/>
      <c r="HI405" s="10"/>
      <c r="HJ405" s="10"/>
      <c r="HK405" s="10"/>
      <c r="HL405" s="10"/>
      <c r="HM405" s="10"/>
      <c r="HN405" s="10"/>
      <c r="HO405" s="10"/>
      <c r="HP405" s="10"/>
      <c r="HQ405" s="10"/>
      <c r="HR405" s="10"/>
      <c r="HS405" s="10"/>
      <c r="HT405" s="10"/>
      <c r="HU405" s="10"/>
      <c r="HV405" s="10"/>
      <c r="HW405" s="10"/>
      <c r="HX405" s="10"/>
      <c r="HY405" s="10"/>
      <c r="HZ405" s="10"/>
      <c r="IA405" s="10"/>
      <c r="IB405" s="10"/>
      <c r="IC405" s="10"/>
      <c r="ID405" s="10"/>
      <c r="IE405" s="10"/>
      <c r="IF405" s="10"/>
      <c r="IG405" s="10"/>
      <c r="IH405" s="10"/>
      <c r="II405" s="10"/>
      <c r="IJ405" s="10"/>
      <c r="IK405" s="10"/>
      <c r="IL405" s="10"/>
      <c r="IM405" s="10"/>
      <c r="IN405" s="10"/>
      <c r="IO405" s="10"/>
      <c r="IP405" s="10"/>
      <c r="IQ405" s="10"/>
      <c r="IR405" s="10"/>
      <c r="IS405" s="10"/>
      <c r="IT405" s="10"/>
      <c r="IU405" s="10"/>
      <c r="IV405" s="10"/>
      <c r="IW405" s="10"/>
      <c r="IX405" s="10"/>
      <c r="IY405" s="10"/>
      <c r="IZ405" s="10"/>
      <c r="JA405" s="10"/>
      <c r="JB405" s="10"/>
      <c r="JC405" s="10"/>
      <c r="JD405" s="10"/>
      <c r="JE405" s="10"/>
      <c r="JF405" s="10"/>
      <c r="JG405" s="10"/>
      <c r="JH405" s="10"/>
      <c r="JI405" s="10"/>
      <c r="JJ405" s="10"/>
      <c r="JK405" s="10"/>
      <c r="JL405" s="10"/>
      <c r="JM405" s="10"/>
      <c r="JN405" s="10"/>
      <c r="JO405" s="10"/>
      <c r="JP405" s="10"/>
      <c r="JQ405" s="10"/>
      <c r="JR405" s="10"/>
      <c r="JS405" s="10"/>
      <c r="JT405" s="10"/>
      <c r="JU405" s="10"/>
      <c r="JV405" s="10"/>
    </row>
    <row r="406" spans="1:282" s="29" customFormat="1" x14ac:dyDescent="0.25">
      <c r="A406" t="s">
        <v>176</v>
      </c>
      <c r="B406" t="s">
        <v>333</v>
      </c>
      <c r="C406" s="13" t="s">
        <v>307</v>
      </c>
      <c r="D406" t="s">
        <v>203</v>
      </c>
      <c r="E406" s="40">
        <v>75000</v>
      </c>
      <c r="F406" s="40">
        <f t="shared" ref="F406:F412" si="82">E406*0.0287</f>
        <v>2152.5</v>
      </c>
      <c r="G406" s="60">
        <v>5678.4</v>
      </c>
      <c r="H406" s="40">
        <f>E406*0.0304</f>
        <v>2280</v>
      </c>
      <c r="I406" s="40">
        <v>4779.8999999999996</v>
      </c>
      <c r="J406" s="60">
        <v>14890.8</v>
      </c>
      <c r="K406" s="40">
        <f>E406-J406</f>
        <v>60109.2</v>
      </c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10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"/>
      <c r="BC406" s="10"/>
      <c r="BD406" s="10"/>
      <c r="BE406" s="10"/>
      <c r="BF406" s="10"/>
      <c r="BG406" s="10"/>
      <c r="BH406" s="10"/>
      <c r="BI406" s="10"/>
      <c r="BJ406" s="10"/>
      <c r="BK406" s="10"/>
      <c r="BL406" s="10"/>
      <c r="BM406" s="10"/>
      <c r="BN406" s="10"/>
      <c r="BO406" s="10"/>
      <c r="BP406" s="10"/>
      <c r="BQ406" s="10"/>
      <c r="BR406" s="10"/>
      <c r="BS406" s="10"/>
      <c r="BT406" s="10"/>
      <c r="BU406" s="10"/>
      <c r="BV406" s="10"/>
      <c r="BW406" s="10"/>
      <c r="BX406" s="10"/>
      <c r="BY406" s="10"/>
      <c r="BZ406" s="10"/>
      <c r="CA406" s="10"/>
      <c r="CB406" s="10"/>
      <c r="CC406" s="10"/>
      <c r="CD406" s="10"/>
      <c r="CE406" s="10"/>
      <c r="CF406" s="10"/>
      <c r="CG406" s="10"/>
      <c r="CH406" s="10"/>
      <c r="CI406" s="10"/>
      <c r="CJ406" s="10"/>
      <c r="CK406" s="10"/>
      <c r="CL406" s="10"/>
      <c r="CM406" s="10"/>
      <c r="CN406" s="10"/>
      <c r="CO406" s="10"/>
      <c r="CP406" s="10"/>
      <c r="CQ406" s="10"/>
      <c r="CR406" s="10"/>
      <c r="CS406" s="10"/>
      <c r="CT406" s="10"/>
      <c r="CU406" s="10"/>
      <c r="CV406" s="10"/>
      <c r="CW406" s="10"/>
      <c r="CX406" s="10"/>
      <c r="CY406" s="10"/>
      <c r="CZ406" s="10"/>
      <c r="DA406" s="10"/>
      <c r="DB406" s="10"/>
      <c r="DC406" s="10"/>
      <c r="DD406" s="10"/>
      <c r="DE406" s="10"/>
      <c r="DF406" s="10"/>
      <c r="DG406" s="10"/>
      <c r="DH406" s="10"/>
      <c r="DI406" s="10"/>
      <c r="DJ406" s="10"/>
      <c r="DK406" s="10"/>
      <c r="DL406" s="10"/>
      <c r="DM406" s="10"/>
      <c r="DN406" s="10"/>
      <c r="DO406" s="10"/>
      <c r="DP406" s="10"/>
      <c r="DQ406" s="10"/>
      <c r="DR406" s="10"/>
      <c r="DS406" s="10"/>
      <c r="DT406" s="10"/>
      <c r="DU406" s="10"/>
      <c r="DV406" s="10"/>
      <c r="DW406" s="10"/>
      <c r="DX406" s="10"/>
      <c r="DY406" s="10"/>
      <c r="DZ406" s="10"/>
      <c r="EA406" s="10"/>
      <c r="EB406" s="10"/>
      <c r="EC406" s="10"/>
      <c r="ED406" s="10"/>
      <c r="EE406" s="10"/>
      <c r="EF406" s="10"/>
      <c r="EG406" s="10"/>
      <c r="EH406" s="10"/>
      <c r="EI406" s="10"/>
      <c r="EJ406" s="10"/>
      <c r="EK406" s="10"/>
      <c r="EL406" s="10"/>
      <c r="EM406" s="10"/>
      <c r="EN406" s="10"/>
      <c r="EO406" s="10"/>
      <c r="EP406" s="10"/>
      <c r="EQ406" s="10"/>
      <c r="ER406" s="10"/>
      <c r="ES406" s="10"/>
      <c r="ET406" s="10"/>
      <c r="EU406" s="10"/>
      <c r="EV406" s="10"/>
      <c r="EW406" s="10"/>
      <c r="EX406" s="10"/>
      <c r="EY406" s="10"/>
      <c r="EZ406" s="10"/>
      <c r="FA406" s="10"/>
      <c r="FB406" s="10"/>
      <c r="FC406" s="10"/>
      <c r="FD406" s="10"/>
      <c r="FE406" s="10"/>
      <c r="FF406" s="10"/>
      <c r="FG406" s="10"/>
      <c r="FH406" s="10"/>
      <c r="FI406" s="10"/>
      <c r="FJ406" s="10"/>
      <c r="FK406" s="10"/>
      <c r="FL406" s="10"/>
      <c r="FM406" s="10"/>
      <c r="FN406" s="10"/>
      <c r="FO406" s="10"/>
      <c r="FP406" s="10"/>
      <c r="FQ406" s="10"/>
      <c r="FR406" s="10"/>
      <c r="FS406" s="10"/>
      <c r="FT406" s="10"/>
      <c r="FU406" s="10"/>
      <c r="FV406" s="10"/>
      <c r="FW406" s="10"/>
      <c r="FX406" s="10"/>
      <c r="FY406" s="10"/>
      <c r="FZ406" s="10"/>
      <c r="GA406" s="10"/>
      <c r="GB406" s="10"/>
      <c r="GC406" s="10"/>
      <c r="GD406" s="10"/>
      <c r="GE406" s="10"/>
      <c r="GF406" s="10"/>
      <c r="GG406" s="10"/>
      <c r="GH406" s="10"/>
      <c r="GI406" s="10"/>
      <c r="GJ406" s="10"/>
      <c r="GK406" s="10"/>
      <c r="GL406" s="10"/>
      <c r="GM406" s="10"/>
      <c r="GN406" s="10"/>
      <c r="GO406" s="10"/>
      <c r="GP406" s="10"/>
      <c r="GQ406" s="10"/>
      <c r="GR406" s="10"/>
      <c r="GS406" s="10"/>
      <c r="GT406" s="10"/>
      <c r="GU406" s="10"/>
      <c r="GV406" s="10"/>
      <c r="GW406" s="10"/>
      <c r="GX406" s="10"/>
      <c r="GY406" s="10"/>
      <c r="GZ406" s="10"/>
      <c r="HA406" s="10"/>
      <c r="HB406" s="10"/>
      <c r="HC406" s="10"/>
      <c r="HD406" s="10"/>
      <c r="HE406" s="10"/>
      <c r="HF406" s="10"/>
      <c r="HG406" s="10"/>
      <c r="HH406" s="10"/>
      <c r="HI406" s="10"/>
      <c r="HJ406" s="10"/>
      <c r="HK406" s="10"/>
      <c r="HL406" s="10"/>
      <c r="HM406" s="10"/>
      <c r="HN406" s="10"/>
      <c r="HO406" s="10"/>
      <c r="HP406" s="10"/>
      <c r="HQ406" s="10"/>
      <c r="HR406" s="10"/>
      <c r="HS406" s="10"/>
      <c r="HT406" s="10"/>
      <c r="HU406" s="10"/>
      <c r="HV406" s="10"/>
      <c r="HW406" s="10"/>
      <c r="HX406" s="10"/>
      <c r="HY406" s="10"/>
      <c r="HZ406" s="10"/>
      <c r="IA406" s="10"/>
      <c r="IB406" s="10"/>
      <c r="IC406" s="10"/>
      <c r="ID406" s="10"/>
      <c r="IE406" s="10"/>
      <c r="IF406" s="10"/>
      <c r="IG406" s="10"/>
      <c r="IH406" s="10"/>
      <c r="II406" s="10"/>
      <c r="IJ406" s="10"/>
      <c r="IK406" s="10"/>
      <c r="IL406" s="10"/>
      <c r="IM406" s="10"/>
      <c r="IN406" s="10"/>
      <c r="IO406" s="10"/>
      <c r="IP406" s="10"/>
      <c r="IQ406" s="10"/>
      <c r="IR406" s="10"/>
      <c r="IS406" s="10"/>
      <c r="IT406" s="10"/>
      <c r="IU406" s="10"/>
      <c r="IV406" s="10"/>
      <c r="IW406" s="10"/>
      <c r="IX406" s="10"/>
      <c r="IY406" s="10"/>
      <c r="IZ406" s="10"/>
      <c r="JA406" s="10"/>
      <c r="JB406" s="10"/>
      <c r="JC406" s="10"/>
      <c r="JD406" s="10"/>
      <c r="JE406" s="10"/>
      <c r="JF406" s="10"/>
      <c r="JG406" s="10"/>
      <c r="JH406" s="10"/>
      <c r="JI406" s="10"/>
      <c r="JJ406" s="10"/>
      <c r="JK406" s="10"/>
      <c r="JL406" s="10"/>
      <c r="JM406" s="10"/>
      <c r="JN406" s="10"/>
      <c r="JO406" s="10"/>
      <c r="JP406" s="10"/>
      <c r="JQ406" s="10"/>
      <c r="JR406" s="10"/>
      <c r="JS406" s="10"/>
      <c r="JT406" s="10"/>
      <c r="JU406" s="10"/>
      <c r="JV406" s="10"/>
    </row>
    <row r="407" spans="1:282" s="29" customFormat="1" x14ac:dyDescent="0.25">
      <c r="A407" t="s">
        <v>127</v>
      </c>
      <c r="B407" t="s">
        <v>128</v>
      </c>
      <c r="C407" s="13" t="s">
        <v>308</v>
      </c>
      <c r="D407" t="s">
        <v>203</v>
      </c>
      <c r="E407" s="40">
        <v>32000</v>
      </c>
      <c r="F407" s="40">
        <f t="shared" si="82"/>
        <v>918.4</v>
      </c>
      <c r="G407" s="40">
        <v>0</v>
      </c>
      <c r="H407" s="40">
        <f>E407*0.0304</f>
        <v>972.8</v>
      </c>
      <c r="I407" s="40">
        <v>125</v>
      </c>
      <c r="J407" s="60">
        <v>2016.2</v>
      </c>
      <c r="K407" s="40">
        <f t="shared" ref="K407:K411" si="83">E407-J407</f>
        <v>29983.8</v>
      </c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"/>
      <c r="BC407" s="10"/>
      <c r="BD407" s="10"/>
      <c r="BE407" s="10"/>
      <c r="BF407" s="10"/>
      <c r="BG407" s="10"/>
      <c r="BH407" s="10"/>
      <c r="BI407" s="10"/>
      <c r="BJ407" s="10"/>
      <c r="BK407" s="10"/>
      <c r="BL407" s="10"/>
      <c r="BM407" s="10"/>
      <c r="BN407" s="10"/>
      <c r="BO407" s="10"/>
      <c r="BP407" s="10"/>
      <c r="BQ407" s="10"/>
      <c r="BR407" s="10"/>
      <c r="BS407" s="10"/>
      <c r="BT407" s="10"/>
      <c r="BU407" s="10"/>
      <c r="BV407" s="10"/>
      <c r="BW407" s="10"/>
      <c r="BX407" s="10"/>
      <c r="BY407" s="10"/>
      <c r="BZ407" s="10"/>
      <c r="CA407" s="10"/>
      <c r="CB407" s="10"/>
      <c r="CC407" s="10"/>
      <c r="CD407" s="10"/>
      <c r="CE407" s="10"/>
      <c r="CF407" s="10"/>
      <c r="CG407" s="10"/>
      <c r="CH407" s="10"/>
      <c r="CI407" s="10"/>
      <c r="CJ407" s="10"/>
      <c r="CK407" s="10"/>
      <c r="CL407" s="10"/>
      <c r="CM407" s="10"/>
      <c r="CN407" s="10"/>
      <c r="CO407" s="10"/>
      <c r="CP407" s="10"/>
      <c r="CQ407" s="10"/>
      <c r="CR407" s="10"/>
      <c r="CS407" s="10"/>
      <c r="CT407" s="10"/>
      <c r="CU407" s="10"/>
      <c r="CV407" s="10"/>
      <c r="CW407" s="10"/>
      <c r="CX407" s="10"/>
      <c r="CY407" s="10"/>
      <c r="CZ407" s="10"/>
      <c r="DA407" s="10"/>
      <c r="DB407" s="10"/>
      <c r="DC407" s="10"/>
      <c r="DD407" s="10"/>
      <c r="DE407" s="10"/>
      <c r="DF407" s="10"/>
      <c r="DG407" s="10"/>
      <c r="DH407" s="10"/>
      <c r="DI407" s="10"/>
      <c r="DJ407" s="10"/>
      <c r="DK407" s="10"/>
      <c r="DL407" s="10"/>
      <c r="DM407" s="10"/>
      <c r="DN407" s="10"/>
      <c r="DO407" s="10"/>
      <c r="DP407" s="10"/>
      <c r="DQ407" s="10"/>
      <c r="DR407" s="10"/>
      <c r="DS407" s="10"/>
      <c r="DT407" s="10"/>
      <c r="DU407" s="10"/>
      <c r="DV407" s="10"/>
      <c r="DW407" s="10"/>
      <c r="DX407" s="10"/>
      <c r="DY407" s="10"/>
      <c r="DZ407" s="10"/>
      <c r="EA407" s="10"/>
      <c r="EB407" s="10"/>
      <c r="EC407" s="10"/>
      <c r="ED407" s="10"/>
      <c r="EE407" s="10"/>
      <c r="EF407" s="10"/>
      <c r="EG407" s="10"/>
      <c r="EH407" s="10"/>
      <c r="EI407" s="10"/>
      <c r="EJ407" s="10"/>
      <c r="EK407" s="10"/>
      <c r="EL407" s="10"/>
      <c r="EM407" s="10"/>
      <c r="EN407" s="10"/>
      <c r="EO407" s="10"/>
      <c r="EP407" s="10"/>
      <c r="EQ407" s="10"/>
      <c r="ER407" s="10"/>
      <c r="ES407" s="10"/>
      <c r="ET407" s="10"/>
      <c r="EU407" s="10"/>
      <c r="EV407" s="10"/>
      <c r="EW407" s="10"/>
      <c r="EX407" s="10"/>
      <c r="EY407" s="10"/>
      <c r="EZ407" s="10"/>
      <c r="FA407" s="10"/>
      <c r="FB407" s="10"/>
      <c r="FC407" s="10"/>
      <c r="FD407" s="10"/>
      <c r="FE407" s="10"/>
      <c r="FF407" s="10"/>
      <c r="FG407" s="10"/>
      <c r="FH407" s="10"/>
      <c r="FI407" s="10"/>
      <c r="FJ407" s="10"/>
      <c r="FK407" s="10"/>
      <c r="FL407" s="10"/>
      <c r="FM407" s="10"/>
      <c r="FN407" s="10"/>
      <c r="FO407" s="10"/>
      <c r="FP407" s="10"/>
      <c r="FQ407" s="10"/>
      <c r="FR407" s="10"/>
      <c r="FS407" s="10"/>
      <c r="FT407" s="10"/>
      <c r="FU407" s="10"/>
      <c r="FV407" s="10"/>
      <c r="FW407" s="10"/>
      <c r="FX407" s="10"/>
      <c r="FY407" s="10"/>
      <c r="FZ407" s="10"/>
      <c r="GA407" s="10"/>
      <c r="GB407" s="10"/>
      <c r="GC407" s="10"/>
      <c r="GD407" s="10"/>
      <c r="GE407" s="10"/>
      <c r="GF407" s="10"/>
      <c r="GG407" s="10"/>
      <c r="GH407" s="10"/>
      <c r="GI407" s="10"/>
      <c r="GJ407" s="10"/>
      <c r="GK407" s="10"/>
      <c r="GL407" s="10"/>
      <c r="GM407" s="10"/>
      <c r="GN407" s="10"/>
      <c r="GO407" s="10"/>
      <c r="GP407" s="10"/>
      <c r="GQ407" s="10"/>
      <c r="GR407" s="10"/>
      <c r="GS407" s="10"/>
      <c r="GT407" s="10"/>
      <c r="GU407" s="10"/>
      <c r="GV407" s="10"/>
      <c r="GW407" s="10"/>
      <c r="GX407" s="10"/>
      <c r="GY407" s="10"/>
      <c r="GZ407" s="10"/>
      <c r="HA407" s="10"/>
      <c r="HB407" s="10"/>
      <c r="HC407" s="10"/>
      <c r="HD407" s="10"/>
      <c r="HE407" s="10"/>
      <c r="HF407" s="10"/>
      <c r="HG407" s="10"/>
      <c r="HH407" s="10"/>
      <c r="HI407" s="10"/>
      <c r="HJ407" s="10"/>
      <c r="HK407" s="10"/>
      <c r="HL407" s="10"/>
      <c r="HM407" s="10"/>
      <c r="HN407" s="10"/>
      <c r="HO407" s="10"/>
      <c r="HP407" s="10"/>
      <c r="HQ407" s="10"/>
      <c r="HR407" s="10"/>
      <c r="HS407" s="10"/>
      <c r="HT407" s="10"/>
      <c r="HU407" s="10"/>
      <c r="HV407" s="10"/>
      <c r="HW407" s="10"/>
      <c r="HX407" s="10"/>
      <c r="HY407" s="10"/>
      <c r="HZ407" s="10"/>
      <c r="IA407" s="10"/>
      <c r="IB407" s="10"/>
      <c r="IC407" s="10"/>
      <c r="ID407" s="10"/>
      <c r="IE407" s="10"/>
      <c r="IF407" s="10"/>
      <c r="IG407" s="10"/>
      <c r="IH407" s="10"/>
      <c r="II407" s="10"/>
      <c r="IJ407" s="10"/>
      <c r="IK407" s="10"/>
      <c r="IL407" s="10"/>
      <c r="IM407" s="10"/>
      <c r="IN407" s="10"/>
      <c r="IO407" s="10"/>
      <c r="IP407" s="10"/>
      <c r="IQ407" s="10"/>
      <c r="IR407" s="10"/>
      <c r="IS407" s="10"/>
      <c r="IT407" s="10"/>
      <c r="IU407" s="10"/>
      <c r="IV407" s="10"/>
      <c r="IW407" s="10"/>
      <c r="IX407" s="10"/>
      <c r="IY407" s="10"/>
      <c r="IZ407" s="10"/>
      <c r="JA407" s="10"/>
      <c r="JB407" s="10"/>
      <c r="JC407" s="10"/>
      <c r="JD407" s="10"/>
      <c r="JE407" s="10"/>
      <c r="JF407" s="10"/>
      <c r="JG407" s="10"/>
      <c r="JH407" s="10"/>
      <c r="JI407" s="10"/>
      <c r="JJ407" s="10"/>
      <c r="JK407" s="10"/>
      <c r="JL407" s="10"/>
      <c r="JM407" s="10"/>
      <c r="JN407" s="10"/>
      <c r="JO407" s="10"/>
      <c r="JP407" s="10"/>
      <c r="JQ407" s="10"/>
      <c r="JR407" s="10"/>
      <c r="JS407" s="10"/>
      <c r="JT407" s="10"/>
      <c r="JU407" s="10"/>
      <c r="JV407" s="10"/>
    </row>
    <row r="408" spans="1:282" s="29" customFormat="1" x14ac:dyDescent="0.25">
      <c r="A408" t="s">
        <v>130</v>
      </c>
      <c r="B408" t="s">
        <v>124</v>
      </c>
      <c r="C408" s="13" t="s">
        <v>307</v>
      </c>
      <c r="D408" t="s">
        <v>204</v>
      </c>
      <c r="E408" s="40">
        <v>32000</v>
      </c>
      <c r="F408" s="40">
        <f t="shared" si="82"/>
        <v>918.4</v>
      </c>
      <c r="G408" s="40">
        <v>0</v>
      </c>
      <c r="H408" s="40">
        <v>972.8</v>
      </c>
      <c r="I408" s="40">
        <v>4940.8900000000003</v>
      </c>
      <c r="J408" s="60">
        <v>6832.09</v>
      </c>
      <c r="K408" s="40">
        <f t="shared" si="83"/>
        <v>25167.91</v>
      </c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"/>
      <c r="BC408" s="10"/>
      <c r="BD408" s="10"/>
      <c r="BE408" s="10"/>
      <c r="BF408" s="10"/>
      <c r="BG408" s="10"/>
      <c r="BH408" s="10"/>
      <c r="BI408" s="10"/>
      <c r="BJ408" s="10"/>
      <c r="BK408" s="10"/>
      <c r="BL408" s="10"/>
      <c r="BM408" s="10"/>
      <c r="BN408" s="10"/>
      <c r="BO408" s="10"/>
      <c r="BP408" s="10"/>
      <c r="BQ408" s="10"/>
      <c r="BR408" s="10"/>
      <c r="BS408" s="10"/>
      <c r="BT408" s="10"/>
      <c r="BU408" s="10"/>
      <c r="BV408" s="10"/>
      <c r="BW408" s="10"/>
      <c r="BX408" s="10"/>
      <c r="BY408" s="10"/>
      <c r="BZ408" s="10"/>
      <c r="CA408" s="10"/>
      <c r="CB408" s="10"/>
      <c r="CC408" s="10"/>
      <c r="CD408" s="10"/>
      <c r="CE408" s="10"/>
      <c r="CF408" s="10"/>
      <c r="CG408" s="10"/>
      <c r="CH408" s="10"/>
      <c r="CI408" s="10"/>
      <c r="CJ408" s="10"/>
      <c r="CK408" s="10"/>
      <c r="CL408" s="10"/>
      <c r="CM408" s="10"/>
      <c r="CN408" s="10"/>
      <c r="CO408" s="10"/>
      <c r="CP408" s="10"/>
      <c r="CQ408" s="10"/>
      <c r="CR408" s="10"/>
      <c r="CS408" s="10"/>
      <c r="CT408" s="10"/>
      <c r="CU408" s="10"/>
      <c r="CV408" s="10"/>
      <c r="CW408" s="10"/>
      <c r="CX408" s="10"/>
      <c r="CY408" s="10"/>
      <c r="CZ408" s="10"/>
      <c r="DA408" s="10"/>
      <c r="DB408" s="10"/>
      <c r="DC408" s="10"/>
      <c r="DD408" s="10"/>
      <c r="DE408" s="10"/>
      <c r="DF408" s="10"/>
      <c r="DG408" s="10"/>
      <c r="DH408" s="10"/>
      <c r="DI408" s="10"/>
      <c r="DJ408" s="10"/>
      <c r="DK408" s="10"/>
      <c r="DL408" s="10"/>
      <c r="DM408" s="10"/>
      <c r="DN408" s="10"/>
      <c r="DO408" s="10"/>
      <c r="DP408" s="10"/>
      <c r="DQ408" s="10"/>
      <c r="DR408" s="10"/>
      <c r="DS408" s="10"/>
      <c r="DT408" s="10"/>
      <c r="DU408" s="10"/>
      <c r="DV408" s="10"/>
      <c r="DW408" s="10"/>
      <c r="DX408" s="10"/>
      <c r="DY408" s="10"/>
      <c r="DZ408" s="10"/>
      <c r="EA408" s="10"/>
      <c r="EB408" s="10"/>
      <c r="EC408" s="10"/>
      <c r="ED408" s="10"/>
      <c r="EE408" s="10"/>
      <c r="EF408" s="10"/>
      <c r="EG408" s="10"/>
      <c r="EH408" s="10"/>
      <c r="EI408" s="10"/>
      <c r="EJ408" s="10"/>
      <c r="EK408" s="10"/>
      <c r="EL408" s="10"/>
      <c r="EM408" s="10"/>
      <c r="EN408" s="10"/>
      <c r="EO408" s="10"/>
      <c r="EP408" s="10"/>
      <c r="EQ408" s="10"/>
      <c r="ER408" s="10"/>
      <c r="ES408" s="10"/>
      <c r="ET408" s="10"/>
      <c r="EU408" s="10"/>
      <c r="EV408" s="10"/>
      <c r="EW408" s="10"/>
      <c r="EX408" s="10"/>
      <c r="EY408" s="10"/>
      <c r="EZ408" s="10"/>
      <c r="FA408" s="10"/>
      <c r="FB408" s="10"/>
      <c r="FC408" s="10"/>
      <c r="FD408" s="10"/>
      <c r="FE408" s="10"/>
      <c r="FF408" s="10"/>
      <c r="FG408" s="10"/>
      <c r="FH408" s="10"/>
      <c r="FI408" s="10"/>
      <c r="FJ408" s="10"/>
      <c r="FK408" s="10"/>
      <c r="FL408" s="10"/>
      <c r="FM408" s="10"/>
      <c r="FN408" s="10"/>
      <c r="FO408" s="10"/>
      <c r="FP408" s="10"/>
      <c r="FQ408" s="10"/>
      <c r="FR408" s="10"/>
      <c r="FS408" s="10"/>
      <c r="FT408" s="10"/>
      <c r="FU408" s="10"/>
      <c r="FV408" s="10"/>
      <c r="FW408" s="10"/>
      <c r="FX408" s="10"/>
      <c r="FY408" s="10"/>
      <c r="FZ408" s="10"/>
      <c r="GA408" s="10"/>
      <c r="GB408" s="10"/>
      <c r="GC408" s="10"/>
      <c r="GD408" s="10"/>
      <c r="GE408" s="10"/>
      <c r="GF408" s="10"/>
      <c r="GG408" s="10"/>
      <c r="GH408" s="10"/>
      <c r="GI408" s="10"/>
      <c r="GJ408" s="10"/>
      <c r="GK408" s="10"/>
      <c r="GL408" s="10"/>
      <c r="GM408" s="10"/>
      <c r="GN408" s="10"/>
      <c r="GO408" s="10"/>
      <c r="GP408" s="10"/>
      <c r="GQ408" s="10"/>
      <c r="GR408" s="10"/>
      <c r="GS408" s="10"/>
      <c r="GT408" s="10"/>
      <c r="GU408" s="10"/>
      <c r="GV408" s="10"/>
      <c r="GW408" s="10"/>
      <c r="GX408" s="10"/>
      <c r="GY408" s="10"/>
      <c r="GZ408" s="10"/>
      <c r="HA408" s="10"/>
      <c r="HB408" s="10"/>
      <c r="HC408" s="10"/>
      <c r="HD408" s="10"/>
      <c r="HE408" s="10"/>
      <c r="HF408" s="10"/>
      <c r="HG408" s="10"/>
      <c r="HH408" s="10"/>
      <c r="HI408" s="10"/>
      <c r="HJ408" s="10"/>
      <c r="HK408" s="10"/>
      <c r="HL408" s="10"/>
      <c r="HM408" s="10"/>
      <c r="HN408" s="10"/>
      <c r="HO408" s="10"/>
      <c r="HP408" s="10"/>
      <c r="HQ408" s="10"/>
      <c r="HR408" s="10"/>
      <c r="HS408" s="10"/>
      <c r="HT408" s="10"/>
      <c r="HU408" s="10"/>
      <c r="HV408" s="10"/>
      <c r="HW408" s="10"/>
      <c r="HX408" s="10"/>
      <c r="HY408" s="10"/>
      <c r="HZ408" s="10"/>
      <c r="IA408" s="10"/>
      <c r="IB408" s="10"/>
      <c r="IC408" s="10"/>
      <c r="ID408" s="10"/>
      <c r="IE408" s="10"/>
      <c r="IF408" s="10"/>
      <c r="IG408" s="10"/>
      <c r="IH408" s="10"/>
      <c r="II408" s="10"/>
      <c r="IJ408" s="10"/>
      <c r="IK408" s="10"/>
      <c r="IL408" s="10"/>
      <c r="IM408" s="10"/>
      <c r="IN408" s="10"/>
      <c r="IO408" s="10"/>
      <c r="IP408" s="10"/>
      <c r="IQ408" s="10"/>
      <c r="IR408" s="10"/>
      <c r="IS408" s="10"/>
      <c r="IT408" s="10"/>
      <c r="IU408" s="10"/>
      <c r="IV408" s="10"/>
      <c r="IW408" s="10"/>
      <c r="IX408" s="10"/>
      <c r="IY408" s="10"/>
      <c r="IZ408" s="10"/>
      <c r="JA408" s="10"/>
      <c r="JB408" s="10"/>
      <c r="JC408" s="10"/>
      <c r="JD408" s="10"/>
      <c r="JE408" s="10"/>
      <c r="JF408" s="10"/>
      <c r="JG408" s="10"/>
      <c r="JH408" s="10"/>
      <c r="JI408" s="10"/>
      <c r="JJ408" s="10"/>
      <c r="JK408" s="10"/>
      <c r="JL408" s="10"/>
      <c r="JM408" s="10"/>
      <c r="JN408" s="10"/>
      <c r="JO408" s="10"/>
      <c r="JP408" s="10"/>
      <c r="JQ408" s="10"/>
      <c r="JR408" s="10"/>
      <c r="JS408" s="10"/>
      <c r="JT408" s="10"/>
      <c r="JU408" s="10"/>
      <c r="JV408" s="10"/>
    </row>
    <row r="409" spans="1:282" s="29" customFormat="1" x14ac:dyDescent="0.25">
      <c r="A409" t="s">
        <v>129</v>
      </c>
      <c r="B409" t="s">
        <v>128</v>
      </c>
      <c r="C409" s="13" t="s">
        <v>307</v>
      </c>
      <c r="D409" t="s">
        <v>204</v>
      </c>
      <c r="E409" s="40">
        <v>32000</v>
      </c>
      <c r="F409" s="40">
        <f t="shared" si="82"/>
        <v>918.4</v>
      </c>
      <c r="G409" s="40">
        <v>0</v>
      </c>
      <c r="H409" s="40">
        <f>E409*0.0304</f>
        <v>972.8</v>
      </c>
      <c r="I409" s="40">
        <v>315</v>
      </c>
      <c r="J409" s="60">
        <v>2206.1999999999998</v>
      </c>
      <c r="K409" s="40">
        <f t="shared" si="83"/>
        <v>29793.8</v>
      </c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"/>
      <c r="BC409" s="10"/>
      <c r="BD409" s="10"/>
      <c r="BE409" s="10"/>
      <c r="BF409" s="10"/>
      <c r="BG409" s="10"/>
      <c r="BH409" s="10"/>
      <c r="BI409" s="10"/>
      <c r="BJ409" s="10"/>
      <c r="BK409" s="10"/>
      <c r="BL409" s="10"/>
      <c r="BM409" s="10"/>
      <c r="BN409" s="10"/>
      <c r="BO409" s="10"/>
      <c r="BP409" s="10"/>
      <c r="BQ409" s="10"/>
      <c r="BR409" s="10"/>
      <c r="BS409" s="10"/>
      <c r="BT409" s="10"/>
      <c r="BU409" s="10"/>
      <c r="BV409" s="10"/>
      <c r="BW409" s="10"/>
      <c r="BX409" s="10"/>
      <c r="BY409" s="10"/>
      <c r="BZ409" s="10"/>
      <c r="CA409" s="10"/>
      <c r="CB409" s="10"/>
      <c r="CC409" s="10"/>
      <c r="CD409" s="10"/>
      <c r="CE409" s="10"/>
      <c r="CF409" s="10"/>
      <c r="CG409" s="10"/>
      <c r="CH409" s="10"/>
      <c r="CI409" s="10"/>
      <c r="CJ409" s="10"/>
      <c r="CK409" s="10"/>
      <c r="CL409" s="10"/>
      <c r="CM409" s="10"/>
      <c r="CN409" s="10"/>
      <c r="CO409" s="10"/>
      <c r="CP409" s="10"/>
      <c r="CQ409" s="10"/>
      <c r="CR409" s="10"/>
      <c r="CS409" s="10"/>
      <c r="CT409" s="10"/>
      <c r="CU409" s="10"/>
      <c r="CV409" s="10"/>
      <c r="CW409" s="10"/>
      <c r="CX409" s="10"/>
      <c r="CY409" s="10"/>
      <c r="CZ409" s="10"/>
      <c r="DA409" s="10"/>
      <c r="DB409" s="10"/>
      <c r="DC409" s="10"/>
      <c r="DD409" s="10"/>
      <c r="DE409" s="10"/>
      <c r="DF409" s="10"/>
      <c r="DG409" s="10"/>
      <c r="DH409" s="10"/>
      <c r="DI409" s="10"/>
      <c r="DJ409" s="10"/>
      <c r="DK409" s="10"/>
      <c r="DL409" s="10"/>
      <c r="DM409" s="10"/>
      <c r="DN409" s="10"/>
      <c r="DO409" s="10"/>
      <c r="DP409" s="10"/>
      <c r="DQ409" s="10"/>
      <c r="DR409" s="10"/>
      <c r="DS409" s="10"/>
      <c r="DT409" s="10"/>
      <c r="DU409" s="10"/>
      <c r="DV409" s="10"/>
      <c r="DW409" s="10"/>
      <c r="DX409" s="10"/>
      <c r="DY409" s="10"/>
      <c r="DZ409" s="10"/>
      <c r="EA409" s="10"/>
      <c r="EB409" s="10"/>
      <c r="EC409" s="10"/>
      <c r="ED409" s="10"/>
      <c r="EE409" s="10"/>
      <c r="EF409" s="10"/>
      <c r="EG409" s="10"/>
      <c r="EH409" s="10"/>
      <c r="EI409" s="10"/>
      <c r="EJ409" s="10"/>
      <c r="EK409" s="10"/>
      <c r="EL409" s="10"/>
      <c r="EM409" s="10"/>
      <c r="EN409" s="10"/>
      <c r="EO409" s="10"/>
      <c r="EP409" s="10"/>
      <c r="EQ409" s="10"/>
      <c r="ER409" s="10"/>
      <c r="ES409" s="10"/>
      <c r="ET409" s="10"/>
      <c r="EU409" s="10"/>
      <c r="EV409" s="10"/>
      <c r="EW409" s="10"/>
      <c r="EX409" s="10"/>
      <c r="EY409" s="10"/>
      <c r="EZ409" s="10"/>
      <c r="FA409" s="10"/>
      <c r="FB409" s="10"/>
      <c r="FC409" s="10"/>
      <c r="FD409" s="10"/>
      <c r="FE409" s="10"/>
      <c r="FF409" s="10"/>
      <c r="FG409" s="10"/>
      <c r="FH409" s="10"/>
      <c r="FI409" s="10"/>
      <c r="FJ409" s="10"/>
      <c r="FK409" s="10"/>
      <c r="FL409" s="10"/>
      <c r="FM409" s="10"/>
      <c r="FN409" s="10"/>
      <c r="FO409" s="10"/>
      <c r="FP409" s="10"/>
      <c r="FQ409" s="10"/>
      <c r="FR409" s="10"/>
      <c r="FS409" s="10"/>
      <c r="FT409" s="10"/>
      <c r="FU409" s="10"/>
      <c r="FV409" s="10"/>
      <c r="FW409" s="10"/>
      <c r="FX409" s="10"/>
      <c r="FY409" s="10"/>
      <c r="FZ409" s="10"/>
      <c r="GA409" s="10"/>
      <c r="GB409" s="10"/>
      <c r="GC409" s="10"/>
      <c r="GD409" s="10"/>
      <c r="GE409" s="10"/>
      <c r="GF409" s="10"/>
      <c r="GG409" s="10"/>
      <c r="GH409" s="10"/>
      <c r="GI409" s="10"/>
      <c r="GJ409" s="10"/>
      <c r="GK409" s="10"/>
      <c r="GL409" s="10"/>
      <c r="GM409" s="10"/>
      <c r="GN409" s="10"/>
      <c r="GO409" s="10"/>
      <c r="GP409" s="10"/>
      <c r="GQ409" s="10"/>
      <c r="GR409" s="10"/>
      <c r="GS409" s="10"/>
      <c r="GT409" s="10"/>
      <c r="GU409" s="10"/>
      <c r="GV409" s="10"/>
      <c r="GW409" s="10"/>
      <c r="GX409" s="10"/>
      <c r="GY409" s="10"/>
      <c r="GZ409" s="10"/>
      <c r="HA409" s="10"/>
      <c r="HB409" s="10"/>
      <c r="HC409" s="10"/>
      <c r="HD409" s="10"/>
      <c r="HE409" s="10"/>
      <c r="HF409" s="10"/>
      <c r="HG409" s="10"/>
      <c r="HH409" s="10"/>
      <c r="HI409" s="10"/>
      <c r="HJ409" s="10"/>
      <c r="HK409" s="10"/>
      <c r="HL409" s="10"/>
      <c r="HM409" s="10"/>
      <c r="HN409" s="10"/>
      <c r="HO409" s="10"/>
      <c r="HP409" s="10"/>
      <c r="HQ409" s="10"/>
      <c r="HR409" s="10"/>
      <c r="HS409" s="10"/>
      <c r="HT409" s="10"/>
      <c r="HU409" s="10"/>
      <c r="HV409" s="10"/>
      <c r="HW409" s="10"/>
      <c r="HX409" s="10"/>
      <c r="HY409" s="10"/>
      <c r="HZ409" s="10"/>
      <c r="IA409" s="10"/>
      <c r="IB409" s="10"/>
      <c r="IC409" s="10"/>
      <c r="ID409" s="10"/>
      <c r="IE409" s="10"/>
      <c r="IF409" s="10"/>
      <c r="IG409" s="10"/>
      <c r="IH409" s="10"/>
      <c r="II409" s="10"/>
      <c r="IJ409" s="10"/>
      <c r="IK409" s="10"/>
      <c r="IL409" s="10"/>
      <c r="IM409" s="10"/>
      <c r="IN409" s="10"/>
      <c r="IO409" s="10"/>
      <c r="IP409" s="10"/>
      <c r="IQ409" s="10"/>
      <c r="IR409" s="10"/>
      <c r="IS409" s="10"/>
      <c r="IT409" s="10"/>
      <c r="IU409" s="10"/>
      <c r="IV409" s="10"/>
      <c r="IW409" s="10"/>
      <c r="IX409" s="10"/>
      <c r="IY409" s="10"/>
      <c r="IZ409" s="10"/>
      <c r="JA409" s="10"/>
      <c r="JB409" s="10"/>
      <c r="JC409" s="10"/>
      <c r="JD409" s="10"/>
      <c r="JE409" s="10"/>
      <c r="JF409" s="10"/>
      <c r="JG409" s="10"/>
      <c r="JH409" s="10"/>
      <c r="JI409" s="10"/>
      <c r="JJ409" s="10"/>
      <c r="JK409" s="10"/>
      <c r="JL409" s="10"/>
      <c r="JM409" s="10"/>
      <c r="JN409" s="10"/>
      <c r="JO409" s="10"/>
      <c r="JP409" s="10"/>
      <c r="JQ409" s="10"/>
      <c r="JR409" s="10"/>
      <c r="JS409" s="10"/>
      <c r="JT409" s="10"/>
      <c r="JU409" s="10"/>
      <c r="JV409" s="10"/>
    </row>
    <row r="410" spans="1:282" s="30" customFormat="1" x14ac:dyDescent="0.25">
      <c r="A410" t="s">
        <v>123</v>
      </c>
      <c r="B410" t="s">
        <v>124</v>
      </c>
      <c r="C410" s="13" t="s">
        <v>307</v>
      </c>
      <c r="D410" t="s">
        <v>204</v>
      </c>
      <c r="E410" s="40">
        <v>11000</v>
      </c>
      <c r="F410" s="40">
        <f t="shared" si="82"/>
        <v>315.7</v>
      </c>
      <c r="G410" s="40">
        <v>0</v>
      </c>
      <c r="H410" s="40">
        <v>334.4</v>
      </c>
      <c r="I410" s="40">
        <v>75</v>
      </c>
      <c r="J410">
        <v>725.1</v>
      </c>
      <c r="K410" s="40">
        <f>E410-J410</f>
        <v>10274.9</v>
      </c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10"/>
      <c r="AM410" s="10"/>
      <c r="AN410" s="10"/>
      <c r="AO410" s="10"/>
      <c r="AP410" s="11"/>
      <c r="AQ410" s="11"/>
      <c r="AR410" s="11"/>
      <c r="AS410" s="11"/>
      <c r="AT410" s="11"/>
      <c r="AU410" s="11"/>
      <c r="AV410" s="11"/>
      <c r="AW410" s="11"/>
      <c r="AX410" s="11"/>
      <c r="AY410" s="11"/>
      <c r="AZ410" s="11"/>
      <c r="BA410" s="11"/>
      <c r="BB410" s="11"/>
      <c r="BC410" s="11"/>
      <c r="BD410" s="11"/>
      <c r="BE410" s="11"/>
      <c r="BF410" s="11"/>
      <c r="BG410" s="11"/>
      <c r="BH410" s="11"/>
      <c r="BI410" s="11"/>
      <c r="BJ410" s="11"/>
      <c r="BK410" s="11"/>
      <c r="BL410" s="11"/>
      <c r="BM410" s="11"/>
      <c r="BN410" s="11"/>
      <c r="BO410" s="11"/>
      <c r="BP410" s="11"/>
      <c r="BQ410" s="11"/>
      <c r="BR410" s="11"/>
      <c r="BS410" s="11"/>
      <c r="BT410" s="11"/>
      <c r="BU410" s="11"/>
      <c r="BV410" s="11"/>
      <c r="BW410" s="11"/>
      <c r="BX410" s="11"/>
      <c r="BY410" s="11"/>
      <c r="BZ410" s="11"/>
      <c r="CA410" s="11"/>
      <c r="CB410" s="11"/>
      <c r="CC410" s="11"/>
      <c r="CD410" s="11"/>
      <c r="CE410" s="11"/>
      <c r="CF410" s="11"/>
      <c r="CG410" s="11"/>
      <c r="CH410" s="11"/>
      <c r="CI410" s="11"/>
      <c r="CJ410" s="11"/>
      <c r="CK410" s="11"/>
      <c r="CL410" s="11"/>
      <c r="CM410" s="11"/>
      <c r="CN410" s="11"/>
      <c r="CO410" s="11"/>
      <c r="CP410" s="11"/>
      <c r="CQ410" s="11"/>
      <c r="CR410" s="11"/>
      <c r="CS410" s="11"/>
      <c r="CT410" s="11"/>
      <c r="CU410" s="11"/>
      <c r="CV410" s="11"/>
      <c r="CW410" s="11"/>
      <c r="CX410" s="11"/>
      <c r="CY410" s="11"/>
      <c r="CZ410" s="11"/>
      <c r="DA410" s="11"/>
      <c r="DB410" s="11"/>
      <c r="DC410" s="11"/>
      <c r="DD410" s="11"/>
      <c r="DE410" s="11"/>
      <c r="DF410" s="11"/>
      <c r="DG410" s="11"/>
      <c r="DH410" s="11"/>
      <c r="DI410" s="11"/>
      <c r="DJ410" s="11"/>
      <c r="DK410" s="11"/>
      <c r="DL410" s="11"/>
      <c r="DM410" s="11"/>
      <c r="DN410" s="11"/>
      <c r="DO410" s="11"/>
      <c r="DP410" s="11"/>
      <c r="DQ410" s="11"/>
      <c r="DR410" s="11"/>
      <c r="DS410" s="11"/>
      <c r="DT410" s="11"/>
      <c r="DU410" s="11"/>
      <c r="DV410" s="11"/>
      <c r="DW410" s="11"/>
      <c r="DX410" s="11"/>
      <c r="DY410" s="11"/>
      <c r="DZ410" s="11"/>
      <c r="EA410" s="11"/>
      <c r="EB410" s="11"/>
      <c r="EC410" s="11"/>
      <c r="ED410" s="11"/>
      <c r="EE410" s="11"/>
      <c r="EF410" s="11"/>
      <c r="EG410" s="11"/>
      <c r="EH410" s="11"/>
      <c r="EI410" s="11"/>
      <c r="EJ410" s="11"/>
      <c r="EK410" s="11"/>
      <c r="EL410" s="11"/>
      <c r="EM410" s="11"/>
      <c r="EN410" s="11"/>
      <c r="EO410" s="11"/>
      <c r="EP410" s="11"/>
      <c r="EQ410" s="11"/>
      <c r="ER410" s="11"/>
      <c r="ES410" s="11"/>
      <c r="ET410" s="11"/>
      <c r="EU410" s="11"/>
      <c r="EV410" s="11"/>
      <c r="EW410" s="11"/>
      <c r="EX410" s="11"/>
      <c r="EY410" s="11"/>
      <c r="EZ410" s="11"/>
      <c r="FA410" s="11"/>
      <c r="FB410" s="11"/>
      <c r="FC410" s="11"/>
      <c r="FD410" s="11"/>
      <c r="FE410" s="11"/>
      <c r="FF410" s="11"/>
      <c r="FG410" s="11"/>
      <c r="FH410" s="11"/>
      <c r="FI410" s="11"/>
      <c r="FJ410" s="11"/>
      <c r="FK410" s="11"/>
      <c r="FL410" s="11"/>
      <c r="FM410" s="11"/>
      <c r="FN410" s="11"/>
      <c r="FO410" s="11"/>
      <c r="FP410" s="11"/>
      <c r="FQ410" s="11"/>
      <c r="FR410" s="11"/>
      <c r="FS410" s="11"/>
      <c r="FT410" s="11"/>
      <c r="FU410" s="11"/>
      <c r="FV410" s="11"/>
      <c r="FW410" s="11"/>
      <c r="FX410" s="11"/>
      <c r="FY410" s="11"/>
      <c r="FZ410" s="11"/>
      <c r="GA410" s="11"/>
      <c r="GB410" s="11"/>
      <c r="GC410" s="11"/>
      <c r="GD410" s="11"/>
      <c r="GE410" s="11"/>
      <c r="GF410" s="11"/>
      <c r="GG410" s="11"/>
      <c r="GH410" s="11"/>
      <c r="GI410" s="11"/>
      <c r="GJ410" s="11"/>
      <c r="GK410" s="11"/>
      <c r="GL410" s="11"/>
      <c r="GM410" s="11"/>
      <c r="GN410" s="11"/>
      <c r="GO410" s="11"/>
      <c r="GP410" s="11"/>
      <c r="GQ410" s="11"/>
      <c r="GR410" s="11"/>
      <c r="GS410" s="11"/>
      <c r="GT410" s="11"/>
      <c r="GU410" s="11"/>
      <c r="GV410" s="11"/>
      <c r="GW410" s="11"/>
      <c r="GX410" s="11"/>
      <c r="GY410" s="11"/>
      <c r="GZ410" s="11"/>
      <c r="HA410" s="11"/>
      <c r="HB410" s="11"/>
      <c r="HC410" s="11"/>
      <c r="HD410" s="11"/>
      <c r="HE410" s="11"/>
      <c r="HF410" s="11"/>
      <c r="HG410" s="11"/>
      <c r="HH410" s="11"/>
      <c r="HI410" s="11"/>
      <c r="HJ410" s="11"/>
      <c r="HK410" s="11"/>
      <c r="HL410" s="11"/>
      <c r="HM410" s="11"/>
      <c r="HN410" s="11"/>
      <c r="HO410" s="11"/>
      <c r="HP410" s="11"/>
      <c r="HQ410" s="11"/>
      <c r="HR410" s="11"/>
      <c r="HS410" s="11"/>
      <c r="HT410" s="11"/>
      <c r="HU410" s="11"/>
      <c r="HV410" s="11"/>
      <c r="HW410" s="11"/>
      <c r="HX410" s="11"/>
      <c r="HY410" s="11"/>
      <c r="HZ410" s="11"/>
      <c r="IA410" s="11"/>
      <c r="IB410" s="11"/>
      <c r="IC410" s="11"/>
      <c r="ID410" s="11"/>
      <c r="IE410" s="11"/>
      <c r="IF410" s="11"/>
      <c r="IG410" s="11"/>
      <c r="IH410" s="11"/>
      <c r="II410" s="11"/>
      <c r="IJ410" s="11"/>
      <c r="IK410" s="11"/>
      <c r="IL410" s="11"/>
      <c r="IM410" s="11"/>
      <c r="IN410" s="11"/>
      <c r="IO410" s="11"/>
      <c r="IP410" s="11"/>
      <c r="IQ410" s="11"/>
      <c r="IR410" s="11"/>
      <c r="IS410" s="11"/>
      <c r="IT410" s="11"/>
      <c r="IU410" s="11"/>
      <c r="IV410" s="11"/>
      <c r="IW410" s="11"/>
      <c r="IX410" s="11"/>
      <c r="IY410" s="11"/>
      <c r="IZ410" s="11"/>
      <c r="JA410" s="11"/>
      <c r="JB410" s="11"/>
      <c r="JC410" s="11"/>
      <c r="JD410" s="11"/>
      <c r="JE410" s="11"/>
      <c r="JF410" s="11"/>
      <c r="JG410" s="11"/>
      <c r="JH410" s="11"/>
      <c r="JI410" s="11"/>
      <c r="JJ410" s="11"/>
      <c r="JK410" s="11"/>
      <c r="JL410" s="11"/>
      <c r="JM410" s="11"/>
      <c r="JN410" s="11"/>
      <c r="JO410" s="11"/>
      <c r="JP410" s="11"/>
      <c r="JQ410" s="11"/>
      <c r="JR410" s="11"/>
      <c r="JS410" s="11"/>
      <c r="JT410" s="11"/>
      <c r="JU410" s="11"/>
      <c r="JV410" s="11"/>
    </row>
    <row r="411" spans="1:282" s="29" customFormat="1" x14ac:dyDescent="0.25">
      <c r="A411" t="s">
        <v>131</v>
      </c>
      <c r="B411" t="s">
        <v>124</v>
      </c>
      <c r="C411" s="13" t="s">
        <v>307</v>
      </c>
      <c r="D411" t="s">
        <v>204</v>
      </c>
      <c r="E411" s="40">
        <v>13420</v>
      </c>
      <c r="F411" s="40">
        <f t="shared" si="82"/>
        <v>385.15</v>
      </c>
      <c r="G411" s="40">
        <v>0</v>
      </c>
      <c r="H411" s="40">
        <f>E411*0.0304</f>
        <v>407.97</v>
      </c>
      <c r="I411" s="40">
        <v>125</v>
      </c>
      <c r="J411">
        <v>918.12</v>
      </c>
      <c r="K411" s="40">
        <f t="shared" si="83"/>
        <v>12501.88</v>
      </c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"/>
      <c r="BC411" s="10"/>
      <c r="BD411" s="10"/>
      <c r="BE411" s="10"/>
      <c r="BF411" s="10"/>
      <c r="BG411" s="10"/>
      <c r="BH411" s="10"/>
      <c r="BI411" s="10"/>
      <c r="BJ411" s="10"/>
      <c r="BK411" s="10"/>
      <c r="BL411" s="10"/>
      <c r="BM411" s="10"/>
      <c r="BN411" s="10"/>
      <c r="BO411" s="10"/>
      <c r="BP411" s="10"/>
      <c r="BQ411" s="10"/>
      <c r="BR411" s="10"/>
      <c r="BS411" s="10"/>
      <c r="BT411" s="10"/>
      <c r="BU411" s="10"/>
      <c r="BV411" s="10"/>
      <c r="BW411" s="10"/>
      <c r="BX411" s="10"/>
      <c r="BY411" s="10"/>
      <c r="BZ411" s="10"/>
      <c r="CA411" s="10"/>
      <c r="CB411" s="10"/>
      <c r="CC411" s="10"/>
      <c r="CD411" s="10"/>
      <c r="CE411" s="10"/>
      <c r="CF411" s="10"/>
      <c r="CG411" s="10"/>
      <c r="CH411" s="10"/>
      <c r="CI411" s="10"/>
      <c r="CJ411" s="10"/>
      <c r="CK411" s="10"/>
      <c r="CL411" s="10"/>
      <c r="CM411" s="10"/>
      <c r="CN411" s="10"/>
      <c r="CO411" s="10"/>
      <c r="CP411" s="10"/>
      <c r="CQ411" s="10"/>
      <c r="CR411" s="10"/>
      <c r="CS411" s="10"/>
      <c r="CT411" s="10"/>
      <c r="CU411" s="10"/>
      <c r="CV411" s="10"/>
      <c r="CW411" s="10"/>
      <c r="CX411" s="10"/>
      <c r="CY411" s="10"/>
      <c r="CZ411" s="10"/>
      <c r="DA411" s="10"/>
      <c r="DB411" s="10"/>
      <c r="DC411" s="10"/>
      <c r="DD411" s="10"/>
      <c r="DE411" s="10"/>
      <c r="DF411" s="10"/>
      <c r="DG411" s="10"/>
      <c r="DH411" s="10"/>
      <c r="DI411" s="10"/>
      <c r="DJ411" s="10"/>
      <c r="DK411" s="10"/>
      <c r="DL411" s="10"/>
      <c r="DM411" s="10"/>
      <c r="DN411" s="10"/>
      <c r="DO411" s="10"/>
      <c r="DP411" s="10"/>
      <c r="DQ411" s="10"/>
      <c r="DR411" s="10"/>
      <c r="DS411" s="10"/>
      <c r="DT411" s="10"/>
      <c r="DU411" s="10"/>
      <c r="DV411" s="10"/>
      <c r="DW411" s="10"/>
      <c r="DX411" s="10"/>
      <c r="DY411" s="10"/>
      <c r="DZ411" s="10"/>
      <c r="EA411" s="10"/>
      <c r="EB411" s="10"/>
      <c r="EC411" s="10"/>
      <c r="ED411" s="10"/>
      <c r="EE411" s="10"/>
      <c r="EF411" s="10"/>
      <c r="EG411" s="10"/>
      <c r="EH411" s="10"/>
      <c r="EI411" s="10"/>
      <c r="EJ411" s="10"/>
      <c r="EK411" s="10"/>
      <c r="EL411" s="10"/>
      <c r="EM411" s="10"/>
      <c r="EN411" s="10"/>
      <c r="EO411" s="10"/>
      <c r="EP411" s="10"/>
      <c r="EQ411" s="10"/>
      <c r="ER411" s="10"/>
      <c r="ES411" s="10"/>
      <c r="ET411" s="10"/>
      <c r="EU411" s="10"/>
      <c r="EV411" s="10"/>
      <c r="EW411" s="10"/>
      <c r="EX411" s="10"/>
      <c r="EY411" s="10"/>
      <c r="EZ411" s="10"/>
      <c r="FA411" s="10"/>
      <c r="FB411" s="10"/>
      <c r="FC411" s="10"/>
      <c r="FD411" s="10"/>
      <c r="FE411" s="10"/>
      <c r="FF411" s="10"/>
      <c r="FG411" s="10"/>
      <c r="FH411" s="10"/>
      <c r="FI411" s="10"/>
      <c r="FJ411" s="10"/>
      <c r="FK411" s="10"/>
      <c r="FL411" s="10"/>
      <c r="FM411" s="10"/>
      <c r="FN411" s="10"/>
      <c r="FO411" s="10"/>
      <c r="FP411" s="10"/>
      <c r="FQ411" s="10"/>
      <c r="FR411" s="10"/>
      <c r="FS411" s="10"/>
      <c r="FT411" s="10"/>
      <c r="FU411" s="10"/>
      <c r="FV411" s="10"/>
      <c r="FW411" s="10"/>
      <c r="FX411" s="10"/>
      <c r="FY411" s="10"/>
      <c r="FZ411" s="10"/>
      <c r="GA411" s="10"/>
      <c r="GB411" s="10"/>
      <c r="GC411" s="10"/>
      <c r="GD411" s="10"/>
      <c r="GE411" s="10"/>
      <c r="GF411" s="10"/>
      <c r="GG411" s="10"/>
      <c r="GH411" s="10"/>
      <c r="GI411" s="10"/>
      <c r="GJ411" s="10"/>
      <c r="GK411" s="10"/>
      <c r="GL411" s="10"/>
      <c r="GM411" s="10"/>
      <c r="GN411" s="10"/>
      <c r="GO411" s="10"/>
      <c r="GP411" s="10"/>
      <c r="GQ411" s="10"/>
      <c r="GR411" s="10"/>
      <c r="GS411" s="10"/>
      <c r="GT411" s="10"/>
      <c r="GU411" s="10"/>
      <c r="GV411" s="10"/>
      <c r="GW411" s="10"/>
      <c r="GX411" s="10"/>
      <c r="GY411" s="10"/>
      <c r="GZ411" s="10"/>
      <c r="HA411" s="10"/>
      <c r="HB411" s="10"/>
      <c r="HC411" s="10"/>
      <c r="HD411" s="10"/>
      <c r="HE411" s="10"/>
      <c r="HF411" s="10"/>
      <c r="HG411" s="10"/>
      <c r="HH411" s="10"/>
      <c r="HI411" s="10"/>
      <c r="HJ411" s="10"/>
      <c r="HK411" s="10"/>
      <c r="HL411" s="10"/>
      <c r="HM411" s="10"/>
      <c r="HN411" s="10"/>
      <c r="HO411" s="10"/>
      <c r="HP411" s="10"/>
      <c r="HQ411" s="10"/>
      <c r="HR411" s="10"/>
      <c r="HS411" s="10"/>
      <c r="HT411" s="10"/>
      <c r="HU411" s="10"/>
      <c r="HV411" s="10"/>
      <c r="HW411" s="10"/>
      <c r="HX411" s="10"/>
      <c r="HY411" s="10"/>
      <c r="HZ411" s="10"/>
      <c r="IA411" s="10"/>
      <c r="IB411" s="10"/>
      <c r="IC411" s="10"/>
      <c r="ID411" s="10"/>
      <c r="IE411" s="10"/>
      <c r="IF411" s="10"/>
      <c r="IG411" s="10"/>
      <c r="IH411" s="10"/>
      <c r="II411" s="10"/>
      <c r="IJ411" s="10"/>
      <c r="IK411" s="10"/>
      <c r="IL411" s="10"/>
      <c r="IM411" s="10"/>
      <c r="IN411" s="10"/>
      <c r="IO411" s="10"/>
      <c r="IP411" s="10"/>
      <c r="IQ411" s="10"/>
      <c r="IR411" s="10"/>
      <c r="IS411" s="10"/>
      <c r="IT411" s="10"/>
      <c r="IU411" s="10"/>
      <c r="IV411" s="10"/>
      <c r="IW411" s="10"/>
      <c r="IX411" s="10"/>
      <c r="IY411" s="10"/>
      <c r="IZ411" s="10"/>
      <c r="JA411" s="10"/>
      <c r="JB411" s="10"/>
      <c r="JC411" s="10"/>
      <c r="JD411" s="10"/>
      <c r="JE411" s="10"/>
      <c r="JF411" s="10"/>
      <c r="JG411" s="10"/>
      <c r="JH411" s="10"/>
      <c r="JI411" s="10"/>
      <c r="JJ411" s="10"/>
      <c r="JK411" s="10"/>
      <c r="JL411" s="10"/>
      <c r="JM411" s="10"/>
      <c r="JN411" s="10"/>
      <c r="JO411" s="10"/>
      <c r="JP411" s="10"/>
      <c r="JQ411" s="10"/>
      <c r="JR411" s="10"/>
      <c r="JS411" s="10"/>
      <c r="JT411" s="10"/>
      <c r="JU411" s="10"/>
      <c r="JV411" s="10"/>
    </row>
    <row r="412" spans="1:282" s="29" customFormat="1" x14ac:dyDescent="0.25">
      <c r="A412" t="s">
        <v>126</v>
      </c>
      <c r="B412" t="s">
        <v>440</v>
      </c>
      <c r="C412" s="13" t="s">
        <v>307</v>
      </c>
      <c r="D412" t="s">
        <v>203</v>
      </c>
      <c r="E412" s="40">
        <v>47000</v>
      </c>
      <c r="F412" s="40">
        <f t="shared" si="82"/>
        <v>1348.9</v>
      </c>
      <c r="G412" s="40">
        <v>1430.6</v>
      </c>
      <c r="H412" s="40">
        <f>E412*0.0304</f>
        <v>1428.8</v>
      </c>
      <c r="I412" s="40">
        <v>275</v>
      </c>
      <c r="J412" s="60">
        <v>4483.3</v>
      </c>
      <c r="K412" s="40">
        <f>E412-J412</f>
        <v>42516.7</v>
      </c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"/>
      <c r="BC412" s="10"/>
      <c r="BD412" s="10"/>
      <c r="BE412" s="10"/>
      <c r="BF412" s="10"/>
      <c r="BG412" s="10"/>
      <c r="BH412" s="10"/>
      <c r="BI412" s="10"/>
      <c r="BJ412" s="10"/>
      <c r="BK412" s="10"/>
      <c r="BL412" s="10"/>
      <c r="BM412" s="10"/>
      <c r="BN412" s="10"/>
      <c r="BO412" s="10"/>
      <c r="BP412" s="10"/>
      <c r="BQ412" s="10"/>
      <c r="BR412" s="10"/>
      <c r="BS412" s="10"/>
      <c r="BT412" s="10"/>
      <c r="BU412" s="10"/>
      <c r="BV412" s="10"/>
      <c r="BW412" s="10"/>
      <c r="BX412" s="10"/>
      <c r="BY412" s="10"/>
      <c r="BZ412" s="10"/>
      <c r="CA412" s="10"/>
      <c r="CB412" s="10"/>
      <c r="CC412" s="10"/>
      <c r="CD412" s="10"/>
      <c r="CE412" s="10"/>
      <c r="CF412" s="10"/>
      <c r="CG412" s="10"/>
      <c r="CH412" s="10"/>
      <c r="CI412" s="10"/>
      <c r="CJ412" s="10"/>
      <c r="CK412" s="10"/>
      <c r="CL412" s="10"/>
      <c r="CM412" s="10"/>
      <c r="CN412" s="10"/>
      <c r="CO412" s="10"/>
      <c r="CP412" s="10"/>
      <c r="CQ412" s="10"/>
      <c r="CR412" s="10"/>
      <c r="CS412" s="10"/>
      <c r="CT412" s="10"/>
      <c r="CU412" s="10"/>
      <c r="CV412" s="10"/>
      <c r="CW412" s="10"/>
      <c r="CX412" s="10"/>
      <c r="CY412" s="10"/>
      <c r="CZ412" s="10"/>
      <c r="DA412" s="10"/>
      <c r="DB412" s="10"/>
      <c r="DC412" s="10"/>
      <c r="DD412" s="10"/>
      <c r="DE412" s="10"/>
      <c r="DF412" s="10"/>
      <c r="DG412" s="10"/>
      <c r="DH412" s="10"/>
      <c r="DI412" s="10"/>
      <c r="DJ412" s="10"/>
      <c r="DK412" s="10"/>
      <c r="DL412" s="10"/>
      <c r="DM412" s="10"/>
      <c r="DN412" s="10"/>
      <c r="DO412" s="10"/>
      <c r="DP412" s="10"/>
      <c r="DQ412" s="10"/>
      <c r="DR412" s="10"/>
      <c r="DS412" s="10"/>
      <c r="DT412" s="10"/>
      <c r="DU412" s="10"/>
      <c r="DV412" s="10"/>
      <c r="DW412" s="10"/>
      <c r="DX412" s="10"/>
      <c r="DY412" s="10"/>
      <c r="DZ412" s="10"/>
      <c r="EA412" s="10"/>
      <c r="EB412" s="10"/>
      <c r="EC412" s="10"/>
      <c r="ED412" s="10"/>
      <c r="EE412" s="10"/>
      <c r="EF412" s="10"/>
      <c r="EG412" s="10"/>
      <c r="EH412" s="10"/>
      <c r="EI412" s="10"/>
      <c r="EJ412" s="10"/>
      <c r="EK412" s="10"/>
      <c r="EL412" s="10"/>
      <c r="EM412" s="10"/>
      <c r="EN412" s="10"/>
      <c r="EO412" s="10"/>
      <c r="EP412" s="10"/>
      <c r="EQ412" s="10"/>
      <c r="ER412" s="10"/>
      <c r="ES412" s="10"/>
      <c r="ET412" s="10"/>
      <c r="EU412" s="10"/>
      <c r="EV412" s="10"/>
      <c r="EW412" s="10"/>
      <c r="EX412" s="10"/>
      <c r="EY412" s="10"/>
      <c r="EZ412" s="10"/>
      <c r="FA412" s="10"/>
      <c r="FB412" s="10"/>
      <c r="FC412" s="10"/>
      <c r="FD412" s="10"/>
      <c r="FE412" s="10"/>
      <c r="FF412" s="10"/>
      <c r="FG412" s="10"/>
      <c r="FH412" s="10"/>
      <c r="FI412" s="10"/>
      <c r="FJ412" s="10"/>
      <c r="FK412" s="10"/>
      <c r="FL412" s="10"/>
      <c r="FM412" s="10"/>
      <c r="FN412" s="10"/>
      <c r="FO412" s="10"/>
      <c r="FP412" s="10"/>
      <c r="FQ412" s="10"/>
      <c r="FR412" s="10"/>
      <c r="FS412" s="10"/>
      <c r="FT412" s="10"/>
      <c r="FU412" s="10"/>
      <c r="FV412" s="10"/>
      <c r="FW412" s="10"/>
      <c r="FX412" s="10"/>
      <c r="FY412" s="10"/>
      <c r="FZ412" s="10"/>
      <c r="GA412" s="10"/>
      <c r="GB412" s="10"/>
      <c r="GC412" s="10"/>
      <c r="GD412" s="10"/>
      <c r="GE412" s="10"/>
      <c r="GF412" s="10"/>
      <c r="GG412" s="10"/>
      <c r="GH412" s="10"/>
      <c r="GI412" s="10"/>
      <c r="GJ412" s="10"/>
      <c r="GK412" s="10"/>
      <c r="GL412" s="10"/>
      <c r="GM412" s="10"/>
      <c r="GN412" s="10"/>
      <c r="GO412" s="10"/>
      <c r="GP412" s="10"/>
      <c r="GQ412" s="10"/>
      <c r="GR412" s="10"/>
      <c r="GS412" s="10"/>
      <c r="GT412" s="10"/>
      <c r="GU412" s="10"/>
      <c r="GV412" s="10"/>
      <c r="GW412" s="10"/>
      <c r="GX412" s="10"/>
      <c r="GY412" s="10"/>
      <c r="GZ412" s="10"/>
      <c r="HA412" s="10"/>
      <c r="HB412" s="10"/>
      <c r="HC412" s="10"/>
      <c r="HD412" s="10"/>
      <c r="HE412" s="10"/>
      <c r="HF412" s="10"/>
      <c r="HG412" s="10"/>
      <c r="HH412" s="10"/>
      <c r="HI412" s="10"/>
      <c r="HJ412" s="10"/>
      <c r="HK412" s="10"/>
      <c r="HL412" s="10"/>
      <c r="HM412" s="10"/>
      <c r="HN412" s="10"/>
      <c r="HO412" s="10"/>
      <c r="HP412" s="10"/>
      <c r="HQ412" s="10"/>
      <c r="HR412" s="10"/>
      <c r="HS412" s="10"/>
      <c r="HT412" s="10"/>
      <c r="HU412" s="10"/>
      <c r="HV412" s="10"/>
      <c r="HW412" s="10"/>
      <c r="HX412" s="10"/>
      <c r="HY412" s="10"/>
      <c r="HZ412" s="10"/>
      <c r="IA412" s="10"/>
      <c r="IB412" s="10"/>
      <c r="IC412" s="10"/>
      <c r="ID412" s="10"/>
      <c r="IE412" s="10"/>
      <c r="IF412" s="10"/>
      <c r="IG412" s="10"/>
      <c r="IH412" s="10"/>
      <c r="II412" s="10"/>
      <c r="IJ412" s="10"/>
      <c r="IK412" s="10"/>
      <c r="IL412" s="10"/>
      <c r="IM412" s="10"/>
      <c r="IN412" s="10"/>
      <c r="IO412" s="10"/>
      <c r="IP412" s="10"/>
      <c r="IQ412" s="10"/>
      <c r="IR412" s="10"/>
      <c r="IS412" s="10"/>
      <c r="IT412" s="10"/>
      <c r="IU412" s="10"/>
      <c r="IV412" s="10"/>
      <c r="IW412" s="10"/>
      <c r="IX412" s="10"/>
      <c r="IY412" s="10"/>
      <c r="IZ412" s="10"/>
      <c r="JA412" s="10"/>
      <c r="JB412" s="10"/>
      <c r="JC412" s="10"/>
      <c r="JD412" s="10"/>
      <c r="JE412" s="10"/>
      <c r="JF412" s="10"/>
      <c r="JG412" s="10"/>
      <c r="JH412" s="10"/>
      <c r="JI412" s="10"/>
      <c r="JJ412" s="10"/>
      <c r="JK412" s="10"/>
      <c r="JL412" s="10"/>
      <c r="JM412" s="10"/>
      <c r="JN412" s="10"/>
      <c r="JO412" s="10"/>
      <c r="JP412" s="10"/>
      <c r="JQ412" s="10"/>
      <c r="JR412" s="10"/>
      <c r="JS412" s="10"/>
      <c r="JT412" s="10"/>
      <c r="JU412" s="10"/>
      <c r="JV412" s="10"/>
    </row>
    <row r="413" spans="1:282" s="11" customFormat="1" x14ac:dyDescent="0.25">
      <c r="A413" s="24" t="s">
        <v>12</v>
      </c>
      <c r="B413" s="24">
        <v>7</v>
      </c>
      <c r="C413" s="25"/>
      <c r="D413" s="24"/>
      <c r="E413" s="47">
        <f t="shared" ref="E413:K413" si="84">SUM(E406:E412)</f>
        <v>242420</v>
      </c>
      <c r="F413" s="47">
        <f t="shared" si="84"/>
        <v>6957.45</v>
      </c>
      <c r="G413" s="47">
        <f>SUM(G406:G412)</f>
        <v>7109</v>
      </c>
      <c r="H413" s="47">
        <f t="shared" si="84"/>
        <v>7369.57</v>
      </c>
      <c r="I413" s="47">
        <f t="shared" si="84"/>
        <v>10635.79</v>
      </c>
      <c r="J413" s="47">
        <f t="shared" si="84"/>
        <v>32071.81</v>
      </c>
      <c r="K413" s="47">
        <f t="shared" si="84"/>
        <v>210348.19</v>
      </c>
    </row>
    <row r="414" spans="1:282" s="2" customFormat="1" x14ac:dyDescent="0.25">
      <c r="A414" s="10"/>
      <c r="B414" s="10"/>
      <c r="C414" s="15"/>
      <c r="D414" s="10"/>
      <c r="E414" s="51"/>
      <c r="F414" s="51"/>
      <c r="G414" s="51"/>
      <c r="H414" s="51"/>
      <c r="I414" s="51"/>
      <c r="J414" s="51"/>
      <c r="K414" s="5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0"/>
      <c r="BC414" s="10"/>
      <c r="BD414" s="10"/>
      <c r="BE414" s="10"/>
      <c r="BF414" s="10"/>
      <c r="BG414" s="10"/>
      <c r="BH414" s="10"/>
      <c r="BI414" s="10"/>
      <c r="BJ414" s="10"/>
      <c r="BK414" s="10"/>
      <c r="BL414" s="10"/>
      <c r="BM414" s="10"/>
      <c r="BN414" s="10"/>
      <c r="BO414" s="10"/>
      <c r="BP414" s="10"/>
      <c r="BQ414" s="10"/>
      <c r="BR414" s="10"/>
      <c r="BS414" s="10"/>
      <c r="BT414" s="10"/>
      <c r="BU414" s="10"/>
      <c r="BV414" s="10"/>
      <c r="BW414" s="10"/>
      <c r="BX414" s="10"/>
      <c r="BY414" s="10"/>
      <c r="BZ414" s="10"/>
      <c r="CA414" s="10"/>
      <c r="CB414" s="10"/>
      <c r="CC414" s="10"/>
      <c r="CD414" s="10"/>
      <c r="CE414" s="10"/>
      <c r="CF414" s="10"/>
      <c r="CG414" s="10"/>
      <c r="CH414" s="10"/>
      <c r="CI414" s="10"/>
      <c r="CJ414" s="10"/>
      <c r="CK414" s="10"/>
      <c r="CL414" s="10"/>
      <c r="CM414" s="10"/>
      <c r="CN414" s="10"/>
      <c r="CO414" s="10"/>
      <c r="CP414" s="10"/>
      <c r="CQ414" s="10"/>
      <c r="CR414" s="10"/>
      <c r="CS414" s="10"/>
      <c r="CT414" s="10"/>
      <c r="CU414" s="10"/>
      <c r="CV414" s="10"/>
      <c r="CW414" s="10"/>
      <c r="CX414" s="10"/>
      <c r="CY414" s="10"/>
      <c r="CZ414" s="10"/>
      <c r="DA414" s="10"/>
      <c r="DB414" s="10"/>
      <c r="DC414" s="10"/>
      <c r="DD414" s="10"/>
      <c r="DE414" s="10"/>
      <c r="DF414" s="10"/>
      <c r="DG414" s="10"/>
      <c r="DH414" s="10"/>
      <c r="DI414" s="10"/>
      <c r="DJ414" s="10"/>
      <c r="DK414" s="10"/>
      <c r="DL414" s="10"/>
      <c r="DM414" s="10"/>
      <c r="DN414" s="10"/>
      <c r="DO414" s="10"/>
      <c r="DP414" s="10"/>
      <c r="DQ414" s="10"/>
      <c r="DR414" s="10"/>
      <c r="DS414" s="10"/>
      <c r="DT414" s="10"/>
      <c r="DU414" s="10"/>
      <c r="DV414" s="10"/>
      <c r="DW414" s="10"/>
      <c r="DX414" s="10"/>
      <c r="DY414" s="10"/>
      <c r="DZ414" s="10"/>
      <c r="EA414" s="10"/>
      <c r="EB414" s="10"/>
      <c r="EC414" s="10"/>
      <c r="ED414" s="10"/>
      <c r="EE414" s="10"/>
      <c r="EF414" s="10"/>
      <c r="EG414" s="10"/>
      <c r="EH414" s="10"/>
      <c r="EI414" s="10"/>
      <c r="EJ414" s="10"/>
      <c r="EK414" s="10"/>
      <c r="EL414" s="10"/>
      <c r="EM414" s="10"/>
      <c r="EN414" s="10"/>
      <c r="EO414" s="10"/>
      <c r="EP414" s="10"/>
      <c r="EQ414" s="10"/>
      <c r="ER414" s="10"/>
      <c r="ES414" s="10"/>
      <c r="ET414" s="10"/>
      <c r="EU414" s="10"/>
      <c r="EV414" s="10"/>
      <c r="EW414" s="10"/>
      <c r="EX414" s="10"/>
      <c r="EY414" s="10"/>
      <c r="EZ414" s="10"/>
      <c r="FA414" s="10"/>
      <c r="FB414" s="10"/>
      <c r="FC414" s="10"/>
      <c r="FD414" s="10"/>
      <c r="FE414" s="10"/>
      <c r="FF414" s="10"/>
      <c r="FG414" s="10"/>
      <c r="FH414" s="10"/>
      <c r="FI414" s="10"/>
      <c r="FJ414" s="10"/>
      <c r="FK414" s="10"/>
      <c r="FL414" s="10"/>
      <c r="FM414" s="10"/>
      <c r="FN414" s="10"/>
      <c r="FO414" s="10"/>
      <c r="FP414" s="10"/>
      <c r="FQ414" s="10"/>
      <c r="FR414" s="10"/>
      <c r="FS414" s="10"/>
      <c r="FT414" s="10"/>
      <c r="FU414" s="10"/>
      <c r="FV414" s="10"/>
      <c r="FW414" s="10"/>
      <c r="FX414" s="10"/>
      <c r="FY414" s="10"/>
      <c r="FZ414" s="10"/>
      <c r="GA414" s="10"/>
      <c r="GB414" s="10"/>
      <c r="GC414" s="10"/>
      <c r="GD414" s="10"/>
      <c r="GE414" s="10"/>
      <c r="GF414" s="10"/>
      <c r="GG414" s="10"/>
      <c r="GH414" s="10"/>
      <c r="GI414" s="10"/>
      <c r="GJ414" s="10"/>
      <c r="GK414" s="10"/>
      <c r="GL414" s="10"/>
      <c r="GM414" s="10"/>
      <c r="GN414" s="10"/>
      <c r="GO414" s="10"/>
      <c r="GP414" s="10"/>
      <c r="GQ414" s="10"/>
      <c r="GR414" s="10"/>
      <c r="GS414" s="10"/>
      <c r="GT414" s="10"/>
      <c r="GU414" s="10"/>
      <c r="GV414" s="10"/>
      <c r="GW414" s="10"/>
      <c r="GX414" s="10"/>
      <c r="GY414" s="10"/>
      <c r="GZ414" s="10"/>
      <c r="HA414" s="10"/>
      <c r="HB414" s="10"/>
      <c r="HC414" s="10"/>
      <c r="HD414" s="10"/>
      <c r="HE414" s="10"/>
      <c r="HF414" s="10"/>
      <c r="HG414" s="10"/>
      <c r="HH414" s="10"/>
      <c r="HI414" s="10"/>
      <c r="HJ414" s="10"/>
      <c r="HK414" s="10"/>
      <c r="HL414" s="10"/>
      <c r="HM414" s="10"/>
      <c r="HN414" s="10"/>
      <c r="HO414" s="10"/>
      <c r="HP414" s="10"/>
      <c r="HQ414" s="10"/>
      <c r="HR414" s="10"/>
      <c r="HS414" s="10"/>
      <c r="HT414" s="10"/>
      <c r="HU414" s="10"/>
      <c r="HV414" s="10"/>
      <c r="HW414" s="10"/>
      <c r="HX414" s="10"/>
      <c r="HY414" s="10"/>
      <c r="HZ414" s="10"/>
      <c r="IA414" s="10"/>
      <c r="IB414" s="10"/>
      <c r="IC414" s="10"/>
      <c r="ID414" s="10"/>
      <c r="IE414" s="10"/>
      <c r="IF414" s="10"/>
      <c r="IG414" s="10"/>
      <c r="IH414" s="10"/>
      <c r="II414" s="10"/>
      <c r="IJ414" s="10"/>
      <c r="IK414" s="10"/>
      <c r="IL414" s="10"/>
      <c r="IM414" s="10"/>
      <c r="IN414" s="10"/>
      <c r="IO414" s="10"/>
      <c r="IP414" s="10"/>
      <c r="IQ414" s="10"/>
      <c r="IR414" s="10"/>
      <c r="IS414" s="10"/>
      <c r="IT414" s="10"/>
      <c r="IU414" s="10"/>
      <c r="IV414" s="10"/>
      <c r="IW414" s="10"/>
      <c r="IX414" s="10"/>
      <c r="IY414" s="10"/>
      <c r="IZ414" s="10"/>
      <c r="JA414" s="10"/>
      <c r="JB414" s="10"/>
      <c r="JC414" s="10"/>
      <c r="JD414" s="10"/>
      <c r="JE414" s="10"/>
      <c r="JF414" s="10"/>
      <c r="JG414" s="10"/>
      <c r="JH414" s="10"/>
      <c r="JI414" s="10"/>
      <c r="JJ414" s="10"/>
      <c r="JK414" s="10"/>
      <c r="JL414" s="10"/>
      <c r="JM414" s="10"/>
      <c r="JN414" s="10"/>
      <c r="JO414" s="10"/>
      <c r="JP414" s="10"/>
      <c r="JQ414" s="10"/>
      <c r="JR414" s="10"/>
      <c r="JS414" s="10"/>
      <c r="JT414" s="10"/>
      <c r="JU414" s="10"/>
      <c r="JV414" s="10"/>
    </row>
    <row r="415" spans="1:282" s="24" customFormat="1" x14ac:dyDescent="0.25">
      <c r="A415" s="4" t="s">
        <v>384</v>
      </c>
      <c r="B415" s="4"/>
      <c r="C415" s="16"/>
      <c r="D415" s="4"/>
      <c r="E415" s="52"/>
      <c r="F415" s="52"/>
      <c r="G415" s="52"/>
      <c r="H415" s="52"/>
      <c r="I415" s="52"/>
      <c r="J415" s="52"/>
      <c r="K415" s="52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"/>
      <c r="BC415" s="10"/>
      <c r="BD415" s="10"/>
      <c r="BE415" s="10"/>
      <c r="BF415" s="10"/>
      <c r="BG415" s="10"/>
      <c r="BH415" s="10"/>
      <c r="BI415" s="10"/>
      <c r="BJ415" s="10"/>
      <c r="BK415" s="10"/>
      <c r="BL415" s="10"/>
      <c r="BM415" s="10"/>
      <c r="BN415" s="10"/>
      <c r="BO415" s="10"/>
      <c r="BP415" s="10"/>
      <c r="BQ415" s="10"/>
      <c r="BR415" s="10"/>
      <c r="BS415" s="10"/>
      <c r="BT415" s="10"/>
      <c r="BU415" s="10"/>
      <c r="BV415" s="10"/>
      <c r="BW415" s="10"/>
      <c r="BX415" s="10"/>
      <c r="BY415" s="10"/>
      <c r="BZ415" s="10"/>
      <c r="CA415" s="10"/>
      <c r="CB415" s="10"/>
      <c r="CC415" s="10"/>
      <c r="CD415" s="10"/>
      <c r="CE415" s="10"/>
      <c r="CF415" s="10"/>
      <c r="CG415" s="10"/>
      <c r="CH415" s="10"/>
      <c r="CI415" s="10"/>
      <c r="CJ415" s="10"/>
      <c r="CK415" s="10"/>
      <c r="CL415" s="10"/>
      <c r="CM415" s="10"/>
      <c r="CN415" s="10"/>
      <c r="CO415" s="10"/>
      <c r="CP415" s="10"/>
      <c r="CQ415" s="10"/>
      <c r="CR415" s="10"/>
      <c r="CS415" s="10"/>
      <c r="CT415" s="10"/>
      <c r="CU415" s="10"/>
      <c r="CV415" s="10"/>
      <c r="CW415" s="10"/>
      <c r="CX415" s="10"/>
      <c r="CY415" s="10"/>
      <c r="CZ415" s="10"/>
      <c r="DA415" s="10"/>
      <c r="DB415" s="10"/>
      <c r="DC415" s="10"/>
      <c r="DD415" s="10"/>
      <c r="DE415" s="10"/>
      <c r="DF415" s="10"/>
      <c r="DG415" s="10"/>
      <c r="DH415" s="10"/>
      <c r="DI415" s="10"/>
      <c r="DJ415" s="10"/>
      <c r="DK415" s="10"/>
      <c r="DL415" s="10"/>
      <c r="DM415" s="10"/>
      <c r="DN415" s="10"/>
      <c r="DO415" s="10"/>
      <c r="DP415" s="10"/>
      <c r="DQ415" s="10"/>
      <c r="DR415" s="10"/>
      <c r="DS415" s="10"/>
      <c r="DT415" s="10"/>
      <c r="DU415" s="10"/>
      <c r="DV415" s="10"/>
      <c r="DW415" s="10"/>
      <c r="DX415" s="10"/>
      <c r="DY415" s="10"/>
      <c r="DZ415" s="10"/>
      <c r="EA415" s="10"/>
      <c r="EB415" s="10"/>
      <c r="EC415" s="10"/>
      <c r="ED415" s="10"/>
      <c r="EE415" s="10"/>
      <c r="EF415" s="10"/>
      <c r="EG415" s="10"/>
      <c r="EH415" s="10"/>
      <c r="EI415" s="10"/>
      <c r="EJ415" s="10"/>
      <c r="EK415" s="10"/>
      <c r="EL415" s="10"/>
      <c r="EM415" s="10"/>
      <c r="EN415" s="10"/>
      <c r="EO415" s="10"/>
      <c r="EP415" s="10"/>
      <c r="EQ415" s="10"/>
      <c r="ER415" s="10"/>
      <c r="ES415" s="10"/>
      <c r="ET415" s="10"/>
      <c r="EU415" s="10"/>
      <c r="EV415" s="10"/>
      <c r="EW415" s="10"/>
      <c r="EX415" s="10"/>
      <c r="EY415" s="10"/>
      <c r="EZ415" s="10"/>
      <c r="FA415" s="10"/>
      <c r="FB415" s="10"/>
      <c r="FC415" s="10"/>
      <c r="FD415" s="10"/>
      <c r="FE415" s="10"/>
      <c r="FF415" s="10"/>
      <c r="FG415" s="10"/>
      <c r="FH415" s="10"/>
      <c r="FI415" s="10"/>
      <c r="FJ415" s="10"/>
      <c r="FK415" s="10"/>
      <c r="FL415" s="10"/>
      <c r="FM415" s="10"/>
      <c r="FN415" s="10"/>
      <c r="FO415" s="10"/>
      <c r="FP415" s="10"/>
      <c r="FQ415" s="10"/>
      <c r="FR415" s="10"/>
      <c r="FS415" s="10"/>
      <c r="FT415" s="10"/>
      <c r="FU415" s="10"/>
      <c r="FV415" s="10"/>
      <c r="FW415" s="10"/>
      <c r="FX415" s="10"/>
      <c r="FY415" s="10"/>
      <c r="FZ415" s="10"/>
      <c r="GA415" s="10"/>
      <c r="GB415" s="10"/>
      <c r="GC415" s="10"/>
      <c r="GD415" s="10"/>
      <c r="GE415" s="10"/>
      <c r="GF415" s="10"/>
      <c r="GG415" s="10"/>
      <c r="GH415" s="10"/>
      <c r="GI415" s="10"/>
      <c r="GJ415" s="10"/>
      <c r="GK415" s="10"/>
      <c r="GL415" s="10"/>
      <c r="GM415" s="10"/>
      <c r="GN415" s="10"/>
      <c r="GO415" s="10"/>
      <c r="GP415" s="10"/>
      <c r="GQ415" s="10"/>
      <c r="GR415" s="10"/>
      <c r="GS415" s="10"/>
      <c r="GT415" s="10"/>
      <c r="GU415" s="10"/>
      <c r="GV415" s="10"/>
      <c r="GW415" s="10"/>
      <c r="GX415" s="10"/>
      <c r="GY415" s="10"/>
      <c r="GZ415" s="10"/>
      <c r="HA415" s="10"/>
      <c r="HB415" s="10"/>
      <c r="HC415" s="10"/>
      <c r="HD415" s="10"/>
      <c r="HE415" s="10"/>
      <c r="HF415" s="10"/>
      <c r="HG415" s="10"/>
      <c r="HH415" s="10"/>
      <c r="HI415" s="10"/>
      <c r="HJ415" s="10"/>
      <c r="HK415" s="10"/>
      <c r="HL415" s="10"/>
      <c r="HM415" s="10"/>
      <c r="HN415" s="10"/>
      <c r="HO415" s="10"/>
      <c r="HP415" s="10"/>
      <c r="HQ415" s="10"/>
      <c r="HR415" s="10"/>
      <c r="HS415" s="10"/>
      <c r="HT415" s="10"/>
      <c r="HU415" s="10"/>
      <c r="HV415" s="10"/>
      <c r="HW415" s="10"/>
      <c r="HX415" s="10"/>
      <c r="HY415" s="10"/>
      <c r="HZ415" s="10"/>
      <c r="IA415" s="10"/>
      <c r="IB415" s="10"/>
      <c r="IC415" s="10"/>
      <c r="ID415" s="10"/>
      <c r="IE415" s="10"/>
      <c r="IF415" s="10"/>
      <c r="IG415" s="10"/>
      <c r="IH415" s="10"/>
      <c r="II415" s="10"/>
      <c r="IJ415" s="10"/>
      <c r="IK415" s="10"/>
      <c r="IL415" s="10"/>
      <c r="IM415" s="10"/>
      <c r="IN415" s="10"/>
      <c r="IO415" s="10"/>
      <c r="IP415" s="10"/>
      <c r="IQ415" s="10"/>
      <c r="IR415" s="10"/>
      <c r="IS415" s="10"/>
      <c r="IT415" s="10"/>
      <c r="IU415" s="10"/>
      <c r="IV415" s="10"/>
      <c r="IW415" s="10"/>
      <c r="IX415" s="10"/>
      <c r="IY415" s="10"/>
      <c r="IZ415" s="10"/>
      <c r="JA415" s="10"/>
      <c r="JB415" s="10"/>
      <c r="JC415" s="10"/>
      <c r="JD415" s="10"/>
      <c r="JE415" s="10"/>
      <c r="JF415" s="10"/>
      <c r="JG415" s="10"/>
      <c r="JH415" s="10"/>
      <c r="JI415" s="10"/>
      <c r="JJ415" s="10"/>
      <c r="JK415" s="10"/>
      <c r="JL415" s="10"/>
      <c r="JM415" s="10"/>
      <c r="JN415" s="10"/>
      <c r="JO415" s="10"/>
      <c r="JP415" s="10"/>
      <c r="JQ415" s="10"/>
      <c r="JR415" s="10"/>
      <c r="JS415" s="10"/>
      <c r="JT415" s="10"/>
      <c r="JU415" s="10"/>
      <c r="JV415" s="10"/>
    </row>
    <row r="416" spans="1:282" s="1" customFormat="1" x14ac:dyDescent="0.25">
      <c r="A416" t="s">
        <v>133</v>
      </c>
      <c r="B416" t="s">
        <v>16</v>
      </c>
      <c r="C416" s="13" t="s">
        <v>308</v>
      </c>
      <c r="D416" t="s">
        <v>203</v>
      </c>
      <c r="E416" s="40">
        <v>89500</v>
      </c>
      <c r="F416" s="40">
        <f>E416*0.0287</f>
        <v>2568.65</v>
      </c>
      <c r="G416" s="60">
        <v>9241.14</v>
      </c>
      <c r="H416" s="40">
        <f>E416*0.0304</f>
        <v>2720.8</v>
      </c>
      <c r="I416" s="40">
        <v>1702.45</v>
      </c>
      <c r="J416" s="62">
        <v>16233.04</v>
      </c>
      <c r="K416" s="40">
        <f>E416-J416</f>
        <v>73266.960000000006</v>
      </c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"/>
      <c r="BC416" s="10"/>
      <c r="BD416" s="10"/>
      <c r="BE416" s="10"/>
      <c r="BF416" s="10"/>
      <c r="BG416" s="10"/>
      <c r="BH416" s="10"/>
      <c r="BI416" s="10"/>
      <c r="BJ416" s="10"/>
      <c r="BK416" s="10"/>
      <c r="BL416" s="10"/>
      <c r="BM416" s="10"/>
      <c r="BN416" s="10"/>
      <c r="BO416" s="10"/>
      <c r="BP416" s="10"/>
      <c r="BQ416" s="10"/>
      <c r="BR416" s="10"/>
      <c r="BS416" s="10"/>
      <c r="BT416" s="10"/>
      <c r="BU416" s="10"/>
      <c r="BV416" s="10"/>
      <c r="BW416" s="10"/>
      <c r="BX416" s="10"/>
      <c r="BY416" s="10"/>
      <c r="BZ416" s="10"/>
      <c r="CA416" s="10"/>
      <c r="CB416" s="10"/>
      <c r="CC416" s="10"/>
      <c r="CD416" s="10"/>
      <c r="CE416" s="10"/>
      <c r="CF416" s="10"/>
      <c r="CG416" s="10"/>
      <c r="CH416" s="10"/>
      <c r="CI416" s="10"/>
      <c r="CJ416" s="10"/>
      <c r="CK416" s="10"/>
      <c r="CL416" s="10"/>
      <c r="CM416" s="10"/>
      <c r="CN416" s="10"/>
      <c r="CO416" s="10"/>
      <c r="CP416" s="10"/>
      <c r="CQ416" s="10"/>
      <c r="CR416" s="10"/>
      <c r="CS416" s="10"/>
      <c r="CT416" s="10"/>
      <c r="CU416" s="10"/>
      <c r="CV416" s="10"/>
      <c r="CW416" s="10"/>
      <c r="CX416" s="10"/>
      <c r="CY416" s="10"/>
      <c r="CZ416" s="10"/>
      <c r="DA416" s="10"/>
      <c r="DB416" s="10"/>
      <c r="DC416" s="10"/>
      <c r="DD416" s="10"/>
      <c r="DE416" s="10"/>
      <c r="DF416" s="10"/>
      <c r="DG416" s="10"/>
      <c r="DH416" s="10"/>
      <c r="DI416" s="10"/>
      <c r="DJ416" s="10"/>
      <c r="DK416" s="10"/>
      <c r="DL416" s="10"/>
      <c r="DM416" s="10"/>
      <c r="DN416" s="10"/>
      <c r="DO416" s="10"/>
      <c r="DP416" s="10"/>
      <c r="DQ416" s="10"/>
      <c r="DR416" s="10"/>
      <c r="DS416" s="10"/>
      <c r="DT416" s="10"/>
      <c r="DU416" s="10"/>
      <c r="DV416" s="10"/>
      <c r="DW416" s="10"/>
      <c r="DX416" s="10"/>
      <c r="DY416" s="10"/>
      <c r="DZ416" s="10"/>
      <c r="EA416" s="10"/>
      <c r="EB416" s="10"/>
      <c r="EC416" s="10"/>
      <c r="ED416" s="10"/>
      <c r="EE416" s="10"/>
      <c r="EF416" s="10"/>
      <c r="EG416" s="10"/>
      <c r="EH416" s="10"/>
      <c r="EI416" s="10"/>
      <c r="EJ416" s="10"/>
      <c r="EK416" s="10"/>
      <c r="EL416" s="10"/>
      <c r="EM416" s="10"/>
      <c r="EN416" s="10"/>
      <c r="EO416" s="10"/>
      <c r="EP416" s="10"/>
      <c r="EQ416" s="10"/>
      <c r="ER416" s="10"/>
      <c r="ES416" s="10"/>
      <c r="ET416" s="10"/>
      <c r="EU416" s="10"/>
      <c r="EV416" s="10"/>
      <c r="EW416" s="10"/>
      <c r="EX416" s="10"/>
      <c r="EY416" s="10"/>
      <c r="EZ416" s="10"/>
      <c r="FA416" s="10"/>
      <c r="FB416" s="10"/>
      <c r="FC416" s="10"/>
      <c r="FD416" s="10"/>
      <c r="FE416" s="10"/>
      <c r="FF416" s="10"/>
      <c r="FG416" s="10"/>
      <c r="FH416" s="10"/>
      <c r="FI416" s="10"/>
      <c r="FJ416" s="10"/>
      <c r="FK416" s="10"/>
      <c r="FL416" s="10"/>
      <c r="FM416" s="10"/>
      <c r="FN416" s="10"/>
      <c r="FO416" s="10"/>
      <c r="FP416" s="10"/>
      <c r="FQ416" s="10"/>
      <c r="FR416" s="10"/>
      <c r="FS416" s="10"/>
      <c r="FT416" s="10"/>
      <c r="FU416" s="10"/>
      <c r="FV416" s="10"/>
      <c r="FW416" s="10"/>
      <c r="FX416" s="10"/>
      <c r="FY416" s="10"/>
      <c r="FZ416" s="10"/>
      <c r="GA416" s="10"/>
      <c r="GB416" s="10"/>
      <c r="GC416" s="10"/>
      <c r="GD416" s="10"/>
      <c r="GE416" s="10"/>
      <c r="GF416" s="10"/>
      <c r="GG416" s="10"/>
      <c r="GH416" s="10"/>
      <c r="GI416" s="10"/>
      <c r="GJ416" s="10"/>
      <c r="GK416" s="10"/>
      <c r="GL416" s="10"/>
      <c r="GM416" s="10"/>
      <c r="GN416" s="10"/>
      <c r="GO416" s="10"/>
      <c r="GP416" s="10"/>
      <c r="GQ416" s="10"/>
      <c r="GR416" s="10"/>
      <c r="GS416" s="10"/>
      <c r="GT416" s="10"/>
      <c r="GU416" s="10"/>
      <c r="GV416" s="10"/>
      <c r="GW416" s="10"/>
      <c r="GX416" s="10"/>
      <c r="GY416" s="10"/>
      <c r="GZ416" s="10"/>
      <c r="HA416" s="10"/>
      <c r="HB416" s="10"/>
      <c r="HC416" s="10"/>
      <c r="HD416" s="10"/>
      <c r="HE416" s="10"/>
      <c r="HF416" s="10"/>
      <c r="HG416" s="10"/>
      <c r="HH416" s="10"/>
      <c r="HI416" s="10"/>
      <c r="HJ416" s="10"/>
      <c r="HK416" s="10"/>
      <c r="HL416" s="10"/>
      <c r="HM416" s="10"/>
      <c r="HN416" s="10"/>
      <c r="HO416" s="10"/>
      <c r="HP416" s="10"/>
      <c r="HQ416" s="10"/>
      <c r="HR416" s="10"/>
      <c r="HS416" s="10"/>
      <c r="HT416" s="10"/>
      <c r="HU416" s="10"/>
      <c r="HV416" s="10"/>
      <c r="HW416" s="10"/>
      <c r="HX416" s="10"/>
      <c r="HY416" s="10"/>
      <c r="HZ416" s="10"/>
      <c r="IA416" s="10"/>
      <c r="IB416" s="10"/>
      <c r="IC416" s="10"/>
      <c r="ID416" s="10"/>
      <c r="IE416" s="10"/>
      <c r="IF416" s="10"/>
      <c r="IG416" s="10"/>
      <c r="IH416" s="10"/>
      <c r="II416" s="10"/>
      <c r="IJ416" s="10"/>
      <c r="IK416" s="10"/>
      <c r="IL416" s="10"/>
      <c r="IM416" s="10"/>
      <c r="IN416" s="10"/>
      <c r="IO416" s="10"/>
      <c r="IP416" s="10"/>
      <c r="IQ416" s="10"/>
      <c r="IR416" s="10"/>
      <c r="IS416" s="10"/>
      <c r="IT416" s="10"/>
      <c r="IU416" s="10"/>
      <c r="IV416" s="10"/>
      <c r="IW416" s="10"/>
      <c r="IX416" s="10"/>
      <c r="IY416" s="10"/>
      <c r="IZ416" s="10"/>
      <c r="JA416" s="10"/>
      <c r="JB416" s="10"/>
      <c r="JC416" s="10"/>
      <c r="JD416" s="10"/>
      <c r="JE416" s="10"/>
      <c r="JF416" s="10"/>
      <c r="JG416" s="10"/>
      <c r="JH416" s="10"/>
      <c r="JI416" s="10"/>
      <c r="JJ416" s="10"/>
      <c r="JK416" s="10"/>
      <c r="JL416" s="10"/>
      <c r="JM416" s="10"/>
      <c r="JN416" s="10"/>
      <c r="JO416" s="10"/>
      <c r="JP416" s="10"/>
      <c r="JQ416" s="10"/>
      <c r="JR416" s="10"/>
      <c r="JS416" s="10"/>
      <c r="JT416" s="10"/>
      <c r="JU416" s="10"/>
      <c r="JV416" s="10"/>
    </row>
    <row r="417" spans="1:282" s="1" customFormat="1" x14ac:dyDescent="0.25">
      <c r="A417" t="s">
        <v>132</v>
      </c>
      <c r="B417" t="s">
        <v>447</v>
      </c>
      <c r="C417" s="13" t="s">
        <v>307</v>
      </c>
      <c r="D417" t="s">
        <v>203</v>
      </c>
      <c r="E417" s="40">
        <v>44000</v>
      </c>
      <c r="F417" s="40">
        <f>E417*0.0287</f>
        <v>1262.8</v>
      </c>
      <c r="G417" s="60">
        <v>1007.19</v>
      </c>
      <c r="H417" s="40">
        <f>E417*0.0304</f>
        <v>1337.6</v>
      </c>
      <c r="I417" s="40">
        <v>315</v>
      </c>
      <c r="J417" s="40">
        <f>F417+G417+H417+I417</f>
        <v>3922.59</v>
      </c>
      <c r="K417" s="40">
        <f>E417-J417</f>
        <v>40077.410000000003</v>
      </c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"/>
      <c r="BC417" s="10"/>
      <c r="BD417" s="10"/>
      <c r="BE417" s="10"/>
      <c r="BF417" s="10"/>
      <c r="BG417" s="10"/>
      <c r="BH417" s="10"/>
      <c r="BI417" s="10"/>
      <c r="BJ417" s="10"/>
      <c r="BK417" s="10"/>
      <c r="BL417" s="10"/>
      <c r="BM417" s="10"/>
      <c r="BN417" s="10"/>
      <c r="BO417" s="10"/>
      <c r="BP417" s="10"/>
      <c r="BQ417" s="10"/>
      <c r="BR417" s="10"/>
      <c r="BS417" s="10"/>
      <c r="BT417" s="10"/>
      <c r="BU417" s="10"/>
      <c r="BV417" s="10"/>
      <c r="BW417" s="10"/>
      <c r="BX417" s="10"/>
      <c r="BY417" s="10"/>
      <c r="BZ417" s="10"/>
      <c r="CA417" s="10"/>
      <c r="CB417" s="10"/>
      <c r="CC417" s="10"/>
      <c r="CD417" s="10"/>
      <c r="CE417" s="10"/>
      <c r="CF417" s="10"/>
      <c r="CG417" s="10"/>
      <c r="CH417" s="10"/>
      <c r="CI417" s="10"/>
      <c r="CJ417" s="10"/>
      <c r="CK417" s="10"/>
      <c r="CL417" s="10"/>
      <c r="CM417" s="10"/>
      <c r="CN417" s="10"/>
      <c r="CO417" s="10"/>
      <c r="CP417" s="10"/>
      <c r="CQ417" s="10"/>
      <c r="CR417" s="10"/>
      <c r="CS417" s="10"/>
      <c r="CT417" s="10"/>
      <c r="CU417" s="10"/>
      <c r="CV417" s="10"/>
      <c r="CW417" s="10"/>
      <c r="CX417" s="10"/>
      <c r="CY417" s="10"/>
      <c r="CZ417" s="10"/>
      <c r="DA417" s="10"/>
      <c r="DB417" s="10"/>
      <c r="DC417" s="10"/>
      <c r="DD417" s="10"/>
      <c r="DE417" s="10"/>
      <c r="DF417" s="10"/>
      <c r="DG417" s="10"/>
      <c r="DH417" s="10"/>
      <c r="DI417" s="10"/>
      <c r="DJ417" s="10"/>
      <c r="DK417" s="10"/>
      <c r="DL417" s="10"/>
      <c r="DM417" s="10"/>
      <c r="DN417" s="10"/>
      <c r="DO417" s="10"/>
      <c r="DP417" s="10"/>
      <c r="DQ417" s="10"/>
      <c r="DR417" s="10"/>
      <c r="DS417" s="10"/>
      <c r="DT417" s="10"/>
      <c r="DU417" s="10"/>
      <c r="DV417" s="10"/>
      <c r="DW417" s="10"/>
      <c r="DX417" s="10"/>
      <c r="DY417" s="10"/>
      <c r="DZ417" s="10"/>
      <c r="EA417" s="10"/>
      <c r="EB417" s="10"/>
      <c r="EC417" s="10"/>
      <c r="ED417" s="10"/>
      <c r="EE417" s="10"/>
      <c r="EF417" s="10"/>
      <c r="EG417" s="10"/>
      <c r="EH417" s="10"/>
      <c r="EI417" s="10"/>
      <c r="EJ417" s="10"/>
      <c r="EK417" s="10"/>
      <c r="EL417" s="10"/>
      <c r="EM417" s="10"/>
      <c r="EN417" s="10"/>
      <c r="EO417" s="10"/>
      <c r="EP417" s="10"/>
      <c r="EQ417" s="10"/>
      <c r="ER417" s="10"/>
      <c r="ES417" s="10"/>
      <c r="ET417" s="10"/>
      <c r="EU417" s="10"/>
      <c r="EV417" s="10"/>
      <c r="EW417" s="10"/>
      <c r="EX417" s="10"/>
      <c r="EY417" s="10"/>
      <c r="EZ417" s="10"/>
      <c r="FA417" s="10"/>
      <c r="FB417" s="10"/>
      <c r="FC417" s="10"/>
      <c r="FD417" s="10"/>
      <c r="FE417" s="10"/>
      <c r="FF417" s="10"/>
      <c r="FG417" s="10"/>
      <c r="FH417" s="10"/>
      <c r="FI417" s="10"/>
      <c r="FJ417" s="10"/>
      <c r="FK417" s="10"/>
      <c r="FL417" s="10"/>
      <c r="FM417" s="10"/>
      <c r="FN417" s="10"/>
      <c r="FO417" s="10"/>
      <c r="FP417" s="10"/>
      <c r="FQ417" s="10"/>
      <c r="FR417" s="10"/>
      <c r="FS417" s="10"/>
      <c r="FT417" s="10"/>
      <c r="FU417" s="10"/>
      <c r="FV417" s="10"/>
      <c r="FW417" s="10"/>
      <c r="FX417" s="10"/>
      <c r="FY417" s="10"/>
      <c r="FZ417" s="10"/>
      <c r="GA417" s="10"/>
      <c r="GB417" s="10"/>
      <c r="GC417" s="10"/>
      <c r="GD417" s="10"/>
      <c r="GE417" s="10"/>
      <c r="GF417" s="10"/>
      <c r="GG417" s="10"/>
      <c r="GH417" s="10"/>
      <c r="GI417" s="10"/>
      <c r="GJ417" s="10"/>
      <c r="GK417" s="10"/>
      <c r="GL417" s="10"/>
      <c r="GM417" s="10"/>
      <c r="GN417" s="10"/>
      <c r="GO417" s="10"/>
      <c r="GP417" s="10"/>
      <c r="GQ417" s="10"/>
      <c r="GR417" s="10"/>
      <c r="GS417" s="10"/>
      <c r="GT417" s="10"/>
      <c r="GU417" s="10"/>
      <c r="GV417" s="10"/>
      <c r="GW417" s="10"/>
      <c r="GX417" s="10"/>
      <c r="GY417" s="10"/>
      <c r="GZ417" s="10"/>
      <c r="HA417" s="10"/>
      <c r="HB417" s="10"/>
      <c r="HC417" s="10"/>
      <c r="HD417" s="10"/>
      <c r="HE417" s="10"/>
      <c r="HF417" s="10"/>
      <c r="HG417" s="10"/>
      <c r="HH417" s="10"/>
      <c r="HI417" s="10"/>
      <c r="HJ417" s="10"/>
      <c r="HK417" s="10"/>
      <c r="HL417" s="10"/>
      <c r="HM417" s="10"/>
      <c r="HN417" s="10"/>
      <c r="HO417" s="10"/>
      <c r="HP417" s="10"/>
      <c r="HQ417" s="10"/>
      <c r="HR417" s="10"/>
      <c r="HS417" s="10"/>
      <c r="HT417" s="10"/>
      <c r="HU417" s="10"/>
      <c r="HV417" s="10"/>
      <c r="HW417" s="10"/>
      <c r="HX417" s="10"/>
      <c r="HY417" s="10"/>
      <c r="HZ417" s="10"/>
      <c r="IA417" s="10"/>
      <c r="IB417" s="10"/>
      <c r="IC417" s="10"/>
      <c r="ID417" s="10"/>
      <c r="IE417" s="10"/>
      <c r="IF417" s="10"/>
      <c r="IG417" s="10"/>
      <c r="IH417" s="10"/>
      <c r="II417" s="10"/>
      <c r="IJ417" s="10"/>
      <c r="IK417" s="10"/>
      <c r="IL417" s="10"/>
      <c r="IM417" s="10"/>
      <c r="IN417" s="10"/>
      <c r="IO417" s="10"/>
      <c r="IP417" s="10"/>
      <c r="IQ417" s="10"/>
      <c r="IR417" s="10"/>
      <c r="IS417" s="10"/>
      <c r="IT417" s="10"/>
      <c r="IU417" s="10"/>
      <c r="IV417" s="10"/>
      <c r="IW417" s="10"/>
      <c r="IX417" s="10"/>
      <c r="IY417" s="10"/>
      <c r="IZ417" s="10"/>
      <c r="JA417" s="10"/>
      <c r="JB417" s="10"/>
      <c r="JC417" s="10"/>
      <c r="JD417" s="10"/>
      <c r="JE417" s="10"/>
      <c r="JF417" s="10"/>
      <c r="JG417" s="10"/>
      <c r="JH417" s="10"/>
      <c r="JI417" s="10"/>
      <c r="JJ417" s="10"/>
      <c r="JK417" s="10"/>
      <c r="JL417" s="10"/>
      <c r="JM417" s="10"/>
      <c r="JN417" s="10"/>
      <c r="JO417" s="10"/>
      <c r="JP417" s="10"/>
      <c r="JQ417" s="10"/>
      <c r="JR417" s="10"/>
      <c r="JS417" s="10"/>
      <c r="JT417" s="10"/>
      <c r="JU417" s="10"/>
      <c r="JV417" s="10"/>
    </row>
    <row r="418" spans="1:282" s="10" customFormat="1" x14ac:dyDescent="0.25">
      <c r="A418" s="2" t="s">
        <v>12</v>
      </c>
      <c r="B418" s="2">
        <v>2</v>
      </c>
      <c r="C418" s="14"/>
      <c r="D418" s="2"/>
      <c r="E418" s="48">
        <f t="shared" ref="E418:K418" si="85">SUM(E416:E417)</f>
        <v>133500</v>
      </c>
      <c r="F418" s="48">
        <f t="shared" si="85"/>
        <v>3831.45</v>
      </c>
      <c r="G418" s="48">
        <f>SUM(G416:G417)</f>
        <v>10248.33</v>
      </c>
      <c r="H418" s="48">
        <f t="shared" si="85"/>
        <v>4058.4</v>
      </c>
      <c r="I418" s="48">
        <f t="shared" si="85"/>
        <v>2017.45</v>
      </c>
      <c r="J418" s="48">
        <f t="shared" si="85"/>
        <v>20155.63</v>
      </c>
      <c r="K418" s="48">
        <f t="shared" si="85"/>
        <v>113344.37</v>
      </c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AO418" s="11"/>
    </row>
    <row r="419" spans="1:282" s="30" customFormat="1" x14ac:dyDescent="0.25">
      <c r="A419" s="10"/>
      <c r="B419" s="10"/>
      <c r="C419" s="15"/>
      <c r="D419" s="10"/>
      <c r="E419" s="51"/>
      <c r="F419" s="51"/>
      <c r="G419" s="51"/>
      <c r="H419" s="51"/>
      <c r="I419" s="51"/>
      <c r="J419" s="51"/>
      <c r="K419" s="5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1"/>
      <c r="AY419" s="11"/>
      <c r="AZ419" s="11"/>
      <c r="BA419" s="11"/>
      <c r="BB419" s="11"/>
      <c r="BC419" s="11"/>
      <c r="BD419" s="11"/>
      <c r="BE419" s="11"/>
      <c r="BF419" s="11"/>
      <c r="BG419" s="11"/>
      <c r="BH419" s="11"/>
      <c r="BI419" s="11"/>
      <c r="BJ419" s="11"/>
      <c r="BK419" s="11"/>
      <c r="BL419" s="11"/>
      <c r="BM419" s="11"/>
      <c r="BN419" s="11"/>
      <c r="BO419" s="11"/>
      <c r="BP419" s="11"/>
      <c r="BQ419" s="11"/>
      <c r="BR419" s="11"/>
      <c r="BS419" s="11"/>
      <c r="BT419" s="11"/>
      <c r="BU419" s="11"/>
      <c r="BV419" s="11"/>
      <c r="BW419" s="11"/>
      <c r="BX419" s="11"/>
      <c r="BY419" s="11"/>
      <c r="BZ419" s="11"/>
      <c r="CA419" s="11"/>
      <c r="CB419" s="11"/>
      <c r="CC419" s="11"/>
      <c r="CD419" s="11"/>
      <c r="CE419" s="11"/>
      <c r="CF419" s="11"/>
      <c r="CG419" s="11"/>
      <c r="CH419" s="11"/>
      <c r="CI419" s="11"/>
      <c r="CJ419" s="11"/>
      <c r="CK419" s="11"/>
      <c r="CL419" s="11"/>
      <c r="CM419" s="11"/>
      <c r="CN419" s="11"/>
      <c r="CO419" s="11"/>
      <c r="CP419" s="11"/>
      <c r="CQ419" s="11"/>
      <c r="CR419" s="11"/>
      <c r="CS419" s="11"/>
      <c r="CT419" s="11"/>
      <c r="CU419" s="11"/>
      <c r="CV419" s="11"/>
      <c r="CW419" s="11"/>
      <c r="CX419" s="11"/>
      <c r="CY419" s="11"/>
      <c r="CZ419" s="11"/>
      <c r="DA419" s="11"/>
      <c r="DB419" s="11"/>
      <c r="DC419" s="11"/>
      <c r="DD419" s="11"/>
      <c r="DE419" s="11"/>
      <c r="DF419" s="11"/>
      <c r="DG419" s="11"/>
      <c r="DH419" s="11"/>
      <c r="DI419" s="11"/>
      <c r="DJ419" s="11"/>
      <c r="DK419" s="11"/>
      <c r="DL419" s="11"/>
      <c r="DM419" s="11"/>
      <c r="DN419" s="11"/>
      <c r="DO419" s="11"/>
      <c r="DP419" s="11"/>
      <c r="DQ419" s="11"/>
      <c r="DR419" s="11"/>
      <c r="DS419" s="11"/>
      <c r="DT419" s="11"/>
      <c r="DU419" s="11"/>
      <c r="DV419" s="11"/>
      <c r="DW419" s="11"/>
      <c r="DX419" s="11"/>
      <c r="DY419" s="11"/>
      <c r="DZ419" s="11"/>
      <c r="EA419" s="11"/>
      <c r="EB419" s="11"/>
      <c r="EC419" s="11"/>
      <c r="ED419" s="11"/>
      <c r="EE419" s="11"/>
      <c r="EF419" s="11"/>
      <c r="EG419" s="11"/>
      <c r="EH419" s="11"/>
      <c r="EI419" s="11"/>
      <c r="EJ419" s="11"/>
      <c r="EK419" s="11"/>
      <c r="EL419" s="11"/>
      <c r="EM419" s="11"/>
      <c r="EN419" s="11"/>
      <c r="EO419" s="11"/>
      <c r="EP419" s="11"/>
      <c r="EQ419" s="11"/>
      <c r="ER419" s="11"/>
      <c r="ES419" s="11"/>
      <c r="ET419" s="11"/>
      <c r="EU419" s="11"/>
      <c r="EV419" s="11"/>
      <c r="EW419" s="11"/>
      <c r="EX419" s="11"/>
      <c r="EY419" s="11"/>
      <c r="EZ419" s="11"/>
      <c r="FA419" s="11"/>
      <c r="FB419" s="11"/>
      <c r="FC419" s="11"/>
      <c r="FD419" s="11"/>
      <c r="FE419" s="11"/>
      <c r="FF419" s="11"/>
      <c r="FG419" s="11"/>
      <c r="FH419" s="11"/>
      <c r="FI419" s="11"/>
      <c r="FJ419" s="11"/>
      <c r="FK419" s="11"/>
      <c r="FL419" s="11"/>
      <c r="FM419" s="11"/>
      <c r="FN419" s="11"/>
      <c r="FO419" s="11"/>
      <c r="FP419" s="11"/>
      <c r="FQ419" s="11"/>
      <c r="FR419" s="11"/>
      <c r="FS419" s="11"/>
      <c r="FT419" s="11"/>
      <c r="FU419" s="11"/>
      <c r="FV419" s="11"/>
      <c r="FW419" s="11"/>
      <c r="FX419" s="11"/>
      <c r="FY419" s="11"/>
      <c r="FZ419" s="11"/>
      <c r="GA419" s="11"/>
      <c r="GB419" s="11"/>
      <c r="GC419" s="11"/>
      <c r="GD419" s="11"/>
      <c r="GE419" s="11"/>
      <c r="GF419" s="11"/>
      <c r="GG419" s="11"/>
      <c r="GH419" s="11"/>
      <c r="GI419" s="11"/>
      <c r="GJ419" s="11"/>
      <c r="GK419" s="11"/>
      <c r="GL419" s="11"/>
      <c r="GM419" s="11"/>
      <c r="GN419" s="11"/>
      <c r="GO419" s="11"/>
      <c r="GP419" s="11"/>
      <c r="GQ419" s="11"/>
      <c r="GR419" s="11"/>
      <c r="GS419" s="11"/>
      <c r="GT419" s="11"/>
      <c r="GU419" s="11"/>
      <c r="GV419" s="11"/>
      <c r="GW419" s="11"/>
      <c r="GX419" s="11"/>
      <c r="GY419" s="11"/>
      <c r="GZ419" s="11"/>
      <c r="HA419" s="11"/>
      <c r="HB419" s="11"/>
      <c r="HC419" s="11"/>
      <c r="HD419" s="11"/>
      <c r="HE419" s="11"/>
      <c r="HF419" s="11"/>
      <c r="HG419" s="11"/>
      <c r="HH419" s="11"/>
      <c r="HI419" s="11"/>
      <c r="HJ419" s="11"/>
      <c r="HK419" s="11"/>
      <c r="HL419" s="11"/>
      <c r="HM419" s="11"/>
      <c r="HN419" s="11"/>
      <c r="HO419" s="11"/>
      <c r="HP419" s="11"/>
      <c r="HQ419" s="11"/>
      <c r="HR419" s="11"/>
      <c r="HS419" s="11"/>
      <c r="HT419" s="11"/>
      <c r="HU419" s="11"/>
      <c r="HV419" s="11"/>
      <c r="HW419" s="11"/>
      <c r="HX419" s="11"/>
      <c r="HY419" s="11"/>
      <c r="HZ419" s="11"/>
      <c r="IA419" s="11"/>
      <c r="IB419" s="11"/>
      <c r="IC419" s="11"/>
      <c r="ID419" s="11"/>
      <c r="IE419" s="11"/>
      <c r="IF419" s="11"/>
      <c r="IG419" s="11"/>
      <c r="IH419" s="11"/>
      <c r="II419" s="11"/>
      <c r="IJ419" s="11"/>
      <c r="IK419" s="11"/>
      <c r="IL419" s="11"/>
      <c r="IM419" s="11"/>
      <c r="IN419" s="11"/>
      <c r="IO419" s="11"/>
      <c r="IP419" s="11"/>
      <c r="IQ419" s="11"/>
      <c r="IR419" s="11"/>
      <c r="IS419" s="11"/>
      <c r="IT419" s="11"/>
      <c r="IU419" s="11"/>
      <c r="IV419" s="11"/>
      <c r="IW419" s="11"/>
      <c r="IX419" s="11"/>
      <c r="IY419" s="11"/>
      <c r="IZ419" s="11"/>
      <c r="JA419" s="11"/>
      <c r="JB419" s="11"/>
      <c r="JC419" s="11"/>
      <c r="JD419" s="11"/>
      <c r="JE419" s="11"/>
      <c r="JF419" s="11"/>
      <c r="JG419" s="11"/>
      <c r="JH419" s="11"/>
      <c r="JI419" s="11"/>
      <c r="JJ419" s="11"/>
      <c r="JK419" s="11"/>
      <c r="JL419" s="11"/>
      <c r="JM419" s="11"/>
      <c r="JN419" s="11"/>
      <c r="JO419" s="11"/>
      <c r="JP419" s="11"/>
      <c r="JQ419" s="11"/>
      <c r="JR419" s="11"/>
      <c r="JS419" s="11"/>
      <c r="JT419" s="11"/>
      <c r="JU419" s="11"/>
      <c r="JV419" s="11"/>
    </row>
    <row r="420" spans="1:282" s="30" customFormat="1" x14ac:dyDescent="0.25">
      <c r="A420" s="34" t="s">
        <v>424</v>
      </c>
      <c r="B420"/>
      <c r="C420"/>
      <c r="D420"/>
      <c r="E420" s="40"/>
      <c r="F420" s="40"/>
      <c r="G420" s="40"/>
      <c r="H420" s="40"/>
      <c r="I420" s="40"/>
      <c r="J420" s="40"/>
      <c r="K420" s="4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10"/>
      <c r="AM420" s="10"/>
      <c r="AN420" s="10"/>
      <c r="AO420" s="10"/>
      <c r="AP420" s="11"/>
      <c r="AQ420" s="11"/>
      <c r="AR420" s="11"/>
      <c r="AS420" s="11"/>
      <c r="AT420" s="11"/>
      <c r="AU420" s="11"/>
      <c r="AV420" s="11"/>
      <c r="AW420" s="11"/>
      <c r="AX420" s="11"/>
      <c r="AY420" s="11"/>
      <c r="AZ420" s="11"/>
      <c r="BA420" s="11"/>
      <c r="BB420" s="11"/>
      <c r="BC420" s="11"/>
      <c r="BD420" s="11"/>
      <c r="BE420" s="11"/>
      <c r="BF420" s="11"/>
      <c r="BG420" s="11"/>
      <c r="BH420" s="11"/>
      <c r="BI420" s="11"/>
      <c r="BJ420" s="11"/>
      <c r="BK420" s="11"/>
      <c r="BL420" s="11"/>
      <c r="BM420" s="11"/>
      <c r="BN420" s="11"/>
      <c r="BO420" s="11"/>
      <c r="BP420" s="11"/>
      <c r="BQ420" s="11"/>
      <c r="BR420" s="11"/>
      <c r="BS420" s="11"/>
      <c r="BT420" s="11"/>
      <c r="BU420" s="11"/>
      <c r="BV420" s="11"/>
      <c r="BW420" s="11"/>
      <c r="BX420" s="11"/>
      <c r="BY420" s="11"/>
      <c r="BZ420" s="11"/>
      <c r="CA420" s="11"/>
      <c r="CB420" s="11"/>
      <c r="CC420" s="11"/>
      <c r="CD420" s="11"/>
      <c r="CE420" s="11"/>
      <c r="CF420" s="11"/>
      <c r="CG420" s="11"/>
      <c r="CH420" s="11"/>
      <c r="CI420" s="11"/>
      <c r="CJ420" s="11"/>
      <c r="CK420" s="11"/>
      <c r="CL420" s="11"/>
      <c r="CM420" s="11"/>
      <c r="CN420" s="11"/>
      <c r="CO420" s="11"/>
      <c r="CP420" s="11"/>
      <c r="CQ420" s="11"/>
      <c r="CR420" s="11"/>
      <c r="CS420" s="11"/>
      <c r="CT420" s="11"/>
      <c r="CU420" s="11"/>
      <c r="CV420" s="11"/>
      <c r="CW420" s="11"/>
      <c r="CX420" s="11"/>
      <c r="CY420" s="11"/>
      <c r="CZ420" s="11"/>
      <c r="DA420" s="11"/>
      <c r="DB420" s="11"/>
      <c r="DC420" s="11"/>
      <c r="DD420" s="11"/>
      <c r="DE420" s="11"/>
      <c r="DF420" s="11"/>
      <c r="DG420" s="11"/>
      <c r="DH420" s="11"/>
      <c r="DI420" s="11"/>
      <c r="DJ420" s="11"/>
      <c r="DK420" s="11"/>
      <c r="DL420" s="11"/>
      <c r="DM420" s="11"/>
      <c r="DN420" s="11"/>
      <c r="DO420" s="11"/>
      <c r="DP420" s="11"/>
      <c r="DQ420" s="11"/>
      <c r="DR420" s="11"/>
      <c r="DS420" s="11"/>
      <c r="DT420" s="11"/>
      <c r="DU420" s="11"/>
      <c r="DV420" s="11"/>
      <c r="DW420" s="11"/>
      <c r="DX420" s="11"/>
      <c r="DY420" s="11"/>
      <c r="DZ420" s="11"/>
      <c r="EA420" s="11"/>
      <c r="EB420" s="11"/>
      <c r="EC420" s="11"/>
      <c r="ED420" s="11"/>
      <c r="EE420" s="11"/>
      <c r="EF420" s="11"/>
      <c r="EG420" s="11"/>
      <c r="EH420" s="11"/>
      <c r="EI420" s="11"/>
      <c r="EJ420" s="11"/>
      <c r="EK420" s="11"/>
      <c r="EL420" s="11"/>
      <c r="EM420" s="11"/>
      <c r="EN420" s="11"/>
      <c r="EO420" s="11"/>
      <c r="EP420" s="11"/>
      <c r="EQ420" s="11"/>
      <c r="ER420" s="11"/>
      <c r="ES420" s="11"/>
      <c r="ET420" s="11"/>
      <c r="EU420" s="11"/>
      <c r="EV420" s="11"/>
      <c r="EW420" s="11"/>
      <c r="EX420" s="11"/>
      <c r="EY420" s="11"/>
      <c r="EZ420" s="11"/>
      <c r="FA420" s="11"/>
      <c r="FB420" s="11"/>
      <c r="FC420" s="11"/>
      <c r="FD420" s="11"/>
      <c r="FE420" s="11"/>
      <c r="FF420" s="11"/>
      <c r="FG420" s="11"/>
      <c r="FH420" s="11"/>
      <c r="FI420" s="11"/>
      <c r="FJ420" s="11"/>
      <c r="FK420" s="11"/>
      <c r="FL420" s="11"/>
      <c r="FM420" s="11"/>
      <c r="FN420" s="11"/>
      <c r="FO420" s="11"/>
      <c r="FP420" s="11"/>
      <c r="FQ420" s="11"/>
      <c r="FR420" s="11"/>
      <c r="FS420" s="11"/>
      <c r="FT420" s="11"/>
      <c r="FU420" s="11"/>
      <c r="FV420" s="11"/>
      <c r="FW420" s="11"/>
      <c r="FX420" s="11"/>
      <c r="FY420" s="11"/>
      <c r="FZ420" s="11"/>
      <c r="GA420" s="11"/>
      <c r="GB420" s="11"/>
      <c r="GC420" s="11"/>
      <c r="GD420" s="11"/>
      <c r="GE420" s="11"/>
      <c r="GF420" s="11"/>
      <c r="GG420" s="11"/>
      <c r="GH420" s="11"/>
      <c r="GI420" s="11"/>
      <c r="GJ420" s="11"/>
      <c r="GK420" s="11"/>
      <c r="GL420" s="11"/>
      <c r="GM420" s="11"/>
      <c r="GN420" s="11"/>
      <c r="GO420" s="11"/>
      <c r="GP420" s="11"/>
      <c r="GQ420" s="11"/>
      <c r="GR420" s="11"/>
      <c r="GS420" s="11"/>
      <c r="GT420" s="11"/>
      <c r="GU420" s="11"/>
      <c r="GV420" s="11"/>
      <c r="GW420" s="11"/>
      <c r="GX420" s="11"/>
      <c r="GY420" s="11"/>
      <c r="GZ420" s="11"/>
      <c r="HA420" s="11"/>
      <c r="HB420" s="11"/>
      <c r="HC420" s="11"/>
      <c r="HD420" s="11"/>
      <c r="HE420" s="11"/>
      <c r="HF420" s="11"/>
      <c r="HG420" s="11"/>
      <c r="HH420" s="11"/>
      <c r="HI420" s="11"/>
      <c r="HJ420" s="11"/>
      <c r="HK420" s="11"/>
      <c r="HL420" s="11"/>
      <c r="HM420" s="11"/>
      <c r="HN420" s="11"/>
      <c r="HO420" s="11"/>
      <c r="HP420" s="11"/>
      <c r="HQ420" s="11"/>
      <c r="HR420" s="11"/>
      <c r="HS420" s="11"/>
      <c r="HT420" s="11"/>
      <c r="HU420" s="11"/>
      <c r="HV420" s="11"/>
      <c r="HW420" s="11"/>
      <c r="HX420" s="11"/>
      <c r="HY420" s="11"/>
      <c r="HZ420" s="11"/>
      <c r="IA420" s="11"/>
      <c r="IB420" s="11"/>
      <c r="IC420" s="11"/>
      <c r="ID420" s="11"/>
      <c r="IE420" s="11"/>
      <c r="IF420" s="11"/>
      <c r="IG420" s="11"/>
      <c r="IH420" s="11"/>
      <c r="II420" s="11"/>
      <c r="IJ420" s="11"/>
      <c r="IK420" s="11"/>
      <c r="IL420" s="11"/>
      <c r="IM420" s="11"/>
      <c r="IN420" s="11"/>
      <c r="IO420" s="11"/>
      <c r="IP420" s="11"/>
      <c r="IQ420" s="11"/>
      <c r="IR420" s="11"/>
      <c r="IS420" s="11"/>
      <c r="IT420" s="11"/>
      <c r="IU420" s="11"/>
      <c r="IV420" s="11"/>
      <c r="IW420" s="11"/>
      <c r="IX420" s="11"/>
      <c r="IY420" s="11"/>
      <c r="IZ420" s="11"/>
      <c r="JA420" s="11"/>
      <c r="JB420" s="11"/>
      <c r="JC420" s="11"/>
      <c r="JD420" s="11"/>
      <c r="JE420" s="11"/>
      <c r="JF420" s="11"/>
      <c r="JG420" s="11"/>
      <c r="JH420" s="11"/>
      <c r="JI420" s="11"/>
      <c r="JJ420" s="11"/>
      <c r="JK420" s="11"/>
      <c r="JL420" s="11"/>
      <c r="JM420" s="11"/>
      <c r="JN420" s="11"/>
      <c r="JO420" s="11"/>
      <c r="JP420" s="11"/>
      <c r="JQ420" s="11"/>
      <c r="JR420" s="11"/>
      <c r="JS420" s="11"/>
      <c r="JT420" s="11"/>
      <c r="JU420" s="11"/>
      <c r="JV420" s="11"/>
    </row>
    <row r="421" spans="1:282" s="30" customFormat="1" x14ac:dyDescent="0.25">
      <c r="A421" t="s">
        <v>425</v>
      </c>
      <c r="B421" t="s">
        <v>16</v>
      </c>
      <c r="C421" s="39" t="s">
        <v>307</v>
      </c>
      <c r="D421" t="s">
        <v>203</v>
      </c>
      <c r="E421" s="40">
        <v>113500</v>
      </c>
      <c r="F421" s="40">
        <v>3257.45</v>
      </c>
      <c r="G421" s="40">
        <v>15280.91</v>
      </c>
      <c r="H421" s="40">
        <v>3450.4</v>
      </c>
      <c r="I421" s="40">
        <v>25</v>
      </c>
      <c r="J421" s="40">
        <v>22013.759999999998</v>
      </c>
      <c r="K421" s="40">
        <f>E421-J421</f>
        <v>91486.24</v>
      </c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1"/>
      <c r="AY421" s="11"/>
      <c r="AZ421" s="11"/>
      <c r="BA421" s="11"/>
      <c r="BB421" s="11"/>
      <c r="BC421" s="11"/>
      <c r="BD421" s="11"/>
      <c r="BE421" s="11"/>
      <c r="BF421" s="11"/>
      <c r="BG421" s="11"/>
      <c r="BH421" s="11"/>
      <c r="BI421" s="11"/>
      <c r="BJ421" s="11"/>
      <c r="BK421" s="11"/>
      <c r="BL421" s="11"/>
      <c r="BM421" s="11"/>
      <c r="BN421" s="11"/>
      <c r="BO421" s="11"/>
      <c r="BP421" s="11"/>
      <c r="BQ421" s="11"/>
      <c r="BR421" s="11"/>
      <c r="BS421" s="11"/>
      <c r="BT421" s="11"/>
      <c r="BU421" s="11"/>
      <c r="BV421" s="11"/>
      <c r="BW421" s="11"/>
      <c r="BX421" s="11"/>
      <c r="BY421" s="11"/>
      <c r="BZ421" s="11"/>
      <c r="CA421" s="11"/>
      <c r="CB421" s="11"/>
      <c r="CC421" s="11"/>
      <c r="CD421" s="11"/>
      <c r="CE421" s="11"/>
      <c r="CF421" s="11"/>
      <c r="CG421" s="11"/>
      <c r="CH421" s="11"/>
      <c r="CI421" s="11"/>
      <c r="CJ421" s="11"/>
      <c r="CK421" s="11"/>
      <c r="CL421" s="11"/>
      <c r="CM421" s="11"/>
      <c r="CN421" s="11"/>
      <c r="CO421" s="11"/>
      <c r="CP421" s="11"/>
      <c r="CQ421" s="11"/>
      <c r="CR421" s="11"/>
      <c r="CS421" s="11"/>
      <c r="CT421" s="11"/>
      <c r="CU421" s="11"/>
      <c r="CV421" s="11"/>
      <c r="CW421" s="11"/>
      <c r="CX421" s="11"/>
      <c r="CY421" s="11"/>
      <c r="CZ421" s="11"/>
      <c r="DA421" s="11"/>
      <c r="DB421" s="11"/>
      <c r="DC421" s="11"/>
      <c r="DD421" s="11"/>
      <c r="DE421" s="11"/>
      <c r="DF421" s="11"/>
      <c r="DG421" s="11"/>
      <c r="DH421" s="11"/>
      <c r="DI421" s="11"/>
      <c r="DJ421" s="11"/>
      <c r="DK421" s="11"/>
      <c r="DL421" s="11"/>
      <c r="DM421" s="11"/>
      <c r="DN421" s="11"/>
      <c r="DO421" s="11"/>
      <c r="DP421" s="11"/>
      <c r="DQ421" s="11"/>
      <c r="DR421" s="11"/>
      <c r="DS421" s="11"/>
      <c r="DT421" s="11"/>
      <c r="DU421" s="11"/>
      <c r="DV421" s="11"/>
      <c r="DW421" s="11"/>
      <c r="DX421" s="11"/>
      <c r="DY421" s="11"/>
      <c r="DZ421" s="11"/>
      <c r="EA421" s="11"/>
      <c r="EB421" s="11"/>
      <c r="EC421" s="11"/>
      <c r="ED421" s="11"/>
      <c r="EE421" s="11"/>
      <c r="EF421" s="11"/>
      <c r="EG421" s="11"/>
      <c r="EH421" s="11"/>
      <c r="EI421" s="11"/>
      <c r="EJ421" s="11"/>
      <c r="EK421" s="11"/>
      <c r="EL421" s="11"/>
      <c r="EM421" s="11"/>
      <c r="EN421" s="11"/>
      <c r="EO421" s="11"/>
      <c r="EP421" s="11"/>
      <c r="EQ421" s="11"/>
      <c r="ER421" s="11"/>
      <c r="ES421" s="11"/>
      <c r="ET421" s="11"/>
      <c r="EU421" s="11"/>
      <c r="EV421" s="11"/>
      <c r="EW421" s="11"/>
      <c r="EX421" s="11"/>
      <c r="EY421" s="11"/>
      <c r="EZ421" s="11"/>
      <c r="FA421" s="11"/>
      <c r="FB421" s="11"/>
      <c r="FC421" s="11"/>
      <c r="FD421" s="11"/>
      <c r="FE421" s="11"/>
      <c r="FF421" s="11"/>
      <c r="FG421" s="11"/>
      <c r="FH421" s="11"/>
      <c r="FI421" s="11"/>
      <c r="FJ421" s="11"/>
      <c r="FK421" s="11"/>
      <c r="FL421" s="11"/>
      <c r="FM421" s="11"/>
      <c r="FN421" s="11"/>
      <c r="FO421" s="11"/>
      <c r="FP421" s="11"/>
      <c r="FQ421" s="11"/>
      <c r="FR421" s="11"/>
      <c r="FS421" s="11"/>
      <c r="FT421" s="11"/>
      <c r="FU421" s="11"/>
      <c r="FV421" s="11"/>
      <c r="FW421" s="11"/>
      <c r="FX421" s="11"/>
      <c r="FY421" s="11"/>
      <c r="FZ421" s="11"/>
      <c r="GA421" s="11"/>
      <c r="GB421" s="11"/>
      <c r="GC421" s="11"/>
      <c r="GD421" s="11"/>
      <c r="GE421" s="11"/>
      <c r="GF421" s="11"/>
      <c r="GG421" s="11"/>
      <c r="GH421" s="11"/>
      <c r="GI421" s="11"/>
      <c r="GJ421" s="11"/>
      <c r="GK421" s="11"/>
      <c r="GL421" s="11"/>
      <c r="GM421" s="11"/>
      <c r="GN421" s="11"/>
      <c r="GO421" s="11"/>
      <c r="GP421" s="11"/>
      <c r="GQ421" s="11"/>
      <c r="GR421" s="11"/>
      <c r="GS421" s="11"/>
      <c r="GT421" s="11"/>
      <c r="GU421" s="11"/>
      <c r="GV421" s="11"/>
      <c r="GW421" s="11"/>
      <c r="GX421" s="11"/>
      <c r="GY421" s="11"/>
      <c r="GZ421" s="11"/>
      <c r="HA421" s="11"/>
      <c r="HB421" s="11"/>
      <c r="HC421" s="11"/>
      <c r="HD421" s="11"/>
      <c r="HE421" s="11"/>
      <c r="HF421" s="11"/>
      <c r="HG421" s="11"/>
      <c r="HH421" s="11"/>
      <c r="HI421" s="11"/>
      <c r="HJ421" s="11"/>
      <c r="HK421" s="11"/>
      <c r="HL421" s="11"/>
      <c r="HM421" s="11"/>
      <c r="HN421" s="11"/>
      <c r="HO421" s="11"/>
      <c r="HP421" s="11"/>
      <c r="HQ421" s="11"/>
      <c r="HR421" s="11"/>
      <c r="HS421" s="11"/>
      <c r="HT421" s="11"/>
      <c r="HU421" s="11"/>
      <c r="HV421" s="11"/>
      <c r="HW421" s="11"/>
      <c r="HX421" s="11"/>
      <c r="HY421" s="11"/>
      <c r="HZ421" s="11"/>
      <c r="IA421" s="11"/>
      <c r="IB421" s="11"/>
      <c r="IC421" s="11"/>
      <c r="ID421" s="11"/>
      <c r="IE421" s="11"/>
      <c r="IF421" s="11"/>
      <c r="IG421" s="11"/>
      <c r="IH421" s="11"/>
      <c r="II421" s="11"/>
      <c r="IJ421" s="11"/>
      <c r="IK421" s="11"/>
      <c r="IL421" s="11"/>
      <c r="IM421" s="11"/>
      <c r="IN421" s="11"/>
      <c r="IO421" s="11"/>
      <c r="IP421" s="11"/>
      <c r="IQ421" s="11"/>
      <c r="IR421" s="11"/>
      <c r="IS421" s="11"/>
      <c r="IT421" s="11"/>
      <c r="IU421" s="11"/>
      <c r="IV421" s="11"/>
      <c r="IW421" s="11"/>
      <c r="IX421" s="11"/>
      <c r="IY421" s="11"/>
      <c r="IZ421" s="11"/>
      <c r="JA421" s="11"/>
      <c r="JB421" s="11"/>
      <c r="JC421" s="11"/>
      <c r="JD421" s="11"/>
      <c r="JE421" s="11"/>
      <c r="JF421" s="11"/>
      <c r="JG421" s="11"/>
      <c r="JH421" s="11"/>
      <c r="JI421" s="11"/>
      <c r="JJ421" s="11"/>
      <c r="JK421" s="11"/>
      <c r="JL421" s="11"/>
      <c r="JM421" s="11"/>
      <c r="JN421" s="11"/>
      <c r="JO421" s="11"/>
      <c r="JP421" s="11"/>
      <c r="JQ421" s="11"/>
      <c r="JR421" s="11"/>
      <c r="JS421" s="11"/>
      <c r="JT421" s="11"/>
      <c r="JU421" s="11"/>
      <c r="JV421" s="11"/>
    </row>
    <row r="422" spans="1:282" s="29" customFormat="1" x14ac:dyDescent="0.25">
      <c r="A422" s="24" t="s">
        <v>12</v>
      </c>
      <c r="B422" s="24">
        <v>1</v>
      </c>
      <c r="C422" s="28"/>
      <c r="D422" s="26"/>
      <c r="E422" s="47">
        <f t="shared" ref="E422:K422" si="86">SUM(E421)</f>
        <v>113500</v>
      </c>
      <c r="F422" s="47">
        <f t="shared" si="86"/>
        <v>3257.45</v>
      </c>
      <c r="G422" s="47">
        <f>SUM(G421)</f>
        <v>15280.91</v>
      </c>
      <c r="H422" s="47">
        <f t="shared" si="86"/>
        <v>3450.4</v>
      </c>
      <c r="I422" s="47">
        <f t="shared" si="86"/>
        <v>25</v>
      </c>
      <c r="J422" s="47">
        <f t="shared" si="86"/>
        <v>22013.759999999998</v>
      </c>
      <c r="K422" s="47">
        <f t="shared" si="86"/>
        <v>91486.24</v>
      </c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10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"/>
      <c r="BC422" s="10"/>
      <c r="BD422" s="10"/>
      <c r="BE422" s="10"/>
      <c r="BF422" s="10"/>
      <c r="BG422" s="10"/>
      <c r="BH422" s="10"/>
      <c r="BI422" s="10"/>
      <c r="BJ422" s="10"/>
      <c r="BK422" s="10"/>
      <c r="BL422" s="10"/>
      <c r="BM422" s="10"/>
      <c r="BN422" s="10"/>
      <c r="BO422" s="10"/>
      <c r="BP422" s="10"/>
      <c r="BQ422" s="10"/>
      <c r="BR422" s="10"/>
      <c r="BS422" s="10"/>
      <c r="BT422" s="10"/>
      <c r="BU422" s="10"/>
      <c r="BV422" s="10"/>
      <c r="BW422" s="10"/>
      <c r="BX422" s="10"/>
      <c r="BY422" s="10"/>
      <c r="BZ422" s="10"/>
      <c r="CA422" s="10"/>
      <c r="CB422" s="10"/>
      <c r="CC422" s="10"/>
      <c r="CD422" s="10"/>
      <c r="CE422" s="10"/>
      <c r="CF422" s="10"/>
      <c r="CG422" s="10"/>
      <c r="CH422" s="10"/>
      <c r="CI422" s="10"/>
      <c r="CJ422" s="10"/>
      <c r="CK422" s="10"/>
      <c r="CL422" s="10"/>
      <c r="CM422" s="10"/>
      <c r="CN422" s="10"/>
      <c r="CO422" s="10"/>
      <c r="CP422" s="10"/>
      <c r="CQ422" s="10"/>
      <c r="CR422" s="10"/>
      <c r="CS422" s="10"/>
      <c r="CT422" s="10"/>
      <c r="CU422" s="10"/>
      <c r="CV422" s="10"/>
      <c r="CW422" s="10"/>
      <c r="CX422" s="10"/>
      <c r="CY422" s="10"/>
      <c r="CZ422" s="10"/>
      <c r="DA422" s="10"/>
      <c r="DB422" s="10"/>
      <c r="DC422" s="10"/>
      <c r="DD422" s="10"/>
      <c r="DE422" s="10"/>
      <c r="DF422" s="10"/>
      <c r="DG422" s="10"/>
      <c r="DH422" s="10"/>
      <c r="DI422" s="10"/>
      <c r="DJ422" s="10"/>
      <c r="DK422" s="10"/>
      <c r="DL422" s="10"/>
      <c r="DM422" s="10"/>
      <c r="DN422" s="10"/>
      <c r="DO422" s="10"/>
      <c r="DP422" s="10"/>
      <c r="DQ422" s="10"/>
      <c r="DR422" s="10"/>
      <c r="DS422" s="10"/>
      <c r="DT422" s="10"/>
      <c r="DU422" s="10"/>
      <c r="DV422" s="10"/>
      <c r="DW422" s="10"/>
      <c r="DX422" s="10"/>
      <c r="DY422" s="10"/>
      <c r="DZ422" s="10"/>
      <c r="EA422" s="10"/>
      <c r="EB422" s="10"/>
      <c r="EC422" s="10"/>
      <c r="ED422" s="10"/>
      <c r="EE422" s="10"/>
      <c r="EF422" s="10"/>
      <c r="EG422" s="10"/>
      <c r="EH422" s="10"/>
      <c r="EI422" s="10"/>
      <c r="EJ422" s="10"/>
      <c r="EK422" s="10"/>
      <c r="EL422" s="10"/>
      <c r="EM422" s="10"/>
      <c r="EN422" s="10"/>
      <c r="EO422" s="10"/>
      <c r="EP422" s="10"/>
      <c r="EQ422" s="10"/>
      <c r="ER422" s="10"/>
      <c r="ES422" s="10"/>
      <c r="ET422" s="10"/>
      <c r="EU422" s="10"/>
      <c r="EV422" s="10"/>
      <c r="EW422" s="10"/>
      <c r="EX422" s="10"/>
      <c r="EY422" s="10"/>
      <c r="EZ422" s="10"/>
      <c r="FA422" s="10"/>
      <c r="FB422" s="10"/>
      <c r="FC422" s="10"/>
      <c r="FD422" s="10"/>
      <c r="FE422" s="10"/>
      <c r="FF422" s="10"/>
      <c r="FG422" s="10"/>
      <c r="FH422" s="10"/>
      <c r="FI422" s="10"/>
      <c r="FJ422" s="10"/>
      <c r="FK422" s="10"/>
      <c r="FL422" s="10"/>
      <c r="FM422" s="10"/>
      <c r="FN422" s="10"/>
      <c r="FO422" s="10"/>
      <c r="FP422" s="10"/>
      <c r="FQ422" s="10"/>
      <c r="FR422" s="10"/>
      <c r="FS422" s="10"/>
      <c r="FT422" s="10"/>
      <c r="FU422" s="10"/>
      <c r="FV422" s="10"/>
      <c r="FW422" s="10"/>
      <c r="FX422" s="10"/>
      <c r="FY422" s="10"/>
      <c r="FZ422" s="10"/>
      <c r="GA422" s="10"/>
      <c r="GB422" s="10"/>
      <c r="GC422" s="10"/>
      <c r="GD422" s="10"/>
      <c r="GE422" s="10"/>
      <c r="GF422" s="10"/>
      <c r="GG422" s="10"/>
      <c r="GH422" s="10"/>
      <c r="GI422" s="10"/>
      <c r="GJ422" s="10"/>
      <c r="GK422" s="10"/>
      <c r="GL422" s="10"/>
      <c r="GM422" s="10"/>
      <c r="GN422" s="10"/>
      <c r="GO422" s="10"/>
      <c r="GP422" s="10"/>
      <c r="GQ422" s="10"/>
      <c r="GR422" s="10"/>
      <c r="GS422" s="10"/>
      <c r="GT422" s="10"/>
      <c r="GU422" s="10"/>
      <c r="GV422" s="10"/>
      <c r="GW422" s="10"/>
      <c r="GX422" s="10"/>
      <c r="GY422" s="10"/>
      <c r="GZ422" s="10"/>
      <c r="HA422" s="10"/>
      <c r="HB422" s="10"/>
      <c r="HC422" s="10"/>
      <c r="HD422" s="10"/>
      <c r="HE422" s="10"/>
      <c r="HF422" s="10"/>
      <c r="HG422" s="10"/>
      <c r="HH422" s="10"/>
      <c r="HI422" s="10"/>
      <c r="HJ422" s="10"/>
      <c r="HK422" s="10"/>
      <c r="HL422" s="10"/>
      <c r="HM422" s="10"/>
      <c r="HN422" s="10"/>
      <c r="HO422" s="10"/>
      <c r="HP422" s="10"/>
      <c r="HQ422" s="10"/>
      <c r="HR422" s="10"/>
      <c r="HS422" s="10"/>
      <c r="HT422" s="10"/>
      <c r="HU422" s="10"/>
      <c r="HV422" s="10"/>
      <c r="HW422" s="10"/>
      <c r="HX422" s="10"/>
      <c r="HY422" s="10"/>
      <c r="HZ422" s="10"/>
      <c r="IA422" s="10"/>
      <c r="IB422" s="10"/>
      <c r="IC422" s="10"/>
      <c r="ID422" s="10"/>
      <c r="IE422" s="10"/>
      <c r="IF422" s="10"/>
      <c r="IG422" s="10"/>
      <c r="IH422" s="10"/>
      <c r="II422" s="10"/>
      <c r="IJ422" s="10"/>
      <c r="IK422" s="10"/>
      <c r="IL422" s="10"/>
      <c r="IM422" s="10"/>
      <c r="IN422" s="10"/>
      <c r="IO422" s="10"/>
      <c r="IP422" s="10"/>
      <c r="IQ422" s="10"/>
      <c r="IR422" s="10"/>
      <c r="IS422" s="10"/>
      <c r="IT422" s="10"/>
      <c r="IU422" s="10"/>
      <c r="IV422" s="10"/>
      <c r="IW422" s="10"/>
      <c r="IX422" s="10"/>
      <c r="IY422" s="10"/>
      <c r="IZ422" s="10"/>
      <c r="JA422" s="10"/>
      <c r="JB422" s="10"/>
      <c r="JC422" s="10"/>
      <c r="JD422" s="10"/>
      <c r="JE422" s="10"/>
      <c r="JF422" s="10"/>
      <c r="JG422" s="10"/>
      <c r="JH422" s="10"/>
      <c r="JI422" s="10"/>
      <c r="JJ422" s="10"/>
      <c r="JK422" s="10"/>
      <c r="JL422" s="10"/>
      <c r="JM422" s="10"/>
      <c r="JN422" s="10"/>
      <c r="JO422" s="10"/>
      <c r="JP422" s="10"/>
      <c r="JQ422" s="10"/>
      <c r="JR422" s="10"/>
      <c r="JS422" s="10"/>
      <c r="JT422" s="10"/>
      <c r="JU422" s="10"/>
      <c r="JV422" s="10"/>
    </row>
    <row r="423" spans="1:282" x14ac:dyDescent="0.25"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1"/>
      <c r="AY423" s="11"/>
      <c r="AZ423" s="11"/>
      <c r="BA423" s="11"/>
      <c r="BB423" s="11"/>
      <c r="BC423" s="11"/>
      <c r="BD423" s="11"/>
      <c r="BE423" s="11"/>
      <c r="BF423" s="11"/>
      <c r="BG423" s="11"/>
      <c r="BH423" s="11"/>
      <c r="BI423" s="11"/>
      <c r="BJ423" s="11"/>
      <c r="BK423" s="11"/>
      <c r="BL423" s="11"/>
      <c r="BM423" s="11"/>
      <c r="BN423" s="11"/>
      <c r="BO423" s="11"/>
      <c r="BP423" s="11"/>
      <c r="BQ423" s="11"/>
      <c r="BR423" s="11"/>
      <c r="BS423" s="11"/>
      <c r="BT423" s="11"/>
      <c r="BU423" s="11"/>
      <c r="BV423" s="11"/>
      <c r="BW423" s="11"/>
      <c r="BX423" s="11"/>
      <c r="BY423" s="11"/>
      <c r="BZ423" s="11"/>
      <c r="CA423" s="11"/>
      <c r="CB423" s="11"/>
      <c r="CC423" s="11"/>
      <c r="CD423" s="11"/>
      <c r="CE423" s="11"/>
      <c r="CF423" s="11"/>
      <c r="CG423" s="11"/>
      <c r="CH423" s="11"/>
      <c r="CI423" s="11"/>
      <c r="CJ423" s="11"/>
      <c r="CK423" s="11"/>
      <c r="CL423" s="11"/>
      <c r="CM423" s="11"/>
      <c r="CN423" s="11"/>
      <c r="CO423" s="11"/>
      <c r="CP423" s="11"/>
      <c r="CQ423" s="11"/>
      <c r="CR423" s="11"/>
      <c r="CS423" s="11"/>
      <c r="CT423" s="11"/>
      <c r="CU423" s="11"/>
      <c r="CV423" s="11"/>
      <c r="CW423" s="11"/>
      <c r="CX423" s="11"/>
      <c r="CY423" s="11"/>
      <c r="CZ423" s="11"/>
      <c r="DA423" s="11"/>
      <c r="DB423" s="11"/>
      <c r="DC423" s="11"/>
      <c r="DD423" s="11"/>
      <c r="DE423" s="11"/>
      <c r="DF423" s="11"/>
      <c r="DG423" s="11"/>
      <c r="DH423" s="11"/>
      <c r="DI423" s="11"/>
      <c r="DJ423" s="11"/>
      <c r="DK423" s="11"/>
      <c r="DL423" s="11"/>
      <c r="DM423" s="11"/>
      <c r="DN423" s="11"/>
      <c r="DO423" s="11"/>
      <c r="DP423" s="11"/>
      <c r="DQ423" s="11"/>
      <c r="DR423" s="11"/>
      <c r="DS423" s="11"/>
      <c r="DT423" s="11"/>
      <c r="DU423" s="11"/>
      <c r="DV423" s="11"/>
      <c r="DW423" s="11"/>
      <c r="DX423" s="11"/>
      <c r="DY423" s="11"/>
      <c r="DZ423" s="11"/>
      <c r="EA423" s="11"/>
      <c r="EB423" s="11"/>
      <c r="EC423" s="11"/>
      <c r="ED423" s="11"/>
      <c r="EE423" s="11"/>
      <c r="EF423" s="11"/>
      <c r="EG423" s="11"/>
      <c r="EH423" s="11"/>
      <c r="EI423" s="11"/>
      <c r="EJ423" s="11"/>
      <c r="EK423" s="11"/>
      <c r="EL423" s="11"/>
      <c r="EM423" s="11"/>
      <c r="EN423" s="11"/>
      <c r="EO423" s="11"/>
      <c r="EP423" s="11"/>
      <c r="EQ423" s="11"/>
      <c r="ER423" s="11"/>
      <c r="ES423" s="11"/>
      <c r="ET423" s="11"/>
      <c r="EU423" s="11"/>
      <c r="EV423" s="11"/>
      <c r="EW423" s="11"/>
      <c r="EX423" s="11"/>
      <c r="EY423" s="11"/>
      <c r="EZ423" s="11"/>
      <c r="FA423" s="11"/>
      <c r="FB423" s="11"/>
      <c r="FC423" s="11"/>
      <c r="FD423" s="11"/>
      <c r="FE423" s="11"/>
      <c r="FF423" s="11"/>
      <c r="FG423" s="11"/>
      <c r="FH423" s="11"/>
      <c r="FI423" s="11"/>
      <c r="FJ423" s="11"/>
      <c r="FK423" s="11"/>
      <c r="FL423" s="11"/>
      <c r="FM423" s="11"/>
      <c r="FN423" s="11"/>
      <c r="FO423" s="11"/>
      <c r="FP423" s="11"/>
      <c r="FQ423" s="11"/>
      <c r="FR423" s="11"/>
      <c r="FS423" s="11"/>
      <c r="FT423" s="11"/>
      <c r="FU423" s="11"/>
      <c r="FV423" s="11"/>
      <c r="FW423" s="11"/>
      <c r="FX423" s="11"/>
      <c r="FY423" s="11"/>
      <c r="FZ423" s="11"/>
      <c r="GA423" s="11"/>
      <c r="GB423" s="11"/>
      <c r="GC423" s="11"/>
      <c r="GD423" s="11"/>
      <c r="GE423" s="11"/>
      <c r="GF423" s="11"/>
      <c r="GG423" s="11"/>
      <c r="GH423" s="11"/>
      <c r="GI423" s="11"/>
      <c r="GJ423" s="11"/>
      <c r="GK423" s="11"/>
      <c r="GL423" s="11"/>
      <c r="GM423" s="11"/>
      <c r="GN423" s="11"/>
      <c r="GO423" s="11"/>
      <c r="GP423" s="11"/>
      <c r="GQ423" s="11"/>
      <c r="GR423" s="11"/>
      <c r="GS423" s="11"/>
      <c r="GT423" s="11"/>
      <c r="GU423" s="11"/>
      <c r="GV423" s="11"/>
      <c r="GW423" s="11"/>
      <c r="GX423" s="11"/>
      <c r="GY423" s="11"/>
      <c r="GZ423" s="11"/>
      <c r="HA423" s="11"/>
      <c r="HB423" s="11"/>
      <c r="HC423" s="11"/>
      <c r="HD423" s="11"/>
      <c r="HE423" s="11"/>
      <c r="HF423" s="11"/>
      <c r="HG423" s="11"/>
      <c r="HH423" s="11"/>
      <c r="HI423" s="11"/>
      <c r="HJ423" s="11"/>
      <c r="HK423" s="11"/>
      <c r="HL423" s="11"/>
      <c r="HM423" s="11"/>
      <c r="HN423" s="11"/>
      <c r="HO423" s="11"/>
      <c r="HP423" s="11"/>
      <c r="HQ423" s="11"/>
      <c r="HR423" s="11"/>
      <c r="HS423" s="11"/>
      <c r="HT423" s="11"/>
      <c r="HU423" s="11"/>
      <c r="HV423" s="11"/>
      <c r="HW423" s="11"/>
      <c r="HX423" s="11"/>
      <c r="HY423" s="11"/>
      <c r="HZ423" s="11"/>
      <c r="IA423" s="11"/>
      <c r="IB423" s="11"/>
      <c r="IC423" s="11"/>
      <c r="ID423" s="11"/>
      <c r="IE423" s="11"/>
      <c r="IF423" s="11"/>
      <c r="IG423" s="11"/>
      <c r="IH423" s="11"/>
      <c r="II423" s="11"/>
      <c r="IJ423" s="11"/>
      <c r="IK423" s="11"/>
      <c r="IL423" s="11"/>
      <c r="IM423" s="11"/>
      <c r="IN423" s="11"/>
      <c r="IO423" s="11"/>
      <c r="IP423" s="11"/>
      <c r="IQ423" s="11"/>
      <c r="IR423" s="11"/>
      <c r="IS423" s="11"/>
      <c r="IT423" s="11"/>
      <c r="IU423" s="11"/>
      <c r="IV423" s="11"/>
      <c r="IW423" s="11"/>
      <c r="IX423" s="11"/>
      <c r="IY423" s="11"/>
      <c r="IZ423" s="11"/>
      <c r="JA423" s="11"/>
      <c r="JB423" s="11"/>
      <c r="JC423" s="11"/>
      <c r="JD423" s="11"/>
      <c r="JE423" s="11"/>
      <c r="JF423" s="11"/>
      <c r="JG423" s="11"/>
      <c r="JH423" s="11"/>
      <c r="JI423" s="11"/>
      <c r="JJ423" s="11"/>
      <c r="JK423" s="11"/>
      <c r="JL423" s="11"/>
      <c r="JM423" s="11"/>
      <c r="JN423" s="11"/>
      <c r="JO423" s="11"/>
      <c r="JP423" s="11"/>
      <c r="JQ423" s="11"/>
      <c r="JR423" s="11"/>
      <c r="JS423" s="11"/>
      <c r="JT423" s="11"/>
      <c r="JU423" s="11"/>
      <c r="JV423" s="11"/>
    </row>
    <row r="424" spans="1:282" s="24" customFormat="1" x14ac:dyDescent="0.25">
      <c r="A424" s="10" t="s">
        <v>383</v>
      </c>
      <c r="B424" s="10"/>
      <c r="C424" s="15"/>
      <c r="D424" s="10"/>
      <c r="E424" s="51"/>
      <c r="F424" s="51"/>
      <c r="G424" s="51"/>
      <c r="H424" s="51"/>
      <c r="I424" s="51"/>
      <c r="J424" s="51"/>
      <c r="K424" s="51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  <c r="AL424" s="10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  <c r="BA424" s="10"/>
      <c r="BB424" s="10"/>
      <c r="BC424" s="10"/>
      <c r="BD424" s="10"/>
      <c r="BE424" s="10"/>
      <c r="BF424" s="10"/>
      <c r="BG424" s="10"/>
      <c r="BH424" s="10"/>
      <c r="BI424" s="10"/>
      <c r="BJ424" s="10"/>
      <c r="BK424" s="10"/>
      <c r="BL424" s="10"/>
      <c r="BM424" s="10"/>
      <c r="BN424" s="10"/>
      <c r="BO424" s="10"/>
      <c r="BP424" s="10"/>
      <c r="BQ424" s="10"/>
      <c r="BR424" s="10"/>
      <c r="BS424" s="10"/>
      <c r="BT424" s="10"/>
      <c r="BU424" s="10"/>
      <c r="BV424" s="10"/>
      <c r="BW424" s="10"/>
      <c r="BX424" s="10"/>
      <c r="BY424" s="10"/>
      <c r="BZ424" s="10"/>
      <c r="CA424" s="10"/>
      <c r="CB424" s="10"/>
      <c r="CC424" s="10"/>
      <c r="CD424" s="10"/>
      <c r="CE424" s="10"/>
      <c r="CF424" s="10"/>
      <c r="CG424" s="10"/>
      <c r="CH424" s="10"/>
      <c r="CI424" s="10"/>
      <c r="CJ424" s="10"/>
      <c r="CK424" s="10"/>
      <c r="CL424" s="10"/>
      <c r="CM424" s="10"/>
      <c r="CN424" s="10"/>
      <c r="CO424" s="10"/>
      <c r="CP424" s="10"/>
      <c r="CQ424" s="10"/>
      <c r="CR424" s="10"/>
      <c r="CS424" s="10"/>
      <c r="CT424" s="10"/>
      <c r="CU424" s="10"/>
      <c r="CV424" s="10"/>
      <c r="CW424" s="10"/>
      <c r="CX424" s="10"/>
      <c r="CY424" s="10"/>
      <c r="CZ424" s="10"/>
      <c r="DA424" s="10"/>
      <c r="DB424" s="10"/>
      <c r="DC424" s="10"/>
      <c r="DD424" s="10"/>
      <c r="DE424" s="10"/>
      <c r="DF424" s="10"/>
      <c r="DG424" s="10"/>
      <c r="DH424" s="10"/>
      <c r="DI424" s="10"/>
      <c r="DJ424" s="10"/>
      <c r="DK424" s="10"/>
      <c r="DL424" s="10"/>
      <c r="DM424" s="10"/>
      <c r="DN424" s="10"/>
      <c r="DO424" s="10"/>
      <c r="DP424" s="10"/>
      <c r="DQ424" s="10"/>
      <c r="DR424" s="10"/>
      <c r="DS424" s="10"/>
      <c r="DT424" s="10"/>
      <c r="DU424" s="10"/>
      <c r="DV424" s="10"/>
      <c r="DW424" s="10"/>
      <c r="DX424" s="10"/>
      <c r="DY424" s="10"/>
      <c r="DZ424" s="10"/>
      <c r="EA424" s="10"/>
      <c r="EB424" s="10"/>
      <c r="EC424" s="10"/>
      <c r="ED424" s="10"/>
      <c r="EE424" s="10"/>
      <c r="EF424" s="10"/>
      <c r="EG424" s="10"/>
      <c r="EH424" s="10"/>
      <c r="EI424" s="10"/>
      <c r="EJ424" s="10"/>
      <c r="EK424" s="10"/>
      <c r="EL424" s="10"/>
      <c r="EM424" s="10"/>
      <c r="EN424" s="10"/>
      <c r="EO424" s="10"/>
      <c r="EP424" s="10"/>
      <c r="EQ424" s="10"/>
      <c r="ER424" s="10"/>
      <c r="ES424" s="10"/>
      <c r="ET424" s="10"/>
      <c r="EU424" s="10"/>
      <c r="EV424" s="10"/>
      <c r="EW424" s="10"/>
      <c r="EX424" s="10"/>
      <c r="EY424" s="10"/>
      <c r="EZ424" s="10"/>
      <c r="FA424" s="10"/>
      <c r="FB424" s="10"/>
      <c r="FC424" s="10"/>
      <c r="FD424" s="10"/>
      <c r="FE424" s="10"/>
      <c r="FF424" s="10"/>
      <c r="FG424" s="10"/>
      <c r="FH424" s="10"/>
      <c r="FI424" s="10"/>
      <c r="FJ424" s="10"/>
      <c r="FK424" s="10"/>
      <c r="FL424" s="10"/>
      <c r="FM424" s="10"/>
      <c r="FN424" s="10"/>
      <c r="FO424" s="10"/>
      <c r="FP424" s="10"/>
      <c r="FQ424" s="10"/>
      <c r="FR424" s="10"/>
      <c r="FS424" s="10"/>
      <c r="FT424" s="10"/>
      <c r="FU424" s="10"/>
      <c r="FV424" s="10"/>
      <c r="FW424" s="10"/>
      <c r="FX424" s="10"/>
      <c r="FY424" s="10"/>
      <c r="FZ424" s="10"/>
      <c r="GA424" s="10"/>
      <c r="GB424" s="10"/>
      <c r="GC424" s="10"/>
      <c r="GD424" s="10"/>
      <c r="GE424" s="10"/>
      <c r="GF424" s="10"/>
      <c r="GG424" s="10"/>
      <c r="GH424" s="10"/>
      <c r="GI424" s="10"/>
      <c r="GJ424" s="10"/>
      <c r="GK424" s="10"/>
      <c r="GL424" s="10"/>
      <c r="GM424" s="10"/>
      <c r="GN424" s="10"/>
      <c r="GO424" s="10"/>
      <c r="GP424" s="10"/>
      <c r="GQ424" s="10"/>
      <c r="GR424" s="10"/>
      <c r="GS424" s="10"/>
      <c r="GT424" s="10"/>
      <c r="GU424" s="10"/>
      <c r="GV424" s="10"/>
      <c r="GW424" s="10"/>
      <c r="GX424" s="10"/>
      <c r="GY424" s="10"/>
      <c r="GZ424" s="10"/>
      <c r="HA424" s="10"/>
      <c r="HB424" s="10"/>
      <c r="HC424" s="10"/>
      <c r="HD424" s="10"/>
      <c r="HE424" s="10"/>
      <c r="HF424" s="10"/>
      <c r="HG424" s="10"/>
      <c r="HH424" s="10"/>
      <c r="HI424" s="10"/>
      <c r="HJ424" s="10"/>
      <c r="HK424" s="10"/>
      <c r="HL424" s="10"/>
      <c r="HM424" s="10"/>
      <c r="HN424" s="10"/>
      <c r="HO424" s="10"/>
      <c r="HP424" s="10"/>
      <c r="HQ424" s="10"/>
      <c r="HR424" s="10"/>
      <c r="HS424" s="10"/>
      <c r="HT424" s="10"/>
      <c r="HU424" s="10"/>
      <c r="HV424" s="10"/>
      <c r="HW424" s="10"/>
      <c r="HX424" s="10"/>
      <c r="HY424" s="10"/>
      <c r="HZ424" s="10"/>
      <c r="IA424" s="10"/>
      <c r="IB424" s="10"/>
      <c r="IC424" s="10"/>
      <c r="ID424" s="10"/>
      <c r="IE424" s="10"/>
      <c r="IF424" s="10"/>
      <c r="IG424" s="10"/>
      <c r="IH424" s="10"/>
      <c r="II424" s="10"/>
      <c r="IJ424" s="10"/>
      <c r="IK424" s="10"/>
      <c r="IL424" s="10"/>
      <c r="IM424" s="10"/>
      <c r="IN424" s="10"/>
      <c r="IO424" s="10"/>
      <c r="IP424" s="10"/>
      <c r="IQ424" s="10"/>
      <c r="IR424" s="10"/>
      <c r="IS424" s="10"/>
      <c r="IT424" s="10"/>
      <c r="IU424" s="10"/>
      <c r="IV424" s="10"/>
      <c r="IW424" s="10"/>
      <c r="IX424" s="10"/>
      <c r="IY424" s="10"/>
      <c r="IZ424" s="10"/>
      <c r="JA424" s="10"/>
      <c r="JB424" s="10"/>
      <c r="JC424" s="10"/>
      <c r="JD424" s="10"/>
      <c r="JE424" s="10"/>
      <c r="JF424" s="10"/>
      <c r="JG424" s="10"/>
      <c r="JH424" s="10"/>
      <c r="JI424" s="10"/>
      <c r="JJ424" s="10"/>
      <c r="JK424" s="10"/>
      <c r="JL424" s="10"/>
      <c r="JM424" s="10"/>
      <c r="JN424" s="10"/>
      <c r="JO424" s="10"/>
      <c r="JP424" s="10"/>
      <c r="JQ424" s="10"/>
      <c r="JR424" s="10"/>
      <c r="JS424" s="10"/>
      <c r="JT424" s="10"/>
      <c r="JU424" s="10"/>
      <c r="JV424" s="10"/>
    </row>
    <row r="425" spans="1:282" s="10" customFormat="1" x14ac:dyDescent="0.25">
      <c r="A425" t="s">
        <v>231</v>
      </c>
      <c r="B425" t="s">
        <v>206</v>
      </c>
      <c r="C425" s="13" t="s">
        <v>307</v>
      </c>
      <c r="D425" t="s">
        <v>204</v>
      </c>
      <c r="E425" s="40">
        <v>25200</v>
      </c>
      <c r="F425" s="40">
        <f>E425*0.0287</f>
        <v>723.24</v>
      </c>
      <c r="G425" s="40">
        <v>0</v>
      </c>
      <c r="H425" s="40">
        <f>E425*0.0304</f>
        <v>766.08</v>
      </c>
      <c r="I425" s="40">
        <v>175</v>
      </c>
      <c r="J425" s="40">
        <f>+F425+G425+H425+I425</f>
        <v>1664.32</v>
      </c>
      <c r="K425" s="40">
        <f>+E425-J425</f>
        <v>23535.68</v>
      </c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/>
      <c r="AO425" s="11"/>
    </row>
    <row r="426" spans="1:282" s="10" customFormat="1" x14ac:dyDescent="0.25">
      <c r="A426" s="24"/>
      <c r="B426" s="24">
        <v>1</v>
      </c>
      <c r="C426" s="25"/>
      <c r="D426" s="24"/>
      <c r="E426" s="47">
        <f t="shared" ref="E426:K426" si="87">SUM(E425)</f>
        <v>25200</v>
      </c>
      <c r="F426" s="47">
        <f t="shared" si="87"/>
        <v>723.24</v>
      </c>
      <c r="G426" s="47">
        <f>SUM(G425)</f>
        <v>0</v>
      </c>
      <c r="H426" s="47">
        <f t="shared" si="87"/>
        <v>766.08</v>
      </c>
      <c r="I426" s="47">
        <f t="shared" si="87"/>
        <v>175</v>
      </c>
      <c r="J426" s="47">
        <f t="shared" si="87"/>
        <v>1664.32</v>
      </c>
      <c r="K426" s="47">
        <f t="shared" si="87"/>
        <v>23535.68</v>
      </c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</row>
    <row r="427" spans="1:282" s="1" customFormat="1" x14ac:dyDescent="0.25">
      <c r="A427" s="10"/>
      <c r="B427" s="10"/>
      <c r="C427" s="15"/>
      <c r="D427" s="10"/>
      <c r="E427" s="51"/>
      <c r="F427" s="51"/>
      <c r="G427" s="51"/>
      <c r="H427" s="51"/>
      <c r="I427" s="51"/>
      <c r="J427" s="51"/>
      <c r="K427" s="51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  <c r="AL427" s="10"/>
      <c r="AM427" s="10"/>
      <c r="AN427" s="10"/>
      <c r="AO427" s="10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  <c r="BB427" s="10"/>
      <c r="BC427" s="10"/>
      <c r="BD427" s="10"/>
      <c r="BE427" s="10"/>
      <c r="BF427" s="10"/>
      <c r="BG427" s="10"/>
      <c r="BH427" s="10"/>
      <c r="BI427" s="10"/>
      <c r="BJ427" s="10"/>
      <c r="BK427" s="10"/>
      <c r="BL427" s="10"/>
      <c r="BM427" s="10"/>
      <c r="BN427" s="10"/>
      <c r="BO427" s="10"/>
      <c r="BP427" s="10"/>
      <c r="BQ427" s="10"/>
      <c r="BR427" s="10"/>
      <c r="BS427" s="10"/>
      <c r="BT427" s="10"/>
      <c r="BU427" s="10"/>
      <c r="BV427" s="10"/>
      <c r="BW427" s="10"/>
      <c r="BX427" s="10"/>
      <c r="BY427" s="10"/>
      <c r="BZ427" s="10"/>
      <c r="CA427" s="10"/>
      <c r="CB427" s="10"/>
      <c r="CC427" s="10"/>
      <c r="CD427" s="10"/>
      <c r="CE427" s="10"/>
      <c r="CF427" s="10"/>
      <c r="CG427" s="10"/>
      <c r="CH427" s="10"/>
      <c r="CI427" s="10"/>
      <c r="CJ427" s="10"/>
      <c r="CK427" s="10"/>
      <c r="CL427" s="10"/>
      <c r="CM427" s="10"/>
      <c r="CN427" s="10"/>
      <c r="CO427" s="10"/>
      <c r="CP427" s="10"/>
      <c r="CQ427" s="10"/>
      <c r="CR427" s="10"/>
      <c r="CS427" s="10"/>
      <c r="CT427" s="10"/>
      <c r="CU427" s="10"/>
      <c r="CV427" s="10"/>
      <c r="CW427" s="10"/>
      <c r="CX427" s="10"/>
      <c r="CY427" s="10"/>
      <c r="CZ427" s="10"/>
      <c r="DA427" s="10"/>
      <c r="DB427" s="10"/>
      <c r="DC427" s="10"/>
      <c r="DD427" s="10"/>
      <c r="DE427" s="10"/>
      <c r="DF427" s="10"/>
      <c r="DG427" s="10"/>
      <c r="DH427" s="10"/>
      <c r="DI427" s="10"/>
      <c r="DJ427" s="10"/>
      <c r="DK427" s="10"/>
      <c r="DL427" s="10"/>
      <c r="DM427" s="10"/>
      <c r="DN427" s="10"/>
      <c r="DO427" s="10"/>
      <c r="DP427" s="10"/>
      <c r="DQ427" s="10"/>
      <c r="DR427" s="10"/>
      <c r="DS427" s="10"/>
      <c r="DT427" s="10"/>
      <c r="DU427" s="10"/>
      <c r="DV427" s="10"/>
      <c r="DW427" s="10"/>
      <c r="DX427" s="10"/>
      <c r="DY427" s="10"/>
      <c r="DZ427" s="10"/>
      <c r="EA427" s="10"/>
      <c r="EB427" s="10"/>
      <c r="EC427" s="10"/>
      <c r="ED427" s="10"/>
      <c r="EE427" s="10"/>
      <c r="EF427" s="10"/>
      <c r="EG427" s="10"/>
      <c r="EH427" s="10"/>
      <c r="EI427" s="10"/>
      <c r="EJ427" s="10"/>
      <c r="EK427" s="10"/>
      <c r="EL427" s="10"/>
      <c r="EM427" s="10"/>
      <c r="EN427" s="10"/>
      <c r="EO427" s="10"/>
      <c r="EP427" s="10"/>
      <c r="EQ427" s="10"/>
      <c r="ER427" s="10"/>
      <c r="ES427" s="10"/>
      <c r="ET427" s="10"/>
      <c r="EU427" s="10"/>
      <c r="EV427" s="10"/>
      <c r="EW427" s="10"/>
      <c r="EX427" s="10"/>
      <c r="EY427" s="10"/>
      <c r="EZ427" s="10"/>
      <c r="FA427" s="10"/>
      <c r="FB427" s="10"/>
      <c r="FC427" s="10"/>
      <c r="FD427" s="10"/>
      <c r="FE427" s="10"/>
      <c r="FF427" s="10"/>
      <c r="FG427" s="10"/>
      <c r="FH427" s="10"/>
      <c r="FI427" s="10"/>
      <c r="FJ427" s="10"/>
      <c r="FK427" s="10"/>
      <c r="FL427" s="10"/>
      <c r="FM427" s="10"/>
      <c r="FN427" s="10"/>
      <c r="FO427" s="10"/>
      <c r="FP427" s="10"/>
      <c r="FQ427" s="10"/>
      <c r="FR427" s="10"/>
      <c r="FS427" s="10"/>
      <c r="FT427" s="10"/>
      <c r="FU427" s="10"/>
      <c r="FV427" s="10"/>
      <c r="FW427" s="10"/>
      <c r="FX427" s="10"/>
      <c r="FY427" s="10"/>
      <c r="FZ427" s="10"/>
      <c r="GA427" s="10"/>
      <c r="GB427" s="10"/>
      <c r="GC427" s="10"/>
      <c r="GD427" s="10"/>
      <c r="GE427" s="10"/>
      <c r="GF427" s="10"/>
      <c r="GG427" s="10"/>
      <c r="GH427" s="10"/>
      <c r="GI427" s="10"/>
      <c r="GJ427" s="10"/>
      <c r="GK427" s="10"/>
      <c r="GL427" s="10"/>
      <c r="GM427" s="10"/>
      <c r="GN427" s="10"/>
      <c r="GO427" s="10"/>
      <c r="GP427" s="10"/>
      <c r="GQ427" s="10"/>
      <c r="GR427" s="10"/>
      <c r="GS427" s="10"/>
      <c r="GT427" s="10"/>
      <c r="GU427" s="10"/>
      <c r="GV427" s="10"/>
      <c r="GW427" s="10"/>
      <c r="GX427" s="10"/>
      <c r="GY427" s="10"/>
      <c r="GZ427" s="10"/>
      <c r="HA427" s="10"/>
      <c r="HB427" s="10"/>
      <c r="HC427" s="10"/>
      <c r="HD427" s="10"/>
      <c r="HE427" s="10"/>
      <c r="HF427" s="10"/>
      <c r="HG427" s="10"/>
      <c r="HH427" s="10"/>
      <c r="HI427" s="10"/>
      <c r="HJ427" s="10"/>
      <c r="HK427" s="10"/>
      <c r="HL427" s="10"/>
      <c r="HM427" s="10"/>
      <c r="HN427" s="10"/>
      <c r="HO427" s="10"/>
      <c r="HP427" s="10"/>
      <c r="HQ427" s="10"/>
      <c r="HR427" s="10"/>
      <c r="HS427" s="10"/>
      <c r="HT427" s="10"/>
      <c r="HU427" s="10"/>
      <c r="HV427" s="10"/>
      <c r="HW427" s="10"/>
      <c r="HX427" s="10"/>
      <c r="HY427" s="10"/>
      <c r="HZ427" s="10"/>
      <c r="IA427" s="10"/>
      <c r="IB427" s="10"/>
      <c r="IC427" s="10"/>
      <c r="ID427" s="10"/>
      <c r="IE427" s="10"/>
      <c r="IF427" s="10"/>
      <c r="IG427" s="10"/>
      <c r="IH427" s="10"/>
      <c r="II427" s="10"/>
      <c r="IJ427" s="10"/>
      <c r="IK427" s="10"/>
      <c r="IL427" s="10"/>
      <c r="IM427" s="10"/>
      <c r="IN427" s="10"/>
      <c r="IO427" s="10"/>
      <c r="IP427" s="10"/>
      <c r="IQ427" s="10"/>
      <c r="IR427" s="10"/>
      <c r="IS427" s="10"/>
      <c r="IT427" s="10"/>
      <c r="IU427" s="10"/>
      <c r="IV427" s="10"/>
      <c r="IW427" s="10"/>
      <c r="IX427" s="10"/>
      <c r="IY427" s="10"/>
      <c r="IZ427" s="10"/>
      <c r="JA427" s="10"/>
      <c r="JB427" s="10"/>
      <c r="JC427" s="10"/>
      <c r="JD427" s="10"/>
      <c r="JE427" s="10"/>
      <c r="JF427" s="10"/>
      <c r="JG427" s="10"/>
      <c r="JH427" s="10"/>
      <c r="JI427" s="10"/>
      <c r="JJ427" s="10"/>
      <c r="JK427" s="10"/>
      <c r="JL427" s="10"/>
      <c r="JM427" s="10"/>
      <c r="JN427" s="10"/>
      <c r="JO427" s="10"/>
      <c r="JP427" s="10"/>
      <c r="JQ427" s="10"/>
      <c r="JR427" s="10"/>
      <c r="JS427" s="10"/>
      <c r="JT427" s="10"/>
      <c r="JU427" s="10"/>
      <c r="JV427" s="10"/>
    </row>
    <row r="428" spans="1:282" s="1" customFormat="1" x14ac:dyDescent="0.25">
      <c r="A428" s="34" t="s">
        <v>354</v>
      </c>
      <c r="B428" s="34"/>
      <c r="C428" s="35"/>
      <c r="D428" s="34"/>
      <c r="E428" s="58"/>
      <c r="F428" s="58"/>
      <c r="G428" s="58"/>
      <c r="H428" s="58"/>
      <c r="I428" s="58"/>
      <c r="J428" s="58"/>
      <c r="K428" s="58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 s="10"/>
      <c r="AM428" s="10"/>
      <c r="AN428" s="10"/>
      <c r="AO428" s="10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0"/>
      <c r="BB428" s="10"/>
      <c r="BC428" s="10"/>
      <c r="BD428" s="10"/>
      <c r="BE428" s="10"/>
      <c r="BF428" s="10"/>
      <c r="BG428" s="10"/>
      <c r="BH428" s="10"/>
      <c r="BI428" s="10"/>
      <c r="BJ428" s="10"/>
      <c r="BK428" s="10"/>
      <c r="BL428" s="10"/>
      <c r="BM428" s="10"/>
      <c r="BN428" s="10"/>
      <c r="BO428" s="10"/>
      <c r="BP428" s="10"/>
      <c r="BQ428" s="10"/>
      <c r="BR428" s="10"/>
      <c r="BS428" s="10"/>
      <c r="BT428" s="10"/>
      <c r="BU428" s="10"/>
      <c r="BV428" s="10"/>
      <c r="BW428" s="10"/>
      <c r="BX428" s="10"/>
      <c r="BY428" s="10"/>
      <c r="BZ428" s="10"/>
      <c r="CA428" s="10"/>
      <c r="CB428" s="10"/>
      <c r="CC428" s="10"/>
      <c r="CD428" s="10"/>
      <c r="CE428" s="10"/>
      <c r="CF428" s="10"/>
      <c r="CG428" s="10"/>
      <c r="CH428" s="10"/>
      <c r="CI428" s="10"/>
      <c r="CJ428" s="10"/>
      <c r="CK428" s="10"/>
      <c r="CL428" s="10"/>
      <c r="CM428" s="10"/>
      <c r="CN428" s="10"/>
      <c r="CO428" s="10"/>
      <c r="CP428" s="10"/>
      <c r="CQ428" s="10"/>
      <c r="CR428" s="10"/>
      <c r="CS428" s="10"/>
      <c r="CT428" s="10"/>
      <c r="CU428" s="10"/>
      <c r="CV428" s="10"/>
      <c r="CW428" s="10"/>
      <c r="CX428" s="10"/>
      <c r="CY428" s="10"/>
      <c r="CZ428" s="10"/>
      <c r="DA428" s="10"/>
      <c r="DB428" s="10"/>
      <c r="DC428" s="10"/>
      <c r="DD428" s="10"/>
      <c r="DE428" s="10"/>
      <c r="DF428" s="10"/>
      <c r="DG428" s="10"/>
      <c r="DH428" s="10"/>
      <c r="DI428" s="10"/>
      <c r="DJ428" s="10"/>
      <c r="DK428" s="10"/>
      <c r="DL428" s="10"/>
      <c r="DM428" s="10"/>
      <c r="DN428" s="10"/>
      <c r="DO428" s="10"/>
      <c r="DP428" s="10"/>
      <c r="DQ428" s="10"/>
      <c r="DR428" s="10"/>
      <c r="DS428" s="10"/>
      <c r="DT428" s="10"/>
      <c r="DU428" s="10"/>
      <c r="DV428" s="10"/>
      <c r="DW428" s="10"/>
      <c r="DX428" s="10"/>
      <c r="DY428" s="10"/>
      <c r="DZ428" s="10"/>
      <c r="EA428" s="10"/>
      <c r="EB428" s="10"/>
      <c r="EC428" s="10"/>
      <c r="ED428" s="10"/>
      <c r="EE428" s="10"/>
      <c r="EF428" s="10"/>
      <c r="EG428" s="10"/>
      <c r="EH428" s="10"/>
      <c r="EI428" s="10"/>
      <c r="EJ428" s="10"/>
      <c r="EK428" s="10"/>
      <c r="EL428" s="10"/>
      <c r="EM428" s="10"/>
      <c r="EN428" s="10"/>
      <c r="EO428" s="10"/>
      <c r="EP428" s="10"/>
      <c r="EQ428" s="10"/>
      <c r="ER428" s="10"/>
      <c r="ES428" s="10"/>
      <c r="ET428" s="10"/>
      <c r="EU428" s="10"/>
      <c r="EV428" s="10"/>
      <c r="EW428" s="10"/>
      <c r="EX428" s="10"/>
      <c r="EY428" s="10"/>
      <c r="EZ428" s="10"/>
      <c r="FA428" s="10"/>
      <c r="FB428" s="10"/>
      <c r="FC428" s="10"/>
      <c r="FD428" s="10"/>
      <c r="FE428" s="10"/>
      <c r="FF428" s="10"/>
      <c r="FG428" s="10"/>
      <c r="FH428" s="10"/>
      <c r="FI428" s="10"/>
      <c r="FJ428" s="10"/>
      <c r="FK428" s="10"/>
      <c r="FL428" s="10"/>
      <c r="FM428" s="10"/>
      <c r="FN428" s="10"/>
      <c r="FO428" s="10"/>
      <c r="FP428" s="10"/>
      <c r="FQ428" s="10"/>
      <c r="FR428" s="10"/>
      <c r="FS428" s="10"/>
      <c r="FT428" s="10"/>
      <c r="FU428" s="10"/>
      <c r="FV428" s="10"/>
      <c r="FW428" s="10"/>
      <c r="FX428" s="10"/>
      <c r="FY428" s="10"/>
      <c r="FZ428" s="10"/>
      <c r="GA428" s="10"/>
      <c r="GB428" s="10"/>
      <c r="GC428" s="10"/>
      <c r="GD428" s="10"/>
      <c r="GE428" s="10"/>
      <c r="GF428" s="10"/>
      <c r="GG428" s="10"/>
      <c r="GH428" s="10"/>
      <c r="GI428" s="10"/>
      <c r="GJ428" s="10"/>
      <c r="GK428" s="10"/>
      <c r="GL428" s="10"/>
      <c r="GM428" s="10"/>
      <c r="GN428" s="10"/>
      <c r="GO428" s="10"/>
      <c r="GP428" s="10"/>
      <c r="GQ428" s="10"/>
      <c r="GR428" s="10"/>
      <c r="GS428" s="10"/>
      <c r="GT428" s="10"/>
      <c r="GU428" s="10"/>
      <c r="GV428" s="10"/>
      <c r="GW428" s="10"/>
      <c r="GX428" s="10"/>
      <c r="GY428" s="10"/>
      <c r="GZ428" s="10"/>
      <c r="HA428" s="10"/>
      <c r="HB428" s="10"/>
      <c r="HC428" s="10"/>
      <c r="HD428" s="10"/>
      <c r="HE428" s="10"/>
      <c r="HF428" s="10"/>
      <c r="HG428" s="10"/>
      <c r="HH428" s="10"/>
      <c r="HI428" s="10"/>
      <c r="HJ428" s="10"/>
      <c r="HK428" s="10"/>
      <c r="HL428" s="10"/>
      <c r="HM428" s="10"/>
      <c r="HN428" s="10"/>
      <c r="HO428" s="10"/>
      <c r="HP428" s="10"/>
      <c r="HQ428" s="10"/>
      <c r="HR428" s="10"/>
      <c r="HS428" s="10"/>
      <c r="HT428" s="10"/>
      <c r="HU428" s="10"/>
      <c r="HV428" s="10"/>
      <c r="HW428" s="10"/>
      <c r="HX428" s="10"/>
      <c r="HY428" s="10"/>
      <c r="HZ428" s="10"/>
      <c r="IA428" s="10"/>
      <c r="IB428" s="10"/>
      <c r="IC428" s="10"/>
      <c r="ID428" s="10"/>
      <c r="IE428" s="10"/>
      <c r="IF428" s="10"/>
      <c r="IG428" s="10"/>
      <c r="IH428" s="10"/>
      <c r="II428" s="10"/>
      <c r="IJ428" s="10"/>
      <c r="IK428" s="10"/>
      <c r="IL428" s="10"/>
      <c r="IM428" s="10"/>
      <c r="IN428" s="10"/>
      <c r="IO428" s="10"/>
      <c r="IP428" s="10"/>
      <c r="IQ428" s="10"/>
      <c r="IR428" s="10"/>
      <c r="IS428" s="10"/>
      <c r="IT428" s="10"/>
      <c r="IU428" s="10"/>
      <c r="IV428" s="10"/>
      <c r="IW428" s="10"/>
      <c r="IX428" s="10"/>
      <c r="IY428" s="10"/>
      <c r="IZ428" s="10"/>
      <c r="JA428" s="10"/>
      <c r="JB428" s="10"/>
      <c r="JC428" s="10"/>
      <c r="JD428" s="10"/>
      <c r="JE428" s="10"/>
      <c r="JF428" s="10"/>
      <c r="JG428" s="10"/>
      <c r="JH428" s="10"/>
      <c r="JI428" s="10"/>
      <c r="JJ428" s="10"/>
      <c r="JK428" s="10"/>
      <c r="JL428" s="10"/>
      <c r="JM428" s="10"/>
      <c r="JN428" s="10"/>
      <c r="JO428" s="10"/>
      <c r="JP428" s="10"/>
      <c r="JQ428" s="10"/>
      <c r="JR428" s="10"/>
      <c r="JS428" s="10"/>
      <c r="JT428" s="10"/>
      <c r="JU428" s="10"/>
      <c r="JV428" s="10"/>
    </row>
    <row r="429" spans="1:282" s="1" customFormat="1" x14ac:dyDescent="0.25">
      <c r="A429" s="12" t="s">
        <v>355</v>
      </c>
      <c r="B429" s="12" t="s">
        <v>206</v>
      </c>
      <c r="C429" s="31" t="s">
        <v>307</v>
      </c>
      <c r="D429" s="12" t="s">
        <v>204</v>
      </c>
      <c r="E429" s="59">
        <v>32000</v>
      </c>
      <c r="F429" s="59">
        <v>918.4</v>
      </c>
      <c r="G429" s="59">
        <v>0</v>
      </c>
      <c r="H429" s="59">
        <v>972.8</v>
      </c>
      <c r="I429" s="40">
        <v>1908.33</v>
      </c>
      <c r="J429" s="59">
        <f>+F429+G429+H429+I429</f>
        <v>3799.53</v>
      </c>
      <c r="K429" s="59">
        <f>+E429-J429</f>
        <v>28200.47</v>
      </c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  <c r="AL429" s="10"/>
      <c r="AM429" s="10"/>
      <c r="AN429" s="10"/>
      <c r="AO429" s="10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0"/>
      <c r="BA429" s="10"/>
      <c r="BB429" s="10"/>
      <c r="BC429" s="10"/>
      <c r="BD429" s="10"/>
      <c r="BE429" s="10"/>
      <c r="BF429" s="10"/>
      <c r="BG429" s="10"/>
      <c r="BH429" s="10"/>
      <c r="BI429" s="10"/>
      <c r="BJ429" s="10"/>
      <c r="BK429" s="10"/>
      <c r="BL429" s="10"/>
      <c r="BM429" s="10"/>
      <c r="BN429" s="10"/>
      <c r="BO429" s="10"/>
      <c r="BP429" s="10"/>
      <c r="BQ429" s="10"/>
      <c r="BR429" s="10"/>
      <c r="BS429" s="10"/>
      <c r="BT429" s="10"/>
      <c r="BU429" s="10"/>
      <c r="BV429" s="10"/>
      <c r="BW429" s="10"/>
      <c r="BX429" s="10"/>
      <c r="BY429" s="10"/>
      <c r="BZ429" s="10"/>
      <c r="CA429" s="10"/>
      <c r="CB429" s="10"/>
      <c r="CC429" s="10"/>
      <c r="CD429" s="10"/>
      <c r="CE429" s="10"/>
      <c r="CF429" s="10"/>
      <c r="CG429" s="10"/>
      <c r="CH429" s="10"/>
      <c r="CI429" s="10"/>
      <c r="CJ429" s="10"/>
      <c r="CK429" s="10"/>
      <c r="CL429" s="10"/>
      <c r="CM429" s="10"/>
      <c r="CN429" s="10"/>
      <c r="CO429" s="10"/>
      <c r="CP429" s="10"/>
      <c r="CQ429" s="10"/>
      <c r="CR429" s="10"/>
      <c r="CS429" s="10"/>
      <c r="CT429" s="10"/>
      <c r="CU429" s="10"/>
      <c r="CV429" s="10"/>
      <c r="CW429" s="10"/>
      <c r="CX429" s="10"/>
      <c r="CY429" s="10"/>
      <c r="CZ429" s="10"/>
      <c r="DA429" s="10"/>
      <c r="DB429" s="10"/>
      <c r="DC429" s="10"/>
      <c r="DD429" s="10"/>
      <c r="DE429" s="10"/>
      <c r="DF429" s="10"/>
      <c r="DG429" s="10"/>
      <c r="DH429" s="10"/>
      <c r="DI429" s="10"/>
      <c r="DJ429" s="10"/>
      <c r="DK429" s="10"/>
      <c r="DL429" s="10"/>
      <c r="DM429" s="10"/>
      <c r="DN429" s="10"/>
      <c r="DO429" s="10"/>
      <c r="DP429" s="10"/>
      <c r="DQ429" s="10"/>
      <c r="DR429" s="10"/>
      <c r="DS429" s="10"/>
      <c r="DT429" s="10"/>
      <c r="DU429" s="10"/>
      <c r="DV429" s="10"/>
      <c r="DW429" s="10"/>
      <c r="DX429" s="10"/>
      <c r="DY429" s="10"/>
      <c r="DZ429" s="10"/>
      <c r="EA429" s="10"/>
      <c r="EB429" s="10"/>
      <c r="EC429" s="10"/>
      <c r="ED429" s="10"/>
      <c r="EE429" s="10"/>
      <c r="EF429" s="10"/>
      <c r="EG429" s="10"/>
      <c r="EH429" s="10"/>
      <c r="EI429" s="10"/>
      <c r="EJ429" s="10"/>
      <c r="EK429" s="10"/>
      <c r="EL429" s="10"/>
      <c r="EM429" s="10"/>
      <c r="EN429" s="10"/>
      <c r="EO429" s="10"/>
      <c r="EP429" s="10"/>
      <c r="EQ429" s="10"/>
      <c r="ER429" s="10"/>
      <c r="ES429" s="10"/>
      <c r="ET429" s="10"/>
      <c r="EU429" s="10"/>
      <c r="EV429" s="10"/>
      <c r="EW429" s="10"/>
      <c r="EX429" s="10"/>
      <c r="EY429" s="10"/>
      <c r="EZ429" s="10"/>
      <c r="FA429" s="10"/>
      <c r="FB429" s="10"/>
      <c r="FC429" s="10"/>
      <c r="FD429" s="10"/>
      <c r="FE429" s="10"/>
      <c r="FF429" s="10"/>
      <c r="FG429" s="10"/>
      <c r="FH429" s="10"/>
      <c r="FI429" s="10"/>
      <c r="FJ429" s="10"/>
      <c r="FK429" s="10"/>
      <c r="FL429" s="10"/>
      <c r="FM429" s="10"/>
      <c r="FN429" s="10"/>
      <c r="FO429" s="10"/>
      <c r="FP429" s="10"/>
      <c r="FQ429" s="10"/>
      <c r="FR429" s="10"/>
      <c r="FS429" s="10"/>
      <c r="FT429" s="10"/>
      <c r="FU429" s="10"/>
      <c r="FV429" s="10"/>
      <c r="FW429" s="10"/>
      <c r="FX429" s="10"/>
      <c r="FY429" s="10"/>
      <c r="FZ429" s="10"/>
      <c r="GA429" s="10"/>
      <c r="GB429" s="10"/>
      <c r="GC429" s="10"/>
      <c r="GD429" s="10"/>
      <c r="GE429" s="10"/>
      <c r="GF429" s="10"/>
      <c r="GG429" s="10"/>
      <c r="GH429" s="10"/>
      <c r="GI429" s="10"/>
      <c r="GJ429" s="10"/>
      <c r="GK429" s="10"/>
      <c r="GL429" s="10"/>
      <c r="GM429" s="10"/>
      <c r="GN429" s="10"/>
      <c r="GO429" s="10"/>
      <c r="GP429" s="10"/>
      <c r="GQ429" s="10"/>
      <c r="GR429" s="10"/>
      <c r="GS429" s="10"/>
      <c r="GT429" s="10"/>
      <c r="GU429" s="10"/>
      <c r="GV429" s="10"/>
      <c r="GW429" s="10"/>
      <c r="GX429" s="10"/>
      <c r="GY429" s="10"/>
      <c r="GZ429" s="10"/>
      <c r="HA429" s="10"/>
      <c r="HB429" s="10"/>
      <c r="HC429" s="10"/>
      <c r="HD429" s="10"/>
      <c r="HE429" s="10"/>
      <c r="HF429" s="10"/>
      <c r="HG429" s="10"/>
      <c r="HH429" s="10"/>
      <c r="HI429" s="10"/>
      <c r="HJ429" s="10"/>
      <c r="HK429" s="10"/>
      <c r="HL429" s="10"/>
      <c r="HM429" s="10"/>
      <c r="HN429" s="10"/>
      <c r="HO429" s="10"/>
      <c r="HP429" s="10"/>
      <c r="HQ429" s="10"/>
      <c r="HR429" s="10"/>
      <c r="HS429" s="10"/>
      <c r="HT429" s="10"/>
      <c r="HU429" s="10"/>
      <c r="HV429" s="10"/>
      <c r="HW429" s="10"/>
      <c r="HX429" s="10"/>
      <c r="HY429" s="10"/>
      <c r="HZ429" s="10"/>
      <c r="IA429" s="10"/>
      <c r="IB429" s="10"/>
      <c r="IC429" s="10"/>
      <c r="ID429" s="10"/>
      <c r="IE429" s="10"/>
      <c r="IF429" s="10"/>
      <c r="IG429" s="10"/>
      <c r="IH429" s="10"/>
      <c r="II429" s="10"/>
      <c r="IJ429" s="10"/>
      <c r="IK429" s="10"/>
      <c r="IL429" s="10"/>
      <c r="IM429" s="10"/>
      <c r="IN429" s="10"/>
      <c r="IO429" s="10"/>
      <c r="IP429" s="10"/>
      <c r="IQ429" s="10"/>
      <c r="IR429" s="10"/>
      <c r="IS429" s="10"/>
      <c r="IT429" s="10"/>
      <c r="IU429" s="10"/>
      <c r="IV429" s="10"/>
      <c r="IW429" s="10"/>
      <c r="IX429" s="10"/>
      <c r="IY429" s="10"/>
      <c r="IZ429" s="10"/>
      <c r="JA429" s="10"/>
      <c r="JB429" s="10"/>
      <c r="JC429" s="10"/>
      <c r="JD429" s="10"/>
      <c r="JE429" s="10"/>
      <c r="JF429" s="10"/>
      <c r="JG429" s="10"/>
      <c r="JH429" s="10"/>
      <c r="JI429" s="10"/>
      <c r="JJ429" s="10"/>
      <c r="JK429" s="10"/>
      <c r="JL429" s="10"/>
      <c r="JM429" s="10"/>
      <c r="JN429" s="10"/>
      <c r="JO429" s="10"/>
      <c r="JP429" s="10"/>
      <c r="JQ429" s="10"/>
      <c r="JR429" s="10"/>
      <c r="JS429" s="10"/>
      <c r="JT429" s="10"/>
      <c r="JU429" s="10"/>
      <c r="JV429" s="10"/>
    </row>
    <row r="430" spans="1:282" x14ac:dyDescent="0.25">
      <c r="A430" s="12" t="s">
        <v>134</v>
      </c>
      <c r="B430" s="12" t="s">
        <v>356</v>
      </c>
      <c r="C430" s="31" t="s">
        <v>307</v>
      </c>
      <c r="D430" s="12" t="s">
        <v>203</v>
      </c>
      <c r="E430" s="59">
        <v>45000</v>
      </c>
      <c r="F430" s="59">
        <v>1291.5</v>
      </c>
      <c r="G430" s="59">
        <v>1148.33</v>
      </c>
      <c r="H430" s="59">
        <v>1368</v>
      </c>
      <c r="I430" s="40">
        <v>1650</v>
      </c>
      <c r="J430" s="59">
        <f>+F430+G430+H430+I430</f>
        <v>5457.83</v>
      </c>
      <c r="K430" s="59">
        <f>+E430-J430</f>
        <v>39542.17</v>
      </c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1"/>
      <c r="AY430" s="11"/>
      <c r="AZ430" s="11"/>
      <c r="BA430" s="11"/>
      <c r="BB430" s="11"/>
      <c r="BC430" s="11"/>
      <c r="BD430" s="11"/>
      <c r="BE430" s="11"/>
      <c r="BF430" s="11"/>
      <c r="BG430" s="11"/>
      <c r="BH430" s="11"/>
      <c r="BI430" s="11"/>
      <c r="BJ430" s="11"/>
      <c r="BK430" s="11"/>
      <c r="BL430" s="11"/>
      <c r="BM430" s="11"/>
      <c r="BN430" s="11"/>
      <c r="BO430" s="11"/>
      <c r="BP430" s="11"/>
      <c r="BQ430" s="11"/>
      <c r="BR430" s="11"/>
      <c r="BS430" s="11"/>
      <c r="BT430" s="11"/>
      <c r="BU430" s="11"/>
      <c r="BV430" s="11"/>
      <c r="BW430" s="11"/>
      <c r="BX430" s="11"/>
      <c r="BY430" s="11"/>
      <c r="BZ430" s="11"/>
      <c r="CA430" s="11"/>
      <c r="CB430" s="11"/>
      <c r="CC430" s="11"/>
      <c r="CD430" s="11"/>
      <c r="CE430" s="11"/>
      <c r="CF430" s="11"/>
      <c r="CG430" s="11"/>
      <c r="CH430" s="11"/>
      <c r="CI430" s="11"/>
      <c r="CJ430" s="11"/>
      <c r="CK430" s="11"/>
      <c r="CL430" s="11"/>
      <c r="CM430" s="11"/>
      <c r="CN430" s="11"/>
      <c r="CO430" s="11"/>
      <c r="CP430" s="11"/>
      <c r="CQ430" s="11"/>
      <c r="CR430" s="11"/>
      <c r="CS430" s="11"/>
      <c r="CT430" s="11"/>
      <c r="CU430" s="11"/>
      <c r="CV430" s="11"/>
      <c r="CW430" s="11"/>
      <c r="CX430" s="11"/>
      <c r="CY430" s="11"/>
      <c r="CZ430" s="11"/>
      <c r="DA430" s="11"/>
      <c r="DB430" s="11"/>
      <c r="DC430" s="11"/>
      <c r="DD430" s="11"/>
      <c r="DE430" s="11"/>
      <c r="DF430" s="11"/>
      <c r="DG430" s="11"/>
      <c r="DH430" s="11"/>
      <c r="DI430" s="11"/>
      <c r="DJ430" s="11"/>
      <c r="DK430" s="11"/>
      <c r="DL430" s="11"/>
      <c r="DM430" s="11"/>
      <c r="DN430" s="11"/>
      <c r="DO430" s="11"/>
      <c r="DP430" s="11"/>
      <c r="DQ430" s="11"/>
      <c r="DR430" s="11"/>
      <c r="DS430" s="11"/>
      <c r="DT430" s="11"/>
      <c r="DU430" s="11"/>
      <c r="DV430" s="11"/>
      <c r="DW430" s="11"/>
      <c r="DX430" s="11"/>
      <c r="DY430" s="11"/>
      <c r="DZ430" s="11"/>
      <c r="EA430" s="11"/>
      <c r="EB430" s="11"/>
      <c r="EC430" s="11"/>
      <c r="ED430" s="11"/>
      <c r="EE430" s="11"/>
      <c r="EF430" s="11"/>
      <c r="EG430" s="11"/>
      <c r="EH430" s="11"/>
      <c r="EI430" s="11"/>
      <c r="EJ430" s="11"/>
      <c r="EK430" s="11"/>
      <c r="EL430" s="11"/>
      <c r="EM430" s="11"/>
      <c r="EN430" s="11"/>
      <c r="EO430" s="11"/>
      <c r="EP430" s="11"/>
      <c r="EQ430" s="11"/>
      <c r="ER430" s="11"/>
      <c r="ES430" s="11"/>
      <c r="ET430" s="11"/>
      <c r="EU430" s="11"/>
      <c r="EV430" s="11"/>
      <c r="EW430" s="11"/>
      <c r="EX430" s="11"/>
      <c r="EY430" s="11"/>
      <c r="EZ430" s="11"/>
      <c r="FA430" s="11"/>
      <c r="FB430" s="11"/>
      <c r="FC430" s="11"/>
      <c r="FD430" s="11"/>
      <c r="FE430" s="11"/>
      <c r="FF430" s="11"/>
      <c r="FG430" s="11"/>
      <c r="FH430" s="11"/>
      <c r="FI430" s="11"/>
      <c r="FJ430" s="11"/>
      <c r="FK430" s="11"/>
      <c r="FL430" s="11"/>
      <c r="FM430" s="11"/>
      <c r="FN430" s="11"/>
      <c r="FO430" s="11"/>
      <c r="FP430" s="11"/>
      <c r="FQ430" s="11"/>
      <c r="FR430" s="11"/>
      <c r="FS430" s="11"/>
      <c r="FT430" s="11"/>
      <c r="FU430" s="11"/>
      <c r="FV430" s="11"/>
      <c r="FW430" s="11"/>
      <c r="FX430" s="11"/>
      <c r="FY430" s="11"/>
      <c r="FZ430" s="11"/>
      <c r="GA430" s="11"/>
      <c r="GB430" s="11"/>
      <c r="GC430" s="11"/>
      <c r="GD430" s="11"/>
      <c r="GE430" s="11"/>
      <c r="GF430" s="11"/>
      <c r="GG430" s="11"/>
      <c r="GH430" s="11"/>
      <c r="GI430" s="11"/>
      <c r="GJ430" s="11"/>
      <c r="GK430" s="11"/>
      <c r="GL430" s="11"/>
      <c r="GM430" s="11"/>
      <c r="GN430" s="11"/>
      <c r="GO430" s="11"/>
      <c r="GP430" s="11"/>
      <c r="GQ430" s="11"/>
      <c r="GR430" s="11"/>
      <c r="GS430" s="11"/>
      <c r="GT430" s="11"/>
      <c r="GU430" s="11"/>
      <c r="GV430" s="11"/>
      <c r="GW430" s="11"/>
      <c r="GX430" s="11"/>
      <c r="GY430" s="11"/>
      <c r="GZ430" s="11"/>
      <c r="HA430" s="11"/>
      <c r="HB430" s="11"/>
      <c r="HC430" s="11"/>
      <c r="HD430" s="11"/>
      <c r="HE430" s="11"/>
      <c r="HF430" s="11"/>
      <c r="HG430" s="11"/>
      <c r="HH430" s="11"/>
      <c r="HI430" s="11"/>
      <c r="HJ430" s="11"/>
      <c r="HK430" s="11"/>
      <c r="HL430" s="11"/>
      <c r="HM430" s="11"/>
      <c r="HN430" s="11"/>
      <c r="HO430" s="11"/>
      <c r="HP430" s="11"/>
      <c r="HQ430" s="11"/>
      <c r="HR430" s="11"/>
      <c r="HS430" s="11"/>
      <c r="HT430" s="11"/>
      <c r="HU430" s="11"/>
      <c r="HV430" s="11"/>
      <c r="HW430" s="11"/>
      <c r="HX430" s="11"/>
      <c r="HY430" s="11"/>
      <c r="HZ430" s="11"/>
      <c r="IA430" s="11"/>
      <c r="IB430" s="11"/>
      <c r="IC430" s="11"/>
      <c r="ID430" s="11"/>
      <c r="IE430" s="11"/>
      <c r="IF430" s="11"/>
      <c r="IG430" s="11"/>
      <c r="IH430" s="11"/>
      <c r="II430" s="11"/>
      <c r="IJ430" s="11"/>
      <c r="IK430" s="11"/>
      <c r="IL430" s="11"/>
      <c r="IM430" s="11"/>
      <c r="IN430" s="11"/>
      <c r="IO430" s="11"/>
      <c r="IP430" s="11"/>
      <c r="IQ430" s="11"/>
      <c r="IR430" s="11"/>
      <c r="IS430" s="11"/>
      <c r="IT430" s="11"/>
      <c r="IU430" s="11"/>
      <c r="IV430" s="11"/>
      <c r="IW430" s="11"/>
      <c r="IX430" s="11"/>
      <c r="IY430" s="11"/>
      <c r="IZ430" s="11"/>
      <c r="JA430" s="11"/>
      <c r="JB430" s="11"/>
      <c r="JC430" s="11"/>
      <c r="JD430" s="11"/>
      <c r="JE430" s="11"/>
      <c r="JF430" s="11"/>
      <c r="JG430" s="11"/>
      <c r="JH430" s="11"/>
      <c r="JI430" s="11"/>
      <c r="JJ430" s="11"/>
      <c r="JK430" s="11"/>
      <c r="JL430" s="11"/>
      <c r="JM430" s="11"/>
      <c r="JN430" s="11"/>
      <c r="JO430" s="11"/>
      <c r="JP430" s="11"/>
      <c r="JQ430" s="11"/>
      <c r="JR430" s="11"/>
      <c r="JS430" s="11"/>
      <c r="JT430" s="11"/>
      <c r="JU430" s="11"/>
      <c r="JV430" s="11"/>
    </row>
    <row r="431" spans="1:282" x14ac:dyDescent="0.25">
      <c r="A431" s="12" t="s">
        <v>371</v>
      </c>
      <c r="B431" s="12" t="s">
        <v>16</v>
      </c>
      <c r="C431" s="31" t="s">
        <v>307</v>
      </c>
      <c r="D431" s="12" t="s">
        <v>203</v>
      </c>
      <c r="E431" s="59">
        <v>123500</v>
      </c>
      <c r="F431" s="59">
        <v>3544.45</v>
      </c>
      <c r="G431" s="59">
        <v>17633.16</v>
      </c>
      <c r="H431" s="59">
        <v>3754.4</v>
      </c>
      <c r="I431" s="40">
        <v>25</v>
      </c>
      <c r="J431" s="59">
        <f>+F431+G431+H431+I431</f>
        <v>24957.01</v>
      </c>
      <c r="K431" s="59">
        <f>+E431-J431</f>
        <v>98542.99</v>
      </c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1"/>
      <c r="AY431" s="11"/>
      <c r="AZ431" s="11"/>
      <c r="BA431" s="11"/>
      <c r="BB431" s="11"/>
      <c r="BC431" s="11"/>
      <c r="BD431" s="11"/>
      <c r="BE431" s="11"/>
      <c r="BF431" s="11"/>
      <c r="BG431" s="11"/>
      <c r="BH431" s="11"/>
      <c r="BI431" s="11"/>
      <c r="BJ431" s="11"/>
      <c r="BK431" s="11"/>
      <c r="BL431" s="11"/>
      <c r="BM431" s="11"/>
      <c r="BN431" s="11"/>
      <c r="BO431" s="11"/>
      <c r="BP431" s="11"/>
      <c r="BQ431" s="11"/>
      <c r="BR431" s="11"/>
      <c r="BS431" s="11"/>
      <c r="BT431" s="11"/>
      <c r="BU431" s="11"/>
      <c r="BV431" s="11"/>
      <c r="BW431" s="11"/>
      <c r="BX431" s="11"/>
      <c r="BY431" s="11"/>
      <c r="BZ431" s="11"/>
      <c r="CA431" s="11"/>
      <c r="CB431" s="11"/>
      <c r="CC431" s="11"/>
      <c r="CD431" s="11"/>
      <c r="CE431" s="11"/>
      <c r="CF431" s="11"/>
      <c r="CG431" s="11"/>
      <c r="CH431" s="11"/>
      <c r="CI431" s="11"/>
      <c r="CJ431" s="11"/>
      <c r="CK431" s="11"/>
      <c r="CL431" s="11"/>
      <c r="CM431" s="11"/>
      <c r="CN431" s="11"/>
      <c r="CO431" s="11"/>
      <c r="CP431" s="11"/>
      <c r="CQ431" s="11"/>
      <c r="CR431" s="11"/>
      <c r="CS431" s="11"/>
      <c r="CT431" s="11"/>
      <c r="CU431" s="11"/>
      <c r="CV431" s="11"/>
      <c r="CW431" s="11"/>
      <c r="CX431" s="11"/>
      <c r="CY431" s="11"/>
      <c r="CZ431" s="11"/>
      <c r="DA431" s="11"/>
      <c r="DB431" s="11"/>
      <c r="DC431" s="11"/>
      <c r="DD431" s="11"/>
      <c r="DE431" s="11"/>
      <c r="DF431" s="11"/>
      <c r="DG431" s="11"/>
      <c r="DH431" s="11"/>
      <c r="DI431" s="11"/>
      <c r="DJ431" s="11"/>
      <c r="DK431" s="11"/>
      <c r="DL431" s="11"/>
      <c r="DM431" s="11"/>
      <c r="DN431" s="11"/>
      <c r="DO431" s="11"/>
      <c r="DP431" s="11"/>
      <c r="DQ431" s="11"/>
      <c r="DR431" s="11"/>
      <c r="DS431" s="11"/>
      <c r="DT431" s="11"/>
      <c r="DU431" s="11"/>
      <c r="DV431" s="11"/>
      <c r="DW431" s="11"/>
      <c r="DX431" s="11"/>
      <c r="DY431" s="11"/>
      <c r="DZ431" s="11"/>
      <c r="EA431" s="11"/>
      <c r="EB431" s="11"/>
      <c r="EC431" s="11"/>
      <c r="ED431" s="11"/>
      <c r="EE431" s="11"/>
      <c r="EF431" s="11"/>
      <c r="EG431" s="11"/>
      <c r="EH431" s="11"/>
      <c r="EI431" s="11"/>
      <c r="EJ431" s="11"/>
      <c r="EK431" s="11"/>
      <c r="EL431" s="11"/>
      <c r="EM431" s="11"/>
      <c r="EN431" s="11"/>
      <c r="EO431" s="11"/>
      <c r="EP431" s="11"/>
      <c r="EQ431" s="11"/>
      <c r="ER431" s="11"/>
      <c r="ES431" s="11"/>
      <c r="ET431" s="11"/>
      <c r="EU431" s="11"/>
      <c r="EV431" s="11"/>
      <c r="EW431" s="11"/>
      <c r="EX431" s="11"/>
      <c r="EY431" s="11"/>
      <c r="EZ431" s="11"/>
      <c r="FA431" s="11"/>
      <c r="FB431" s="11"/>
      <c r="FC431" s="11"/>
      <c r="FD431" s="11"/>
      <c r="FE431" s="11"/>
      <c r="FF431" s="11"/>
      <c r="FG431" s="11"/>
      <c r="FH431" s="11"/>
      <c r="FI431" s="11"/>
      <c r="FJ431" s="11"/>
      <c r="FK431" s="11"/>
      <c r="FL431" s="11"/>
      <c r="FM431" s="11"/>
      <c r="FN431" s="11"/>
      <c r="FO431" s="11"/>
      <c r="FP431" s="11"/>
      <c r="FQ431" s="11"/>
      <c r="FR431" s="11"/>
      <c r="FS431" s="11"/>
      <c r="FT431" s="11"/>
      <c r="FU431" s="11"/>
      <c r="FV431" s="11"/>
      <c r="FW431" s="11"/>
      <c r="FX431" s="11"/>
      <c r="FY431" s="11"/>
      <c r="FZ431" s="11"/>
      <c r="GA431" s="11"/>
      <c r="GB431" s="11"/>
      <c r="GC431" s="11"/>
      <c r="GD431" s="11"/>
      <c r="GE431" s="11"/>
      <c r="GF431" s="11"/>
      <c r="GG431" s="11"/>
      <c r="GH431" s="11"/>
      <c r="GI431" s="11"/>
      <c r="GJ431" s="11"/>
      <c r="GK431" s="11"/>
      <c r="GL431" s="11"/>
      <c r="GM431" s="11"/>
      <c r="GN431" s="11"/>
      <c r="GO431" s="11"/>
      <c r="GP431" s="11"/>
      <c r="GQ431" s="11"/>
      <c r="GR431" s="11"/>
      <c r="GS431" s="11"/>
      <c r="GT431" s="11"/>
      <c r="GU431" s="11"/>
      <c r="GV431" s="11"/>
      <c r="GW431" s="11"/>
      <c r="GX431" s="11"/>
      <c r="GY431" s="11"/>
      <c r="GZ431" s="11"/>
      <c r="HA431" s="11"/>
      <c r="HB431" s="11"/>
      <c r="HC431" s="11"/>
      <c r="HD431" s="11"/>
      <c r="HE431" s="11"/>
      <c r="HF431" s="11"/>
      <c r="HG431" s="11"/>
      <c r="HH431" s="11"/>
      <c r="HI431" s="11"/>
      <c r="HJ431" s="11"/>
      <c r="HK431" s="11"/>
      <c r="HL431" s="11"/>
      <c r="HM431" s="11"/>
      <c r="HN431" s="11"/>
      <c r="HO431" s="11"/>
      <c r="HP431" s="11"/>
      <c r="HQ431" s="11"/>
      <c r="HR431" s="11"/>
      <c r="HS431" s="11"/>
      <c r="HT431" s="11"/>
      <c r="HU431" s="11"/>
      <c r="HV431" s="11"/>
      <c r="HW431" s="11"/>
      <c r="HX431" s="11"/>
      <c r="HY431" s="11"/>
      <c r="HZ431" s="11"/>
      <c r="IA431" s="11"/>
      <c r="IB431" s="11"/>
      <c r="IC431" s="11"/>
      <c r="ID431" s="11"/>
      <c r="IE431" s="11"/>
      <c r="IF431" s="11"/>
      <c r="IG431" s="11"/>
      <c r="IH431" s="11"/>
      <c r="II431" s="11"/>
      <c r="IJ431" s="11"/>
      <c r="IK431" s="11"/>
      <c r="IL431" s="11"/>
      <c r="IM431" s="11"/>
      <c r="IN431" s="11"/>
      <c r="IO431" s="11"/>
      <c r="IP431" s="11"/>
      <c r="IQ431" s="11"/>
      <c r="IR431" s="11"/>
      <c r="IS431" s="11"/>
      <c r="IT431" s="11"/>
      <c r="IU431" s="11"/>
      <c r="IV431" s="11"/>
      <c r="IW431" s="11"/>
      <c r="IX431" s="11"/>
      <c r="IY431" s="11"/>
      <c r="IZ431" s="11"/>
      <c r="JA431" s="11"/>
      <c r="JB431" s="11"/>
      <c r="JC431" s="11"/>
      <c r="JD431" s="11"/>
      <c r="JE431" s="11"/>
      <c r="JF431" s="11"/>
      <c r="JG431" s="11"/>
      <c r="JH431" s="11"/>
      <c r="JI431" s="11"/>
      <c r="JJ431" s="11"/>
      <c r="JK431" s="11"/>
      <c r="JL431" s="11"/>
      <c r="JM431" s="11"/>
      <c r="JN431" s="11"/>
      <c r="JO431" s="11"/>
      <c r="JP431" s="11"/>
      <c r="JQ431" s="11"/>
      <c r="JR431" s="11"/>
      <c r="JS431" s="11"/>
      <c r="JT431" s="11"/>
      <c r="JU431" s="11"/>
      <c r="JV431" s="11"/>
    </row>
    <row r="432" spans="1:282" x14ac:dyDescent="0.25">
      <c r="A432" s="32" t="s">
        <v>12</v>
      </c>
      <c r="B432" s="32">
        <v>3</v>
      </c>
      <c r="C432" s="33"/>
      <c r="D432" s="32"/>
      <c r="E432" s="56">
        <f t="shared" ref="E432:K432" si="88">SUM(E429:E431)</f>
        <v>200500</v>
      </c>
      <c r="F432" s="56">
        <f t="shared" si="88"/>
        <v>5754.35</v>
      </c>
      <c r="G432" s="56">
        <f>SUM(G429:G431)</f>
        <v>18781.490000000002</v>
      </c>
      <c r="H432" s="56">
        <f t="shared" si="88"/>
        <v>6095.2</v>
      </c>
      <c r="I432" s="56">
        <f t="shared" si="88"/>
        <v>3583.33</v>
      </c>
      <c r="J432" s="56">
        <f t="shared" si="88"/>
        <v>34214.370000000003</v>
      </c>
      <c r="K432" s="56">
        <f t="shared" si="88"/>
        <v>166285.63</v>
      </c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1"/>
      <c r="AY432" s="11"/>
      <c r="AZ432" s="11"/>
      <c r="BA432" s="11"/>
      <c r="BB432" s="11"/>
      <c r="BC432" s="11"/>
      <c r="BD432" s="11"/>
      <c r="BE432" s="11"/>
      <c r="BF432" s="11"/>
      <c r="BG432" s="11"/>
      <c r="BH432" s="11"/>
      <c r="BI432" s="11"/>
      <c r="BJ432" s="11"/>
      <c r="BK432" s="11"/>
      <c r="BL432" s="11"/>
      <c r="BM432" s="11"/>
      <c r="BN432" s="11"/>
      <c r="BO432" s="11"/>
      <c r="BP432" s="11"/>
      <c r="BQ432" s="11"/>
      <c r="BR432" s="11"/>
      <c r="BS432" s="11"/>
      <c r="BT432" s="11"/>
      <c r="BU432" s="11"/>
      <c r="BV432" s="11"/>
      <c r="BW432" s="11"/>
      <c r="BX432" s="11"/>
      <c r="BY432" s="11"/>
      <c r="BZ432" s="11"/>
      <c r="CA432" s="11"/>
      <c r="CB432" s="11"/>
      <c r="CC432" s="11"/>
      <c r="CD432" s="11"/>
      <c r="CE432" s="11"/>
      <c r="CF432" s="11"/>
      <c r="CG432" s="11"/>
      <c r="CH432" s="11"/>
      <c r="CI432" s="11"/>
      <c r="CJ432" s="11"/>
      <c r="CK432" s="11"/>
      <c r="CL432" s="11"/>
      <c r="CM432" s="11"/>
      <c r="CN432" s="11"/>
      <c r="CO432" s="11"/>
      <c r="CP432" s="11"/>
      <c r="CQ432" s="11"/>
      <c r="CR432" s="11"/>
      <c r="CS432" s="11"/>
      <c r="CT432" s="11"/>
      <c r="CU432" s="11"/>
      <c r="CV432" s="11"/>
      <c r="CW432" s="11"/>
      <c r="CX432" s="11"/>
      <c r="CY432" s="11"/>
      <c r="CZ432" s="11"/>
      <c r="DA432" s="11"/>
      <c r="DB432" s="11"/>
      <c r="DC432" s="11"/>
      <c r="DD432" s="11"/>
      <c r="DE432" s="11"/>
      <c r="DF432" s="11"/>
      <c r="DG432" s="11"/>
      <c r="DH432" s="11"/>
      <c r="DI432" s="11"/>
      <c r="DJ432" s="11"/>
      <c r="DK432" s="11"/>
      <c r="DL432" s="11"/>
      <c r="DM432" s="11"/>
      <c r="DN432" s="11"/>
      <c r="DO432" s="11"/>
      <c r="DP432" s="11"/>
      <c r="DQ432" s="11"/>
      <c r="DR432" s="11"/>
      <c r="DS432" s="11"/>
      <c r="DT432" s="11"/>
      <c r="DU432" s="11"/>
      <c r="DV432" s="11"/>
      <c r="DW432" s="11"/>
      <c r="DX432" s="11"/>
      <c r="DY432" s="11"/>
      <c r="DZ432" s="11"/>
      <c r="EA432" s="11"/>
      <c r="EB432" s="11"/>
      <c r="EC432" s="11"/>
      <c r="ED432" s="11"/>
      <c r="EE432" s="11"/>
      <c r="EF432" s="11"/>
      <c r="EG432" s="11"/>
      <c r="EH432" s="11"/>
      <c r="EI432" s="11"/>
      <c r="EJ432" s="11"/>
      <c r="EK432" s="11"/>
      <c r="EL432" s="11"/>
      <c r="EM432" s="11"/>
      <c r="EN432" s="11"/>
      <c r="EO432" s="11"/>
      <c r="EP432" s="11"/>
      <c r="EQ432" s="11"/>
      <c r="ER432" s="11"/>
      <c r="ES432" s="11"/>
      <c r="ET432" s="11"/>
      <c r="EU432" s="11"/>
      <c r="EV432" s="11"/>
      <c r="EW432" s="11"/>
      <c r="EX432" s="11"/>
      <c r="EY432" s="11"/>
      <c r="EZ432" s="11"/>
      <c r="FA432" s="11"/>
      <c r="FB432" s="11"/>
      <c r="FC432" s="11"/>
      <c r="FD432" s="11"/>
      <c r="FE432" s="11"/>
      <c r="FF432" s="11"/>
      <c r="FG432" s="11"/>
      <c r="FH432" s="11"/>
      <c r="FI432" s="11"/>
      <c r="FJ432" s="11"/>
      <c r="FK432" s="11"/>
      <c r="FL432" s="11"/>
      <c r="FM432" s="11"/>
      <c r="FN432" s="11"/>
      <c r="FO432" s="11"/>
      <c r="FP432" s="11"/>
      <c r="FQ432" s="11"/>
      <c r="FR432" s="11"/>
      <c r="FS432" s="11"/>
      <c r="FT432" s="11"/>
      <c r="FU432" s="11"/>
      <c r="FV432" s="11"/>
      <c r="FW432" s="11"/>
      <c r="FX432" s="11"/>
      <c r="FY432" s="11"/>
      <c r="FZ432" s="11"/>
      <c r="GA432" s="11"/>
      <c r="GB432" s="11"/>
      <c r="GC432" s="11"/>
      <c r="GD432" s="11"/>
      <c r="GE432" s="11"/>
      <c r="GF432" s="11"/>
      <c r="GG432" s="11"/>
      <c r="GH432" s="11"/>
      <c r="GI432" s="11"/>
      <c r="GJ432" s="11"/>
      <c r="GK432" s="11"/>
      <c r="GL432" s="11"/>
      <c r="GM432" s="11"/>
      <c r="GN432" s="11"/>
      <c r="GO432" s="11"/>
      <c r="GP432" s="11"/>
      <c r="GQ432" s="11"/>
      <c r="GR432" s="11"/>
      <c r="GS432" s="11"/>
      <c r="GT432" s="11"/>
      <c r="GU432" s="11"/>
      <c r="GV432" s="11"/>
      <c r="GW432" s="11"/>
      <c r="GX432" s="11"/>
      <c r="GY432" s="11"/>
      <c r="GZ432" s="11"/>
      <c r="HA432" s="11"/>
      <c r="HB432" s="11"/>
      <c r="HC432" s="11"/>
      <c r="HD432" s="11"/>
      <c r="HE432" s="11"/>
      <c r="HF432" s="11"/>
      <c r="HG432" s="11"/>
      <c r="HH432" s="11"/>
      <c r="HI432" s="11"/>
      <c r="HJ432" s="11"/>
      <c r="HK432" s="11"/>
      <c r="HL432" s="11"/>
      <c r="HM432" s="11"/>
      <c r="HN432" s="11"/>
      <c r="HO432" s="11"/>
      <c r="HP432" s="11"/>
      <c r="HQ432" s="11"/>
      <c r="HR432" s="11"/>
      <c r="HS432" s="11"/>
      <c r="HT432" s="11"/>
      <c r="HU432" s="11"/>
      <c r="HV432" s="11"/>
      <c r="HW432" s="11"/>
      <c r="HX432" s="11"/>
      <c r="HY432" s="11"/>
      <c r="HZ432" s="11"/>
      <c r="IA432" s="11"/>
      <c r="IB432" s="11"/>
      <c r="IC432" s="11"/>
      <c r="ID432" s="11"/>
      <c r="IE432" s="11"/>
      <c r="IF432" s="11"/>
      <c r="IG432" s="11"/>
      <c r="IH432" s="11"/>
      <c r="II432" s="11"/>
      <c r="IJ432" s="11"/>
      <c r="IK432" s="11"/>
      <c r="IL432" s="11"/>
      <c r="IM432" s="11"/>
      <c r="IN432" s="11"/>
      <c r="IO432" s="11"/>
      <c r="IP432" s="11"/>
      <c r="IQ432" s="11"/>
      <c r="IR432" s="11"/>
      <c r="IS432" s="11"/>
      <c r="IT432" s="11"/>
      <c r="IU432" s="11"/>
      <c r="IV432" s="11"/>
      <c r="IW432" s="11"/>
      <c r="IX432" s="11"/>
      <c r="IY432" s="11"/>
      <c r="IZ432" s="11"/>
      <c r="JA432" s="11"/>
      <c r="JB432" s="11"/>
      <c r="JC432" s="11"/>
      <c r="JD432" s="11"/>
      <c r="JE432" s="11"/>
      <c r="JF432" s="11"/>
      <c r="JG432" s="11"/>
      <c r="JH432" s="11"/>
      <c r="JI432" s="11"/>
      <c r="JJ432" s="11"/>
      <c r="JK432" s="11"/>
      <c r="JL432" s="11"/>
      <c r="JM432" s="11"/>
      <c r="JN432" s="11"/>
      <c r="JO432" s="11"/>
      <c r="JP432" s="11"/>
      <c r="JQ432" s="11"/>
      <c r="JR432" s="11"/>
      <c r="JS432" s="11"/>
      <c r="JT432" s="11"/>
      <c r="JU432" s="11"/>
      <c r="JV432" s="11"/>
    </row>
    <row r="433" spans="1:282" x14ac:dyDescent="0.25"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  <c r="AL433" s="10"/>
      <c r="AM433" s="10"/>
      <c r="AN433" s="10"/>
      <c r="AO433" s="10"/>
      <c r="AP433" s="11"/>
      <c r="AQ433" s="11"/>
      <c r="AR433" s="11"/>
      <c r="AS433" s="11"/>
      <c r="AT433" s="11"/>
      <c r="AU433" s="11"/>
      <c r="AV433" s="11"/>
      <c r="AW433" s="11"/>
      <c r="AX433" s="11"/>
      <c r="AY433" s="11"/>
      <c r="AZ433" s="11"/>
      <c r="BA433" s="11"/>
      <c r="BB433" s="11"/>
      <c r="BC433" s="11"/>
      <c r="BD433" s="11"/>
      <c r="BE433" s="11"/>
      <c r="BF433" s="11"/>
      <c r="BG433" s="11"/>
      <c r="BH433" s="11"/>
      <c r="BI433" s="11"/>
      <c r="BJ433" s="11"/>
      <c r="BK433" s="11"/>
      <c r="BL433" s="11"/>
      <c r="BM433" s="11"/>
      <c r="BN433" s="11"/>
      <c r="BO433" s="11"/>
      <c r="BP433" s="11"/>
      <c r="BQ433" s="11"/>
      <c r="BR433" s="11"/>
      <c r="BS433" s="11"/>
      <c r="BT433" s="11"/>
      <c r="BU433" s="11"/>
      <c r="BV433" s="11"/>
      <c r="BW433" s="11"/>
      <c r="BX433" s="11"/>
      <c r="BY433" s="11"/>
      <c r="BZ433" s="11"/>
      <c r="CA433" s="11"/>
      <c r="CB433" s="11"/>
      <c r="CC433" s="11"/>
      <c r="CD433" s="11"/>
      <c r="CE433" s="11"/>
      <c r="CF433" s="11"/>
      <c r="CG433" s="11"/>
      <c r="CH433" s="11"/>
      <c r="CI433" s="11"/>
      <c r="CJ433" s="11"/>
      <c r="CK433" s="11"/>
      <c r="CL433" s="11"/>
      <c r="CM433" s="11"/>
      <c r="CN433" s="11"/>
      <c r="CO433" s="11"/>
      <c r="CP433" s="11"/>
      <c r="CQ433" s="11"/>
      <c r="CR433" s="11"/>
      <c r="CS433" s="11"/>
      <c r="CT433" s="11"/>
      <c r="CU433" s="11"/>
      <c r="CV433" s="11"/>
      <c r="CW433" s="11"/>
      <c r="CX433" s="11"/>
      <c r="CY433" s="11"/>
      <c r="CZ433" s="11"/>
      <c r="DA433" s="11"/>
      <c r="DB433" s="11"/>
      <c r="DC433" s="11"/>
      <c r="DD433" s="11"/>
      <c r="DE433" s="11"/>
      <c r="DF433" s="11"/>
      <c r="DG433" s="11"/>
      <c r="DH433" s="11"/>
      <c r="DI433" s="11"/>
      <c r="DJ433" s="11"/>
      <c r="DK433" s="11"/>
      <c r="DL433" s="11"/>
      <c r="DM433" s="11"/>
      <c r="DN433" s="11"/>
      <c r="DO433" s="11"/>
      <c r="DP433" s="11"/>
      <c r="DQ433" s="11"/>
      <c r="DR433" s="11"/>
      <c r="DS433" s="11"/>
      <c r="DT433" s="11"/>
      <c r="DU433" s="11"/>
      <c r="DV433" s="11"/>
      <c r="DW433" s="11"/>
      <c r="DX433" s="11"/>
      <c r="DY433" s="11"/>
      <c r="DZ433" s="11"/>
      <c r="EA433" s="11"/>
      <c r="EB433" s="11"/>
      <c r="EC433" s="11"/>
      <c r="ED433" s="11"/>
      <c r="EE433" s="11"/>
      <c r="EF433" s="11"/>
      <c r="EG433" s="11"/>
      <c r="EH433" s="11"/>
      <c r="EI433" s="11"/>
      <c r="EJ433" s="11"/>
      <c r="EK433" s="11"/>
      <c r="EL433" s="11"/>
      <c r="EM433" s="11"/>
      <c r="EN433" s="11"/>
      <c r="EO433" s="11"/>
      <c r="EP433" s="11"/>
      <c r="EQ433" s="11"/>
      <c r="ER433" s="11"/>
      <c r="ES433" s="11"/>
      <c r="ET433" s="11"/>
      <c r="EU433" s="11"/>
      <c r="EV433" s="11"/>
      <c r="EW433" s="11"/>
      <c r="EX433" s="11"/>
      <c r="EY433" s="11"/>
      <c r="EZ433" s="11"/>
      <c r="FA433" s="11"/>
      <c r="FB433" s="11"/>
      <c r="FC433" s="11"/>
      <c r="FD433" s="11"/>
      <c r="FE433" s="11"/>
      <c r="FF433" s="11"/>
      <c r="FG433" s="11"/>
      <c r="FH433" s="11"/>
      <c r="FI433" s="11"/>
      <c r="FJ433" s="11"/>
      <c r="FK433" s="11"/>
      <c r="FL433" s="11"/>
      <c r="FM433" s="11"/>
      <c r="FN433" s="11"/>
      <c r="FO433" s="11"/>
      <c r="FP433" s="11"/>
      <c r="FQ433" s="11"/>
      <c r="FR433" s="11"/>
      <c r="FS433" s="11"/>
      <c r="FT433" s="11"/>
      <c r="FU433" s="11"/>
      <c r="FV433" s="11"/>
      <c r="FW433" s="11"/>
      <c r="FX433" s="11"/>
      <c r="FY433" s="11"/>
      <c r="FZ433" s="11"/>
      <c r="GA433" s="11"/>
      <c r="GB433" s="11"/>
      <c r="GC433" s="11"/>
      <c r="GD433" s="11"/>
      <c r="GE433" s="11"/>
      <c r="GF433" s="11"/>
      <c r="GG433" s="11"/>
      <c r="GH433" s="11"/>
      <c r="GI433" s="11"/>
      <c r="GJ433" s="11"/>
      <c r="GK433" s="11"/>
      <c r="GL433" s="11"/>
      <c r="GM433" s="11"/>
      <c r="GN433" s="11"/>
      <c r="GO433" s="11"/>
      <c r="GP433" s="11"/>
      <c r="GQ433" s="11"/>
      <c r="GR433" s="11"/>
      <c r="GS433" s="11"/>
      <c r="GT433" s="11"/>
      <c r="GU433" s="11"/>
      <c r="GV433" s="11"/>
      <c r="GW433" s="11"/>
      <c r="GX433" s="11"/>
      <c r="GY433" s="11"/>
      <c r="GZ433" s="11"/>
      <c r="HA433" s="11"/>
      <c r="HB433" s="11"/>
      <c r="HC433" s="11"/>
      <c r="HD433" s="11"/>
      <c r="HE433" s="11"/>
      <c r="HF433" s="11"/>
      <c r="HG433" s="11"/>
      <c r="HH433" s="11"/>
      <c r="HI433" s="11"/>
      <c r="HJ433" s="11"/>
      <c r="HK433" s="11"/>
      <c r="HL433" s="11"/>
      <c r="HM433" s="11"/>
      <c r="HN433" s="11"/>
      <c r="HO433" s="11"/>
      <c r="HP433" s="11"/>
      <c r="HQ433" s="11"/>
      <c r="HR433" s="11"/>
      <c r="HS433" s="11"/>
      <c r="HT433" s="11"/>
      <c r="HU433" s="11"/>
      <c r="HV433" s="11"/>
      <c r="HW433" s="11"/>
      <c r="HX433" s="11"/>
      <c r="HY433" s="11"/>
      <c r="HZ433" s="11"/>
      <c r="IA433" s="11"/>
      <c r="IB433" s="11"/>
      <c r="IC433" s="11"/>
      <c r="ID433" s="11"/>
      <c r="IE433" s="11"/>
      <c r="IF433" s="11"/>
      <c r="IG433" s="11"/>
      <c r="IH433" s="11"/>
      <c r="II433" s="11"/>
      <c r="IJ433" s="11"/>
      <c r="IK433" s="11"/>
      <c r="IL433" s="11"/>
      <c r="IM433" s="11"/>
      <c r="IN433" s="11"/>
      <c r="IO433" s="11"/>
      <c r="IP433" s="11"/>
      <c r="IQ433" s="11"/>
      <c r="IR433" s="11"/>
      <c r="IS433" s="11"/>
      <c r="IT433" s="11"/>
      <c r="IU433" s="11"/>
      <c r="IV433" s="11"/>
      <c r="IW433" s="11"/>
      <c r="IX433" s="11"/>
      <c r="IY433" s="11"/>
      <c r="IZ433" s="11"/>
      <c r="JA433" s="11"/>
      <c r="JB433" s="11"/>
      <c r="JC433" s="11"/>
      <c r="JD433" s="11"/>
      <c r="JE433" s="11"/>
      <c r="JF433" s="11"/>
      <c r="JG433" s="11"/>
      <c r="JH433" s="11"/>
      <c r="JI433" s="11"/>
      <c r="JJ433" s="11"/>
      <c r="JK433" s="11"/>
      <c r="JL433" s="11"/>
      <c r="JM433" s="11"/>
      <c r="JN433" s="11"/>
      <c r="JO433" s="11"/>
      <c r="JP433" s="11"/>
      <c r="JQ433" s="11"/>
      <c r="JR433" s="11"/>
      <c r="JS433" s="11"/>
      <c r="JT433" s="11"/>
      <c r="JU433" s="11"/>
      <c r="JV433" s="11"/>
    </row>
    <row r="434" spans="1:282" s="2" customFormat="1" x14ac:dyDescent="0.25">
      <c r="A434" s="1" t="s">
        <v>394</v>
      </c>
      <c r="B434" s="1"/>
      <c r="C434" s="16"/>
      <c r="D434" s="1"/>
      <c r="E434" s="49"/>
      <c r="F434" s="49"/>
      <c r="G434" s="49"/>
      <c r="H434" s="49"/>
      <c r="I434" s="49"/>
      <c r="J434" s="49"/>
      <c r="K434" s="49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10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  <c r="BB434" s="10"/>
      <c r="BC434" s="10"/>
      <c r="BD434" s="10"/>
      <c r="BE434" s="10"/>
      <c r="BF434" s="10"/>
      <c r="BG434" s="10"/>
      <c r="BH434" s="10"/>
      <c r="BI434" s="10"/>
      <c r="BJ434" s="10"/>
      <c r="BK434" s="10"/>
      <c r="BL434" s="10"/>
      <c r="BM434" s="10"/>
      <c r="BN434" s="10"/>
      <c r="BO434" s="10"/>
      <c r="BP434" s="10"/>
      <c r="BQ434" s="10"/>
      <c r="BR434" s="10"/>
      <c r="BS434" s="10"/>
      <c r="BT434" s="10"/>
      <c r="BU434" s="10"/>
      <c r="BV434" s="10"/>
      <c r="BW434" s="10"/>
      <c r="BX434" s="10"/>
      <c r="BY434" s="10"/>
      <c r="BZ434" s="10"/>
      <c r="CA434" s="10"/>
      <c r="CB434" s="10"/>
      <c r="CC434" s="10"/>
      <c r="CD434" s="10"/>
      <c r="CE434" s="10"/>
      <c r="CF434" s="10"/>
      <c r="CG434" s="10"/>
      <c r="CH434" s="10"/>
      <c r="CI434" s="10"/>
      <c r="CJ434" s="10"/>
      <c r="CK434" s="10"/>
      <c r="CL434" s="10"/>
      <c r="CM434" s="10"/>
      <c r="CN434" s="10"/>
      <c r="CO434" s="10"/>
      <c r="CP434" s="10"/>
      <c r="CQ434" s="10"/>
      <c r="CR434" s="10"/>
      <c r="CS434" s="10"/>
      <c r="CT434" s="10"/>
      <c r="CU434" s="10"/>
      <c r="CV434" s="10"/>
      <c r="CW434" s="10"/>
      <c r="CX434" s="10"/>
      <c r="CY434" s="10"/>
      <c r="CZ434" s="10"/>
      <c r="DA434" s="10"/>
      <c r="DB434" s="10"/>
      <c r="DC434" s="10"/>
      <c r="DD434" s="10"/>
      <c r="DE434" s="10"/>
      <c r="DF434" s="10"/>
      <c r="DG434" s="10"/>
      <c r="DH434" s="10"/>
      <c r="DI434" s="10"/>
      <c r="DJ434" s="10"/>
      <c r="DK434" s="10"/>
      <c r="DL434" s="10"/>
      <c r="DM434" s="10"/>
      <c r="DN434" s="10"/>
      <c r="DO434" s="10"/>
      <c r="DP434" s="10"/>
      <c r="DQ434" s="10"/>
      <c r="DR434" s="10"/>
      <c r="DS434" s="10"/>
      <c r="DT434" s="10"/>
      <c r="DU434" s="10"/>
      <c r="DV434" s="10"/>
      <c r="DW434" s="10"/>
      <c r="DX434" s="10"/>
      <c r="DY434" s="10"/>
      <c r="DZ434" s="10"/>
      <c r="EA434" s="10"/>
      <c r="EB434" s="10"/>
      <c r="EC434" s="10"/>
      <c r="ED434" s="10"/>
      <c r="EE434" s="10"/>
      <c r="EF434" s="10"/>
      <c r="EG434" s="10"/>
      <c r="EH434" s="10"/>
      <c r="EI434" s="10"/>
      <c r="EJ434" s="10"/>
      <c r="EK434" s="10"/>
      <c r="EL434" s="10"/>
      <c r="EM434" s="10"/>
      <c r="EN434" s="10"/>
      <c r="EO434" s="10"/>
      <c r="EP434" s="10"/>
      <c r="EQ434" s="10"/>
      <c r="ER434" s="10"/>
      <c r="ES434" s="10"/>
      <c r="ET434" s="10"/>
      <c r="EU434" s="10"/>
      <c r="EV434" s="10"/>
      <c r="EW434" s="10"/>
      <c r="EX434" s="10"/>
      <c r="EY434" s="10"/>
      <c r="EZ434" s="10"/>
      <c r="FA434" s="10"/>
      <c r="FB434" s="10"/>
      <c r="FC434" s="10"/>
      <c r="FD434" s="10"/>
      <c r="FE434" s="10"/>
      <c r="FF434" s="10"/>
      <c r="FG434" s="10"/>
      <c r="FH434" s="10"/>
      <c r="FI434" s="10"/>
      <c r="FJ434" s="10"/>
      <c r="FK434" s="10"/>
      <c r="FL434" s="10"/>
      <c r="FM434" s="10"/>
      <c r="FN434" s="10"/>
      <c r="FO434" s="10"/>
      <c r="FP434" s="10"/>
      <c r="FQ434" s="10"/>
      <c r="FR434" s="10"/>
      <c r="FS434" s="10"/>
      <c r="FT434" s="10"/>
      <c r="FU434" s="10"/>
      <c r="FV434" s="10"/>
      <c r="FW434" s="10"/>
      <c r="FX434" s="10"/>
      <c r="FY434" s="10"/>
      <c r="FZ434" s="10"/>
      <c r="GA434" s="10"/>
      <c r="GB434" s="10"/>
      <c r="GC434" s="10"/>
      <c r="GD434" s="10"/>
      <c r="GE434" s="10"/>
      <c r="GF434" s="10"/>
      <c r="GG434" s="10"/>
      <c r="GH434" s="10"/>
      <c r="GI434" s="10"/>
      <c r="GJ434" s="10"/>
      <c r="GK434" s="10"/>
      <c r="GL434" s="10"/>
      <c r="GM434" s="10"/>
      <c r="GN434" s="10"/>
      <c r="GO434" s="10"/>
      <c r="GP434" s="10"/>
      <c r="GQ434" s="10"/>
      <c r="GR434" s="10"/>
      <c r="GS434" s="10"/>
      <c r="GT434" s="10"/>
      <c r="GU434" s="10"/>
      <c r="GV434" s="10"/>
      <c r="GW434" s="10"/>
      <c r="GX434" s="10"/>
      <c r="GY434" s="10"/>
      <c r="GZ434" s="10"/>
      <c r="HA434" s="10"/>
      <c r="HB434" s="10"/>
      <c r="HC434" s="10"/>
      <c r="HD434" s="10"/>
      <c r="HE434" s="10"/>
      <c r="HF434" s="10"/>
      <c r="HG434" s="10"/>
      <c r="HH434" s="10"/>
      <c r="HI434" s="10"/>
      <c r="HJ434" s="10"/>
      <c r="HK434" s="10"/>
      <c r="HL434" s="10"/>
      <c r="HM434" s="10"/>
      <c r="HN434" s="10"/>
      <c r="HO434" s="10"/>
      <c r="HP434" s="10"/>
      <c r="HQ434" s="10"/>
      <c r="HR434" s="10"/>
      <c r="HS434" s="10"/>
      <c r="HT434" s="10"/>
      <c r="HU434" s="10"/>
      <c r="HV434" s="10"/>
      <c r="HW434" s="10"/>
      <c r="HX434" s="10"/>
      <c r="HY434" s="10"/>
      <c r="HZ434" s="10"/>
      <c r="IA434" s="10"/>
      <c r="IB434" s="10"/>
      <c r="IC434" s="10"/>
      <c r="ID434" s="10"/>
      <c r="IE434" s="10"/>
      <c r="IF434" s="10"/>
      <c r="IG434" s="10"/>
      <c r="IH434" s="10"/>
      <c r="II434" s="10"/>
      <c r="IJ434" s="10"/>
      <c r="IK434" s="10"/>
      <c r="IL434" s="10"/>
      <c r="IM434" s="10"/>
      <c r="IN434" s="10"/>
      <c r="IO434" s="10"/>
      <c r="IP434" s="10"/>
      <c r="IQ434" s="10"/>
      <c r="IR434" s="10"/>
      <c r="IS434" s="10"/>
      <c r="IT434" s="10"/>
      <c r="IU434" s="10"/>
      <c r="IV434" s="10"/>
      <c r="IW434" s="10"/>
      <c r="IX434" s="10"/>
      <c r="IY434" s="10"/>
      <c r="IZ434" s="10"/>
      <c r="JA434" s="10"/>
      <c r="JB434" s="10"/>
      <c r="JC434" s="10"/>
      <c r="JD434" s="10"/>
      <c r="JE434" s="10"/>
      <c r="JF434" s="10"/>
      <c r="JG434" s="10"/>
      <c r="JH434" s="10"/>
      <c r="JI434" s="10"/>
      <c r="JJ434" s="10"/>
      <c r="JK434" s="10"/>
      <c r="JL434" s="10"/>
      <c r="JM434" s="10"/>
      <c r="JN434" s="10"/>
      <c r="JO434" s="10"/>
      <c r="JP434" s="10"/>
      <c r="JQ434" s="10"/>
      <c r="JR434" s="10"/>
      <c r="JS434" s="10"/>
      <c r="JT434" s="10"/>
      <c r="JU434" s="10"/>
      <c r="JV434" s="10"/>
    </row>
    <row r="435" spans="1:282" s="2" customFormat="1" x14ac:dyDescent="0.25">
      <c r="A435" t="s">
        <v>395</v>
      </c>
      <c r="B435" t="s">
        <v>396</v>
      </c>
      <c r="C435" s="13" t="s">
        <v>307</v>
      </c>
      <c r="D435" t="s">
        <v>204</v>
      </c>
      <c r="E435" s="40">
        <v>76000</v>
      </c>
      <c r="F435" s="40">
        <v>2181.1999999999998</v>
      </c>
      <c r="G435" s="40">
        <v>6497.56</v>
      </c>
      <c r="H435" s="40">
        <v>2310.4</v>
      </c>
      <c r="I435" s="40">
        <v>175</v>
      </c>
      <c r="J435" s="40">
        <v>11164.16</v>
      </c>
      <c r="K435" s="40">
        <f>E435-J435</f>
        <v>64835.839999999997</v>
      </c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 s="10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0"/>
      <c r="BB435" s="10"/>
      <c r="BC435" s="10"/>
      <c r="BD435" s="10"/>
      <c r="BE435" s="10"/>
      <c r="BF435" s="10"/>
      <c r="BG435" s="10"/>
      <c r="BH435" s="10"/>
      <c r="BI435" s="10"/>
      <c r="BJ435" s="10"/>
      <c r="BK435" s="10"/>
      <c r="BL435" s="10"/>
      <c r="BM435" s="10"/>
      <c r="BN435" s="10"/>
      <c r="BO435" s="10"/>
      <c r="BP435" s="10"/>
      <c r="BQ435" s="10"/>
      <c r="BR435" s="10"/>
      <c r="BS435" s="10"/>
      <c r="BT435" s="10"/>
      <c r="BU435" s="10"/>
      <c r="BV435" s="10"/>
      <c r="BW435" s="10"/>
      <c r="BX435" s="10"/>
      <c r="BY435" s="10"/>
      <c r="BZ435" s="10"/>
      <c r="CA435" s="10"/>
      <c r="CB435" s="10"/>
      <c r="CC435" s="10"/>
      <c r="CD435" s="10"/>
      <c r="CE435" s="10"/>
      <c r="CF435" s="10"/>
      <c r="CG435" s="10"/>
      <c r="CH435" s="10"/>
      <c r="CI435" s="10"/>
      <c r="CJ435" s="10"/>
      <c r="CK435" s="10"/>
      <c r="CL435" s="10"/>
      <c r="CM435" s="10"/>
      <c r="CN435" s="10"/>
      <c r="CO435" s="10"/>
      <c r="CP435" s="10"/>
      <c r="CQ435" s="10"/>
      <c r="CR435" s="10"/>
      <c r="CS435" s="10"/>
      <c r="CT435" s="10"/>
      <c r="CU435" s="10"/>
      <c r="CV435" s="10"/>
      <c r="CW435" s="10"/>
      <c r="CX435" s="10"/>
      <c r="CY435" s="10"/>
      <c r="CZ435" s="10"/>
      <c r="DA435" s="10"/>
      <c r="DB435" s="10"/>
      <c r="DC435" s="10"/>
      <c r="DD435" s="10"/>
      <c r="DE435" s="10"/>
      <c r="DF435" s="10"/>
      <c r="DG435" s="10"/>
      <c r="DH435" s="10"/>
      <c r="DI435" s="10"/>
      <c r="DJ435" s="10"/>
      <c r="DK435" s="10"/>
      <c r="DL435" s="10"/>
      <c r="DM435" s="10"/>
      <c r="DN435" s="10"/>
      <c r="DO435" s="10"/>
      <c r="DP435" s="10"/>
      <c r="DQ435" s="10"/>
      <c r="DR435" s="10"/>
      <c r="DS435" s="10"/>
      <c r="DT435" s="10"/>
      <c r="DU435" s="10"/>
      <c r="DV435" s="10"/>
      <c r="DW435" s="10"/>
      <c r="DX435" s="10"/>
      <c r="DY435" s="10"/>
      <c r="DZ435" s="10"/>
      <c r="EA435" s="10"/>
      <c r="EB435" s="10"/>
      <c r="EC435" s="10"/>
      <c r="ED435" s="10"/>
      <c r="EE435" s="10"/>
      <c r="EF435" s="10"/>
      <c r="EG435" s="10"/>
      <c r="EH435" s="10"/>
      <c r="EI435" s="10"/>
      <c r="EJ435" s="10"/>
      <c r="EK435" s="10"/>
      <c r="EL435" s="10"/>
      <c r="EM435" s="10"/>
      <c r="EN435" s="10"/>
      <c r="EO435" s="10"/>
      <c r="EP435" s="10"/>
      <c r="EQ435" s="10"/>
      <c r="ER435" s="10"/>
      <c r="ES435" s="10"/>
      <c r="ET435" s="10"/>
      <c r="EU435" s="10"/>
      <c r="EV435" s="10"/>
      <c r="EW435" s="10"/>
      <c r="EX435" s="10"/>
      <c r="EY435" s="10"/>
      <c r="EZ435" s="10"/>
      <c r="FA435" s="10"/>
      <c r="FB435" s="10"/>
      <c r="FC435" s="10"/>
      <c r="FD435" s="10"/>
      <c r="FE435" s="10"/>
      <c r="FF435" s="10"/>
      <c r="FG435" s="10"/>
      <c r="FH435" s="10"/>
      <c r="FI435" s="10"/>
      <c r="FJ435" s="10"/>
      <c r="FK435" s="10"/>
      <c r="FL435" s="10"/>
      <c r="FM435" s="10"/>
      <c r="FN435" s="10"/>
      <c r="FO435" s="10"/>
      <c r="FP435" s="10"/>
      <c r="FQ435" s="10"/>
      <c r="FR435" s="10"/>
      <c r="FS435" s="10"/>
      <c r="FT435" s="10"/>
      <c r="FU435" s="10"/>
      <c r="FV435" s="10"/>
      <c r="FW435" s="10"/>
      <c r="FX435" s="10"/>
      <c r="FY435" s="10"/>
      <c r="FZ435" s="10"/>
      <c r="GA435" s="10"/>
      <c r="GB435" s="10"/>
      <c r="GC435" s="10"/>
      <c r="GD435" s="10"/>
      <c r="GE435" s="10"/>
      <c r="GF435" s="10"/>
      <c r="GG435" s="10"/>
      <c r="GH435" s="10"/>
      <c r="GI435" s="10"/>
      <c r="GJ435" s="10"/>
      <c r="GK435" s="10"/>
      <c r="GL435" s="10"/>
      <c r="GM435" s="10"/>
      <c r="GN435" s="10"/>
      <c r="GO435" s="10"/>
      <c r="GP435" s="10"/>
      <c r="GQ435" s="10"/>
      <c r="GR435" s="10"/>
      <c r="GS435" s="10"/>
      <c r="GT435" s="10"/>
      <c r="GU435" s="10"/>
      <c r="GV435" s="10"/>
      <c r="GW435" s="10"/>
      <c r="GX435" s="10"/>
      <c r="GY435" s="10"/>
      <c r="GZ435" s="10"/>
      <c r="HA435" s="10"/>
      <c r="HB435" s="10"/>
      <c r="HC435" s="10"/>
      <c r="HD435" s="10"/>
      <c r="HE435" s="10"/>
      <c r="HF435" s="10"/>
      <c r="HG435" s="10"/>
      <c r="HH435" s="10"/>
      <c r="HI435" s="10"/>
      <c r="HJ435" s="10"/>
      <c r="HK435" s="10"/>
      <c r="HL435" s="10"/>
      <c r="HM435" s="10"/>
      <c r="HN435" s="10"/>
      <c r="HO435" s="10"/>
      <c r="HP435" s="10"/>
      <c r="HQ435" s="10"/>
      <c r="HR435" s="10"/>
      <c r="HS435" s="10"/>
      <c r="HT435" s="10"/>
      <c r="HU435" s="10"/>
      <c r="HV435" s="10"/>
      <c r="HW435" s="10"/>
      <c r="HX435" s="10"/>
      <c r="HY435" s="10"/>
      <c r="HZ435" s="10"/>
      <c r="IA435" s="10"/>
      <c r="IB435" s="10"/>
      <c r="IC435" s="10"/>
      <c r="ID435" s="10"/>
      <c r="IE435" s="10"/>
      <c r="IF435" s="10"/>
      <c r="IG435" s="10"/>
      <c r="IH435" s="10"/>
      <c r="II435" s="10"/>
      <c r="IJ435" s="10"/>
      <c r="IK435" s="10"/>
      <c r="IL435" s="10"/>
      <c r="IM435" s="10"/>
      <c r="IN435" s="10"/>
      <c r="IO435" s="10"/>
      <c r="IP435" s="10"/>
      <c r="IQ435" s="10"/>
      <c r="IR435" s="10"/>
      <c r="IS435" s="10"/>
      <c r="IT435" s="10"/>
      <c r="IU435" s="10"/>
      <c r="IV435" s="10"/>
      <c r="IW435" s="10"/>
      <c r="IX435" s="10"/>
      <c r="IY435" s="10"/>
      <c r="IZ435" s="10"/>
      <c r="JA435" s="10"/>
      <c r="JB435" s="10"/>
      <c r="JC435" s="10"/>
      <c r="JD435" s="10"/>
      <c r="JE435" s="10"/>
      <c r="JF435" s="10"/>
      <c r="JG435" s="10"/>
      <c r="JH435" s="10"/>
      <c r="JI435" s="10"/>
      <c r="JJ435" s="10"/>
      <c r="JK435" s="10"/>
      <c r="JL435" s="10"/>
      <c r="JM435" s="10"/>
      <c r="JN435" s="10"/>
      <c r="JO435" s="10"/>
      <c r="JP435" s="10"/>
      <c r="JQ435" s="10"/>
      <c r="JR435" s="10"/>
      <c r="JS435" s="10"/>
      <c r="JT435" s="10"/>
      <c r="JU435" s="10"/>
      <c r="JV435" s="10"/>
    </row>
    <row r="436" spans="1:282" s="2" customFormat="1" x14ac:dyDescent="0.25">
      <c r="A436" s="24" t="s">
        <v>12</v>
      </c>
      <c r="B436" s="24">
        <v>1</v>
      </c>
      <c r="C436" s="25"/>
      <c r="D436" s="24"/>
      <c r="E436" s="47">
        <f t="shared" ref="E436:K436" si="89">E435</f>
        <v>76000</v>
      </c>
      <c r="F436" s="47">
        <f t="shared" si="89"/>
        <v>2181.1999999999998</v>
      </c>
      <c r="G436" s="47">
        <f>G435</f>
        <v>6497.56</v>
      </c>
      <c r="H436" s="47">
        <f t="shared" si="89"/>
        <v>2310.4</v>
      </c>
      <c r="I436" s="47">
        <f t="shared" si="89"/>
        <v>175</v>
      </c>
      <c r="J436" s="47">
        <f t="shared" si="89"/>
        <v>11164.16</v>
      </c>
      <c r="K436" s="47">
        <f t="shared" si="89"/>
        <v>64835.839999999997</v>
      </c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/>
      <c r="AP436" s="10"/>
      <c r="AQ436" s="10"/>
      <c r="AR436" s="10"/>
      <c r="AS436" s="10"/>
      <c r="AT436" s="10"/>
      <c r="AU436" s="10"/>
      <c r="AV436" s="10"/>
      <c r="AW436" s="10"/>
      <c r="AX436" s="10"/>
      <c r="AY436" s="10"/>
      <c r="AZ436" s="10"/>
      <c r="BA436" s="10"/>
      <c r="BB436" s="10"/>
      <c r="BC436" s="10"/>
      <c r="BD436" s="10"/>
      <c r="BE436" s="10"/>
      <c r="BF436" s="10"/>
      <c r="BG436" s="10"/>
      <c r="BH436" s="10"/>
      <c r="BI436" s="10"/>
      <c r="BJ436" s="10"/>
      <c r="BK436" s="10"/>
      <c r="BL436" s="10"/>
      <c r="BM436" s="10"/>
      <c r="BN436" s="10"/>
      <c r="BO436" s="10"/>
      <c r="BP436" s="10"/>
      <c r="BQ436" s="10"/>
      <c r="BR436" s="10"/>
      <c r="BS436" s="10"/>
      <c r="BT436" s="10"/>
      <c r="BU436" s="10"/>
      <c r="BV436" s="10"/>
      <c r="BW436" s="10"/>
      <c r="BX436" s="10"/>
      <c r="BY436" s="10"/>
      <c r="BZ436" s="10"/>
      <c r="CA436" s="10"/>
      <c r="CB436" s="10"/>
      <c r="CC436" s="10"/>
      <c r="CD436" s="10"/>
      <c r="CE436" s="10"/>
      <c r="CF436" s="10"/>
      <c r="CG436" s="10"/>
      <c r="CH436" s="10"/>
      <c r="CI436" s="10"/>
      <c r="CJ436" s="10"/>
      <c r="CK436" s="10"/>
      <c r="CL436" s="10"/>
      <c r="CM436" s="10"/>
      <c r="CN436" s="10"/>
      <c r="CO436" s="10"/>
      <c r="CP436" s="10"/>
      <c r="CQ436" s="10"/>
      <c r="CR436" s="10"/>
      <c r="CS436" s="10"/>
      <c r="CT436" s="10"/>
      <c r="CU436" s="10"/>
      <c r="CV436" s="10"/>
      <c r="CW436" s="10"/>
      <c r="CX436" s="10"/>
      <c r="CY436" s="10"/>
      <c r="CZ436" s="10"/>
      <c r="DA436" s="10"/>
      <c r="DB436" s="10"/>
      <c r="DC436" s="10"/>
      <c r="DD436" s="10"/>
      <c r="DE436" s="10"/>
      <c r="DF436" s="10"/>
      <c r="DG436" s="10"/>
      <c r="DH436" s="10"/>
      <c r="DI436" s="10"/>
      <c r="DJ436" s="10"/>
      <c r="DK436" s="10"/>
      <c r="DL436" s="10"/>
      <c r="DM436" s="10"/>
      <c r="DN436" s="10"/>
      <c r="DO436" s="10"/>
      <c r="DP436" s="10"/>
      <c r="DQ436" s="10"/>
      <c r="DR436" s="10"/>
      <c r="DS436" s="10"/>
      <c r="DT436" s="10"/>
      <c r="DU436" s="10"/>
      <c r="DV436" s="10"/>
      <c r="DW436" s="10"/>
      <c r="DX436" s="10"/>
      <c r="DY436" s="10"/>
      <c r="DZ436" s="10"/>
      <c r="EA436" s="10"/>
      <c r="EB436" s="10"/>
      <c r="EC436" s="10"/>
      <c r="ED436" s="10"/>
      <c r="EE436" s="10"/>
      <c r="EF436" s="10"/>
      <c r="EG436" s="10"/>
      <c r="EH436" s="10"/>
      <c r="EI436" s="10"/>
      <c r="EJ436" s="10"/>
      <c r="EK436" s="10"/>
      <c r="EL436" s="10"/>
      <c r="EM436" s="10"/>
      <c r="EN436" s="10"/>
      <c r="EO436" s="10"/>
      <c r="EP436" s="10"/>
      <c r="EQ436" s="10"/>
      <c r="ER436" s="10"/>
      <c r="ES436" s="10"/>
      <c r="ET436" s="10"/>
      <c r="EU436" s="10"/>
      <c r="EV436" s="10"/>
      <c r="EW436" s="10"/>
      <c r="EX436" s="10"/>
      <c r="EY436" s="10"/>
      <c r="EZ436" s="10"/>
      <c r="FA436" s="10"/>
      <c r="FB436" s="10"/>
      <c r="FC436" s="10"/>
      <c r="FD436" s="10"/>
      <c r="FE436" s="10"/>
      <c r="FF436" s="10"/>
      <c r="FG436" s="10"/>
      <c r="FH436" s="10"/>
      <c r="FI436" s="10"/>
      <c r="FJ436" s="10"/>
      <c r="FK436" s="10"/>
      <c r="FL436" s="10"/>
      <c r="FM436" s="10"/>
      <c r="FN436" s="10"/>
      <c r="FO436" s="10"/>
      <c r="FP436" s="10"/>
      <c r="FQ436" s="10"/>
      <c r="FR436" s="10"/>
      <c r="FS436" s="10"/>
      <c r="FT436" s="10"/>
      <c r="FU436" s="10"/>
      <c r="FV436" s="10"/>
      <c r="FW436" s="10"/>
      <c r="FX436" s="10"/>
      <c r="FY436" s="10"/>
      <c r="FZ436" s="10"/>
      <c r="GA436" s="10"/>
      <c r="GB436" s="10"/>
      <c r="GC436" s="10"/>
      <c r="GD436" s="10"/>
      <c r="GE436" s="10"/>
      <c r="GF436" s="10"/>
      <c r="GG436" s="10"/>
      <c r="GH436" s="10"/>
      <c r="GI436" s="10"/>
      <c r="GJ436" s="10"/>
      <c r="GK436" s="10"/>
      <c r="GL436" s="10"/>
      <c r="GM436" s="10"/>
      <c r="GN436" s="10"/>
      <c r="GO436" s="10"/>
      <c r="GP436" s="10"/>
      <c r="GQ436" s="10"/>
      <c r="GR436" s="10"/>
      <c r="GS436" s="10"/>
      <c r="GT436" s="10"/>
      <c r="GU436" s="10"/>
      <c r="GV436" s="10"/>
      <c r="GW436" s="10"/>
      <c r="GX436" s="10"/>
      <c r="GY436" s="10"/>
      <c r="GZ436" s="10"/>
      <c r="HA436" s="10"/>
      <c r="HB436" s="10"/>
      <c r="HC436" s="10"/>
      <c r="HD436" s="10"/>
      <c r="HE436" s="10"/>
      <c r="HF436" s="10"/>
      <c r="HG436" s="10"/>
      <c r="HH436" s="10"/>
      <c r="HI436" s="10"/>
      <c r="HJ436" s="10"/>
      <c r="HK436" s="10"/>
      <c r="HL436" s="10"/>
      <c r="HM436" s="10"/>
      <c r="HN436" s="10"/>
      <c r="HO436" s="10"/>
      <c r="HP436" s="10"/>
      <c r="HQ436" s="10"/>
      <c r="HR436" s="10"/>
      <c r="HS436" s="10"/>
      <c r="HT436" s="10"/>
      <c r="HU436" s="10"/>
      <c r="HV436" s="10"/>
      <c r="HW436" s="10"/>
      <c r="HX436" s="10"/>
      <c r="HY436" s="10"/>
      <c r="HZ436" s="10"/>
      <c r="IA436" s="10"/>
      <c r="IB436" s="10"/>
      <c r="IC436" s="10"/>
      <c r="ID436" s="10"/>
      <c r="IE436" s="10"/>
      <c r="IF436" s="10"/>
      <c r="IG436" s="10"/>
      <c r="IH436" s="10"/>
      <c r="II436" s="10"/>
      <c r="IJ436" s="10"/>
      <c r="IK436" s="10"/>
      <c r="IL436" s="10"/>
      <c r="IM436" s="10"/>
      <c r="IN436" s="10"/>
      <c r="IO436" s="10"/>
      <c r="IP436" s="10"/>
      <c r="IQ436" s="10"/>
      <c r="IR436" s="10"/>
      <c r="IS436" s="10"/>
      <c r="IT436" s="10"/>
      <c r="IU436" s="10"/>
      <c r="IV436" s="10"/>
      <c r="IW436" s="10"/>
      <c r="IX436" s="10"/>
      <c r="IY436" s="10"/>
      <c r="IZ436" s="10"/>
      <c r="JA436" s="10"/>
      <c r="JB436" s="10"/>
      <c r="JC436" s="10"/>
      <c r="JD436" s="10"/>
      <c r="JE436" s="10"/>
      <c r="JF436" s="10"/>
      <c r="JG436" s="10"/>
      <c r="JH436" s="10"/>
      <c r="JI436" s="10"/>
      <c r="JJ436" s="10"/>
      <c r="JK436" s="10"/>
      <c r="JL436" s="10"/>
      <c r="JM436" s="10"/>
      <c r="JN436" s="10"/>
      <c r="JO436" s="10"/>
      <c r="JP436" s="10"/>
      <c r="JQ436" s="10"/>
      <c r="JR436" s="10"/>
      <c r="JS436" s="10"/>
      <c r="JT436" s="10"/>
      <c r="JU436" s="10"/>
      <c r="JV436" s="10"/>
    </row>
    <row r="437" spans="1:282" s="2" customFormat="1" x14ac:dyDescent="0.25">
      <c r="A437" s="10"/>
      <c r="B437" s="10"/>
      <c r="C437" s="15"/>
      <c r="D437" s="10"/>
      <c r="E437" s="51"/>
      <c r="F437" s="51"/>
      <c r="G437" s="51"/>
      <c r="H437" s="51"/>
      <c r="I437" s="51"/>
      <c r="J437" s="51"/>
      <c r="K437" s="51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  <c r="AL437" s="10"/>
      <c r="AM437" s="10"/>
      <c r="AN437" s="10"/>
      <c r="AO437" s="10"/>
      <c r="AP437" s="10"/>
      <c r="AQ437" s="10"/>
      <c r="AR437" s="10"/>
      <c r="AS437" s="10"/>
      <c r="AT437" s="10"/>
      <c r="AU437" s="10"/>
      <c r="AV437" s="10"/>
      <c r="AW437" s="10"/>
      <c r="AX437" s="10"/>
      <c r="AY437" s="10"/>
      <c r="AZ437" s="10"/>
      <c r="BA437" s="10"/>
      <c r="BB437" s="10"/>
      <c r="BC437" s="10"/>
      <c r="BD437" s="10"/>
      <c r="BE437" s="10"/>
      <c r="BF437" s="10"/>
      <c r="BG437" s="10"/>
      <c r="BH437" s="10"/>
      <c r="BI437" s="10"/>
      <c r="BJ437" s="10"/>
      <c r="BK437" s="10"/>
      <c r="BL437" s="10"/>
      <c r="BM437" s="10"/>
      <c r="BN437" s="10"/>
      <c r="BO437" s="10"/>
      <c r="BP437" s="10"/>
      <c r="BQ437" s="10"/>
      <c r="BR437" s="10"/>
      <c r="BS437" s="10"/>
      <c r="BT437" s="10"/>
      <c r="BU437" s="10"/>
      <c r="BV437" s="10"/>
      <c r="BW437" s="10"/>
      <c r="BX437" s="10"/>
      <c r="BY437" s="10"/>
      <c r="BZ437" s="10"/>
      <c r="CA437" s="10"/>
      <c r="CB437" s="10"/>
      <c r="CC437" s="10"/>
      <c r="CD437" s="10"/>
      <c r="CE437" s="10"/>
      <c r="CF437" s="10"/>
      <c r="CG437" s="10"/>
      <c r="CH437" s="10"/>
      <c r="CI437" s="10"/>
      <c r="CJ437" s="10"/>
      <c r="CK437" s="10"/>
      <c r="CL437" s="10"/>
      <c r="CM437" s="10"/>
      <c r="CN437" s="10"/>
      <c r="CO437" s="10"/>
      <c r="CP437" s="10"/>
      <c r="CQ437" s="10"/>
      <c r="CR437" s="10"/>
      <c r="CS437" s="10"/>
      <c r="CT437" s="10"/>
      <c r="CU437" s="10"/>
      <c r="CV437" s="10"/>
      <c r="CW437" s="10"/>
      <c r="CX437" s="10"/>
      <c r="CY437" s="10"/>
      <c r="CZ437" s="10"/>
      <c r="DA437" s="10"/>
      <c r="DB437" s="10"/>
      <c r="DC437" s="10"/>
      <c r="DD437" s="10"/>
      <c r="DE437" s="10"/>
      <c r="DF437" s="10"/>
      <c r="DG437" s="10"/>
      <c r="DH437" s="10"/>
      <c r="DI437" s="10"/>
      <c r="DJ437" s="10"/>
      <c r="DK437" s="10"/>
      <c r="DL437" s="10"/>
      <c r="DM437" s="10"/>
      <c r="DN437" s="10"/>
      <c r="DO437" s="10"/>
      <c r="DP437" s="10"/>
      <c r="DQ437" s="10"/>
      <c r="DR437" s="10"/>
      <c r="DS437" s="10"/>
      <c r="DT437" s="10"/>
      <c r="DU437" s="10"/>
      <c r="DV437" s="10"/>
      <c r="DW437" s="10"/>
      <c r="DX437" s="10"/>
      <c r="DY437" s="10"/>
      <c r="DZ437" s="10"/>
      <c r="EA437" s="10"/>
      <c r="EB437" s="10"/>
      <c r="EC437" s="10"/>
      <c r="ED437" s="10"/>
      <c r="EE437" s="10"/>
      <c r="EF437" s="10"/>
      <c r="EG437" s="10"/>
      <c r="EH437" s="10"/>
      <c r="EI437" s="10"/>
      <c r="EJ437" s="10"/>
      <c r="EK437" s="10"/>
      <c r="EL437" s="10"/>
      <c r="EM437" s="10"/>
      <c r="EN437" s="10"/>
      <c r="EO437" s="10"/>
      <c r="EP437" s="10"/>
      <c r="EQ437" s="10"/>
      <c r="ER437" s="10"/>
      <c r="ES437" s="10"/>
      <c r="ET437" s="10"/>
      <c r="EU437" s="10"/>
      <c r="EV437" s="10"/>
      <c r="EW437" s="10"/>
      <c r="EX437" s="10"/>
      <c r="EY437" s="10"/>
      <c r="EZ437" s="10"/>
      <c r="FA437" s="10"/>
      <c r="FB437" s="10"/>
      <c r="FC437" s="10"/>
      <c r="FD437" s="10"/>
      <c r="FE437" s="10"/>
      <c r="FF437" s="10"/>
      <c r="FG437" s="10"/>
      <c r="FH437" s="10"/>
      <c r="FI437" s="10"/>
      <c r="FJ437" s="10"/>
      <c r="FK437" s="10"/>
      <c r="FL437" s="10"/>
      <c r="FM437" s="10"/>
      <c r="FN437" s="10"/>
      <c r="FO437" s="10"/>
      <c r="FP437" s="10"/>
      <c r="FQ437" s="10"/>
      <c r="FR437" s="10"/>
      <c r="FS437" s="10"/>
      <c r="FT437" s="10"/>
      <c r="FU437" s="10"/>
      <c r="FV437" s="10"/>
      <c r="FW437" s="10"/>
      <c r="FX437" s="10"/>
      <c r="FY437" s="10"/>
      <c r="FZ437" s="10"/>
      <c r="GA437" s="10"/>
      <c r="GB437" s="10"/>
      <c r="GC437" s="10"/>
      <c r="GD437" s="10"/>
      <c r="GE437" s="10"/>
      <c r="GF437" s="10"/>
      <c r="GG437" s="10"/>
      <c r="GH437" s="10"/>
      <c r="GI437" s="10"/>
      <c r="GJ437" s="10"/>
      <c r="GK437" s="10"/>
      <c r="GL437" s="10"/>
      <c r="GM437" s="10"/>
      <c r="GN437" s="10"/>
      <c r="GO437" s="10"/>
      <c r="GP437" s="10"/>
      <c r="GQ437" s="10"/>
      <c r="GR437" s="10"/>
      <c r="GS437" s="10"/>
      <c r="GT437" s="10"/>
      <c r="GU437" s="10"/>
      <c r="GV437" s="10"/>
      <c r="GW437" s="10"/>
      <c r="GX437" s="10"/>
      <c r="GY437" s="10"/>
      <c r="GZ437" s="10"/>
      <c r="HA437" s="10"/>
      <c r="HB437" s="10"/>
      <c r="HC437" s="10"/>
      <c r="HD437" s="10"/>
      <c r="HE437" s="10"/>
      <c r="HF437" s="10"/>
      <c r="HG437" s="10"/>
      <c r="HH437" s="10"/>
      <c r="HI437" s="10"/>
      <c r="HJ437" s="10"/>
      <c r="HK437" s="10"/>
      <c r="HL437" s="10"/>
      <c r="HM437" s="10"/>
      <c r="HN437" s="10"/>
      <c r="HO437" s="10"/>
      <c r="HP437" s="10"/>
      <c r="HQ437" s="10"/>
      <c r="HR437" s="10"/>
      <c r="HS437" s="10"/>
      <c r="HT437" s="10"/>
      <c r="HU437" s="10"/>
      <c r="HV437" s="10"/>
      <c r="HW437" s="10"/>
      <c r="HX437" s="10"/>
      <c r="HY437" s="10"/>
      <c r="HZ437" s="10"/>
      <c r="IA437" s="10"/>
      <c r="IB437" s="10"/>
      <c r="IC437" s="10"/>
      <c r="ID437" s="10"/>
      <c r="IE437" s="10"/>
      <c r="IF437" s="10"/>
      <c r="IG437" s="10"/>
      <c r="IH437" s="10"/>
      <c r="II437" s="10"/>
      <c r="IJ437" s="10"/>
      <c r="IK437" s="10"/>
      <c r="IL437" s="10"/>
      <c r="IM437" s="10"/>
      <c r="IN437" s="10"/>
      <c r="IO437" s="10"/>
      <c r="IP437" s="10"/>
      <c r="IQ437" s="10"/>
      <c r="IR437" s="10"/>
      <c r="IS437" s="10"/>
      <c r="IT437" s="10"/>
      <c r="IU437" s="10"/>
      <c r="IV437" s="10"/>
      <c r="IW437" s="10"/>
      <c r="IX437" s="10"/>
      <c r="IY437" s="10"/>
      <c r="IZ437" s="10"/>
      <c r="JA437" s="10"/>
      <c r="JB437" s="10"/>
      <c r="JC437" s="10"/>
      <c r="JD437" s="10"/>
      <c r="JE437" s="10"/>
      <c r="JF437" s="10"/>
      <c r="JG437" s="10"/>
      <c r="JH437" s="10"/>
      <c r="JI437" s="10"/>
      <c r="JJ437" s="10"/>
      <c r="JK437" s="10"/>
      <c r="JL437" s="10"/>
      <c r="JM437" s="10"/>
      <c r="JN437" s="10"/>
      <c r="JO437" s="10"/>
      <c r="JP437" s="10"/>
      <c r="JQ437" s="10"/>
      <c r="JR437" s="10"/>
      <c r="JS437" s="10"/>
      <c r="JT437" s="10"/>
      <c r="JU437" s="10"/>
      <c r="JV437" s="10"/>
    </row>
    <row r="438" spans="1:282" x14ac:dyDescent="0.25">
      <c r="A438" s="4" t="s">
        <v>324</v>
      </c>
      <c r="B438" s="4"/>
      <c r="C438" s="16"/>
      <c r="D438" s="4"/>
      <c r="E438" s="52"/>
      <c r="F438" s="52"/>
      <c r="G438" s="52"/>
      <c r="H438" s="52"/>
      <c r="I438" s="52"/>
      <c r="J438" s="52"/>
      <c r="K438" s="52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  <c r="AL438" s="10"/>
      <c r="AM438" s="10"/>
      <c r="AN438" s="10"/>
      <c r="AO438" s="10"/>
      <c r="AP438" s="11"/>
      <c r="AQ438" s="11"/>
      <c r="AR438" s="11"/>
      <c r="AS438" s="11"/>
      <c r="AT438" s="11"/>
      <c r="AU438" s="11"/>
      <c r="AV438" s="11"/>
      <c r="AW438" s="11"/>
      <c r="AX438" s="11"/>
      <c r="AY438" s="11"/>
      <c r="AZ438" s="11"/>
      <c r="BA438" s="11"/>
      <c r="BB438" s="11"/>
      <c r="BC438" s="11"/>
      <c r="BD438" s="11"/>
      <c r="BE438" s="11"/>
      <c r="BF438" s="11"/>
      <c r="BG438" s="11"/>
      <c r="BH438" s="11"/>
      <c r="BI438" s="11"/>
      <c r="BJ438" s="11"/>
      <c r="BK438" s="11"/>
      <c r="BL438" s="11"/>
      <c r="BM438" s="11"/>
      <c r="BN438" s="11"/>
      <c r="BO438" s="11"/>
      <c r="BP438" s="11"/>
      <c r="BQ438" s="11"/>
      <c r="BR438" s="11"/>
      <c r="BS438" s="11"/>
      <c r="BT438" s="11"/>
      <c r="BU438" s="11"/>
      <c r="BV438" s="11"/>
      <c r="BW438" s="11"/>
      <c r="BX438" s="11"/>
      <c r="BY438" s="11"/>
      <c r="BZ438" s="11"/>
      <c r="CA438" s="11"/>
      <c r="CB438" s="11"/>
      <c r="CC438" s="11"/>
      <c r="CD438" s="11"/>
      <c r="CE438" s="11"/>
      <c r="CF438" s="11"/>
      <c r="CG438" s="11"/>
      <c r="CH438" s="11"/>
      <c r="CI438" s="11"/>
      <c r="CJ438" s="11"/>
      <c r="CK438" s="11"/>
      <c r="CL438" s="11"/>
      <c r="CM438" s="11"/>
      <c r="CN438" s="11"/>
      <c r="CO438" s="11"/>
      <c r="CP438" s="11"/>
      <c r="CQ438" s="11"/>
      <c r="CR438" s="11"/>
      <c r="CS438" s="11"/>
      <c r="CT438" s="11"/>
      <c r="CU438" s="11"/>
      <c r="CV438" s="11"/>
      <c r="CW438" s="11"/>
      <c r="CX438" s="11"/>
      <c r="CY438" s="11"/>
      <c r="CZ438" s="11"/>
      <c r="DA438" s="11"/>
      <c r="DB438" s="11"/>
      <c r="DC438" s="11"/>
      <c r="DD438" s="11"/>
      <c r="DE438" s="11"/>
      <c r="DF438" s="11"/>
      <c r="DG438" s="11"/>
      <c r="DH438" s="11"/>
      <c r="DI438" s="11"/>
      <c r="DJ438" s="11"/>
      <c r="DK438" s="11"/>
      <c r="DL438" s="11"/>
      <c r="DM438" s="11"/>
      <c r="DN438" s="11"/>
      <c r="DO438" s="11"/>
      <c r="DP438" s="11"/>
      <c r="DQ438" s="11"/>
      <c r="DR438" s="11"/>
      <c r="DS438" s="11"/>
      <c r="DT438" s="11"/>
      <c r="DU438" s="11"/>
      <c r="DV438" s="11"/>
      <c r="DW438" s="11"/>
      <c r="DX438" s="11"/>
      <c r="DY438" s="11"/>
      <c r="DZ438" s="11"/>
      <c r="EA438" s="11"/>
      <c r="EB438" s="11"/>
      <c r="EC438" s="11"/>
      <c r="ED438" s="11"/>
      <c r="EE438" s="11"/>
      <c r="EF438" s="11"/>
      <c r="EG438" s="11"/>
      <c r="EH438" s="11"/>
      <c r="EI438" s="11"/>
      <c r="EJ438" s="11"/>
      <c r="EK438" s="11"/>
      <c r="EL438" s="11"/>
      <c r="EM438" s="11"/>
      <c r="EN438" s="11"/>
      <c r="EO438" s="11"/>
      <c r="EP438" s="11"/>
      <c r="EQ438" s="11"/>
      <c r="ER438" s="11"/>
      <c r="ES438" s="11"/>
      <c r="ET438" s="11"/>
      <c r="EU438" s="11"/>
      <c r="EV438" s="11"/>
      <c r="EW438" s="11"/>
      <c r="EX438" s="11"/>
      <c r="EY438" s="11"/>
      <c r="EZ438" s="11"/>
      <c r="FA438" s="11"/>
      <c r="FB438" s="11"/>
      <c r="FC438" s="11"/>
      <c r="FD438" s="11"/>
      <c r="FE438" s="11"/>
      <c r="FF438" s="11"/>
      <c r="FG438" s="11"/>
      <c r="FH438" s="11"/>
      <c r="FI438" s="11"/>
      <c r="FJ438" s="11"/>
      <c r="FK438" s="11"/>
      <c r="FL438" s="11"/>
      <c r="FM438" s="11"/>
      <c r="FN438" s="11"/>
      <c r="FO438" s="11"/>
      <c r="FP438" s="11"/>
      <c r="FQ438" s="11"/>
      <c r="FR438" s="11"/>
      <c r="FS438" s="11"/>
      <c r="FT438" s="11"/>
      <c r="FU438" s="11"/>
      <c r="FV438" s="11"/>
      <c r="FW438" s="11"/>
      <c r="FX438" s="11"/>
      <c r="FY438" s="11"/>
      <c r="FZ438" s="11"/>
      <c r="GA438" s="11"/>
      <c r="GB438" s="11"/>
      <c r="GC438" s="11"/>
      <c r="GD438" s="11"/>
      <c r="GE438" s="11"/>
      <c r="GF438" s="11"/>
      <c r="GG438" s="11"/>
      <c r="GH438" s="11"/>
      <c r="GI438" s="11"/>
      <c r="GJ438" s="11"/>
      <c r="GK438" s="11"/>
      <c r="GL438" s="11"/>
      <c r="GM438" s="11"/>
      <c r="GN438" s="11"/>
      <c r="GO438" s="11"/>
      <c r="GP438" s="11"/>
      <c r="GQ438" s="11"/>
      <c r="GR438" s="11"/>
      <c r="GS438" s="11"/>
      <c r="GT438" s="11"/>
      <c r="GU438" s="11"/>
      <c r="GV438" s="11"/>
      <c r="GW438" s="11"/>
      <c r="GX438" s="11"/>
      <c r="GY438" s="11"/>
      <c r="GZ438" s="11"/>
      <c r="HA438" s="11"/>
      <c r="HB438" s="11"/>
      <c r="HC438" s="11"/>
      <c r="HD438" s="11"/>
      <c r="HE438" s="11"/>
      <c r="HF438" s="11"/>
      <c r="HG438" s="11"/>
      <c r="HH438" s="11"/>
      <c r="HI438" s="11"/>
      <c r="HJ438" s="11"/>
      <c r="HK438" s="11"/>
      <c r="HL438" s="11"/>
      <c r="HM438" s="11"/>
      <c r="HN438" s="11"/>
      <c r="HO438" s="11"/>
      <c r="HP438" s="11"/>
      <c r="HQ438" s="11"/>
      <c r="HR438" s="11"/>
      <c r="HS438" s="11"/>
      <c r="HT438" s="11"/>
      <c r="HU438" s="11"/>
      <c r="HV438" s="11"/>
      <c r="HW438" s="11"/>
      <c r="HX438" s="11"/>
      <c r="HY438" s="11"/>
      <c r="HZ438" s="11"/>
      <c r="IA438" s="11"/>
      <c r="IB438" s="11"/>
      <c r="IC438" s="11"/>
      <c r="ID438" s="11"/>
      <c r="IE438" s="11"/>
      <c r="IF438" s="11"/>
      <c r="IG438" s="11"/>
      <c r="IH438" s="11"/>
      <c r="II438" s="11"/>
      <c r="IJ438" s="11"/>
      <c r="IK438" s="11"/>
      <c r="IL438" s="11"/>
      <c r="IM438" s="11"/>
      <c r="IN438" s="11"/>
      <c r="IO438" s="11"/>
      <c r="IP438" s="11"/>
      <c r="IQ438" s="11"/>
      <c r="IR438" s="11"/>
      <c r="IS438" s="11"/>
      <c r="IT438" s="11"/>
      <c r="IU438" s="11"/>
      <c r="IV438" s="11"/>
      <c r="IW438" s="11"/>
      <c r="IX438" s="11"/>
      <c r="IY438" s="11"/>
      <c r="IZ438" s="11"/>
      <c r="JA438" s="11"/>
      <c r="JB438" s="11"/>
      <c r="JC438" s="11"/>
      <c r="JD438" s="11"/>
      <c r="JE438" s="11"/>
      <c r="JF438" s="11"/>
      <c r="JG438" s="11"/>
      <c r="JH438" s="11"/>
      <c r="JI438" s="11"/>
      <c r="JJ438" s="11"/>
      <c r="JK438" s="11"/>
      <c r="JL438" s="11"/>
      <c r="JM438" s="11"/>
      <c r="JN438" s="11"/>
      <c r="JO438" s="11"/>
      <c r="JP438" s="11"/>
      <c r="JQ438" s="11"/>
      <c r="JR438" s="11"/>
      <c r="JS438" s="11"/>
      <c r="JT438" s="11"/>
      <c r="JU438" s="11"/>
      <c r="JV438" s="11"/>
    </row>
    <row r="439" spans="1:282" x14ac:dyDescent="0.25">
      <c r="A439" t="s">
        <v>325</v>
      </c>
      <c r="B439" t="s">
        <v>19</v>
      </c>
      <c r="C439" s="13" t="s">
        <v>307</v>
      </c>
      <c r="D439" t="s">
        <v>203</v>
      </c>
      <c r="E439" s="40">
        <v>36000</v>
      </c>
      <c r="F439" s="40">
        <v>1033.2</v>
      </c>
      <c r="G439" s="40">
        <v>0</v>
      </c>
      <c r="H439" s="40">
        <v>1094.4000000000001</v>
      </c>
      <c r="I439" s="40">
        <v>815</v>
      </c>
      <c r="J439" s="40">
        <v>2942.6</v>
      </c>
      <c r="K439" s="40">
        <f>E439-J439</f>
        <v>33057.4</v>
      </c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  <c r="AK439" s="10"/>
      <c r="AL439" s="10"/>
      <c r="AM439" s="10"/>
      <c r="AN439" s="10"/>
      <c r="AO439" s="10"/>
      <c r="AP439" s="11"/>
      <c r="AQ439" s="11"/>
      <c r="AR439" s="11"/>
      <c r="AS439" s="11"/>
      <c r="AT439" s="11"/>
      <c r="AU439" s="11"/>
      <c r="AV439" s="11"/>
      <c r="AW439" s="11"/>
      <c r="AX439" s="11"/>
      <c r="AY439" s="11"/>
      <c r="AZ439" s="11"/>
      <c r="BA439" s="11"/>
      <c r="BB439" s="11"/>
      <c r="BC439" s="11"/>
      <c r="BD439" s="11"/>
      <c r="BE439" s="11"/>
      <c r="BF439" s="11"/>
      <c r="BG439" s="11"/>
      <c r="BH439" s="11"/>
      <c r="BI439" s="11"/>
      <c r="BJ439" s="11"/>
      <c r="BK439" s="11"/>
      <c r="BL439" s="11"/>
      <c r="BM439" s="11"/>
      <c r="BN439" s="11"/>
      <c r="BO439" s="11"/>
      <c r="BP439" s="11"/>
      <c r="BQ439" s="11"/>
      <c r="BR439" s="11"/>
      <c r="BS439" s="11"/>
      <c r="BT439" s="11"/>
      <c r="BU439" s="11"/>
      <c r="BV439" s="11"/>
      <c r="BW439" s="11"/>
      <c r="BX439" s="11"/>
      <c r="BY439" s="11"/>
      <c r="BZ439" s="11"/>
      <c r="CA439" s="11"/>
      <c r="CB439" s="11"/>
      <c r="CC439" s="11"/>
      <c r="CD439" s="11"/>
      <c r="CE439" s="11"/>
      <c r="CF439" s="11"/>
      <c r="CG439" s="11"/>
      <c r="CH439" s="11"/>
      <c r="CI439" s="11"/>
      <c r="CJ439" s="11"/>
      <c r="CK439" s="11"/>
      <c r="CL439" s="11"/>
      <c r="CM439" s="11"/>
      <c r="CN439" s="11"/>
      <c r="CO439" s="11"/>
      <c r="CP439" s="11"/>
      <c r="CQ439" s="11"/>
      <c r="CR439" s="11"/>
      <c r="CS439" s="11"/>
      <c r="CT439" s="11"/>
      <c r="CU439" s="11"/>
      <c r="CV439" s="11"/>
      <c r="CW439" s="11"/>
      <c r="CX439" s="11"/>
      <c r="CY439" s="11"/>
      <c r="CZ439" s="11"/>
      <c r="DA439" s="11"/>
      <c r="DB439" s="11"/>
      <c r="DC439" s="11"/>
      <c r="DD439" s="11"/>
      <c r="DE439" s="11"/>
      <c r="DF439" s="11"/>
      <c r="DG439" s="11"/>
      <c r="DH439" s="11"/>
      <c r="DI439" s="11"/>
      <c r="DJ439" s="11"/>
      <c r="DK439" s="11"/>
      <c r="DL439" s="11"/>
      <c r="DM439" s="11"/>
      <c r="DN439" s="11"/>
      <c r="DO439" s="11"/>
      <c r="DP439" s="11"/>
      <c r="DQ439" s="11"/>
      <c r="DR439" s="11"/>
      <c r="DS439" s="11"/>
      <c r="DT439" s="11"/>
      <c r="DU439" s="11"/>
      <c r="DV439" s="11"/>
      <c r="DW439" s="11"/>
      <c r="DX439" s="11"/>
      <c r="DY439" s="11"/>
      <c r="DZ439" s="11"/>
      <c r="EA439" s="11"/>
      <c r="EB439" s="11"/>
      <c r="EC439" s="11"/>
      <c r="ED439" s="11"/>
      <c r="EE439" s="11"/>
      <c r="EF439" s="11"/>
      <c r="EG439" s="11"/>
      <c r="EH439" s="11"/>
      <c r="EI439" s="11"/>
      <c r="EJ439" s="11"/>
      <c r="EK439" s="11"/>
      <c r="EL439" s="11"/>
      <c r="EM439" s="11"/>
      <c r="EN439" s="11"/>
      <c r="EO439" s="11"/>
      <c r="EP439" s="11"/>
      <c r="EQ439" s="11"/>
      <c r="ER439" s="11"/>
      <c r="ES439" s="11"/>
      <c r="ET439" s="11"/>
      <c r="EU439" s="11"/>
      <c r="EV439" s="11"/>
      <c r="EW439" s="11"/>
      <c r="EX439" s="11"/>
      <c r="EY439" s="11"/>
      <c r="EZ439" s="11"/>
      <c r="FA439" s="11"/>
      <c r="FB439" s="11"/>
      <c r="FC439" s="11"/>
      <c r="FD439" s="11"/>
      <c r="FE439" s="11"/>
      <c r="FF439" s="11"/>
      <c r="FG439" s="11"/>
      <c r="FH439" s="11"/>
      <c r="FI439" s="11"/>
      <c r="FJ439" s="11"/>
      <c r="FK439" s="11"/>
      <c r="FL439" s="11"/>
      <c r="FM439" s="11"/>
      <c r="FN439" s="11"/>
      <c r="FO439" s="11"/>
      <c r="FP439" s="11"/>
      <c r="FQ439" s="11"/>
      <c r="FR439" s="11"/>
      <c r="FS439" s="11"/>
      <c r="FT439" s="11"/>
      <c r="FU439" s="11"/>
      <c r="FV439" s="11"/>
      <c r="FW439" s="11"/>
      <c r="FX439" s="11"/>
      <c r="FY439" s="11"/>
      <c r="FZ439" s="11"/>
      <c r="GA439" s="11"/>
      <c r="GB439" s="11"/>
      <c r="GC439" s="11"/>
      <c r="GD439" s="11"/>
      <c r="GE439" s="11"/>
      <c r="GF439" s="11"/>
      <c r="GG439" s="11"/>
      <c r="GH439" s="11"/>
      <c r="GI439" s="11"/>
      <c r="GJ439" s="11"/>
      <c r="GK439" s="11"/>
      <c r="GL439" s="11"/>
      <c r="GM439" s="11"/>
      <c r="GN439" s="11"/>
      <c r="GO439" s="11"/>
      <c r="GP439" s="11"/>
      <c r="GQ439" s="11"/>
      <c r="GR439" s="11"/>
      <c r="GS439" s="11"/>
      <c r="GT439" s="11"/>
      <c r="GU439" s="11"/>
      <c r="GV439" s="11"/>
      <c r="GW439" s="11"/>
      <c r="GX439" s="11"/>
      <c r="GY439" s="11"/>
      <c r="GZ439" s="11"/>
      <c r="HA439" s="11"/>
      <c r="HB439" s="11"/>
      <c r="HC439" s="11"/>
      <c r="HD439" s="11"/>
      <c r="HE439" s="11"/>
      <c r="HF439" s="11"/>
      <c r="HG439" s="11"/>
      <c r="HH439" s="11"/>
      <c r="HI439" s="11"/>
      <c r="HJ439" s="11"/>
      <c r="HK439" s="11"/>
      <c r="HL439" s="11"/>
      <c r="HM439" s="11"/>
      <c r="HN439" s="11"/>
      <c r="HO439" s="11"/>
      <c r="HP439" s="11"/>
      <c r="HQ439" s="11"/>
      <c r="HR439" s="11"/>
      <c r="HS439" s="11"/>
      <c r="HT439" s="11"/>
      <c r="HU439" s="11"/>
      <c r="HV439" s="11"/>
      <c r="HW439" s="11"/>
      <c r="HX439" s="11"/>
      <c r="HY439" s="11"/>
      <c r="HZ439" s="11"/>
      <c r="IA439" s="11"/>
      <c r="IB439" s="11"/>
      <c r="IC439" s="11"/>
      <c r="ID439" s="11"/>
      <c r="IE439" s="11"/>
      <c r="IF439" s="11"/>
      <c r="IG439" s="11"/>
      <c r="IH439" s="11"/>
      <c r="II439" s="11"/>
      <c r="IJ439" s="11"/>
      <c r="IK439" s="11"/>
      <c r="IL439" s="11"/>
      <c r="IM439" s="11"/>
      <c r="IN439" s="11"/>
      <c r="IO439" s="11"/>
      <c r="IP439" s="11"/>
      <c r="IQ439" s="11"/>
      <c r="IR439" s="11"/>
      <c r="IS439" s="11"/>
      <c r="IT439" s="11"/>
      <c r="IU439" s="11"/>
      <c r="IV439" s="11"/>
      <c r="IW439" s="11"/>
      <c r="IX439" s="11"/>
      <c r="IY439" s="11"/>
      <c r="IZ439" s="11"/>
      <c r="JA439" s="11"/>
      <c r="JB439" s="11"/>
      <c r="JC439" s="11"/>
      <c r="JD439" s="11"/>
      <c r="JE439" s="11"/>
      <c r="JF439" s="11"/>
      <c r="JG439" s="11"/>
      <c r="JH439" s="11"/>
      <c r="JI439" s="11"/>
      <c r="JJ439" s="11"/>
      <c r="JK439" s="11"/>
      <c r="JL439" s="11"/>
      <c r="JM439" s="11"/>
      <c r="JN439" s="11"/>
      <c r="JO439" s="11"/>
      <c r="JP439" s="11"/>
      <c r="JQ439" s="11"/>
      <c r="JR439" s="11"/>
      <c r="JS439" s="11"/>
      <c r="JT439" s="11"/>
      <c r="JU439" s="11"/>
      <c r="JV439" s="11"/>
    </row>
    <row r="440" spans="1:282" s="2" customFormat="1" x14ac:dyDescent="0.25">
      <c r="A440" t="s">
        <v>138</v>
      </c>
      <c r="B440" t="s">
        <v>401</v>
      </c>
      <c r="C440" s="13" t="s">
        <v>307</v>
      </c>
      <c r="D440" t="s">
        <v>203</v>
      </c>
      <c r="E440" s="40">
        <v>60000</v>
      </c>
      <c r="F440" s="40">
        <f>E440*0.0287</f>
        <v>1722</v>
      </c>
      <c r="G440" s="40">
        <v>3486.68</v>
      </c>
      <c r="H440" s="40">
        <f>E440*0.0304</f>
        <v>1824</v>
      </c>
      <c r="I440" s="40">
        <v>25</v>
      </c>
      <c r="J440" s="40">
        <f>+F440+G440+H440+I440</f>
        <v>7057.68</v>
      </c>
      <c r="K440" s="40">
        <f>E440-J440</f>
        <v>52942.32</v>
      </c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  <c r="AN440" s="11"/>
      <c r="AO440" s="11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0"/>
      <c r="BA440" s="10"/>
      <c r="BB440" s="10"/>
      <c r="BC440" s="10"/>
      <c r="BD440" s="10"/>
      <c r="BE440" s="10"/>
      <c r="BF440" s="10"/>
      <c r="BG440" s="10"/>
      <c r="BH440" s="10"/>
      <c r="BI440" s="10"/>
      <c r="BJ440" s="10"/>
      <c r="BK440" s="10"/>
      <c r="BL440" s="10"/>
      <c r="BM440" s="10"/>
      <c r="BN440" s="10"/>
      <c r="BO440" s="10"/>
      <c r="BP440" s="10"/>
      <c r="BQ440" s="10"/>
      <c r="BR440" s="10"/>
      <c r="BS440" s="10"/>
      <c r="BT440" s="10"/>
      <c r="BU440" s="10"/>
      <c r="BV440" s="10"/>
      <c r="BW440" s="10"/>
      <c r="BX440" s="10"/>
      <c r="BY440" s="10"/>
      <c r="BZ440" s="10"/>
      <c r="CA440" s="10"/>
      <c r="CB440" s="10"/>
      <c r="CC440" s="10"/>
      <c r="CD440" s="10"/>
      <c r="CE440" s="10"/>
      <c r="CF440" s="10"/>
      <c r="CG440" s="10"/>
      <c r="CH440" s="10"/>
      <c r="CI440" s="10"/>
      <c r="CJ440" s="10"/>
      <c r="CK440" s="10"/>
      <c r="CL440" s="10"/>
      <c r="CM440" s="10"/>
      <c r="CN440" s="10"/>
      <c r="CO440" s="10"/>
      <c r="CP440" s="10"/>
      <c r="CQ440" s="10"/>
      <c r="CR440" s="10"/>
      <c r="CS440" s="10"/>
      <c r="CT440" s="10"/>
      <c r="CU440" s="10"/>
      <c r="CV440" s="10"/>
      <c r="CW440" s="10"/>
      <c r="CX440" s="10"/>
      <c r="CY440" s="10"/>
      <c r="CZ440" s="10"/>
      <c r="DA440" s="10"/>
      <c r="DB440" s="10"/>
      <c r="DC440" s="10"/>
      <c r="DD440" s="10"/>
      <c r="DE440" s="10"/>
      <c r="DF440" s="10"/>
      <c r="DG440" s="10"/>
      <c r="DH440" s="10"/>
      <c r="DI440" s="10"/>
      <c r="DJ440" s="10"/>
      <c r="DK440" s="10"/>
      <c r="DL440" s="10"/>
      <c r="DM440" s="10"/>
      <c r="DN440" s="10"/>
      <c r="DO440" s="10"/>
      <c r="DP440" s="10"/>
      <c r="DQ440" s="10"/>
      <c r="DR440" s="10"/>
      <c r="DS440" s="10"/>
      <c r="DT440" s="10"/>
      <c r="DU440" s="10"/>
      <c r="DV440" s="10"/>
      <c r="DW440" s="10"/>
      <c r="DX440" s="10"/>
      <c r="DY440" s="10"/>
      <c r="DZ440" s="10"/>
      <c r="EA440" s="10"/>
      <c r="EB440" s="10"/>
      <c r="EC440" s="10"/>
      <c r="ED440" s="10"/>
      <c r="EE440" s="10"/>
      <c r="EF440" s="10"/>
      <c r="EG440" s="10"/>
      <c r="EH440" s="10"/>
      <c r="EI440" s="10"/>
      <c r="EJ440" s="10"/>
      <c r="EK440" s="10"/>
      <c r="EL440" s="10"/>
      <c r="EM440" s="10"/>
      <c r="EN440" s="10"/>
      <c r="EO440" s="10"/>
      <c r="EP440" s="10"/>
      <c r="EQ440" s="10"/>
      <c r="ER440" s="10"/>
      <c r="ES440" s="10"/>
      <c r="ET440" s="10"/>
      <c r="EU440" s="10"/>
      <c r="EV440" s="10"/>
      <c r="EW440" s="10"/>
      <c r="EX440" s="10"/>
      <c r="EY440" s="10"/>
      <c r="EZ440" s="10"/>
      <c r="FA440" s="10"/>
      <c r="FB440" s="10"/>
      <c r="FC440" s="10"/>
      <c r="FD440" s="10"/>
      <c r="FE440" s="10"/>
      <c r="FF440" s="10"/>
      <c r="FG440" s="10"/>
      <c r="FH440" s="10"/>
      <c r="FI440" s="10"/>
      <c r="FJ440" s="10"/>
      <c r="FK440" s="10"/>
      <c r="FL440" s="10"/>
      <c r="FM440" s="10"/>
      <c r="FN440" s="10"/>
      <c r="FO440" s="10"/>
      <c r="FP440" s="10"/>
      <c r="FQ440" s="10"/>
      <c r="FR440" s="10"/>
      <c r="FS440" s="10"/>
      <c r="FT440" s="10"/>
      <c r="FU440" s="10"/>
      <c r="FV440" s="10"/>
      <c r="FW440" s="10"/>
      <c r="FX440" s="10"/>
      <c r="FY440" s="10"/>
      <c r="FZ440" s="10"/>
      <c r="GA440" s="10"/>
      <c r="GB440" s="10"/>
      <c r="GC440" s="10"/>
      <c r="GD440" s="10"/>
      <c r="GE440" s="10"/>
      <c r="GF440" s="10"/>
      <c r="GG440" s="10"/>
      <c r="GH440" s="10"/>
      <c r="GI440" s="10"/>
      <c r="GJ440" s="10"/>
      <c r="GK440" s="10"/>
      <c r="GL440" s="10"/>
      <c r="GM440" s="10"/>
      <c r="GN440" s="10"/>
      <c r="GO440" s="10"/>
      <c r="GP440" s="10"/>
      <c r="GQ440" s="10"/>
      <c r="GR440" s="10"/>
      <c r="GS440" s="10"/>
      <c r="GT440" s="10"/>
      <c r="GU440" s="10"/>
      <c r="GV440" s="10"/>
      <c r="GW440" s="10"/>
      <c r="GX440" s="10"/>
      <c r="GY440" s="10"/>
      <c r="GZ440" s="10"/>
      <c r="HA440" s="10"/>
      <c r="HB440" s="10"/>
      <c r="HC440" s="10"/>
      <c r="HD440" s="10"/>
      <c r="HE440" s="10"/>
      <c r="HF440" s="10"/>
      <c r="HG440" s="10"/>
      <c r="HH440" s="10"/>
      <c r="HI440" s="10"/>
      <c r="HJ440" s="10"/>
      <c r="HK440" s="10"/>
      <c r="HL440" s="10"/>
      <c r="HM440" s="10"/>
      <c r="HN440" s="10"/>
      <c r="HO440" s="10"/>
      <c r="HP440" s="10"/>
      <c r="HQ440" s="10"/>
      <c r="HR440" s="10"/>
      <c r="HS440" s="10"/>
      <c r="HT440" s="10"/>
      <c r="HU440" s="10"/>
      <c r="HV440" s="10"/>
      <c r="HW440" s="10"/>
      <c r="HX440" s="10"/>
      <c r="HY440" s="10"/>
      <c r="HZ440" s="10"/>
      <c r="IA440" s="10"/>
      <c r="IB440" s="10"/>
      <c r="IC440" s="10"/>
      <c r="ID440" s="10"/>
      <c r="IE440" s="10"/>
      <c r="IF440" s="10"/>
      <c r="IG440" s="10"/>
      <c r="IH440" s="10"/>
      <c r="II440" s="10"/>
      <c r="IJ440" s="10"/>
      <c r="IK440" s="10"/>
      <c r="IL440" s="10"/>
      <c r="IM440" s="10"/>
      <c r="IN440" s="10"/>
      <c r="IO440" s="10"/>
      <c r="IP440" s="10"/>
      <c r="IQ440" s="10"/>
      <c r="IR440" s="10"/>
      <c r="IS440" s="10"/>
      <c r="IT440" s="10"/>
      <c r="IU440" s="10"/>
      <c r="IV440" s="10"/>
      <c r="IW440" s="10"/>
      <c r="IX440" s="10"/>
      <c r="IY440" s="10"/>
      <c r="IZ440" s="10"/>
      <c r="JA440" s="10"/>
      <c r="JB440" s="10"/>
      <c r="JC440" s="10"/>
      <c r="JD440" s="10"/>
      <c r="JE440" s="10"/>
      <c r="JF440" s="10"/>
      <c r="JG440" s="10"/>
      <c r="JH440" s="10"/>
      <c r="JI440" s="10"/>
      <c r="JJ440" s="10"/>
      <c r="JK440" s="10"/>
      <c r="JL440" s="10"/>
      <c r="JM440" s="10"/>
      <c r="JN440" s="10"/>
      <c r="JO440" s="10"/>
      <c r="JP440" s="10"/>
      <c r="JQ440" s="10"/>
      <c r="JR440" s="10"/>
      <c r="JS440" s="10"/>
      <c r="JT440" s="10"/>
      <c r="JU440" s="10"/>
      <c r="JV440" s="10"/>
    </row>
    <row r="441" spans="1:282" s="2" customFormat="1" x14ac:dyDescent="0.25">
      <c r="A441" t="s">
        <v>135</v>
      </c>
      <c r="B441" t="s">
        <v>48</v>
      </c>
      <c r="C441" s="13" t="s">
        <v>307</v>
      </c>
      <c r="D441" t="s">
        <v>204</v>
      </c>
      <c r="E441" s="40">
        <v>10000</v>
      </c>
      <c r="F441" s="40">
        <f>E441*0.0287</f>
        <v>287</v>
      </c>
      <c r="G441" s="40">
        <v>0</v>
      </c>
      <c r="H441" s="40">
        <f>E441*0.0304</f>
        <v>304</v>
      </c>
      <c r="I441" s="40">
        <v>25</v>
      </c>
      <c r="J441" s="40">
        <f>+F441+G441+H441+I441</f>
        <v>616</v>
      </c>
      <c r="K441" s="40">
        <f>E441-J441</f>
        <v>9384</v>
      </c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  <c r="AL441" s="10"/>
      <c r="AM441" s="10"/>
      <c r="AN441" s="10"/>
      <c r="AO441" s="10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  <c r="BA441" s="10"/>
      <c r="BB441" s="10"/>
      <c r="BC441" s="10"/>
      <c r="BD441" s="10"/>
      <c r="BE441" s="10"/>
      <c r="BF441" s="10"/>
      <c r="BG441" s="10"/>
      <c r="BH441" s="10"/>
      <c r="BI441" s="10"/>
      <c r="BJ441" s="10"/>
      <c r="BK441" s="10"/>
      <c r="BL441" s="10"/>
      <c r="BM441" s="10"/>
      <c r="BN441" s="10"/>
      <c r="BO441" s="10"/>
      <c r="BP441" s="10"/>
      <c r="BQ441" s="10"/>
      <c r="BR441" s="10"/>
      <c r="BS441" s="10"/>
      <c r="BT441" s="10"/>
      <c r="BU441" s="10"/>
      <c r="BV441" s="10"/>
      <c r="BW441" s="10"/>
      <c r="BX441" s="10"/>
      <c r="BY441" s="10"/>
      <c r="BZ441" s="10"/>
      <c r="CA441" s="10"/>
      <c r="CB441" s="10"/>
      <c r="CC441" s="10"/>
      <c r="CD441" s="10"/>
      <c r="CE441" s="10"/>
      <c r="CF441" s="10"/>
      <c r="CG441" s="10"/>
      <c r="CH441" s="10"/>
      <c r="CI441" s="10"/>
      <c r="CJ441" s="10"/>
      <c r="CK441" s="10"/>
      <c r="CL441" s="10"/>
      <c r="CM441" s="10"/>
      <c r="CN441" s="10"/>
      <c r="CO441" s="10"/>
      <c r="CP441" s="10"/>
      <c r="CQ441" s="10"/>
      <c r="CR441" s="10"/>
      <c r="CS441" s="10"/>
      <c r="CT441" s="10"/>
      <c r="CU441" s="10"/>
      <c r="CV441" s="10"/>
      <c r="CW441" s="10"/>
      <c r="CX441" s="10"/>
      <c r="CY441" s="10"/>
      <c r="CZ441" s="10"/>
      <c r="DA441" s="10"/>
      <c r="DB441" s="10"/>
      <c r="DC441" s="10"/>
      <c r="DD441" s="10"/>
      <c r="DE441" s="10"/>
      <c r="DF441" s="10"/>
      <c r="DG441" s="10"/>
      <c r="DH441" s="10"/>
      <c r="DI441" s="10"/>
      <c r="DJ441" s="10"/>
      <c r="DK441" s="10"/>
      <c r="DL441" s="10"/>
      <c r="DM441" s="10"/>
      <c r="DN441" s="10"/>
      <c r="DO441" s="10"/>
      <c r="DP441" s="10"/>
      <c r="DQ441" s="10"/>
      <c r="DR441" s="10"/>
      <c r="DS441" s="10"/>
      <c r="DT441" s="10"/>
      <c r="DU441" s="10"/>
      <c r="DV441" s="10"/>
      <c r="DW441" s="10"/>
      <c r="DX441" s="10"/>
      <c r="DY441" s="10"/>
      <c r="DZ441" s="10"/>
      <c r="EA441" s="10"/>
      <c r="EB441" s="10"/>
      <c r="EC441" s="10"/>
      <c r="ED441" s="10"/>
      <c r="EE441" s="10"/>
      <c r="EF441" s="10"/>
      <c r="EG441" s="10"/>
      <c r="EH441" s="10"/>
      <c r="EI441" s="10"/>
      <c r="EJ441" s="10"/>
      <c r="EK441" s="10"/>
      <c r="EL441" s="10"/>
      <c r="EM441" s="10"/>
      <c r="EN441" s="10"/>
      <c r="EO441" s="10"/>
      <c r="EP441" s="10"/>
      <c r="EQ441" s="10"/>
      <c r="ER441" s="10"/>
      <c r="ES441" s="10"/>
      <c r="ET441" s="10"/>
      <c r="EU441" s="10"/>
      <c r="EV441" s="10"/>
      <c r="EW441" s="10"/>
      <c r="EX441" s="10"/>
      <c r="EY441" s="10"/>
      <c r="EZ441" s="10"/>
      <c r="FA441" s="10"/>
      <c r="FB441" s="10"/>
      <c r="FC441" s="10"/>
      <c r="FD441" s="10"/>
      <c r="FE441" s="10"/>
      <c r="FF441" s="10"/>
      <c r="FG441" s="10"/>
      <c r="FH441" s="10"/>
      <c r="FI441" s="10"/>
      <c r="FJ441" s="10"/>
      <c r="FK441" s="10"/>
      <c r="FL441" s="10"/>
      <c r="FM441" s="10"/>
      <c r="FN441" s="10"/>
      <c r="FO441" s="10"/>
      <c r="FP441" s="10"/>
      <c r="FQ441" s="10"/>
      <c r="FR441" s="10"/>
      <c r="FS441" s="10"/>
      <c r="FT441" s="10"/>
      <c r="FU441" s="10"/>
      <c r="FV441" s="10"/>
      <c r="FW441" s="10"/>
      <c r="FX441" s="10"/>
      <c r="FY441" s="10"/>
      <c r="FZ441" s="10"/>
      <c r="GA441" s="10"/>
      <c r="GB441" s="10"/>
      <c r="GC441" s="10"/>
      <c r="GD441" s="10"/>
      <c r="GE441" s="10"/>
      <c r="GF441" s="10"/>
      <c r="GG441" s="10"/>
      <c r="GH441" s="10"/>
      <c r="GI441" s="10"/>
      <c r="GJ441" s="10"/>
      <c r="GK441" s="10"/>
      <c r="GL441" s="10"/>
      <c r="GM441" s="10"/>
      <c r="GN441" s="10"/>
      <c r="GO441" s="10"/>
      <c r="GP441" s="10"/>
      <c r="GQ441" s="10"/>
      <c r="GR441" s="10"/>
      <c r="GS441" s="10"/>
      <c r="GT441" s="10"/>
      <c r="GU441" s="10"/>
      <c r="GV441" s="10"/>
      <c r="GW441" s="10"/>
      <c r="GX441" s="10"/>
      <c r="GY441" s="10"/>
      <c r="GZ441" s="10"/>
      <c r="HA441" s="10"/>
      <c r="HB441" s="10"/>
      <c r="HC441" s="10"/>
      <c r="HD441" s="10"/>
      <c r="HE441" s="10"/>
      <c r="HF441" s="10"/>
      <c r="HG441" s="10"/>
      <c r="HH441" s="10"/>
      <c r="HI441" s="10"/>
      <c r="HJ441" s="10"/>
      <c r="HK441" s="10"/>
      <c r="HL441" s="10"/>
      <c r="HM441" s="10"/>
      <c r="HN441" s="10"/>
      <c r="HO441" s="10"/>
      <c r="HP441" s="10"/>
      <c r="HQ441" s="10"/>
      <c r="HR441" s="10"/>
      <c r="HS441" s="10"/>
      <c r="HT441" s="10"/>
      <c r="HU441" s="10"/>
      <c r="HV441" s="10"/>
      <c r="HW441" s="10"/>
      <c r="HX441" s="10"/>
      <c r="HY441" s="10"/>
      <c r="HZ441" s="10"/>
      <c r="IA441" s="10"/>
      <c r="IB441" s="10"/>
      <c r="IC441" s="10"/>
      <c r="ID441" s="10"/>
      <c r="IE441" s="10"/>
      <c r="IF441" s="10"/>
      <c r="IG441" s="10"/>
      <c r="IH441" s="10"/>
      <c r="II441" s="10"/>
      <c r="IJ441" s="10"/>
      <c r="IK441" s="10"/>
      <c r="IL441" s="10"/>
      <c r="IM441" s="10"/>
      <c r="IN441" s="10"/>
      <c r="IO441" s="10"/>
      <c r="IP441" s="10"/>
      <c r="IQ441" s="10"/>
      <c r="IR441" s="10"/>
      <c r="IS441" s="10"/>
      <c r="IT441" s="10"/>
      <c r="IU441" s="10"/>
      <c r="IV441" s="10"/>
      <c r="IW441" s="10"/>
      <c r="IX441" s="10"/>
      <c r="IY441" s="10"/>
      <c r="IZ441" s="10"/>
      <c r="JA441" s="10"/>
      <c r="JB441" s="10"/>
      <c r="JC441" s="10"/>
      <c r="JD441" s="10"/>
      <c r="JE441" s="10"/>
      <c r="JF441" s="10"/>
      <c r="JG441" s="10"/>
      <c r="JH441" s="10"/>
      <c r="JI441" s="10"/>
      <c r="JJ441" s="10"/>
      <c r="JK441" s="10"/>
      <c r="JL441" s="10"/>
      <c r="JM441" s="10"/>
      <c r="JN441" s="10"/>
      <c r="JO441" s="10"/>
      <c r="JP441" s="10"/>
      <c r="JQ441" s="10"/>
      <c r="JR441" s="10"/>
      <c r="JS441" s="10"/>
      <c r="JT441" s="10"/>
      <c r="JU441" s="10"/>
      <c r="JV441" s="10"/>
    </row>
    <row r="442" spans="1:282" s="2" customFormat="1" x14ac:dyDescent="0.25">
      <c r="A442" t="s">
        <v>136</v>
      </c>
      <c r="B442" t="s">
        <v>431</v>
      </c>
      <c r="C442" s="13" t="s">
        <v>307</v>
      </c>
      <c r="D442" t="s">
        <v>203</v>
      </c>
      <c r="E442" s="40">
        <v>20900</v>
      </c>
      <c r="F442" s="40">
        <f>E442*0.0287</f>
        <v>599.83000000000004</v>
      </c>
      <c r="G442" s="40">
        <v>0</v>
      </c>
      <c r="H442" s="40">
        <f>E442*0.0304</f>
        <v>635.36</v>
      </c>
      <c r="I442" s="40">
        <v>275</v>
      </c>
      <c r="J442" s="40">
        <v>1510.19</v>
      </c>
      <c r="K442" s="40">
        <f>E442-J442</f>
        <v>19389.810000000001</v>
      </c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  <c r="AH442" s="11"/>
      <c r="AI442" s="11"/>
      <c r="AJ442" s="11"/>
      <c r="AK442" s="11"/>
      <c r="AL442" s="11"/>
      <c r="AM442" s="11"/>
      <c r="AN442" s="11"/>
      <c r="AO442" s="11"/>
      <c r="AP442" s="10"/>
      <c r="AQ442" s="10"/>
      <c r="AR442" s="10"/>
      <c r="AS442" s="10"/>
      <c r="AT442" s="10"/>
      <c r="AU442" s="10"/>
      <c r="AV442" s="10"/>
      <c r="AW442" s="10"/>
      <c r="AX442" s="10"/>
      <c r="AY442" s="10"/>
      <c r="AZ442" s="10"/>
      <c r="BA442" s="10"/>
      <c r="BB442" s="10"/>
      <c r="BC442" s="10"/>
      <c r="BD442" s="10"/>
      <c r="BE442" s="10"/>
      <c r="BF442" s="10"/>
      <c r="BG442" s="10"/>
      <c r="BH442" s="10"/>
      <c r="BI442" s="10"/>
      <c r="BJ442" s="10"/>
      <c r="BK442" s="10"/>
      <c r="BL442" s="10"/>
      <c r="BM442" s="10"/>
      <c r="BN442" s="10"/>
      <c r="BO442" s="10"/>
      <c r="BP442" s="10"/>
      <c r="BQ442" s="10"/>
      <c r="BR442" s="10"/>
      <c r="BS442" s="10"/>
      <c r="BT442" s="10"/>
      <c r="BU442" s="10"/>
      <c r="BV442" s="10"/>
      <c r="BW442" s="10"/>
      <c r="BX442" s="10"/>
      <c r="BY442" s="10"/>
      <c r="BZ442" s="10"/>
      <c r="CA442" s="10"/>
      <c r="CB442" s="10"/>
      <c r="CC442" s="10"/>
      <c r="CD442" s="10"/>
      <c r="CE442" s="10"/>
      <c r="CF442" s="10"/>
      <c r="CG442" s="10"/>
      <c r="CH442" s="10"/>
      <c r="CI442" s="10"/>
      <c r="CJ442" s="10"/>
      <c r="CK442" s="10"/>
      <c r="CL442" s="10"/>
      <c r="CM442" s="10"/>
      <c r="CN442" s="10"/>
      <c r="CO442" s="10"/>
      <c r="CP442" s="10"/>
      <c r="CQ442" s="10"/>
      <c r="CR442" s="10"/>
      <c r="CS442" s="10"/>
      <c r="CT442" s="10"/>
      <c r="CU442" s="10"/>
      <c r="CV442" s="10"/>
      <c r="CW442" s="10"/>
      <c r="CX442" s="10"/>
      <c r="CY442" s="10"/>
      <c r="CZ442" s="10"/>
      <c r="DA442" s="10"/>
      <c r="DB442" s="10"/>
      <c r="DC442" s="10"/>
      <c r="DD442" s="10"/>
      <c r="DE442" s="10"/>
      <c r="DF442" s="10"/>
      <c r="DG442" s="10"/>
      <c r="DH442" s="10"/>
      <c r="DI442" s="10"/>
      <c r="DJ442" s="10"/>
      <c r="DK442" s="10"/>
      <c r="DL442" s="10"/>
      <c r="DM442" s="10"/>
      <c r="DN442" s="10"/>
      <c r="DO442" s="10"/>
      <c r="DP442" s="10"/>
      <c r="DQ442" s="10"/>
      <c r="DR442" s="10"/>
      <c r="DS442" s="10"/>
      <c r="DT442" s="10"/>
      <c r="DU442" s="10"/>
      <c r="DV442" s="10"/>
      <c r="DW442" s="10"/>
      <c r="DX442" s="10"/>
      <c r="DY442" s="10"/>
      <c r="DZ442" s="10"/>
      <c r="EA442" s="10"/>
      <c r="EB442" s="10"/>
      <c r="EC442" s="10"/>
      <c r="ED442" s="10"/>
      <c r="EE442" s="10"/>
      <c r="EF442" s="10"/>
      <c r="EG442" s="10"/>
      <c r="EH442" s="10"/>
      <c r="EI442" s="10"/>
      <c r="EJ442" s="10"/>
      <c r="EK442" s="10"/>
      <c r="EL442" s="10"/>
      <c r="EM442" s="10"/>
      <c r="EN442" s="10"/>
      <c r="EO442" s="10"/>
      <c r="EP442" s="10"/>
      <c r="EQ442" s="10"/>
      <c r="ER442" s="10"/>
      <c r="ES442" s="10"/>
      <c r="ET442" s="10"/>
      <c r="EU442" s="10"/>
      <c r="EV442" s="10"/>
      <c r="EW442" s="10"/>
      <c r="EX442" s="10"/>
      <c r="EY442" s="10"/>
      <c r="EZ442" s="10"/>
      <c r="FA442" s="10"/>
      <c r="FB442" s="10"/>
      <c r="FC442" s="10"/>
      <c r="FD442" s="10"/>
      <c r="FE442" s="10"/>
      <c r="FF442" s="10"/>
      <c r="FG442" s="10"/>
      <c r="FH442" s="10"/>
      <c r="FI442" s="10"/>
      <c r="FJ442" s="10"/>
      <c r="FK442" s="10"/>
      <c r="FL442" s="10"/>
      <c r="FM442" s="10"/>
      <c r="FN442" s="10"/>
      <c r="FO442" s="10"/>
      <c r="FP442" s="10"/>
      <c r="FQ442" s="10"/>
      <c r="FR442" s="10"/>
      <c r="FS442" s="10"/>
      <c r="FT442" s="10"/>
      <c r="FU442" s="10"/>
      <c r="FV442" s="10"/>
      <c r="FW442" s="10"/>
      <c r="FX442" s="10"/>
      <c r="FY442" s="10"/>
      <c r="FZ442" s="10"/>
      <c r="GA442" s="10"/>
      <c r="GB442" s="10"/>
      <c r="GC442" s="10"/>
      <c r="GD442" s="10"/>
      <c r="GE442" s="10"/>
      <c r="GF442" s="10"/>
      <c r="GG442" s="10"/>
      <c r="GH442" s="10"/>
      <c r="GI442" s="10"/>
      <c r="GJ442" s="10"/>
      <c r="GK442" s="10"/>
      <c r="GL442" s="10"/>
      <c r="GM442" s="10"/>
      <c r="GN442" s="10"/>
      <c r="GO442" s="10"/>
      <c r="GP442" s="10"/>
      <c r="GQ442" s="10"/>
      <c r="GR442" s="10"/>
      <c r="GS442" s="10"/>
      <c r="GT442" s="10"/>
      <c r="GU442" s="10"/>
      <c r="GV442" s="10"/>
      <c r="GW442" s="10"/>
      <c r="GX442" s="10"/>
      <c r="GY442" s="10"/>
      <c r="GZ442" s="10"/>
      <c r="HA442" s="10"/>
      <c r="HB442" s="10"/>
      <c r="HC442" s="10"/>
      <c r="HD442" s="10"/>
      <c r="HE442" s="10"/>
      <c r="HF442" s="10"/>
      <c r="HG442" s="10"/>
      <c r="HH442" s="10"/>
      <c r="HI442" s="10"/>
      <c r="HJ442" s="10"/>
      <c r="HK442" s="10"/>
      <c r="HL442" s="10"/>
      <c r="HM442" s="10"/>
      <c r="HN442" s="10"/>
      <c r="HO442" s="10"/>
      <c r="HP442" s="10"/>
      <c r="HQ442" s="10"/>
      <c r="HR442" s="10"/>
      <c r="HS442" s="10"/>
      <c r="HT442" s="10"/>
      <c r="HU442" s="10"/>
      <c r="HV442" s="10"/>
      <c r="HW442" s="10"/>
      <c r="HX442" s="10"/>
      <c r="HY442" s="10"/>
      <c r="HZ442" s="10"/>
      <c r="IA442" s="10"/>
      <c r="IB442" s="10"/>
      <c r="IC442" s="10"/>
      <c r="ID442" s="10"/>
      <c r="IE442" s="10"/>
      <c r="IF442" s="10"/>
      <c r="IG442" s="10"/>
      <c r="IH442" s="10"/>
      <c r="II442" s="10"/>
      <c r="IJ442" s="10"/>
      <c r="IK442" s="10"/>
      <c r="IL442" s="10"/>
      <c r="IM442" s="10"/>
      <c r="IN442" s="10"/>
      <c r="IO442" s="10"/>
      <c r="IP442" s="10"/>
      <c r="IQ442" s="10"/>
      <c r="IR442" s="10"/>
      <c r="IS442" s="10"/>
      <c r="IT442" s="10"/>
      <c r="IU442" s="10"/>
      <c r="IV442" s="10"/>
      <c r="IW442" s="10"/>
      <c r="IX442" s="10"/>
      <c r="IY442" s="10"/>
      <c r="IZ442" s="10"/>
      <c r="JA442" s="10"/>
      <c r="JB442" s="10"/>
      <c r="JC442" s="10"/>
      <c r="JD442" s="10"/>
      <c r="JE442" s="10"/>
      <c r="JF442" s="10"/>
      <c r="JG442" s="10"/>
      <c r="JH442" s="10"/>
      <c r="JI442" s="10"/>
      <c r="JJ442" s="10"/>
      <c r="JK442" s="10"/>
      <c r="JL442" s="10"/>
      <c r="JM442" s="10"/>
      <c r="JN442" s="10"/>
      <c r="JO442" s="10"/>
      <c r="JP442" s="10"/>
      <c r="JQ442" s="10"/>
      <c r="JR442" s="10"/>
      <c r="JS442" s="10"/>
      <c r="JT442" s="10"/>
      <c r="JU442" s="10"/>
      <c r="JV442" s="10"/>
    </row>
    <row r="443" spans="1:282" x14ac:dyDescent="0.25">
      <c r="A443" t="s">
        <v>389</v>
      </c>
      <c r="B443" t="s">
        <v>60</v>
      </c>
      <c r="C443" s="13" t="s">
        <v>308</v>
      </c>
      <c r="D443" t="s">
        <v>203</v>
      </c>
      <c r="E443" s="40">
        <v>10000</v>
      </c>
      <c r="F443" s="40">
        <f>E443*0.0287</f>
        <v>287</v>
      </c>
      <c r="G443" s="40">
        <v>0</v>
      </c>
      <c r="H443" s="40">
        <f>E443*0.0304</f>
        <v>304</v>
      </c>
      <c r="I443" s="40">
        <v>175</v>
      </c>
      <c r="J443" s="40">
        <f>+F443+G443+H443+I443</f>
        <v>766</v>
      </c>
      <c r="K443" s="40">
        <f t="shared" ref="K443" si="90">E443-J443</f>
        <v>9234</v>
      </c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"/>
      <c r="AL443" s="11"/>
      <c r="AM443" s="11"/>
      <c r="AN443" s="11"/>
      <c r="AO443" s="11"/>
      <c r="AP443" s="11"/>
      <c r="AQ443" s="11"/>
      <c r="AR443" s="11"/>
      <c r="AS443" s="11"/>
      <c r="AT443" s="11"/>
      <c r="AU443" s="11"/>
      <c r="AV443" s="11"/>
      <c r="AW443" s="11"/>
      <c r="AX443" s="11"/>
      <c r="AY443" s="11"/>
      <c r="AZ443" s="11"/>
      <c r="BA443" s="11"/>
      <c r="BB443" s="11"/>
      <c r="BC443" s="11"/>
      <c r="BD443" s="11"/>
      <c r="BE443" s="11"/>
      <c r="BF443" s="11"/>
      <c r="BG443" s="11"/>
      <c r="BH443" s="11"/>
      <c r="BI443" s="11"/>
      <c r="BJ443" s="11"/>
      <c r="BK443" s="11"/>
      <c r="BL443" s="11"/>
      <c r="BM443" s="11"/>
      <c r="BN443" s="11"/>
      <c r="BO443" s="11"/>
      <c r="BP443" s="11"/>
      <c r="BQ443" s="11"/>
      <c r="BR443" s="11"/>
      <c r="BS443" s="11"/>
      <c r="BT443" s="11"/>
      <c r="BU443" s="11"/>
      <c r="BV443" s="11"/>
      <c r="BW443" s="11"/>
      <c r="BX443" s="11"/>
      <c r="BY443" s="11"/>
      <c r="BZ443" s="11"/>
      <c r="CA443" s="11"/>
      <c r="CB443" s="11"/>
      <c r="CC443" s="11"/>
      <c r="CD443" s="11"/>
      <c r="CE443" s="11"/>
      <c r="CF443" s="11"/>
      <c r="CG443" s="11"/>
      <c r="CH443" s="11"/>
      <c r="CI443" s="11"/>
      <c r="CJ443" s="11"/>
      <c r="CK443" s="11"/>
      <c r="CL443" s="11"/>
      <c r="CM443" s="11"/>
      <c r="CN443" s="11"/>
      <c r="CO443" s="11"/>
      <c r="CP443" s="11"/>
      <c r="CQ443" s="11"/>
      <c r="CR443" s="11"/>
      <c r="CS443" s="11"/>
      <c r="CT443" s="11"/>
      <c r="CU443" s="11"/>
      <c r="CV443" s="11"/>
      <c r="CW443" s="11"/>
      <c r="CX443" s="11"/>
      <c r="CY443" s="11"/>
      <c r="CZ443" s="11"/>
      <c r="DA443" s="11"/>
      <c r="DB443" s="11"/>
      <c r="DC443" s="11"/>
      <c r="DD443" s="11"/>
      <c r="DE443" s="11"/>
      <c r="DF443" s="11"/>
      <c r="DG443" s="11"/>
      <c r="DH443" s="11"/>
      <c r="DI443" s="11"/>
      <c r="DJ443" s="11"/>
      <c r="DK443" s="11"/>
      <c r="DL443" s="11"/>
      <c r="DM443" s="11"/>
      <c r="DN443" s="11"/>
      <c r="DO443" s="11"/>
      <c r="DP443" s="11"/>
      <c r="DQ443" s="11"/>
      <c r="DR443" s="11"/>
      <c r="DS443" s="11"/>
      <c r="DT443" s="11"/>
      <c r="DU443" s="11"/>
      <c r="DV443" s="11"/>
      <c r="DW443" s="11"/>
      <c r="DX443" s="11"/>
      <c r="DY443" s="11"/>
      <c r="DZ443" s="11"/>
      <c r="EA443" s="11"/>
      <c r="EB443" s="11"/>
      <c r="EC443" s="11"/>
      <c r="ED443" s="11"/>
      <c r="EE443" s="11"/>
      <c r="EF443" s="11"/>
      <c r="EG443" s="11"/>
      <c r="EH443" s="11"/>
      <c r="EI443" s="11"/>
      <c r="EJ443" s="11"/>
      <c r="EK443" s="11"/>
      <c r="EL443" s="11"/>
      <c r="EM443" s="11"/>
      <c r="EN443" s="11"/>
      <c r="EO443" s="11"/>
      <c r="EP443" s="11"/>
      <c r="EQ443" s="11"/>
      <c r="ER443" s="11"/>
      <c r="ES443" s="11"/>
      <c r="ET443" s="11"/>
      <c r="EU443" s="11"/>
      <c r="EV443" s="11"/>
      <c r="EW443" s="11"/>
      <c r="EX443" s="11"/>
      <c r="EY443" s="11"/>
      <c r="EZ443" s="11"/>
      <c r="FA443" s="11"/>
      <c r="FB443" s="11"/>
      <c r="FC443" s="11"/>
      <c r="FD443" s="11"/>
      <c r="FE443" s="11"/>
      <c r="FF443" s="11"/>
      <c r="FG443" s="11"/>
      <c r="FH443" s="11"/>
      <c r="FI443" s="11"/>
      <c r="FJ443" s="11"/>
      <c r="FK443" s="11"/>
      <c r="FL443" s="11"/>
      <c r="FM443" s="11"/>
      <c r="FN443" s="11"/>
      <c r="FO443" s="11"/>
      <c r="FP443" s="11"/>
      <c r="FQ443" s="11"/>
      <c r="FR443" s="11"/>
      <c r="FS443" s="11"/>
      <c r="FT443" s="11"/>
      <c r="FU443" s="11"/>
      <c r="FV443" s="11"/>
      <c r="FW443" s="11"/>
      <c r="FX443" s="11"/>
      <c r="FY443" s="11"/>
      <c r="FZ443" s="11"/>
      <c r="GA443" s="11"/>
      <c r="GB443" s="11"/>
      <c r="GC443" s="11"/>
      <c r="GD443" s="11"/>
      <c r="GE443" s="11"/>
      <c r="GF443" s="11"/>
      <c r="GG443" s="11"/>
      <c r="GH443" s="11"/>
      <c r="GI443" s="11"/>
      <c r="GJ443" s="11"/>
      <c r="GK443" s="11"/>
      <c r="GL443" s="11"/>
      <c r="GM443" s="11"/>
      <c r="GN443" s="11"/>
      <c r="GO443" s="11"/>
      <c r="GP443" s="11"/>
      <c r="GQ443" s="11"/>
      <c r="GR443" s="11"/>
      <c r="GS443" s="11"/>
      <c r="GT443" s="11"/>
      <c r="GU443" s="11"/>
      <c r="GV443" s="11"/>
      <c r="GW443" s="11"/>
      <c r="GX443" s="11"/>
      <c r="GY443" s="11"/>
      <c r="GZ443" s="11"/>
      <c r="HA443" s="11"/>
      <c r="HB443" s="11"/>
      <c r="HC443" s="11"/>
      <c r="HD443" s="11"/>
      <c r="HE443" s="11"/>
      <c r="HF443" s="11"/>
      <c r="HG443" s="11"/>
      <c r="HH443" s="11"/>
      <c r="HI443" s="11"/>
      <c r="HJ443" s="11"/>
      <c r="HK443" s="11"/>
      <c r="HL443" s="11"/>
      <c r="HM443" s="11"/>
      <c r="HN443" s="11"/>
      <c r="HO443" s="11"/>
      <c r="HP443" s="11"/>
      <c r="HQ443" s="11"/>
      <c r="HR443" s="11"/>
      <c r="HS443" s="11"/>
      <c r="HT443" s="11"/>
      <c r="HU443" s="11"/>
      <c r="HV443" s="11"/>
      <c r="HW443" s="11"/>
      <c r="HX443" s="11"/>
      <c r="HY443" s="11"/>
      <c r="HZ443" s="11"/>
      <c r="IA443" s="11"/>
      <c r="IB443" s="11"/>
      <c r="IC443" s="11"/>
      <c r="ID443" s="11"/>
      <c r="IE443" s="11"/>
      <c r="IF443" s="11"/>
      <c r="IG443" s="11"/>
      <c r="IH443" s="11"/>
      <c r="II443" s="11"/>
      <c r="IJ443" s="11"/>
      <c r="IK443" s="11"/>
      <c r="IL443" s="11"/>
      <c r="IM443" s="11"/>
      <c r="IN443" s="11"/>
      <c r="IO443" s="11"/>
      <c r="IP443" s="11"/>
      <c r="IQ443" s="11"/>
      <c r="IR443" s="11"/>
      <c r="IS443" s="11"/>
      <c r="IT443" s="11"/>
      <c r="IU443" s="11"/>
      <c r="IV443" s="11"/>
      <c r="IW443" s="11"/>
      <c r="IX443" s="11"/>
      <c r="IY443" s="11"/>
      <c r="IZ443" s="11"/>
      <c r="JA443" s="11"/>
      <c r="JB443" s="11"/>
      <c r="JC443" s="11"/>
      <c r="JD443" s="11"/>
      <c r="JE443" s="11"/>
      <c r="JF443" s="11"/>
      <c r="JG443" s="11"/>
      <c r="JH443" s="11"/>
      <c r="JI443" s="11"/>
      <c r="JJ443" s="11"/>
      <c r="JK443" s="11"/>
      <c r="JL443" s="11"/>
      <c r="JM443" s="11"/>
      <c r="JN443" s="11"/>
      <c r="JO443" s="11"/>
      <c r="JP443" s="11"/>
      <c r="JQ443" s="11"/>
      <c r="JR443" s="11"/>
      <c r="JS443" s="11"/>
      <c r="JT443" s="11"/>
      <c r="JU443" s="11"/>
      <c r="JV443" s="11"/>
    </row>
    <row r="444" spans="1:282" s="10" customFormat="1" x14ac:dyDescent="0.25">
      <c r="A444" s="2" t="s">
        <v>12</v>
      </c>
      <c r="B444" s="2">
        <v>5</v>
      </c>
      <c r="C444" s="14"/>
      <c r="D444" s="2"/>
      <c r="E444" s="48">
        <f t="shared" ref="E444:K444" si="91">SUM(E439:E443)</f>
        <v>136900</v>
      </c>
      <c r="F444" s="48">
        <f t="shared" si="91"/>
        <v>3929.03</v>
      </c>
      <c r="G444" s="48">
        <f>SUM(G439:G443)</f>
        <v>3486.68</v>
      </c>
      <c r="H444" s="48">
        <f t="shared" si="91"/>
        <v>4161.76</v>
      </c>
      <c r="I444" s="48">
        <f t="shared" si="91"/>
        <v>1315</v>
      </c>
      <c r="J444" s="48">
        <f t="shared" si="91"/>
        <v>12892.47</v>
      </c>
      <c r="K444" s="48">
        <f t="shared" si="91"/>
        <v>124007.53</v>
      </c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  <c r="AO444" s="11"/>
    </row>
    <row r="445" spans="1:282" x14ac:dyDescent="0.25">
      <c r="A445" s="10"/>
      <c r="B445" s="10"/>
      <c r="C445" s="15"/>
      <c r="D445" s="10"/>
      <c r="E445" s="51"/>
      <c r="F445" s="51"/>
      <c r="G445" s="51"/>
      <c r="H445" s="51"/>
      <c r="I445" s="51"/>
      <c r="J445" s="51"/>
      <c r="K445" s="5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/>
      <c r="AO445" s="11"/>
      <c r="AP445" s="11"/>
      <c r="AQ445" s="11"/>
      <c r="AR445" s="11"/>
      <c r="AS445" s="11"/>
      <c r="AT445" s="11"/>
      <c r="AU445" s="11"/>
      <c r="AV445" s="11"/>
      <c r="AW445" s="11"/>
      <c r="AX445" s="11"/>
      <c r="AY445" s="11"/>
      <c r="AZ445" s="11"/>
      <c r="BA445" s="11"/>
      <c r="BB445" s="11"/>
      <c r="BC445" s="11"/>
      <c r="BD445" s="11"/>
      <c r="BE445" s="11"/>
      <c r="BF445" s="11"/>
      <c r="BG445" s="11"/>
      <c r="BH445" s="11"/>
      <c r="BI445" s="11"/>
      <c r="BJ445" s="11"/>
      <c r="BK445" s="11"/>
      <c r="BL445" s="11"/>
      <c r="BM445" s="11"/>
      <c r="BN445" s="11"/>
      <c r="BO445" s="11"/>
      <c r="BP445" s="11"/>
      <c r="BQ445" s="11"/>
      <c r="BR445" s="11"/>
      <c r="BS445" s="11"/>
      <c r="BT445" s="11"/>
      <c r="BU445" s="11"/>
      <c r="BV445" s="11"/>
      <c r="BW445" s="11"/>
      <c r="BX445" s="11"/>
      <c r="BY445" s="11"/>
      <c r="BZ445" s="11"/>
      <c r="CA445" s="11"/>
      <c r="CB445" s="11"/>
      <c r="CC445" s="11"/>
      <c r="CD445" s="11"/>
      <c r="CE445" s="11"/>
      <c r="CF445" s="11"/>
      <c r="CG445" s="11"/>
      <c r="CH445" s="11"/>
      <c r="CI445" s="11"/>
      <c r="CJ445" s="11"/>
      <c r="CK445" s="11"/>
      <c r="CL445" s="11"/>
      <c r="CM445" s="11"/>
      <c r="CN445" s="11"/>
      <c r="CO445" s="11"/>
      <c r="CP445" s="11"/>
      <c r="CQ445" s="11"/>
      <c r="CR445" s="11"/>
      <c r="CS445" s="11"/>
      <c r="CT445" s="11"/>
      <c r="CU445" s="11"/>
      <c r="CV445" s="11"/>
      <c r="CW445" s="11"/>
      <c r="CX445" s="11"/>
      <c r="CY445" s="11"/>
      <c r="CZ445" s="11"/>
      <c r="DA445" s="11"/>
      <c r="DB445" s="11"/>
      <c r="DC445" s="11"/>
      <c r="DD445" s="11"/>
      <c r="DE445" s="11"/>
      <c r="DF445" s="11"/>
      <c r="DG445" s="11"/>
      <c r="DH445" s="11"/>
      <c r="DI445" s="11"/>
      <c r="DJ445" s="11"/>
      <c r="DK445" s="11"/>
      <c r="DL445" s="11"/>
      <c r="DM445" s="11"/>
      <c r="DN445" s="11"/>
      <c r="DO445" s="11"/>
      <c r="DP445" s="11"/>
      <c r="DQ445" s="11"/>
      <c r="DR445" s="11"/>
      <c r="DS445" s="11"/>
      <c r="DT445" s="11"/>
      <c r="DU445" s="11"/>
      <c r="DV445" s="11"/>
      <c r="DW445" s="11"/>
      <c r="DX445" s="11"/>
      <c r="DY445" s="11"/>
      <c r="DZ445" s="11"/>
      <c r="EA445" s="11"/>
      <c r="EB445" s="11"/>
      <c r="EC445" s="11"/>
      <c r="ED445" s="11"/>
      <c r="EE445" s="11"/>
      <c r="EF445" s="11"/>
      <c r="EG445" s="11"/>
      <c r="EH445" s="11"/>
      <c r="EI445" s="11"/>
      <c r="EJ445" s="11"/>
      <c r="EK445" s="11"/>
      <c r="EL445" s="11"/>
      <c r="EM445" s="11"/>
      <c r="EN445" s="11"/>
      <c r="EO445" s="11"/>
      <c r="EP445" s="11"/>
      <c r="EQ445" s="11"/>
      <c r="ER445" s="11"/>
      <c r="ES445" s="11"/>
      <c r="ET445" s="11"/>
      <c r="EU445" s="11"/>
      <c r="EV445" s="11"/>
      <c r="EW445" s="11"/>
      <c r="EX445" s="11"/>
      <c r="EY445" s="11"/>
      <c r="EZ445" s="11"/>
      <c r="FA445" s="11"/>
      <c r="FB445" s="11"/>
      <c r="FC445" s="11"/>
      <c r="FD445" s="11"/>
      <c r="FE445" s="11"/>
      <c r="FF445" s="11"/>
      <c r="FG445" s="11"/>
      <c r="FH445" s="11"/>
      <c r="FI445" s="11"/>
      <c r="FJ445" s="11"/>
      <c r="FK445" s="11"/>
      <c r="FL445" s="11"/>
      <c r="FM445" s="11"/>
      <c r="FN445" s="11"/>
      <c r="FO445" s="11"/>
      <c r="FP445" s="11"/>
      <c r="FQ445" s="11"/>
      <c r="FR445" s="11"/>
      <c r="FS445" s="11"/>
      <c r="FT445" s="11"/>
      <c r="FU445" s="11"/>
      <c r="FV445" s="11"/>
      <c r="FW445" s="11"/>
      <c r="FX445" s="11"/>
      <c r="FY445" s="11"/>
      <c r="FZ445" s="11"/>
      <c r="GA445" s="11"/>
      <c r="GB445" s="11"/>
      <c r="GC445" s="11"/>
      <c r="GD445" s="11"/>
      <c r="GE445" s="11"/>
      <c r="GF445" s="11"/>
      <c r="GG445" s="11"/>
      <c r="GH445" s="11"/>
      <c r="GI445" s="11"/>
      <c r="GJ445" s="11"/>
      <c r="GK445" s="11"/>
      <c r="GL445" s="11"/>
      <c r="GM445" s="11"/>
      <c r="GN445" s="11"/>
      <c r="GO445" s="11"/>
      <c r="GP445" s="11"/>
      <c r="GQ445" s="11"/>
      <c r="GR445" s="11"/>
      <c r="GS445" s="11"/>
      <c r="GT445" s="11"/>
      <c r="GU445" s="11"/>
      <c r="GV445" s="11"/>
      <c r="GW445" s="11"/>
      <c r="GX445" s="11"/>
      <c r="GY445" s="11"/>
      <c r="GZ445" s="11"/>
      <c r="HA445" s="11"/>
      <c r="HB445" s="11"/>
      <c r="HC445" s="11"/>
      <c r="HD445" s="11"/>
      <c r="HE445" s="11"/>
      <c r="HF445" s="11"/>
      <c r="HG445" s="11"/>
      <c r="HH445" s="11"/>
      <c r="HI445" s="11"/>
      <c r="HJ445" s="11"/>
      <c r="HK445" s="11"/>
      <c r="HL445" s="11"/>
      <c r="HM445" s="11"/>
      <c r="HN445" s="11"/>
      <c r="HO445" s="11"/>
      <c r="HP445" s="11"/>
      <c r="HQ445" s="11"/>
      <c r="HR445" s="11"/>
      <c r="HS445" s="11"/>
      <c r="HT445" s="11"/>
      <c r="HU445" s="11"/>
      <c r="HV445" s="11"/>
      <c r="HW445" s="11"/>
      <c r="HX445" s="11"/>
      <c r="HY445" s="11"/>
      <c r="HZ445" s="11"/>
      <c r="IA445" s="11"/>
      <c r="IB445" s="11"/>
      <c r="IC445" s="11"/>
      <c r="ID445" s="11"/>
      <c r="IE445" s="11"/>
      <c r="IF445" s="11"/>
      <c r="IG445" s="11"/>
      <c r="IH445" s="11"/>
      <c r="II445" s="11"/>
      <c r="IJ445" s="11"/>
      <c r="IK445" s="11"/>
      <c r="IL445" s="11"/>
      <c r="IM445" s="11"/>
      <c r="IN445" s="11"/>
      <c r="IO445" s="11"/>
      <c r="IP445" s="11"/>
      <c r="IQ445" s="11"/>
      <c r="IR445" s="11"/>
      <c r="IS445" s="11"/>
      <c r="IT445" s="11"/>
      <c r="IU445" s="11"/>
      <c r="IV445" s="11"/>
      <c r="IW445" s="11"/>
      <c r="IX445" s="11"/>
      <c r="IY445" s="11"/>
      <c r="IZ445" s="11"/>
      <c r="JA445" s="11"/>
      <c r="JB445" s="11"/>
      <c r="JC445" s="11"/>
      <c r="JD445" s="11"/>
      <c r="JE445" s="11"/>
      <c r="JF445" s="11"/>
      <c r="JG445" s="11"/>
      <c r="JH445" s="11"/>
      <c r="JI445" s="11"/>
      <c r="JJ445" s="11"/>
      <c r="JK445" s="11"/>
      <c r="JL445" s="11"/>
      <c r="JM445" s="11"/>
      <c r="JN445" s="11"/>
      <c r="JO445" s="11"/>
      <c r="JP445" s="11"/>
      <c r="JQ445" s="11"/>
      <c r="JR445" s="11"/>
      <c r="JS445" s="11"/>
      <c r="JT445" s="11"/>
      <c r="JU445" s="11"/>
      <c r="JV445" s="11"/>
    </row>
    <row r="446" spans="1:282" s="12" customFormat="1" x14ac:dyDescent="0.25">
      <c r="A446" s="1" t="s">
        <v>347</v>
      </c>
      <c r="B446" s="1"/>
      <c r="C446" s="16"/>
      <c r="D446" s="1"/>
      <c r="E446" s="49"/>
      <c r="F446" s="49"/>
      <c r="G446" s="49"/>
      <c r="H446" s="49"/>
      <c r="I446" s="49"/>
      <c r="J446" s="49"/>
      <c r="K446" s="49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  <c r="AJ446" s="18"/>
      <c r="AK446" s="18"/>
      <c r="AL446" s="18"/>
      <c r="AM446" s="18"/>
      <c r="AN446" s="18"/>
      <c r="AO446" s="18"/>
      <c r="AP446" s="18"/>
      <c r="AQ446" s="18"/>
      <c r="AR446" s="18"/>
      <c r="AS446" s="18"/>
      <c r="AT446" s="18"/>
      <c r="AU446" s="18"/>
      <c r="AV446" s="18"/>
      <c r="AW446" s="18"/>
      <c r="AX446" s="18"/>
      <c r="AY446" s="18"/>
      <c r="AZ446" s="18"/>
      <c r="BA446" s="18"/>
      <c r="BB446" s="18"/>
      <c r="BC446" s="18"/>
      <c r="BD446" s="18"/>
      <c r="BE446" s="18"/>
      <c r="BF446" s="18"/>
      <c r="BG446" s="18"/>
      <c r="BH446" s="18"/>
      <c r="BI446" s="18"/>
      <c r="BJ446" s="18"/>
      <c r="BK446" s="18"/>
      <c r="BL446" s="18"/>
      <c r="BM446" s="18"/>
      <c r="BN446" s="18"/>
      <c r="BO446" s="18"/>
      <c r="BP446" s="18"/>
      <c r="BQ446" s="18"/>
      <c r="BR446" s="18"/>
      <c r="BS446" s="18"/>
      <c r="BT446" s="18"/>
      <c r="BU446" s="18"/>
      <c r="BV446" s="18"/>
      <c r="BW446" s="18"/>
      <c r="BX446" s="18"/>
      <c r="BY446" s="18"/>
      <c r="BZ446" s="18"/>
      <c r="CA446" s="18"/>
      <c r="CB446" s="18"/>
      <c r="CC446" s="18"/>
      <c r="CD446" s="18"/>
      <c r="CE446" s="18"/>
      <c r="CF446" s="18"/>
      <c r="CG446" s="18"/>
      <c r="CH446" s="18"/>
      <c r="CI446" s="18"/>
      <c r="CJ446" s="18"/>
      <c r="CK446" s="18"/>
      <c r="CL446" s="18"/>
      <c r="CM446" s="18"/>
      <c r="CN446" s="18"/>
      <c r="CO446" s="18"/>
      <c r="CP446" s="18"/>
      <c r="CQ446" s="18"/>
      <c r="CR446" s="18"/>
      <c r="CS446" s="18"/>
      <c r="CT446" s="18"/>
      <c r="CU446" s="18"/>
      <c r="CV446" s="18"/>
      <c r="CW446" s="18"/>
      <c r="CX446" s="18"/>
      <c r="CY446" s="18"/>
      <c r="CZ446" s="18"/>
      <c r="DA446" s="18"/>
      <c r="DB446" s="18"/>
      <c r="DC446" s="18"/>
      <c r="DD446" s="18"/>
      <c r="DE446" s="18"/>
      <c r="DF446" s="18"/>
      <c r="DG446" s="18"/>
      <c r="DH446" s="18"/>
      <c r="DI446" s="18"/>
      <c r="DJ446" s="18"/>
      <c r="DK446" s="18"/>
      <c r="DL446" s="18"/>
      <c r="DM446" s="18"/>
      <c r="DN446" s="18"/>
      <c r="DO446" s="18"/>
      <c r="DP446" s="18"/>
      <c r="DQ446" s="18"/>
      <c r="DR446" s="18"/>
      <c r="DS446" s="18"/>
      <c r="DT446" s="18"/>
      <c r="DU446" s="18"/>
      <c r="DV446" s="18"/>
      <c r="DW446" s="18"/>
      <c r="DX446" s="18"/>
      <c r="DY446" s="18"/>
      <c r="DZ446" s="18"/>
      <c r="EA446" s="18"/>
      <c r="EB446" s="18"/>
      <c r="EC446" s="18"/>
      <c r="ED446" s="18"/>
      <c r="EE446" s="18"/>
      <c r="EF446" s="18"/>
      <c r="EG446" s="18"/>
      <c r="EH446" s="18"/>
      <c r="EI446" s="18"/>
      <c r="EJ446" s="18"/>
      <c r="EK446" s="18"/>
      <c r="EL446" s="18"/>
      <c r="EM446" s="18"/>
      <c r="EN446" s="18"/>
      <c r="EO446" s="18"/>
      <c r="EP446" s="18"/>
      <c r="EQ446" s="18"/>
      <c r="ER446" s="18"/>
      <c r="ES446" s="18"/>
      <c r="ET446" s="18"/>
      <c r="EU446" s="18"/>
      <c r="EV446" s="18"/>
      <c r="EW446" s="18"/>
      <c r="EX446" s="18"/>
      <c r="EY446" s="18"/>
      <c r="EZ446" s="18"/>
      <c r="FA446" s="18"/>
      <c r="FB446" s="18"/>
      <c r="FC446" s="18"/>
      <c r="FD446" s="18"/>
      <c r="FE446" s="18"/>
      <c r="FF446" s="18"/>
      <c r="FG446" s="18"/>
      <c r="FH446" s="18"/>
      <c r="FI446" s="18"/>
      <c r="FJ446" s="18"/>
      <c r="FK446" s="18"/>
      <c r="FL446" s="18"/>
      <c r="FM446" s="18"/>
      <c r="FN446" s="18"/>
      <c r="FO446" s="18"/>
      <c r="FP446" s="18"/>
      <c r="FQ446" s="18"/>
      <c r="FR446" s="18"/>
      <c r="FS446" s="18"/>
      <c r="FT446" s="18"/>
      <c r="FU446" s="18"/>
      <c r="FV446" s="18"/>
      <c r="FW446" s="18"/>
      <c r="FX446" s="18"/>
      <c r="FY446" s="18"/>
      <c r="FZ446" s="18"/>
      <c r="GA446" s="18"/>
      <c r="GB446" s="18"/>
      <c r="GC446" s="18"/>
      <c r="GD446" s="18"/>
      <c r="GE446" s="18"/>
      <c r="GF446" s="18"/>
      <c r="GG446" s="18"/>
      <c r="GH446" s="18"/>
      <c r="GI446" s="18"/>
      <c r="GJ446" s="18"/>
      <c r="GK446" s="18"/>
      <c r="GL446" s="18"/>
      <c r="GM446" s="18"/>
      <c r="GN446" s="18"/>
      <c r="GO446" s="18"/>
      <c r="GP446" s="18"/>
      <c r="GQ446" s="18"/>
      <c r="GR446" s="18"/>
      <c r="GS446" s="18"/>
      <c r="GT446" s="18"/>
      <c r="GU446" s="18"/>
      <c r="GV446" s="18"/>
      <c r="GW446" s="18"/>
      <c r="GX446" s="18"/>
      <c r="GY446" s="18"/>
      <c r="GZ446" s="18"/>
      <c r="HA446" s="18"/>
      <c r="HB446" s="18"/>
      <c r="HC446" s="18"/>
      <c r="HD446" s="18"/>
      <c r="HE446" s="18"/>
      <c r="HF446" s="18"/>
      <c r="HG446" s="18"/>
      <c r="HH446" s="18"/>
      <c r="HI446" s="18"/>
      <c r="HJ446" s="18"/>
      <c r="HK446" s="18"/>
      <c r="HL446" s="18"/>
      <c r="HM446" s="18"/>
      <c r="HN446" s="18"/>
      <c r="HO446" s="18"/>
      <c r="HP446" s="18"/>
      <c r="HQ446" s="18"/>
      <c r="HR446" s="18"/>
      <c r="HS446" s="18"/>
      <c r="HT446" s="18"/>
      <c r="HU446" s="18"/>
      <c r="HV446" s="18"/>
      <c r="HW446" s="18"/>
      <c r="HX446" s="18"/>
      <c r="HY446" s="18"/>
      <c r="HZ446" s="18"/>
      <c r="IA446" s="18"/>
      <c r="IB446" s="18"/>
      <c r="IC446" s="18"/>
      <c r="ID446" s="18"/>
      <c r="IE446" s="18"/>
      <c r="IF446" s="18"/>
      <c r="IG446" s="18"/>
      <c r="IH446" s="18"/>
      <c r="II446" s="18"/>
      <c r="IJ446" s="18"/>
      <c r="IK446" s="18"/>
      <c r="IL446" s="18"/>
      <c r="IM446" s="18"/>
      <c r="IN446" s="18"/>
      <c r="IO446" s="18"/>
      <c r="IP446" s="18"/>
      <c r="IQ446" s="18"/>
      <c r="IR446" s="18"/>
      <c r="IS446" s="18"/>
      <c r="IT446" s="18"/>
      <c r="IU446" s="18"/>
      <c r="IV446" s="18"/>
      <c r="IW446" s="18"/>
      <c r="IX446" s="18"/>
      <c r="IY446" s="18"/>
      <c r="IZ446" s="18"/>
      <c r="JA446" s="18"/>
      <c r="JB446" s="18"/>
      <c r="JC446" s="18"/>
      <c r="JD446" s="18"/>
      <c r="JE446" s="18"/>
      <c r="JF446" s="18"/>
      <c r="JG446" s="18"/>
      <c r="JH446" s="18"/>
      <c r="JI446" s="18"/>
      <c r="JJ446" s="18"/>
      <c r="JK446" s="18"/>
      <c r="JL446" s="18"/>
      <c r="JM446" s="18"/>
      <c r="JN446" s="18"/>
      <c r="JO446" s="18"/>
      <c r="JP446" s="18"/>
      <c r="JQ446" s="18"/>
      <c r="JR446" s="18"/>
      <c r="JS446" s="18"/>
      <c r="JT446" s="18"/>
      <c r="JU446" s="18"/>
      <c r="JV446" s="18"/>
    </row>
    <row r="447" spans="1:282" x14ac:dyDescent="0.25">
      <c r="A447" t="s">
        <v>348</v>
      </c>
      <c r="B447" t="s">
        <v>349</v>
      </c>
      <c r="C447" s="13" t="s">
        <v>307</v>
      </c>
      <c r="D447" t="s">
        <v>204</v>
      </c>
      <c r="E447" s="40">
        <v>45000</v>
      </c>
      <c r="F447" s="40">
        <v>1291.5</v>
      </c>
      <c r="G447" s="40">
        <v>1148.33</v>
      </c>
      <c r="H447" s="40">
        <v>1368</v>
      </c>
      <c r="I447" s="40">
        <v>125</v>
      </c>
      <c r="J447" s="40">
        <v>3932.83</v>
      </c>
      <c r="K447" s="40">
        <f t="shared" ref="K447:K451" si="92">E447-J447</f>
        <v>41067.17</v>
      </c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  <c r="AN447" s="11"/>
      <c r="AO447" s="11"/>
      <c r="AP447" s="11"/>
      <c r="AQ447" s="11"/>
      <c r="AR447" s="11"/>
      <c r="AS447" s="11"/>
      <c r="AT447" s="11"/>
      <c r="AU447" s="11"/>
      <c r="AV447" s="11"/>
      <c r="AW447" s="11"/>
      <c r="AX447" s="11"/>
      <c r="AY447" s="11"/>
      <c r="AZ447" s="11"/>
      <c r="BA447" s="11"/>
      <c r="BB447" s="11"/>
      <c r="BC447" s="11"/>
      <c r="BD447" s="11"/>
      <c r="BE447" s="11"/>
      <c r="BF447" s="11"/>
      <c r="BG447" s="11"/>
      <c r="BH447" s="11"/>
      <c r="BI447" s="11"/>
      <c r="BJ447" s="11"/>
      <c r="BK447" s="11"/>
      <c r="BL447" s="11"/>
      <c r="BM447" s="11"/>
      <c r="BN447" s="11"/>
      <c r="BO447" s="11"/>
      <c r="BP447" s="11"/>
      <c r="BQ447" s="11"/>
      <c r="BR447" s="11"/>
      <c r="BS447" s="11"/>
      <c r="BT447" s="11"/>
      <c r="BU447" s="11"/>
      <c r="BV447" s="11"/>
      <c r="BW447" s="11"/>
      <c r="BX447" s="11"/>
      <c r="BY447" s="11"/>
      <c r="BZ447" s="11"/>
      <c r="CA447" s="11"/>
      <c r="CB447" s="11"/>
      <c r="CC447" s="11"/>
      <c r="CD447" s="11"/>
      <c r="CE447" s="11"/>
      <c r="CF447" s="11"/>
      <c r="CG447" s="11"/>
      <c r="CH447" s="11"/>
      <c r="CI447" s="11"/>
      <c r="CJ447" s="11"/>
      <c r="CK447" s="11"/>
      <c r="CL447" s="11"/>
      <c r="CM447" s="11"/>
      <c r="CN447" s="11"/>
      <c r="CO447" s="11"/>
      <c r="CP447" s="11"/>
      <c r="CQ447" s="11"/>
      <c r="CR447" s="11"/>
      <c r="CS447" s="11"/>
      <c r="CT447" s="11"/>
      <c r="CU447" s="11"/>
      <c r="CV447" s="11"/>
      <c r="CW447" s="11"/>
      <c r="CX447" s="11"/>
      <c r="CY447" s="11"/>
      <c r="CZ447" s="11"/>
      <c r="DA447" s="11"/>
      <c r="DB447" s="11"/>
      <c r="DC447" s="11"/>
      <c r="DD447" s="11"/>
      <c r="DE447" s="11"/>
      <c r="DF447" s="11"/>
      <c r="DG447" s="11"/>
      <c r="DH447" s="11"/>
      <c r="DI447" s="11"/>
      <c r="DJ447" s="11"/>
      <c r="DK447" s="11"/>
      <c r="DL447" s="11"/>
      <c r="DM447" s="11"/>
      <c r="DN447" s="11"/>
      <c r="DO447" s="11"/>
      <c r="DP447" s="11"/>
      <c r="DQ447" s="11"/>
      <c r="DR447" s="11"/>
      <c r="DS447" s="11"/>
      <c r="DT447" s="11"/>
      <c r="DU447" s="11"/>
      <c r="DV447" s="11"/>
      <c r="DW447" s="11"/>
      <c r="DX447" s="11"/>
      <c r="DY447" s="11"/>
      <c r="DZ447" s="11"/>
      <c r="EA447" s="11"/>
      <c r="EB447" s="11"/>
      <c r="EC447" s="11"/>
      <c r="ED447" s="11"/>
      <c r="EE447" s="11"/>
      <c r="EF447" s="11"/>
      <c r="EG447" s="11"/>
      <c r="EH447" s="11"/>
      <c r="EI447" s="11"/>
      <c r="EJ447" s="11"/>
      <c r="EK447" s="11"/>
      <c r="EL447" s="11"/>
      <c r="EM447" s="11"/>
      <c r="EN447" s="11"/>
      <c r="EO447" s="11"/>
      <c r="EP447" s="11"/>
      <c r="EQ447" s="11"/>
      <c r="ER447" s="11"/>
      <c r="ES447" s="11"/>
      <c r="ET447" s="11"/>
      <c r="EU447" s="11"/>
      <c r="EV447" s="11"/>
      <c r="EW447" s="11"/>
      <c r="EX447" s="11"/>
      <c r="EY447" s="11"/>
      <c r="EZ447" s="11"/>
      <c r="FA447" s="11"/>
      <c r="FB447" s="11"/>
      <c r="FC447" s="11"/>
      <c r="FD447" s="11"/>
      <c r="FE447" s="11"/>
      <c r="FF447" s="11"/>
      <c r="FG447" s="11"/>
      <c r="FH447" s="11"/>
      <c r="FI447" s="11"/>
      <c r="FJ447" s="11"/>
      <c r="FK447" s="11"/>
      <c r="FL447" s="11"/>
      <c r="FM447" s="11"/>
      <c r="FN447" s="11"/>
      <c r="FO447" s="11"/>
      <c r="FP447" s="11"/>
      <c r="FQ447" s="11"/>
      <c r="FR447" s="11"/>
      <c r="FS447" s="11"/>
      <c r="FT447" s="11"/>
      <c r="FU447" s="11"/>
      <c r="FV447" s="11"/>
      <c r="FW447" s="11"/>
      <c r="FX447" s="11"/>
      <c r="FY447" s="11"/>
      <c r="FZ447" s="11"/>
      <c r="GA447" s="11"/>
      <c r="GB447" s="11"/>
      <c r="GC447" s="11"/>
      <c r="GD447" s="11"/>
      <c r="GE447" s="11"/>
      <c r="GF447" s="11"/>
      <c r="GG447" s="11"/>
      <c r="GH447" s="11"/>
      <c r="GI447" s="11"/>
      <c r="GJ447" s="11"/>
      <c r="GK447" s="11"/>
      <c r="GL447" s="11"/>
      <c r="GM447" s="11"/>
      <c r="GN447" s="11"/>
      <c r="GO447" s="11"/>
      <c r="GP447" s="11"/>
      <c r="GQ447" s="11"/>
      <c r="GR447" s="11"/>
      <c r="GS447" s="11"/>
      <c r="GT447" s="11"/>
      <c r="GU447" s="11"/>
      <c r="GV447" s="11"/>
      <c r="GW447" s="11"/>
      <c r="GX447" s="11"/>
      <c r="GY447" s="11"/>
      <c r="GZ447" s="11"/>
      <c r="HA447" s="11"/>
      <c r="HB447" s="11"/>
      <c r="HC447" s="11"/>
      <c r="HD447" s="11"/>
      <c r="HE447" s="11"/>
      <c r="HF447" s="11"/>
      <c r="HG447" s="11"/>
      <c r="HH447" s="11"/>
      <c r="HI447" s="11"/>
      <c r="HJ447" s="11"/>
      <c r="HK447" s="11"/>
      <c r="HL447" s="11"/>
      <c r="HM447" s="11"/>
      <c r="HN447" s="11"/>
      <c r="HO447" s="11"/>
      <c r="HP447" s="11"/>
      <c r="HQ447" s="11"/>
      <c r="HR447" s="11"/>
      <c r="HS447" s="11"/>
      <c r="HT447" s="11"/>
      <c r="HU447" s="11"/>
      <c r="HV447" s="11"/>
      <c r="HW447" s="11"/>
      <c r="HX447" s="11"/>
      <c r="HY447" s="11"/>
      <c r="HZ447" s="11"/>
      <c r="IA447" s="11"/>
      <c r="IB447" s="11"/>
      <c r="IC447" s="11"/>
      <c r="ID447" s="11"/>
      <c r="IE447" s="11"/>
      <c r="IF447" s="11"/>
      <c r="IG447" s="11"/>
      <c r="IH447" s="11"/>
      <c r="II447" s="11"/>
      <c r="IJ447" s="11"/>
      <c r="IK447" s="11"/>
      <c r="IL447" s="11"/>
      <c r="IM447" s="11"/>
      <c r="IN447" s="11"/>
      <c r="IO447" s="11"/>
      <c r="IP447" s="11"/>
      <c r="IQ447" s="11"/>
      <c r="IR447" s="11"/>
      <c r="IS447" s="11"/>
      <c r="IT447" s="11"/>
      <c r="IU447" s="11"/>
      <c r="IV447" s="11"/>
      <c r="IW447" s="11"/>
      <c r="IX447" s="11"/>
      <c r="IY447" s="11"/>
      <c r="IZ447" s="11"/>
      <c r="JA447" s="11"/>
      <c r="JB447" s="11"/>
      <c r="JC447" s="11"/>
      <c r="JD447" s="11"/>
      <c r="JE447" s="11"/>
      <c r="JF447" s="11"/>
      <c r="JG447" s="11"/>
      <c r="JH447" s="11"/>
      <c r="JI447" s="11"/>
      <c r="JJ447" s="11"/>
      <c r="JK447" s="11"/>
      <c r="JL447" s="11"/>
      <c r="JM447" s="11"/>
      <c r="JN447" s="11"/>
      <c r="JO447" s="11"/>
      <c r="JP447" s="11"/>
      <c r="JQ447" s="11"/>
      <c r="JR447" s="11"/>
      <c r="JS447" s="11"/>
      <c r="JT447" s="11"/>
      <c r="JU447" s="11"/>
      <c r="JV447" s="11"/>
    </row>
    <row r="448" spans="1:282" x14ac:dyDescent="0.25">
      <c r="A448" t="s">
        <v>350</v>
      </c>
      <c r="B448" t="s">
        <v>351</v>
      </c>
      <c r="C448" s="13" t="s">
        <v>307</v>
      </c>
      <c r="D448" t="s">
        <v>204</v>
      </c>
      <c r="E448" s="40">
        <v>32000</v>
      </c>
      <c r="F448" s="40">
        <v>918.4</v>
      </c>
      <c r="G448" s="40">
        <v>0</v>
      </c>
      <c r="H448" s="40">
        <v>972.8</v>
      </c>
      <c r="I448" s="40">
        <v>1752.45</v>
      </c>
      <c r="J448" s="40">
        <v>3643.65</v>
      </c>
      <c r="K448" s="40">
        <f t="shared" si="92"/>
        <v>28356.35</v>
      </c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  <c r="AN448" s="11"/>
      <c r="AO448" s="11"/>
      <c r="AP448" s="11"/>
      <c r="AQ448" s="11"/>
      <c r="AR448" s="11"/>
      <c r="AS448" s="11"/>
      <c r="AT448" s="11"/>
      <c r="AU448" s="11"/>
      <c r="AV448" s="11"/>
      <c r="AW448" s="11"/>
      <c r="AX448" s="11"/>
      <c r="AY448" s="11"/>
      <c r="AZ448" s="11"/>
      <c r="BA448" s="11"/>
      <c r="BB448" s="11"/>
      <c r="BC448" s="11"/>
      <c r="BD448" s="11"/>
      <c r="BE448" s="11"/>
      <c r="BF448" s="11"/>
      <c r="BG448" s="11"/>
      <c r="BH448" s="11"/>
      <c r="BI448" s="11"/>
      <c r="BJ448" s="11"/>
      <c r="BK448" s="11"/>
      <c r="BL448" s="11"/>
      <c r="BM448" s="11"/>
      <c r="BN448" s="11"/>
      <c r="BO448" s="11"/>
      <c r="BP448" s="11"/>
      <c r="BQ448" s="11"/>
      <c r="BR448" s="11"/>
      <c r="BS448" s="11"/>
      <c r="BT448" s="11"/>
      <c r="BU448" s="11"/>
      <c r="BV448" s="11"/>
      <c r="BW448" s="11"/>
      <c r="BX448" s="11"/>
      <c r="BY448" s="11"/>
      <c r="BZ448" s="11"/>
      <c r="CA448" s="11"/>
      <c r="CB448" s="11"/>
      <c r="CC448" s="11"/>
      <c r="CD448" s="11"/>
      <c r="CE448" s="11"/>
      <c r="CF448" s="11"/>
      <c r="CG448" s="11"/>
      <c r="CH448" s="11"/>
      <c r="CI448" s="11"/>
      <c r="CJ448" s="11"/>
      <c r="CK448" s="11"/>
      <c r="CL448" s="11"/>
      <c r="CM448" s="11"/>
      <c r="CN448" s="11"/>
      <c r="CO448" s="11"/>
      <c r="CP448" s="11"/>
      <c r="CQ448" s="11"/>
      <c r="CR448" s="11"/>
      <c r="CS448" s="11"/>
      <c r="CT448" s="11"/>
      <c r="CU448" s="11"/>
      <c r="CV448" s="11"/>
      <c r="CW448" s="11"/>
      <c r="CX448" s="11"/>
      <c r="CY448" s="11"/>
      <c r="CZ448" s="11"/>
      <c r="DA448" s="11"/>
      <c r="DB448" s="11"/>
      <c r="DC448" s="11"/>
      <c r="DD448" s="11"/>
      <c r="DE448" s="11"/>
      <c r="DF448" s="11"/>
      <c r="DG448" s="11"/>
      <c r="DH448" s="11"/>
      <c r="DI448" s="11"/>
      <c r="DJ448" s="11"/>
      <c r="DK448" s="11"/>
      <c r="DL448" s="11"/>
      <c r="DM448" s="11"/>
      <c r="DN448" s="11"/>
      <c r="DO448" s="11"/>
      <c r="DP448" s="11"/>
      <c r="DQ448" s="11"/>
      <c r="DR448" s="11"/>
      <c r="DS448" s="11"/>
      <c r="DT448" s="11"/>
      <c r="DU448" s="11"/>
      <c r="DV448" s="11"/>
      <c r="DW448" s="11"/>
      <c r="DX448" s="11"/>
      <c r="DY448" s="11"/>
      <c r="DZ448" s="11"/>
      <c r="EA448" s="11"/>
      <c r="EB448" s="11"/>
      <c r="EC448" s="11"/>
      <c r="ED448" s="11"/>
      <c r="EE448" s="11"/>
      <c r="EF448" s="11"/>
      <c r="EG448" s="11"/>
      <c r="EH448" s="11"/>
      <c r="EI448" s="11"/>
      <c r="EJ448" s="11"/>
      <c r="EK448" s="11"/>
      <c r="EL448" s="11"/>
      <c r="EM448" s="11"/>
      <c r="EN448" s="11"/>
      <c r="EO448" s="11"/>
      <c r="EP448" s="11"/>
      <c r="EQ448" s="11"/>
      <c r="ER448" s="11"/>
      <c r="ES448" s="11"/>
      <c r="ET448" s="11"/>
      <c r="EU448" s="11"/>
      <c r="EV448" s="11"/>
      <c r="EW448" s="11"/>
      <c r="EX448" s="11"/>
      <c r="EY448" s="11"/>
      <c r="EZ448" s="11"/>
      <c r="FA448" s="11"/>
      <c r="FB448" s="11"/>
      <c r="FC448" s="11"/>
      <c r="FD448" s="11"/>
      <c r="FE448" s="11"/>
      <c r="FF448" s="11"/>
      <c r="FG448" s="11"/>
      <c r="FH448" s="11"/>
      <c r="FI448" s="11"/>
      <c r="FJ448" s="11"/>
      <c r="FK448" s="11"/>
      <c r="FL448" s="11"/>
      <c r="FM448" s="11"/>
      <c r="FN448" s="11"/>
      <c r="FO448" s="11"/>
      <c r="FP448" s="11"/>
      <c r="FQ448" s="11"/>
      <c r="FR448" s="11"/>
      <c r="FS448" s="11"/>
      <c r="FT448" s="11"/>
      <c r="FU448" s="11"/>
      <c r="FV448" s="11"/>
      <c r="FW448" s="11"/>
      <c r="FX448" s="11"/>
      <c r="FY448" s="11"/>
      <c r="FZ448" s="11"/>
      <c r="GA448" s="11"/>
      <c r="GB448" s="11"/>
      <c r="GC448" s="11"/>
      <c r="GD448" s="11"/>
      <c r="GE448" s="11"/>
      <c r="GF448" s="11"/>
      <c r="GG448" s="11"/>
      <c r="GH448" s="11"/>
      <c r="GI448" s="11"/>
      <c r="GJ448" s="11"/>
      <c r="GK448" s="11"/>
      <c r="GL448" s="11"/>
      <c r="GM448" s="11"/>
      <c r="GN448" s="11"/>
      <c r="GO448" s="11"/>
      <c r="GP448" s="11"/>
      <c r="GQ448" s="11"/>
      <c r="GR448" s="11"/>
      <c r="GS448" s="11"/>
      <c r="GT448" s="11"/>
      <c r="GU448" s="11"/>
      <c r="GV448" s="11"/>
      <c r="GW448" s="11"/>
      <c r="GX448" s="11"/>
      <c r="GY448" s="11"/>
      <c r="GZ448" s="11"/>
      <c r="HA448" s="11"/>
      <c r="HB448" s="11"/>
      <c r="HC448" s="11"/>
      <c r="HD448" s="11"/>
      <c r="HE448" s="11"/>
      <c r="HF448" s="11"/>
      <c r="HG448" s="11"/>
      <c r="HH448" s="11"/>
      <c r="HI448" s="11"/>
      <c r="HJ448" s="11"/>
      <c r="HK448" s="11"/>
      <c r="HL448" s="11"/>
      <c r="HM448" s="11"/>
      <c r="HN448" s="11"/>
      <c r="HO448" s="11"/>
      <c r="HP448" s="11"/>
      <c r="HQ448" s="11"/>
      <c r="HR448" s="11"/>
      <c r="HS448" s="11"/>
      <c r="HT448" s="11"/>
      <c r="HU448" s="11"/>
      <c r="HV448" s="11"/>
      <c r="HW448" s="11"/>
      <c r="HX448" s="11"/>
      <c r="HY448" s="11"/>
      <c r="HZ448" s="11"/>
      <c r="IA448" s="11"/>
      <c r="IB448" s="11"/>
      <c r="IC448" s="11"/>
      <c r="ID448" s="11"/>
      <c r="IE448" s="11"/>
      <c r="IF448" s="11"/>
      <c r="IG448" s="11"/>
      <c r="IH448" s="11"/>
      <c r="II448" s="11"/>
      <c r="IJ448" s="11"/>
      <c r="IK448" s="11"/>
      <c r="IL448" s="11"/>
      <c r="IM448" s="11"/>
      <c r="IN448" s="11"/>
      <c r="IO448" s="11"/>
      <c r="IP448" s="11"/>
      <c r="IQ448" s="11"/>
      <c r="IR448" s="11"/>
      <c r="IS448" s="11"/>
      <c r="IT448" s="11"/>
      <c r="IU448" s="11"/>
      <c r="IV448" s="11"/>
      <c r="IW448" s="11"/>
      <c r="IX448" s="11"/>
      <c r="IY448" s="11"/>
      <c r="IZ448" s="11"/>
      <c r="JA448" s="11"/>
      <c r="JB448" s="11"/>
      <c r="JC448" s="11"/>
      <c r="JD448" s="11"/>
      <c r="JE448" s="11"/>
      <c r="JF448" s="11"/>
      <c r="JG448" s="11"/>
      <c r="JH448" s="11"/>
      <c r="JI448" s="11"/>
      <c r="JJ448" s="11"/>
      <c r="JK448" s="11"/>
      <c r="JL448" s="11"/>
      <c r="JM448" s="11"/>
      <c r="JN448" s="11"/>
      <c r="JO448" s="11"/>
      <c r="JP448" s="11"/>
      <c r="JQ448" s="11"/>
      <c r="JR448" s="11"/>
      <c r="JS448" s="11"/>
      <c r="JT448" s="11"/>
      <c r="JU448" s="11"/>
      <c r="JV448" s="11"/>
    </row>
    <row r="449" spans="1:282" s="32" customFormat="1" x14ac:dyDescent="0.25">
      <c r="A449" t="s">
        <v>352</v>
      </c>
      <c r="B449" t="s">
        <v>351</v>
      </c>
      <c r="C449" s="13" t="s">
        <v>308</v>
      </c>
      <c r="D449" t="s">
        <v>203</v>
      </c>
      <c r="E449" s="40">
        <v>31500</v>
      </c>
      <c r="F449" s="40">
        <v>904.05</v>
      </c>
      <c r="G449" s="40">
        <v>0</v>
      </c>
      <c r="H449" s="40">
        <v>957.6</v>
      </c>
      <c r="I449" s="40">
        <v>275</v>
      </c>
      <c r="J449" s="40">
        <v>2136.65</v>
      </c>
      <c r="K449" s="40">
        <f t="shared" si="92"/>
        <v>29363.35</v>
      </c>
      <c r="L449" s="44"/>
      <c r="M449" s="44"/>
      <c r="N449" s="44"/>
      <c r="O449" s="44"/>
      <c r="P449" s="44"/>
      <c r="Q449" s="44"/>
      <c r="R449" s="44"/>
      <c r="S449" s="44"/>
      <c r="T449" s="44"/>
      <c r="U449" s="44"/>
      <c r="V449" s="44"/>
      <c r="W449" s="44"/>
      <c r="X449" s="44"/>
      <c r="Y449" s="44"/>
      <c r="Z449" s="44"/>
      <c r="AA449" s="44"/>
      <c r="AB449" s="44"/>
      <c r="AC449" s="44"/>
      <c r="AD449" s="44"/>
      <c r="AE449" s="44"/>
      <c r="AF449" s="44"/>
      <c r="AG449" s="44"/>
      <c r="AH449" s="44"/>
      <c r="AI449" s="44"/>
      <c r="AJ449" s="44"/>
      <c r="AK449" s="44"/>
      <c r="AL449" s="44"/>
      <c r="AM449" s="44"/>
      <c r="AN449" s="44"/>
      <c r="AO449" s="44"/>
      <c r="AP449" s="44"/>
      <c r="AQ449" s="44"/>
      <c r="AR449" s="44"/>
      <c r="AS449" s="44"/>
      <c r="AT449" s="44"/>
      <c r="AU449" s="44"/>
      <c r="AV449" s="44"/>
      <c r="AW449" s="44"/>
      <c r="AX449" s="44"/>
      <c r="AY449" s="44"/>
      <c r="AZ449" s="44"/>
      <c r="BA449" s="44"/>
      <c r="BB449" s="44"/>
      <c r="BC449" s="44"/>
      <c r="BD449" s="44"/>
      <c r="BE449" s="44"/>
      <c r="BF449" s="44"/>
      <c r="BG449" s="44"/>
      <c r="BH449" s="44"/>
      <c r="BI449" s="44"/>
      <c r="BJ449" s="44"/>
      <c r="BK449" s="44"/>
      <c r="BL449" s="44"/>
      <c r="BM449" s="44"/>
      <c r="BN449" s="44"/>
      <c r="BO449" s="44"/>
      <c r="BP449" s="44"/>
      <c r="BQ449" s="44"/>
      <c r="BR449" s="44"/>
      <c r="BS449" s="44"/>
      <c r="BT449" s="44"/>
      <c r="BU449" s="44"/>
      <c r="BV449" s="44"/>
      <c r="BW449" s="44"/>
      <c r="BX449" s="44"/>
      <c r="BY449" s="44"/>
      <c r="BZ449" s="44"/>
      <c r="CA449" s="44"/>
      <c r="CB449" s="44"/>
      <c r="CC449" s="44"/>
      <c r="CD449" s="44"/>
      <c r="CE449" s="44"/>
      <c r="CF449" s="44"/>
      <c r="CG449" s="44"/>
      <c r="CH449" s="44"/>
      <c r="CI449" s="44"/>
      <c r="CJ449" s="44"/>
      <c r="CK449" s="44"/>
      <c r="CL449" s="44"/>
      <c r="CM449" s="44"/>
      <c r="CN449" s="44"/>
      <c r="CO449" s="44"/>
      <c r="CP449" s="44"/>
      <c r="CQ449" s="44"/>
      <c r="CR449" s="44"/>
      <c r="CS449" s="44"/>
      <c r="CT449" s="44"/>
      <c r="CU449" s="44"/>
      <c r="CV449" s="44"/>
      <c r="CW449" s="44"/>
      <c r="CX449" s="44"/>
      <c r="CY449" s="44"/>
      <c r="CZ449" s="44"/>
      <c r="DA449" s="44"/>
      <c r="DB449" s="44"/>
      <c r="DC449" s="44"/>
      <c r="DD449" s="44"/>
      <c r="DE449" s="44"/>
      <c r="DF449" s="44"/>
      <c r="DG449" s="44"/>
      <c r="DH449" s="44"/>
      <c r="DI449" s="44"/>
      <c r="DJ449" s="44"/>
      <c r="DK449" s="44"/>
      <c r="DL449" s="44"/>
      <c r="DM449" s="44"/>
      <c r="DN449" s="44"/>
      <c r="DO449" s="44"/>
      <c r="DP449" s="44"/>
      <c r="DQ449" s="44"/>
      <c r="DR449" s="44"/>
      <c r="DS449" s="44"/>
      <c r="DT449" s="44"/>
      <c r="DU449" s="44"/>
      <c r="DV449" s="44"/>
      <c r="DW449" s="44"/>
      <c r="DX449" s="44"/>
      <c r="DY449" s="44"/>
      <c r="DZ449" s="44"/>
      <c r="EA449" s="44"/>
      <c r="EB449" s="44"/>
      <c r="EC449" s="44"/>
      <c r="ED449" s="44"/>
      <c r="EE449" s="44"/>
      <c r="EF449" s="44"/>
      <c r="EG449" s="44"/>
      <c r="EH449" s="44"/>
      <c r="EI449" s="44"/>
      <c r="EJ449" s="44"/>
      <c r="EK449" s="44"/>
      <c r="EL449" s="44"/>
      <c r="EM449" s="44"/>
      <c r="EN449" s="44"/>
      <c r="EO449" s="44"/>
      <c r="EP449" s="44"/>
      <c r="EQ449" s="44"/>
      <c r="ER449" s="44"/>
      <c r="ES449" s="44"/>
      <c r="ET449" s="44"/>
      <c r="EU449" s="44"/>
      <c r="EV449" s="44"/>
      <c r="EW449" s="44"/>
      <c r="EX449" s="44"/>
      <c r="EY449" s="44"/>
      <c r="EZ449" s="44"/>
      <c r="FA449" s="44"/>
      <c r="FB449" s="44"/>
      <c r="FC449" s="44"/>
      <c r="FD449" s="44"/>
      <c r="FE449" s="44"/>
      <c r="FF449" s="44"/>
      <c r="FG449" s="44"/>
      <c r="FH449" s="44"/>
      <c r="FI449" s="44"/>
      <c r="FJ449" s="44"/>
      <c r="FK449" s="44"/>
      <c r="FL449" s="44"/>
      <c r="FM449" s="44"/>
      <c r="FN449" s="44"/>
      <c r="FO449" s="44"/>
      <c r="FP449" s="44"/>
      <c r="FQ449" s="44"/>
      <c r="FR449" s="44"/>
      <c r="FS449" s="44"/>
      <c r="FT449" s="44"/>
      <c r="FU449" s="44"/>
      <c r="FV449" s="44"/>
      <c r="FW449" s="44"/>
      <c r="FX449" s="44"/>
      <c r="FY449" s="44"/>
      <c r="FZ449" s="44"/>
      <c r="GA449" s="44"/>
      <c r="GB449" s="44"/>
      <c r="GC449" s="44"/>
      <c r="GD449" s="44"/>
      <c r="GE449" s="44"/>
      <c r="GF449" s="44"/>
      <c r="GG449" s="44"/>
      <c r="GH449" s="44"/>
      <c r="GI449" s="44"/>
      <c r="GJ449" s="44"/>
      <c r="GK449" s="44"/>
      <c r="GL449" s="44"/>
      <c r="GM449" s="44"/>
      <c r="GN449" s="44"/>
      <c r="GO449" s="44"/>
      <c r="GP449" s="44"/>
      <c r="GQ449" s="44"/>
      <c r="GR449" s="44"/>
      <c r="GS449" s="44"/>
      <c r="GT449" s="44"/>
      <c r="GU449" s="44"/>
      <c r="GV449" s="44"/>
      <c r="GW449" s="44"/>
      <c r="GX449" s="44"/>
      <c r="GY449" s="44"/>
      <c r="GZ449" s="44"/>
      <c r="HA449" s="44"/>
      <c r="HB449" s="44"/>
      <c r="HC449" s="44"/>
      <c r="HD449" s="44"/>
      <c r="HE449" s="44"/>
      <c r="HF449" s="44"/>
      <c r="HG449" s="44"/>
      <c r="HH449" s="44"/>
      <c r="HI449" s="44"/>
      <c r="HJ449" s="44"/>
      <c r="HK449" s="44"/>
      <c r="HL449" s="44"/>
      <c r="HM449" s="44"/>
      <c r="HN449" s="44"/>
      <c r="HO449" s="44"/>
      <c r="HP449" s="44"/>
      <c r="HQ449" s="44"/>
      <c r="HR449" s="44"/>
      <c r="HS449" s="44"/>
      <c r="HT449" s="44"/>
      <c r="HU449" s="44"/>
      <c r="HV449" s="44"/>
      <c r="HW449" s="44"/>
      <c r="HX449" s="44"/>
      <c r="HY449" s="44"/>
      <c r="HZ449" s="44"/>
      <c r="IA449" s="44"/>
      <c r="IB449" s="44"/>
      <c r="IC449" s="44"/>
      <c r="ID449" s="44"/>
      <c r="IE449" s="44"/>
      <c r="IF449" s="44"/>
      <c r="IG449" s="44"/>
      <c r="IH449" s="44"/>
      <c r="II449" s="44"/>
      <c r="IJ449" s="44"/>
      <c r="IK449" s="44"/>
      <c r="IL449" s="44"/>
      <c r="IM449" s="44"/>
      <c r="IN449" s="44"/>
      <c r="IO449" s="44"/>
      <c r="IP449" s="44"/>
      <c r="IQ449" s="44"/>
      <c r="IR449" s="44"/>
      <c r="IS449" s="44"/>
      <c r="IT449" s="44"/>
      <c r="IU449" s="44"/>
      <c r="IV449" s="44"/>
      <c r="IW449" s="44"/>
      <c r="IX449" s="44"/>
      <c r="IY449" s="44"/>
      <c r="IZ449" s="44"/>
      <c r="JA449" s="44"/>
      <c r="JB449" s="44"/>
      <c r="JC449" s="44"/>
      <c r="JD449" s="44"/>
      <c r="JE449" s="44"/>
      <c r="JF449" s="44"/>
      <c r="JG449" s="44"/>
      <c r="JH449" s="44"/>
      <c r="JI449" s="44"/>
      <c r="JJ449" s="44"/>
      <c r="JK449" s="44"/>
      <c r="JL449" s="44"/>
      <c r="JM449" s="44"/>
      <c r="JN449" s="44"/>
      <c r="JO449" s="44"/>
      <c r="JP449" s="44"/>
      <c r="JQ449" s="44"/>
      <c r="JR449" s="44"/>
      <c r="JS449" s="44"/>
      <c r="JT449" s="44"/>
      <c r="JU449" s="44"/>
      <c r="JV449" s="44"/>
    </row>
    <row r="450" spans="1:282" x14ac:dyDescent="0.25">
      <c r="A450" t="s">
        <v>353</v>
      </c>
      <c r="B450" t="s">
        <v>95</v>
      </c>
      <c r="C450" s="13" t="s">
        <v>307</v>
      </c>
      <c r="D450" t="s">
        <v>203</v>
      </c>
      <c r="E450" s="40">
        <v>41000</v>
      </c>
      <c r="F450" s="40">
        <v>1176.7</v>
      </c>
      <c r="G450" s="40">
        <v>583.79</v>
      </c>
      <c r="H450" s="40">
        <v>1246.4000000000001</v>
      </c>
      <c r="I450" s="40">
        <v>1320</v>
      </c>
      <c r="J450" s="40">
        <v>4326.8900000000003</v>
      </c>
      <c r="K450" s="40">
        <f t="shared" si="92"/>
        <v>36673.11</v>
      </c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  <c r="AX450" s="11"/>
      <c r="AY450" s="11"/>
      <c r="AZ450" s="11"/>
      <c r="BA450" s="11"/>
      <c r="BB450" s="11"/>
      <c r="BC450" s="11"/>
      <c r="BD450" s="11"/>
      <c r="BE450" s="11"/>
      <c r="BF450" s="11"/>
      <c r="BG450" s="11"/>
      <c r="BH450" s="11"/>
      <c r="BI450" s="11"/>
      <c r="BJ450" s="11"/>
      <c r="BK450" s="11"/>
      <c r="BL450" s="11"/>
      <c r="BM450" s="11"/>
      <c r="BN450" s="11"/>
      <c r="BO450" s="11"/>
      <c r="BP450" s="11"/>
      <c r="BQ450" s="11"/>
      <c r="BR450" s="11"/>
      <c r="BS450" s="11"/>
      <c r="BT450" s="11"/>
      <c r="BU450" s="11"/>
      <c r="BV450" s="11"/>
      <c r="BW450" s="11"/>
      <c r="BX450" s="11"/>
      <c r="BY450" s="11"/>
      <c r="BZ450" s="11"/>
      <c r="CA450" s="11"/>
      <c r="CB450" s="11"/>
      <c r="CC450" s="11"/>
      <c r="CD450" s="11"/>
      <c r="CE450" s="11"/>
      <c r="CF450" s="11"/>
      <c r="CG450" s="11"/>
      <c r="CH450" s="11"/>
      <c r="CI450" s="11"/>
      <c r="CJ450" s="11"/>
      <c r="CK450" s="11"/>
      <c r="CL450" s="11"/>
      <c r="CM450" s="11"/>
      <c r="CN450" s="11"/>
      <c r="CO450" s="11"/>
      <c r="CP450" s="11"/>
      <c r="CQ450" s="11"/>
      <c r="CR450" s="11"/>
      <c r="CS450" s="11"/>
      <c r="CT450" s="11"/>
      <c r="CU450" s="11"/>
      <c r="CV450" s="11"/>
      <c r="CW450" s="11"/>
      <c r="CX450" s="11"/>
      <c r="CY450" s="11"/>
      <c r="CZ450" s="11"/>
      <c r="DA450" s="11"/>
      <c r="DB450" s="11"/>
      <c r="DC450" s="11"/>
      <c r="DD450" s="11"/>
      <c r="DE450" s="11"/>
      <c r="DF450" s="11"/>
      <c r="DG450" s="11"/>
      <c r="DH450" s="11"/>
      <c r="DI450" s="11"/>
      <c r="DJ450" s="11"/>
      <c r="DK450" s="11"/>
      <c r="DL450" s="11"/>
      <c r="DM450" s="11"/>
      <c r="DN450" s="11"/>
      <c r="DO450" s="11"/>
      <c r="DP450" s="11"/>
      <c r="DQ450" s="11"/>
      <c r="DR450" s="11"/>
      <c r="DS450" s="11"/>
      <c r="DT450" s="11"/>
      <c r="DU450" s="11"/>
      <c r="DV450" s="11"/>
      <c r="DW450" s="11"/>
      <c r="DX450" s="11"/>
      <c r="DY450" s="11"/>
      <c r="DZ450" s="11"/>
      <c r="EA450" s="11"/>
      <c r="EB450" s="11"/>
      <c r="EC450" s="11"/>
      <c r="ED450" s="11"/>
      <c r="EE450" s="11"/>
      <c r="EF450" s="11"/>
      <c r="EG450" s="11"/>
      <c r="EH450" s="11"/>
      <c r="EI450" s="11"/>
      <c r="EJ450" s="11"/>
      <c r="EK450" s="11"/>
      <c r="EL450" s="11"/>
      <c r="EM450" s="11"/>
      <c r="EN450" s="11"/>
      <c r="EO450" s="11"/>
      <c r="EP450" s="11"/>
      <c r="EQ450" s="11"/>
      <c r="ER450" s="11"/>
      <c r="ES450" s="11"/>
      <c r="ET450" s="11"/>
      <c r="EU450" s="11"/>
      <c r="EV450" s="11"/>
      <c r="EW450" s="11"/>
      <c r="EX450" s="11"/>
      <c r="EY450" s="11"/>
      <c r="EZ450" s="11"/>
      <c r="FA450" s="11"/>
      <c r="FB450" s="11"/>
      <c r="FC450" s="11"/>
      <c r="FD450" s="11"/>
      <c r="FE450" s="11"/>
      <c r="FF450" s="11"/>
      <c r="FG450" s="11"/>
      <c r="FH450" s="11"/>
      <c r="FI450" s="11"/>
      <c r="FJ450" s="11"/>
      <c r="FK450" s="11"/>
      <c r="FL450" s="11"/>
      <c r="FM450" s="11"/>
      <c r="FN450" s="11"/>
      <c r="FO450" s="11"/>
      <c r="FP450" s="11"/>
      <c r="FQ450" s="11"/>
      <c r="FR450" s="11"/>
      <c r="FS450" s="11"/>
      <c r="FT450" s="11"/>
      <c r="FU450" s="11"/>
      <c r="FV450" s="11"/>
      <c r="FW450" s="11"/>
      <c r="FX450" s="11"/>
      <c r="FY450" s="11"/>
      <c r="FZ450" s="11"/>
      <c r="GA450" s="11"/>
      <c r="GB450" s="11"/>
      <c r="GC450" s="11"/>
      <c r="GD450" s="11"/>
      <c r="GE450" s="11"/>
      <c r="GF450" s="11"/>
      <c r="GG450" s="11"/>
      <c r="GH450" s="11"/>
      <c r="GI450" s="11"/>
      <c r="GJ450" s="11"/>
      <c r="GK450" s="11"/>
      <c r="GL450" s="11"/>
      <c r="GM450" s="11"/>
      <c r="GN450" s="11"/>
      <c r="GO450" s="11"/>
      <c r="GP450" s="11"/>
      <c r="GQ450" s="11"/>
      <c r="GR450" s="11"/>
      <c r="GS450" s="11"/>
      <c r="GT450" s="11"/>
      <c r="GU450" s="11"/>
      <c r="GV450" s="11"/>
      <c r="GW450" s="11"/>
      <c r="GX450" s="11"/>
      <c r="GY450" s="11"/>
      <c r="GZ450" s="11"/>
      <c r="HA450" s="11"/>
      <c r="HB450" s="11"/>
      <c r="HC450" s="11"/>
      <c r="HD450" s="11"/>
      <c r="HE450" s="11"/>
      <c r="HF450" s="11"/>
      <c r="HG450" s="11"/>
      <c r="HH450" s="11"/>
      <c r="HI450" s="11"/>
      <c r="HJ450" s="11"/>
      <c r="HK450" s="11"/>
      <c r="HL450" s="11"/>
      <c r="HM450" s="11"/>
      <c r="HN450" s="11"/>
      <c r="HO450" s="11"/>
      <c r="HP450" s="11"/>
      <c r="HQ450" s="11"/>
      <c r="HR450" s="11"/>
      <c r="HS450" s="11"/>
      <c r="HT450" s="11"/>
      <c r="HU450" s="11"/>
      <c r="HV450" s="11"/>
      <c r="HW450" s="11"/>
      <c r="HX450" s="11"/>
      <c r="HY450" s="11"/>
      <c r="HZ450" s="11"/>
      <c r="IA450" s="11"/>
      <c r="IB450" s="11"/>
      <c r="IC450" s="11"/>
      <c r="ID450" s="11"/>
      <c r="IE450" s="11"/>
      <c r="IF450" s="11"/>
      <c r="IG450" s="11"/>
      <c r="IH450" s="11"/>
      <c r="II450" s="11"/>
      <c r="IJ450" s="11"/>
      <c r="IK450" s="11"/>
      <c r="IL450" s="11"/>
      <c r="IM450" s="11"/>
      <c r="IN450" s="11"/>
      <c r="IO450" s="11"/>
      <c r="IP450" s="11"/>
      <c r="IQ450" s="11"/>
      <c r="IR450" s="11"/>
      <c r="IS450" s="11"/>
      <c r="IT450" s="11"/>
      <c r="IU450" s="11"/>
      <c r="IV450" s="11"/>
      <c r="IW450" s="11"/>
      <c r="IX450" s="11"/>
      <c r="IY450" s="11"/>
      <c r="IZ450" s="11"/>
      <c r="JA450" s="11"/>
      <c r="JB450" s="11"/>
      <c r="JC450" s="11"/>
      <c r="JD450" s="11"/>
      <c r="JE450" s="11"/>
      <c r="JF450" s="11"/>
      <c r="JG450" s="11"/>
      <c r="JH450" s="11"/>
      <c r="JI450" s="11"/>
      <c r="JJ450" s="11"/>
      <c r="JK450" s="11"/>
      <c r="JL450" s="11"/>
      <c r="JM450" s="11"/>
      <c r="JN450" s="11"/>
      <c r="JO450" s="11"/>
      <c r="JP450" s="11"/>
      <c r="JQ450" s="11"/>
      <c r="JR450" s="11"/>
      <c r="JS450" s="11"/>
      <c r="JT450" s="11"/>
      <c r="JU450" s="11"/>
      <c r="JV450" s="11"/>
    </row>
    <row r="451" spans="1:282" x14ac:dyDescent="0.25">
      <c r="A451" t="s">
        <v>79</v>
      </c>
      <c r="B451" t="s">
        <v>90</v>
      </c>
      <c r="C451" s="13" t="s">
        <v>308</v>
      </c>
      <c r="D451" t="s">
        <v>204</v>
      </c>
      <c r="E451" s="40">
        <v>60000</v>
      </c>
      <c r="F451" s="40">
        <f>E451*0.0287</f>
        <v>1722</v>
      </c>
      <c r="G451" s="40">
        <v>3486.68</v>
      </c>
      <c r="H451" s="40">
        <f>E451*0.0304</f>
        <v>1824</v>
      </c>
      <c r="I451" s="40">
        <v>175</v>
      </c>
      <c r="J451" s="40">
        <v>7207.68</v>
      </c>
      <c r="K451" s="40">
        <f t="shared" si="92"/>
        <v>52792.32</v>
      </c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11"/>
      <c r="AY451" s="11"/>
      <c r="AZ451" s="11"/>
      <c r="BA451" s="11"/>
      <c r="BB451" s="11"/>
      <c r="BC451" s="11"/>
      <c r="BD451" s="11"/>
      <c r="BE451" s="11"/>
      <c r="BF451" s="11"/>
      <c r="BG451" s="11"/>
      <c r="BH451" s="11"/>
      <c r="BI451" s="11"/>
      <c r="BJ451" s="11"/>
      <c r="BK451" s="11"/>
      <c r="BL451" s="11"/>
      <c r="BM451" s="11"/>
      <c r="BN451" s="11"/>
      <c r="BO451" s="11"/>
      <c r="BP451" s="11"/>
      <c r="BQ451" s="11"/>
      <c r="BR451" s="11"/>
      <c r="BS451" s="11"/>
      <c r="BT451" s="11"/>
      <c r="BU451" s="11"/>
      <c r="BV451" s="11"/>
      <c r="BW451" s="11"/>
      <c r="BX451" s="11"/>
      <c r="BY451" s="11"/>
      <c r="BZ451" s="11"/>
      <c r="CA451" s="11"/>
      <c r="CB451" s="11"/>
      <c r="CC451" s="11"/>
      <c r="CD451" s="11"/>
      <c r="CE451" s="11"/>
      <c r="CF451" s="11"/>
      <c r="CG451" s="11"/>
      <c r="CH451" s="11"/>
      <c r="CI451" s="11"/>
      <c r="CJ451" s="11"/>
      <c r="CK451" s="11"/>
      <c r="CL451" s="11"/>
      <c r="CM451" s="11"/>
      <c r="CN451" s="11"/>
      <c r="CO451" s="11"/>
      <c r="CP451" s="11"/>
      <c r="CQ451" s="11"/>
      <c r="CR451" s="11"/>
      <c r="CS451" s="11"/>
      <c r="CT451" s="11"/>
      <c r="CU451" s="11"/>
      <c r="CV451" s="11"/>
      <c r="CW451" s="11"/>
      <c r="CX451" s="11"/>
      <c r="CY451" s="11"/>
      <c r="CZ451" s="11"/>
      <c r="DA451" s="11"/>
      <c r="DB451" s="11"/>
      <c r="DC451" s="11"/>
      <c r="DD451" s="11"/>
      <c r="DE451" s="11"/>
      <c r="DF451" s="11"/>
      <c r="DG451" s="11"/>
      <c r="DH451" s="11"/>
      <c r="DI451" s="11"/>
      <c r="DJ451" s="11"/>
      <c r="DK451" s="11"/>
      <c r="DL451" s="11"/>
      <c r="DM451" s="11"/>
      <c r="DN451" s="11"/>
      <c r="DO451" s="11"/>
      <c r="DP451" s="11"/>
      <c r="DQ451" s="11"/>
      <c r="DR451" s="11"/>
      <c r="DS451" s="11"/>
      <c r="DT451" s="11"/>
      <c r="DU451" s="11"/>
      <c r="DV451" s="11"/>
      <c r="DW451" s="11"/>
      <c r="DX451" s="11"/>
      <c r="DY451" s="11"/>
      <c r="DZ451" s="11"/>
      <c r="EA451" s="11"/>
      <c r="EB451" s="11"/>
      <c r="EC451" s="11"/>
      <c r="ED451" s="11"/>
      <c r="EE451" s="11"/>
      <c r="EF451" s="11"/>
      <c r="EG451" s="11"/>
      <c r="EH451" s="11"/>
      <c r="EI451" s="11"/>
      <c r="EJ451" s="11"/>
      <c r="EK451" s="11"/>
      <c r="EL451" s="11"/>
      <c r="EM451" s="11"/>
      <c r="EN451" s="11"/>
      <c r="EO451" s="11"/>
      <c r="EP451" s="11"/>
      <c r="EQ451" s="11"/>
      <c r="ER451" s="11"/>
      <c r="ES451" s="11"/>
      <c r="ET451" s="11"/>
      <c r="EU451" s="11"/>
      <c r="EV451" s="11"/>
      <c r="EW451" s="11"/>
      <c r="EX451" s="11"/>
      <c r="EY451" s="11"/>
      <c r="EZ451" s="11"/>
      <c r="FA451" s="11"/>
      <c r="FB451" s="11"/>
      <c r="FC451" s="11"/>
      <c r="FD451" s="11"/>
      <c r="FE451" s="11"/>
      <c r="FF451" s="11"/>
      <c r="FG451" s="11"/>
      <c r="FH451" s="11"/>
      <c r="FI451" s="11"/>
      <c r="FJ451" s="11"/>
      <c r="FK451" s="11"/>
      <c r="FL451" s="11"/>
      <c r="FM451" s="11"/>
      <c r="FN451" s="11"/>
      <c r="FO451" s="11"/>
      <c r="FP451" s="11"/>
      <c r="FQ451" s="11"/>
      <c r="FR451" s="11"/>
      <c r="FS451" s="11"/>
      <c r="FT451" s="11"/>
      <c r="FU451" s="11"/>
      <c r="FV451" s="11"/>
      <c r="FW451" s="11"/>
      <c r="FX451" s="11"/>
      <c r="FY451" s="11"/>
      <c r="FZ451" s="11"/>
      <c r="GA451" s="11"/>
      <c r="GB451" s="11"/>
      <c r="GC451" s="11"/>
      <c r="GD451" s="11"/>
      <c r="GE451" s="11"/>
      <c r="GF451" s="11"/>
      <c r="GG451" s="11"/>
      <c r="GH451" s="11"/>
      <c r="GI451" s="11"/>
      <c r="GJ451" s="11"/>
      <c r="GK451" s="11"/>
      <c r="GL451" s="11"/>
      <c r="GM451" s="11"/>
      <c r="GN451" s="11"/>
      <c r="GO451" s="11"/>
      <c r="GP451" s="11"/>
      <c r="GQ451" s="11"/>
      <c r="GR451" s="11"/>
      <c r="GS451" s="11"/>
      <c r="GT451" s="11"/>
      <c r="GU451" s="11"/>
      <c r="GV451" s="11"/>
      <c r="GW451" s="11"/>
      <c r="GX451" s="11"/>
      <c r="GY451" s="11"/>
      <c r="GZ451" s="11"/>
      <c r="HA451" s="11"/>
      <c r="HB451" s="11"/>
      <c r="HC451" s="11"/>
      <c r="HD451" s="11"/>
      <c r="HE451" s="11"/>
      <c r="HF451" s="11"/>
      <c r="HG451" s="11"/>
      <c r="HH451" s="11"/>
      <c r="HI451" s="11"/>
      <c r="HJ451" s="11"/>
      <c r="HK451" s="11"/>
      <c r="HL451" s="11"/>
      <c r="HM451" s="11"/>
      <c r="HN451" s="11"/>
      <c r="HO451" s="11"/>
      <c r="HP451" s="11"/>
      <c r="HQ451" s="11"/>
      <c r="HR451" s="11"/>
      <c r="HS451" s="11"/>
      <c r="HT451" s="11"/>
      <c r="HU451" s="11"/>
      <c r="HV451" s="11"/>
      <c r="HW451" s="11"/>
      <c r="HX451" s="11"/>
      <c r="HY451" s="11"/>
      <c r="HZ451" s="11"/>
      <c r="IA451" s="11"/>
      <c r="IB451" s="11"/>
      <c r="IC451" s="11"/>
      <c r="ID451" s="11"/>
      <c r="IE451" s="11"/>
      <c r="IF451" s="11"/>
      <c r="IG451" s="11"/>
      <c r="IH451" s="11"/>
      <c r="II451" s="11"/>
      <c r="IJ451" s="11"/>
      <c r="IK451" s="11"/>
      <c r="IL451" s="11"/>
      <c r="IM451" s="11"/>
      <c r="IN451" s="11"/>
      <c r="IO451" s="11"/>
      <c r="IP451" s="11"/>
      <c r="IQ451" s="11"/>
      <c r="IR451" s="11"/>
      <c r="IS451" s="11"/>
      <c r="IT451" s="11"/>
      <c r="IU451" s="11"/>
      <c r="IV451" s="11"/>
      <c r="IW451" s="11"/>
      <c r="IX451" s="11"/>
      <c r="IY451" s="11"/>
      <c r="IZ451" s="11"/>
      <c r="JA451" s="11"/>
      <c r="JB451" s="11"/>
      <c r="JC451" s="11"/>
      <c r="JD451" s="11"/>
      <c r="JE451" s="11"/>
      <c r="JF451" s="11"/>
      <c r="JG451" s="11"/>
      <c r="JH451" s="11"/>
      <c r="JI451" s="11"/>
      <c r="JJ451" s="11"/>
      <c r="JK451" s="11"/>
      <c r="JL451" s="11"/>
      <c r="JM451" s="11"/>
      <c r="JN451" s="11"/>
      <c r="JO451" s="11"/>
      <c r="JP451" s="11"/>
      <c r="JQ451" s="11"/>
      <c r="JR451" s="11"/>
      <c r="JS451" s="11"/>
      <c r="JT451" s="11"/>
      <c r="JU451" s="11"/>
      <c r="JV451" s="11"/>
    </row>
    <row r="452" spans="1:282" x14ac:dyDescent="0.25">
      <c r="A452" s="32" t="s">
        <v>12</v>
      </c>
      <c r="B452" s="32">
        <v>5</v>
      </c>
      <c r="C452" s="33"/>
      <c r="D452" s="32"/>
      <c r="E452" s="56">
        <f t="shared" ref="E452:K452" si="93">SUM(E447:E451)</f>
        <v>209500</v>
      </c>
      <c r="F452" s="56">
        <f t="shared" si="93"/>
        <v>6012.65</v>
      </c>
      <c r="G452" s="56">
        <f t="shared" si="93"/>
        <v>5218.8</v>
      </c>
      <c r="H452" s="56">
        <f t="shared" si="93"/>
        <v>6368.8</v>
      </c>
      <c r="I452" s="56">
        <f t="shared" si="93"/>
        <v>3647.45</v>
      </c>
      <c r="J452" s="56">
        <f t="shared" si="93"/>
        <v>21247.7</v>
      </c>
      <c r="K452" s="56">
        <f t="shared" si="93"/>
        <v>188252.3</v>
      </c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1"/>
      <c r="AY452" s="11"/>
      <c r="AZ452" s="11"/>
      <c r="BA452" s="11"/>
      <c r="BB452" s="11"/>
      <c r="BC452" s="11"/>
      <c r="BD452" s="11"/>
      <c r="BE452" s="11"/>
      <c r="BF452" s="11"/>
      <c r="BG452" s="11"/>
      <c r="BH452" s="11"/>
      <c r="BI452" s="11"/>
      <c r="BJ452" s="11"/>
      <c r="BK452" s="11"/>
      <c r="BL452" s="11"/>
      <c r="BM452" s="11"/>
      <c r="BN452" s="11"/>
      <c r="BO452" s="11"/>
      <c r="BP452" s="11"/>
      <c r="BQ452" s="11"/>
      <c r="BR452" s="11"/>
      <c r="BS452" s="11"/>
      <c r="BT452" s="11"/>
      <c r="BU452" s="11"/>
      <c r="BV452" s="11"/>
      <c r="BW452" s="11"/>
      <c r="BX452" s="11"/>
      <c r="BY452" s="11"/>
      <c r="BZ452" s="11"/>
      <c r="CA452" s="11"/>
      <c r="CB452" s="11"/>
      <c r="CC452" s="11"/>
      <c r="CD452" s="11"/>
      <c r="CE452" s="11"/>
      <c r="CF452" s="11"/>
      <c r="CG452" s="11"/>
      <c r="CH452" s="11"/>
      <c r="CI452" s="11"/>
      <c r="CJ452" s="11"/>
      <c r="CK452" s="11"/>
      <c r="CL452" s="11"/>
      <c r="CM452" s="11"/>
      <c r="CN452" s="11"/>
      <c r="CO452" s="11"/>
      <c r="CP452" s="11"/>
      <c r="CQ452" s="11"/>
      <c r="CR452" s="11"/>
      <c r="CS452" s="11"/>
      <c r="CT452" s="11"/>
      <c r="CU452" s="11"/>
      <c r="CV452" s="11"/>
      <c r="CW452" s="11"/>
      <c r="CX452" s="11"/>
      <c r="CY452" s="11"/>
      <c r="CZ452" s="11"/>
      <c r="DA452" s="11"/>
      <c r="DB452" s="11"/>
      <c r="DC452" s="11"/>
      <c r="DD452" s="11"/>
      <c r="DE452" s="11"/>
      <c r="DF452" s="11"/>
      <c r="DG452" s="11"/>
      <c r="DH452" s="11"/>
      <c r="DI452" s="11"/>
      <c r="DJ452" s="11"/>
      <c r="DK452" s="11"/>
      <c r="DL452" s="11"/>
      <c r="DM452" s="11"/>
      <c r="DN452" s="11"/>
      <c r="DO452" s="11"/>
      <c r="DP452" s="11"/>
      <c r="DQ452" s="11"/>
      <c r="DR452" s="11"/>
      <c r="DS452" s="11"/>
      <c r="DT452" s="11"/>
      <c r="DU452" s="11"/>
      <c r="DV452" s="11"/>
      <c r="DW452" s="11"/>
      <c r="DX452" s="11"/>
      <c r="DY452" s="11"/>
      <c r="DZ452" s="11"/>
      <c r="EA452" s="11"/>
      <c r="EB452" s="11"/>
      <c r="EC452" s="11"/>
      <c r="ED452" s="11"/>
      <c r="EE452" s="11"/>
      <c r="EF452" s="11"/>
      <c r="EG452" s="11"/>
      <c r="EH452" s="11"/>
      <c r="EI452" s="11"/>
      <c r="EJ452" s="11"/>
      <c r="EK452" s="11"/>
      <c r="EL452" s="11"/>
      <c r="EM452" s="11"/>
      <c r="EN452" s="11"/>
      <c r="EO452" s="11"/>
      <c r="EP452" s="11"/>
      <c r="EQ452" s="11"/>
      <c r="ER452" s="11"/>
      <c r="ES452" s="11"/>
      <c r="ET452" s="11"/>
      <c r="EU452" s="11"/>
      <c r="EV452" s="11"/>
      <c r="EW452" s="11"/>
      <c r="EX452" s="11"/>
      <c r="EY452" s="11"/>
      <c r="EZ452" s="11"/>
      <c r="FA452" s="11"/>
      <c r="FB452" s="11"/>
      <c r="FC452" s="11"/>
      <c r="FD452" s="11"/>
      <c r="FE452" s="11"/>
      <c r="FF452" s="11"/>
      <c r="FG452" s="11"/>
      <c r="FH452" s="11"/>
      <c r="FI452" s="11"/>
      <c r="FJ452" s="11"/>
      <c r="FK452" s="11"/>
      <c r="FL452" s="11"/>
      <c r="FM452" s="11"/>
      <c r="FN452" s="11"/>
      <c r="FO452" s="11"/>
      <c r="FP452" s="11"/>
      <c r="FQ452" s="11"/>
      <c r="FR452" s="11"/>
      <c r="FS452" s="11"/>
      <c r="FT452" s="11"/>
      <c r="FU452" s="11"/>
      <c r="FV452" s="11"/>
      <c r="FW452" s="11"/>
      <c r="FX452" s="11"/>
      <c r="FY452" s="11"/>
      <c r="FZ452" s="11"/>
      <c r="GA452" s="11"/>
      <c r="GB452" s="11"/>
      <c r="GC452" s="11"/>
      <c r="GD452" s="11"/>
      <c r="GE452" s="11"/>
      <c r="GF452" s="11"/>
      <c r="GG452" s="11"/>
      <c r="GH452" s="11"/>
      <c r="GI452" s="11"/>
      <c r="GJ452" s="11"/>
      <c r="GK452" s="11"/>
      <c r="GL452" s="11"/>
      <c r="GM452" s="11"/>
      <c r="GN452" s="11"/>
      <c r="GO452" s="11"/>
      <c r="GP452" s="11"/>
      <c r="GQ452" s="11"/>
      <c r="GR452" s="11"/>
      <c r="GS452" s="11"/>
      <c r="GT452" s="11"/>
      <c r="GU452" s="11"/>
      <c r="GV452" s="11"/>
      <c r="GW452" s="11"/>
      <c r="GX452" s="11"/>
      <c r="GY452" s="11"/>
      <c r="GZ452" s="11"/>
      <c r="HA452" s="11"/>
      <c r="HB452" s="11"/>
      <c r="HC452" s="11"/>
      <c r="HD452" s="11"/>
      <c r="HE452" s="11"/>
      <c r="HF452" s="11"/>
      <c r="HG452" s="11"/>
      <c r="HH452" s="11"/>
      <c r="HI452" s="11"/>
      <c r="HJ452" s="11"/>
      <c r="HK452" s="11"/>
      <c r="HL452" s="11"/>
      <c r="HM452" s="11"/>
      <c r="HN452" s="11"/>
      <c r="HO452" s="11"/>
      <c r="HP452" s="11"/>
      <c r="HQ452" s="11"/>
      <c r="HR452" s="11"/>
      <c r="HS452" s="11"/>
      <c r="HT452" s="11"/>
      <c r="HU452" s="11"/>
      <c r="HV452" s="11"/>
      <c r="HW452" s="11"/>
      <c r="HX452" s="11"/>
      <c r="HY452" s="11"/>
      <c r="HZ452" s="11"/>
      <c r="IA452" s="11"/>
      <c r="IB452" s="11"/>
      <c r="IC452" s="11"/>
      <c r="ID452" s="11"/>
      <c r="IE452" s="11"/>
      <c r="IF452" s="11"/>
      <c r="IG452" s="11"/>
      <c r="IH452" s="11"/>
      <c r="II452" s="11"/>
      <c r="IJ452" s="11"/>
      <c r="IK452" s="11"/>
      <c r="IL452" s="11"/>
      <c r="IM452" s="11"/>
      <c r="IN452" s="11"/>
      <c r="IO452" s="11"/>
      <c r="IP452" s="11"/>
      <c r="IQ452" s="11"/>
      <c r="IR452" s="11"/>
      <c r="IS452" s="11"/>
      <c r="IT452" s="11"/>
      <c r="IU452" s="11"/>
      <c r="IV452" s="11"/>
      <c r="IW452" s="11"/>
      <c r="IX452" s="11"/>
      <c r="IY452" s="11"/>
      <c r="IZ452" s="11"/>
      <c r="JA452" s="11"/>
      <c r="JB452" s="11"/>
      <c r="JC452" s="11"/>
      <c r="JD452" s="11"/>
      <c r="JE452" s="11"/>
      <c r="JF452" s="11"/>
      <c r="JG452" s="11"/>
      <c r="JH452" s="11"/>
      <c r="JI452" s="11"/>
      <c r="JJ452" s="11"/>
      <c r="JK452" s="11"/>
      <c r="JL452" s="11"/>
      <c r="JM452" s="11"/>
      <c r="JN452" s="11"/>
      <c r="JO452" s="11"/>
      <c r="JP452" s="11"/>
      <c r="JQ452" s="11"/>
      <c r="JR452" s="11"/>
      <c r="JS452" s="11"/>
      <c r="JT452" s="11"/>
      <c r="JU452" s="11"/>
      <c r="JV452" s="11"/>
    </row>
    <row r="453" spans="1:282" x14ac:dyDescent="0.25"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  <c r="AT453" s="11"/>
      <c r="AU453" s="11"/>
      <c r="AV453" s="11"/>
      <c r="AW453" s="11"/>
      <c r="AX453" s="11"/>
      <c r="AY453" s="11"/>
      <c r="AZ453" s="11"/>
      <c r="BA453" s="11"/>
      <c r="BB453" s="11"/>
      <c r="BC453" s="11"/>
      <c r="BD453" s="11"/>
      <c r="BE453" s="11"/>
      <c r="BF453" s="11"/>
      <c r="BG453" s="11"/>
      <c r="BH453" s="11"/>
      <c r="BI453" s="11"/>
      <c r="BJ453" s="11"/>
      <c r="BK453" s="11"/>
      <c r="BL453" s="11"/>
      <c r="BM453" s="11"/>
      <c r="BN453" s="11"/>
      <c r="BO453" s="11"/>
      <c r="BP453" s="11"/>
      <c r="BQ453" s="11"/>
      <c r="BR453" s="11"/>
      <c r="BS453" s="11"/>
      <c r="BT453" s="11"/>
      <c r="BU453" s="11"/>
      <c r="BV453" s="11"/>
      <c r="BW453" s="11"/>
      <c r="BX453" s="11"/>
      <c r="BY453" s="11"/>
      <c r="BZ453" s="11"/>
      <c r="CA453" s="11"/>
      <c r="CB453" s="11"/>
      <c r="CC453" s="11"/>
      <c r="CD453" s="11"/>
      <c r="CE453" s="11"/>
      <c r="CF453" s="11"/>
      <c r="CG453" s="11"/>
      <c r="CH453" s="11"/>
      <c r="CI453" s="11"/>
      <c r="CJ453" s="11"/>
      <c r="CK453" s="11"/>
      <c r="CL453" s="11"/>
      <c r="CM453" s="11"/>
      <c r="CN453" s="11"/>
      <c r="CO453" s="11"/>
      <c r="CP453" s="11"/>
      <c r="CQ453" s="11"/>
      <c r="CR453" s="11"/>
      <c r="CS453" s="11"/>
      <c r="CT453" s="11"/>
      <c r="CU453" s="11"/>
      <c r="CV453" s="11"/>
      <c r="CW453" s="11"/>
      <c r="CX453" s="11"/>
      <c r="CY453" s="11"/>
      <c r="CZ453" s="11"/>
      <c r="DA453" s="11"/>
      <c r="DB453" s="11"/>
      <c r="DC453" s="11"/>
      <c r="DD453" s="11"/>
      <c r="DE453" s="11"/>
      <c r="DF453" s="11"/>
      <c r="DG453" s="11"/>
      <c r="DH453" s="11"/>
      <c r="DI453" s="11"/>
      <c r="DJ453" s="11"/>
      <c r="DK453" s="11"/>
      <c r="DL453" s="11"/>
      <c r="DM453" s="11"/>
      <c r="DN453" s="11"/>
      <c r="DO453" s="11"/>
      <c r="DP453" s="11"/>
      <c r="DQ453" s="11"/>
      <c r="DR453" s="11"/>
      <c r="DS453" s="11"/>
      <c r="DT453" s="11"/>
      <c r="DU453" s="11"/>
      <c r="DV453" s="11"/>
      <c r="DW453" s="11"/>
      <c r="DX453" s="11"/>
      <c r="DY453" s="11"/>
      <c r="DZ453" s="11"/>
      <c r="EA453" s="11"/>
      <c r="EB453" s="11"/>
      <c r="EC453" s="11"/>
      <c r="ED453" s="11"/>
      <c r="EE453" s="11"/>
      <c r="EF453" s="11"/>
      <c r="EG453" s="11"/>
      <c r="EH453" s="11"/>
      <c r="EI453" s="11"/>
      <c r="EJ453" s="11"/>
      <c r="EK453" s="11"/>
      <c r="EL453" s="11"/>
      <c r="EM453" s="11"/>
      <c r="EN453" s="11"/>
      <c r="EO453" s="11"/>
      <c r="EP453" s="11"/>
      <c r="EQ453" s="11"/>
      <c r="ER453" s="11"/>
      <c r="ES453" s="11"/>
      <c r="ET453" s="11"/>
      <c r="EU453" s="11"/>
      <c r="EV453" s="11"/>
      <c r="EW453" s="11"/>
      <c r="EX453" s="11"/>
      <c r="EY453" s="11"/>
      <c r="EZ453" s="11"/>
      <c r="FA453" s="11"/>
      <c r="FB453" s="11"/>
      <c r="FC453" s="11"/>
      <c r="FD453" s="11"/>
      <c r="FE453" s="11"/>
      <c r="FF453" s="11"/>
      <c r="FG453" s="11"/>
      <c r="FH453" s="11"/>
      <c r="FI453" s="11"/>
      <c r="FJ453" s="11"/>
      <c r="FK453" s="11"/>
      <c r="FL453" s="11"/>
      <c r="FM453" s="11"/>
      <c r="FN453" s="11"/>
      <c r="FO453" s="11"/>
      <c r="FP453" s="11"/>
      <c r="FQ453" s="11"/>
      <c r="FR453" s="11"/>
      <c r="FS453" s="11"/>
      <c r="FT453" s="11"/>
      <c r="FU453" s="11"/>
      <c r="FV453" s="11"/>
      <c r="FW453" s="11"/>
      <c r="FX453" s="11"/>
      <c r="FY453" s="11"/>
      <c r="FZ453" s="11"/>
      <c r="GA453" s="11"/>
      <c r="GB453" s="11"/>
      <c r="GC453" s="11"/>
      <c r="GD453" s="11"/>
      <c r="GE453" s="11"/>
      <c r="GF453" s="11"/>
      <c r="GG453" s="11"/>
      <c r="GH453" s="11"/>
      <c r="GI453" s="11"/>
      <c r="GJ453" s="11"/>
      <c r="GK453" s="11"/>
      <c r="GL453" s="11"/>
      <c r="GM453" s="11"/>
      <c r="GN453" s="11"/>
      <c r="GO453" s="11"/>
      <c r="GP453" s="11"/>
      <c r="GQ453" s="11"/>
      <c r="GR453" s="11"/>
      <c r="GS453" s="11"/>
      <c r="GT453" s="11"/>
      <c r="GU453" s="11"/>
      <c r="GV453" s="11"/>
      <c r="GW453" s="11"/>
      <c r="GX453" s="11"/>
      <c r="GY453" s="11"/>
      <c r="GZ453" s="11"/>
      <c r="HA453" s="11"/>
      <c r="HB453" s="11"/>
      <c r="HC453" s="11"/>
      <c r="HD453" s="11"/>
      <c r="HE453" s="11"/>
      <c r="HF453" s="11"/>
      <c r="HG453" s="11"/>
      <c r="HH453" s="11"/>
      <c r="HI453" s="11"/>
      <c r="HJ453" s="11"/>
      <c r="HK453" s="11"/>
      <c r="HL453" s="11"/>
      <c r="HM453" s="11"/>
      <c r="HN453" s="11"/>
      <c r="HO453" s="11"/>
      <c r="HP453" s="11"/>
      <c r="HQ453" s="11"/>
      <c r="HR453" s="11"/>
      <c r="HS453" s="11"/>
      <c r="HT453" s="11"/>
      <c r="HU453" s="11"/>
      <c r="HV453" s="11"/>
      <c r="HW453" s="11"/>
      <c r="HX453" s="11"/>
      <c r="HY453" s="11"/>
      <c r="HZ453" s="11"/>
      <c r="IA453" s="11"/>
      <c r="IB453" s="11"/>
      <c r="IC453" s="11"/>
      <c r="ID453" s="11"/>
      <c r="IE453" s="11"/>
      <c r="IF453" s="11"/>
      <c r="IG453" s="11"/>
      <c r="IH453" s="11"/>
      <c r="II453" s="11"/>
      <c r="IJ453" s="11"/>
      <c r="IK453" s="11"/>
      <c r="IL453" s="11"/>
      <c r="IM453" s="11"/>
      <c r="IN453" s="11"/>
      <c r="IO453" s="11"/>
      <c r="IP453" s="11"/>
      <c r="IQ453" s="11"/>
      <c r="IR453" s="11"/>
      <c r="IS453" s="11"/>
      <c r="IT453" s="11"/>
      <c r="IU453" s="11"/>
      <c r="IV453" s="11"/>
      <c r="IW453" s="11"/>
      <c r="IX453" s="11"/>
      <c r="IY453" s="11"/>
      <c r="IZ453" s="11"/>
      <c r="JA453" s="11"/>
      <c r="JB453" s="11"/>
      <c r="JC453" s="11"/>
      <c r="JD453" s="11"/>
      <c r="JE453" s="11"/>
      <c r="JF453" s="11"/>
      <c r="JG453" s="11"/>
      <c r="JH453" s="11"/>
      <c r="JI453" s="11"/>
      <c r="JJ453" s="11"/>
      <c r="JK453" s="11"/>
      <c r="JL453" s="11"/>
      <c r="JM453" s="11"/>
      <c r="JN453" s="11"/>
      <c r="JO453" s="11"/>
      <c r="JP453" s="11"/>
      <c r="JQ453" s="11"/>
      <c r="JR453" s="11"/>
      <c r="JS453" s="11"/>
      <c r="JT453" s="11"/>
      <c r="JU453" s="11"/>
      <c r="JV453" s="11"/>
    </row>
    <row r="454" spans="1:282" x14ac:dyDescent="0.25">
      <c r="A454" s="70" t="s">
        <v>77</v>
      </c>
      <c r="B454" s="70"/>
      <c r="C454" s="70"/>
      <c r="D454" s="70"/>
      <c r="E454" s="70"/>
      <c r="F454" s="70"/>
      <c r="G454" s="70"/>
      <c r="H454" s="70"/>
      <c r="I454" s="70"/>
      <c r="J454" s="70"/>
      <c r="K454" s="70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  <c r="AX454" s="11"/>
      <c r="AY454" s="11"/>
      <c r="AZ454" s="11"/>
      <c r="BA454" s="11"/>
      <c r="BB454" s="11"/>
      <c r="BC454" s="11"/>
      <c r="BD454" s="11"/>
      <c r="BE454" s="11"/>
      <c r="BF454" s="11"/>
      <c r="BG454" s="11"/>
      <c r="BH454" s="11"/>
      <c r="BI454" s="11"/>
      <c r="BJ454" s="11"/>
      <c r="BK454" s="11"/>
      <c r="BL454" s="11"/>
      <c r="BM454" s="11"/>
      <c r="BN454" s="11"/>
      <c r="BO454" s="11"/>
      <c r="BP454" s="11"/>
      <c r="BQ454" s="11"/>
      <c r="BR454" s="11"/>
      <c r="BS454" s="11"/>
      <c r="BT454" s="11"/>
      <c r="BU454" s="11"/>
      <c r="BV454" s="11"/>
      <c r="BW454" s="11"/>
      <c r="BX454" s="11"/>
      <c r="BY454" s="11"/>
      <c r="BZ454" s="11"/>
      <c r="CA454" s="11"/>
      <c r="CB454" s="11"/>
      <c r="CC454" s="11"/>
      <c r="CD454" s="11"/>
      <c r="CE454" s="11"/>
      <c r="CF454" s="11"/>
      <c r="CG454" s="11"/>
      <c r="CH454" s="11"/>
      <c r="CI454" s="11"/>
      <c r="CJ454" s="11"/>
      <c r="CK454" s="11"/>
      <c r="CL454" s="11"/>
      <c r="CM454" s="11"/>
      <c r="CN454" s="11"/>
      <c r="CO454" s="11"/>
      <c r="CP454" s="11"/>
      <c r="CQ454" s="11"/>
      <c r="CR454" s="11"/>
      <c r="CS454" s="11"/>
      <c r="CT454" s="11"/>
      <c r="CU454" s="11"/>
      <c r="CV454" s="11"/>
      <c r="CW454" s="11"/>
      <c r="CX454" s="11"/>
      <c r="CY454" s="11"/>
      <c r="CZ454" s="11"/>
      <c r="DA454" s="11"/>
      <c r="DB454" s="11"/>
      <c r="DC454" s="11"/>
      <c r="DD454" s="11"/>
      <c r="DE454" s="11"/>
      <c r="DF454" s="11"/>
      <c r="DG454" s="11"/>
      <c r="DH454" s="11"/>
      <c r="DI454" s="11"/>
      <c r="DJ454" s="11"/>
      <c r="DK454" s="11"/>
      <c r="DL454" s="11"/>
      <c r="DM454" s="11"/>
      <c r="DN454" s="11"/>
      <c r="DO454" s="11"/>
      <c r="DP454" s="11"/>
      <c r="DQ454" s="11"/>
      <c r="DR454" s="11"/>
      <c r="DS454" s="11"/>
      <c r="DT454" s="11"/>
      <c r="DU454" s="11"/>
      <c r="DV454" s="11"/>
      <c r="DW454" s="11"/>
      <c r="DX454" s="11"/>
      <c r="DY454" s="11"/>
      <c r="DZ454" s="11"/>
      <c r="EA454" s="11"/>
      <c r="EB454" s="11"/>
      <c r="EC454" s="11"/>
      <c r="ED454" s="11"/>
      <c r="EE454" s="11"/>
      <c r="EF454" s="11"/>
      <c r="EG454" s="11"/>
      <c r="EH454" s="11"/>
      <c r="EI454" s="11"/>
      <c r="EJ454" s="11"/>
      <c r="EK454" s="11"/>
      <c r="EL454" s="11"/>
      <c r="EM454" s="11"/>
      <c r="EN454" s="11"/>
      <c r="EO454" s="11"/>
      <c r="EP454" s="11"/>
      <c r="EQ454" s="11"/>
      <c r="ER454" s="11"/>
      <c r="ES454" s="11"/>
      <c r="ET454" s="11"/>
      <c r="EU454" s="11"/>
      <c r="EV454" s="11"/>
      <c r="EW454" s="11"/>
      <c r="EX454" s="11"/>
      <c r="EY454" s="11"/>
      <c r="EZ454" s="11"/>
      <c r="FA454" s="11"/>
      <c r="FB454" s="11"/>
      <c r="FC454" s="11"/>
      <c r="FD454" s="11"/>
      <c r="FE454" s="11"/>
      <c r="FF454" s="11"/>
      <c r="FG454" s="11"/>
      <c r="FH454" s="11"/>
      <c r="FI454" s="11"/>
      <c r="FJ454" s="11"/>
      <c r="FK454" s="11"/>
      <c r="FL454" s="11"/>
      <c r="FM454" s="11"/>
      <c r="FN454" s="11"/>
      <c r="FO454" s="11"/>
      <c r="FP454" s="11"/>
      <c r="FQ454" s="11"/>
      <c r="FR454" s="11"/>
      <c r="FS454" s="11"/>
      <c r="FT454" s="11"/>
      <c r="FU454" s="11"/>
      <c r="FV454" s="11"/>
      <c r="FW454" s="11"/>
      <c r="FX454" s="11"/>
      <c r="FY454" s="11"/>
      <c r="FZ454" s="11"/>
      <c r="GA454" s="11"/>
      <c r="GB454" s="11"/>
      <c r="GC454" s="11"/>
      <c r="GD454" s="11"/>
      <c r="GE454" s="11"/>
      <c r="GF454" s="11"/>
      <c r="GG454" s="11"/>
      <c r="GH454" s="11"/>
      <c r="GI454" s="11"/>
      <c r="GJ454" s="11"/>
      <c r="GK454" s="11"/>
      <c r="GL454" s="11"/>
      <c r="GM454" s="11"/>
      <c r="GN454" s="11"/>
      <c r="GO454" s="11"/>
      <c r="GP454" s="11"/>
      <c r="GQ454" s="11"/>
      <c r="GR454" s="11"/>
      <c r="GS454" s="11"/>
      <c r="GT454" s="11"/>
      <c r="GU454" s="11"/>
      <c r="GV454" s="11"/>
      <c r="GW454" s="11"/>
      <c r="GX454" s="11"/>
      <c r="GY454" s="11"/>
      <c r="GZ454" s="11"/>
      <c r="HA454" s="11"/>
      <c r="HB454" s="11"/>
      <c r="HC454" s="11"/>
      <c r="HD454" s="11"/>
      <c r="HE454" s="11"/>
      <c r="HF454" s="11"/>
      <c r="HG454" s="11"/>
      <c r="HH454" s="11"/>
      <c r="HI454" s="11"/>
      <c r="HJ454" s="11"/>
      <c r="HK454" s="11"/>
      <c r="HL454" s="11"/>
      <c r="HM454" s="11"/>
      <c r="HN454" s="11"/>
      <c r="HO454" s="11"/>
      <c r="HP454" s="11"/>
      <c r="HQ454" s="11"/>
      <c r="HR454" s="11"/>
      <c r="HS454" s="11"/>
      <c r="HT454" s="11"/>
      <c r="HU454" s="11"/>
      <c r="HV454" s="11"/>
      <c r="HW454" s="11"/>
      <c r="HX454" s="11"/>
      <c r="HY454" s="11"/>
      <c r="HZ454" s="11"/>
      <c r="IA454" s="11"/>
      <c r="IB454" s="11"/>
      <c r="IC454" s="11"/>
      <c r="ID454" s="11"/>
      <c r="IE454" s="11"/>
      <c r="IF454" s="11"/>
      <c r="IG454" s="11"/>
      <c r="IH454" s="11"/>
      <c r="II454" s="11"/>
      <c r="IJ454" s="11"/>
      <c r="IK454" s="11"/>
      <c r="IL454" s="11"/>
      <c r="IM454" s="11"/>
      <c r="IN454" s="11"/>
      <c r="IO454" s="11"/>
      <c r="IP454" s="11"/>
      <c r="IQ454" s="11"/>
      <c r="IR454" s="11"/>
      <c r="IS454" s="11"/>
      <c r="IT454" s="11"/>
      <c r="IU454" s="11"/>
      <c r="IV454" s="11"/>
      <c r="IW454" s="11"/>
      <c r="IX454" s="11"/>
      <c r="IY454" s="11"/>
      <c r="IZ454" s="11"/>
      <c r="JA454" s="11"/>
      <c r="JB454" s="11"/>
      <c r="JC454" s="11"/>
      <c r="JD454" s="11"/>
      <c r="JE454" s="11"/>
      <c r="JF454" s="11"/>
      <c r="JG454" s="11"/>
      <c r="JH454" s="11"/>
      <c r="JI454" s="11"/>
      <c r="JJ454" s="11"/>
      <c r="JK454" s="11"/>
      <c r="JL454" s="11"/>
      <c r="JM454" s="11"/>
      <c r="JN454" s="11"/>
      <c r="JO454" s="11"/>
      <c r="JP454" s="11"/>
      <c r="JQ454" s="11"/>
      <c r="JR454" s="11"/>
      <c r="JS454" s="11"/>
      <c r="JT454" s="11"/>
      <c r="JU454" s="11"/>
      <c r="JV454" s="11"/>
    </row>
    <row r="455" spans="1:282" s="1" customFormat="1" x14ac:dyDescent="0.25">
      <c r="A455" t="s">
        <v>263</v>
      </c>
      <c r="B455" s="7" t="s">
        <v>95</v>
      </c>
      <c r="C455" s="13" t="s">
        <v>307</v>
      </c>
      <c r="D455" t="s">
        <v>204</v>
      </c>
      <c r="E455" s="40">
        <v>42000</v>
      </c>
      <c r="F455" s="40">
        <f>E455*0.0287</f>
        <v>1205.4000000000001</v>
      </c>
      <c r="G455" s="40">
        <v>724.92</v>
      </c>
      <c r="H455" s="40">
        <f>E455*0.0304</f>
        <v>1276.8</v>
      </c>
      <c r="I455" s="40">
        <v>25</v>
      </c>
      <c r="J455" s="40">
        <f>+F455+G455+H455+I455</f>
        <v>3232.12</v>
      </c>
      <c r="K455" s="40">
        <f>+E455-J455</f>
        <v>38767.879999999997</v>
      </c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  <c r="AK455" s="10"/>
      <c r="AL455" s="10"/>
      <c r="AM455" s="10"/>
      <c r="AN455" s="10"/>
      <c r="AO455" s="10"/>
      <c r="AP455" s="10"/>
      <c r="AQ455" s="10"/>
      <c r="AR455" s="10"/>
      <c r="AS455" s="10"/>
      <c r="AT455" s="10"/>
      <c r="AU455" s="10"/>
      <c r="AV455" s="10"/>
      <c r="AW455" s="10"/>
      <c r="AX455" s="10"/>
      <c r="AY455" s="10"/>
      <c r="AZ455" s="10"/>
      <c r="BA455" s="10"/>
      <c r="BB455" s="10"/>
      <c r="BC455" s="10"/>
      <c r="BD455" s="10"/>
      <c r="BE455" s="10"/>
      <c r="BF455" s="10"/>
      <c r="BG455" s="10"/>
      <c r="BH455" s="10"/>
      <c r="BI455" s="10"/>
      <c r="BJ455" s="10"/>
      <c r="BK455" s="10"/>
      <c r="BL455" s="10"/>
      <c r="BM455" s="10"/>
      <c r="BN455" s="10"/>
      <c r="BO455" s="10"/>
      <c r="BP455" s="10"/>
      <c r="BQ455" s="10"/>
      <c r="BR455" s="10"/>
      <c r="BS455" s="10"/>
      <c r="BT455" s="10"/>
      <c r="BU455" s="10"/>
      <c r="BV455" s="10"/>
      <c r="BW455" s="10"/>
      <c r="BX455" s="10"/>
      <c r="BY455" s="10"/>
      <c r="BZ455" s="10"/>
      <c r="CA455" s="10"/>
      <c r="CB455" s="10"/>
      <c r="CC455" s="10"/>
      <c r="CD455" s="10"/>
      <c r="CE455" s="10"/>
      <c r="CF455" s="10"/>
      <c r="CG455" s="10"/>
      <c r="CH455" s="10"/>
      <c r="CI455" s="10"/>
      <c r="CJ455" s="10"/>
      <c r="CK455" s="10"/>
      <c r="CL455" s="10"/>
      <c r="CM455" s="10"/>
      <c r="CN455" s="10"/>
      <c r="CO455" s="10"/>
      <c r="CP455" s="10"/>
      <c r="CQ455" s="10"/>
      <c r="CR455" s="10"/>
      <c r="CS455" s="10"/>
      <c r="CT455" s="10"/>
      <c r="CU455" s="10"/>
      <c r="CV455" s="10"/>
      <c r="CW455" s="10"/>
      <c r="CX455" s="10"/>
      <c r="CY455" s="10"/>
      <c r="CZ455" s="10"/>
      <c r="DA455" s="10"/>
      <c r="DB455" s="10"/>
      <c r="DC455" s="10"/>
      <c r="DD455" s="10"/>
      <c r="DE455" s="10"/>
      <c r="DF455" s="10"/>
      <c r="DG455" s="10"/>
      <c r="DH455" s="10"/>
      <c r="DI455" s="10"/>
      <c r="DJ455" s="10"/>
      <c r="DK455" s="10"/>
      <c r="DL455" s="10"/>
      <c r="DM455" s="10"/>
      <c r="DN455" s="10"/>
      <c r="DO455" s="10"/>
      <c r="DP455" s="10"/>
      <c r="DQ455" s="10"/>
      <c r="DR455" s="10"/>
      <c r="DS455" s="10"/>
      <c r="DT455" s="10"/>
      <c r="DU455" s="10"/>
      <c r="DV455" s="10"/>
      <c r="DW455" s="10"/>
      <c r="DX455" s="10"/>
      <c r="DY455" s="10"/>
      <c r="DZ455" s="10"/>
      <c r="EA455" s="10"/>
      <c r="EB455" s="10"/>
      <c r="EC455" s="10"/>
      <c r="ED455" s="10"/>
      <c r="EE455" s="10"/>
      <c r="EF455" s="10"/>
      <c r="EG455" s="10"/>
      <c r="EH455" s="10"/>
      <c r="EI455" s="10"/>
      <c r="EJ455" s="10"/>
      <c r="EK455" s="10"/>
      <c r="EL455" s="10"/>
      <c r="EM455" s="10"/>
      <c r="EN455" s="10"/>
      <c r="EO455" s="10"/>
      <c r="EP455" s="10"/>
      <c r="EQ455" s="10"/>
      <c r="ER455" s="10"/>
      <c r="ES455" s="10"/>
      <c r="ET455" s="10"/>
      <c r="EU455" s="10"/>
      <c r="EV455" s="10"/>
      <c r="EW455" s="10"/>
      <c r="EX455" s="10"/>
      <c r="EY455" s="10"/>
      <c r="EZ455" s="10"/>
      <c r="FA455" s="10"/>
      <c r="FB455" s="10"/>
      <c r="FC455" s="10"/>
      <c r="FD455" s="10"/>
      <c r="FE455" s="10"/>
      <c r="FF455" s="10"/>
      <c r="FG455" s="10"/>
      <c r="FH455" s="10"/>
      <c r="FI455" s="10"/>
      <c r="FJ455" s="10"/>
      <c r="FK455" s="10"/>
      <c r="FL455" s="10"/>
      <c r="FM455" s="10"/>
      <c r="FN455" s="10"/>
      <c r="FO455" s="10"/>
      <c r="FP455" s="10"/>
      <c r="FQ455" s="10"/>
      <c r="FR455" s="10"/>
      <c r="FS455" s="10"/>
      <c r="FT455" s="10"/>
      <c r="FU455" s="10"/>
      <c r="FV455" s="10"/>
      <c r="FW455" s="10"/>
      <c r="FX455" s="10"/>
      <c r="FY455" s="10"/>
      <c r="FZ455" s="10"/>
      <c r="GA455" s="10"/>
      <c r="GB455" s="10"/>
      <c r="GC455" s="10"/>
      <c r="GD455" s="10"/>
      <c r="GE455" s="10"/>
      <c r="GF455" s="10"/>
      <c r="GG455" s="10"/>
      <c r="GH455" s="10"/>
      <c r="GI455" s="10"/>
      <c r="GJ455" s="10"/>
      <c r="GK455" s="10"/>
      <c r="GL455" s="10"/>
      <c r="GM455" s="10"/>
      <c r="GN455" s="10"/>
      <c r="GO455" s="10"/>
      <c r="GP455" s="10"/>
      <c r="GQ455" s="10"/>
      <c r="GR455" s="10"/>
      <c r="GS455" s="10"/>
      <c r="GT455" s="10"/>
      <c r="GU455" s="10"/>
      <c r="GV455" s="10"/>
      <c r="GW455" s="10"/>
      <c r="GX455" s="10"/>
      <c r="GY455" s="10"/>
      <c r="GZ455" s="10"/>
      <c r="HA455" s="10"/>
      <c r="HB455" s="10"/>
      <c r="HC455" s="10"/>
      <c r="HD455" s="10"/>
      <c r="HE455" s="10"/>
      <c r="HF455" s="10"/>
      <c r="HG455" s="10"/>
      <c r="HH455" s="10"/>
      <c r="HI455" s="10"/>
      <c r="HJ455" s="10"/>
      <c r="HK455" s="10"/>
      <c r="HL455" s="10"/>
      <c r="HM455" s="10"/>
      <c r="HN455" s="10"/>
      <c r="HO455" s="10"/>
      <c r="HP455" s="10"/>
      <c r="HQ455" s="10"/>
      <c r="HR455" s="10"/>
      <c r="HS455" s="10"/>
      <c r="HT455" s="10"/>
      <c r="HU455" s="10"/>
      <c r="HV455" s="10"/>
      <c r="HW455" s="10"/>
      <c r="HX455" s="10"/>
      <c r="HY455" s="10"/>
      <c r="HZ455" s="10"/>
      <c r="IA455" s="10"/>
      <c r="IB455" s="10"/>
      <c r="IC455" s="10"/>
      <c r="ID455" s="10"/>
      <c r="IE455" s="10"/>
      <c r="IF455" s="10"/>
      <c r="IG455" s="10"/>
      <c r="IH455" s="10"/>
      <c r="II455" s="10"/>
      <c r="IJ455" s="10"/>
      <c r="IK455" s="10"/>
      <c r="IL455" s="10"/>
      <c r="IM455" s="10"/>
      <c r="IN455" s="10"/>
      <c r="IO455" s="10"/>
      <c r="IP455" s="10"/>
      <c r="IQ455" s="10"/>
      <c r="IR455" s="10"/>
      <c r="IS455" s="10"/>
      <c r="IT455" s="10"/>
      <c r="IU455" s="10"/>
      <c r="IV455" s="10"/>
      <c r="IW455" s="10"/>
      <c r="IX455" s="10"/>
      <c r="IY455" s="10"/>
      <c r="IZ455" s="10"/>
      <c r="JA455" s="10"/>
      <c r="JB455" s="10"/>
      <c r="JC455" s="10"/>
      <c r="JD455" s="10"/>
      <c r="JE455" s="10"/>
      <c r="JF455" s="10"/>
      <c r="JG455" s="10"/>
      <c r="JH455" s="10"/>
      <c r="JI455" s="10"/>
      <c r="JJ455" s="10"/>
      <c r="JK455" s="10"/>
      <c r="JL455" s="10"/>
      <c r="JM455" s="10"/>
      <c r="JN455" s="10"/>
      <c r="JO455" s="10"/>
      <c r="JP455" s="10"/>
      <c r="JQ455" s="10"/>
      <c r="JR455" s="10"/>
      <c r="JS455" s="10"/>
      <c r="JT455" s="10"/>
      <c r="JU455" s="10"/>
      <c r="JV455" s="10"/>
    </row>
    <row r="456" spans="1:282" x14ac:dyDescent="0.25">
      <c r="A456" t="s">
        <v>38</v>
      </c>
      <c r="B456" s="7" t="s">
        <v>250</v>
      </c>
      <c r="C456" s="13" t="s">
        <v>307</v>
      </c>
      <c r="D456" t="s">
        <v>203</v>
      </c>
      <c r="E456" s="40">
        <v>31500</v>
      </c>
      <c r="F456" s="40">
        <v>904.05</v>
      </c>
      <c r="G456" s="40">
        <v>0</v>
      </c>
      <c r="H456" s="40">
        <v>957.6</v>
      </c>
      <c r="I456" s="40">
        <v>175</v>
      </c>
      <c r="J456" s="40">
        <f>+F456+G456+H456+I456</f>
        <v>2036.65</v>
      </c>
      <c r="K456" s="40">
        <f>+E456-J456</f>
        <v>29463.35</v>
      </c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"/>
      <c r="AL456" s="11"/>
      <c r="AM456" s="11"/>
      <c r="AN456" s="11"/>
      <c r="AO456" s="11"/>
      <c r="AP456" s="11"/>
      <c r="AQ456" s="11"/>
      <c r="AR456" s="11"/>
      <c r="AS456" s="11"/>
      <c r="AT456" s="11"/>
      <c r="AU456" s="11"/>
      <c r="AV456" s="11"/>
      <c r="AW456" s="11"/>
      <c r="AX456" s="11"/>
      <c r="AY456" s="11"/>
      <c r="AZ456" s="11"/>
      <c r="BA456" s="11"/>
      <c r="BB456" s="11"/>
      <c r="BC456" s="11"/>
      <c r="BD456" s="11"/>
      <c r="BE456" s="11"/>
      <c r="BF456" s="11"/>
      <c r="BG456" s="11"/>
      <c r="BH456" s="11"/>
      <c r="BI456" s="11"/>
      <c r="BJ456" s="11"/>
      <c r="BK456" s="11"/>
      <c r="BL456" s="11"/>
      <c r="BM456" s="11"/>
      <c r="BN456" s="11"/>
      <c r="BO456" s="11"/>
      <c r="BP456" s="11"/>
      <c r="BQ456" s="11"/>
      <c r="BR456" s="11"/>
      <c r="BS456" s="11"/>
      <c r="BT456" s="11"/>
      <c r="BU456" s="11"/>
      <c r="BV456" s="11"/>
      <c r="BW456" s="11"/>
      <c r="BX456" s="11"/>
      <c r="BY456" s="11"/>
      <c r="BZ456" s="11"/>
      <c r="CA456" s="11"/>
      <c r="CB456" s="11"/>
      <c r="CC456" s="11"/>
      <c r="CD456" s="11"/>
      <c r="CE456" s="11"/>
      <c r="CF456" s="11"/>
      <c r="CG456" s="11"/>
      <c r="CH456" s="11"/>
      <c r="CI456" s="11"/>
      <c r="CJ456" s="11"/>
      <c r="CK456" s="11"/>
      <c r="CL456" s="11"/>
      <c r="CM456" s="11"/>
      <c r="CN456" s="11"/>
      <c r="CO456" s="11"/>
      <c r="CP456" s="11"/>
      <c r="CQ456" s="11"/>
      <c r="CR456" s="11"/>
      <c r="CS456" s="11"/>
      <c r="CT456" s="11"/>
      <c r="CU456" s="11"/>
      <c r="CV456" s="11"/>
      <c r="CW456" s="11"/>
      <c r="CX456" s="11"/>
      <c r="CY456" s="11"/>
      <c r="CZ456" s="11"/>
      <c r="DA456" s="11"/>
      <c r="DB456" s="11"/>
      <c r="DC456" s="11"/>
      <c r="DD456" s="11"/>
      <c r="DE456" s="11"/>
      <c r="DF456" s="11"/>
      <c r="DG456" s="11"/>
      <c r="DH456" s="11"/>
      <c r="DI456" s="11"/>
      <c r="DJ456" s="11"/>
      <c r="DK456" s="11"/>
      <c r="DL456" s="11"/>
      <c r="DM456" s="11"/>
      <c r="DN456" s="11"/>
      <c r="DO456" s="11"/>
      <c r="DP456" s="11"/>
      <c r="DQ456" s="11"/>
      <c r="DR456" s="11"/>
      <c r="DS456" s="11"/>
      <c r="DT456" s="11"/>
      <c r="DU456" s="11"/>
      <c r="DV456" s="11"/>
      <c r="DW456" s="11"/>
      <c r="DX456" s="11"/>
      <c r="DY456" s="11"/>
      <c r="DZ456" s="11"/>
      <c r="EA456" s="11"/>
      <c r="EB456" s="11"/>
      <c r="EC456" s="11"/>
      <c r="ED456" s="11"/>
      <c r="EE456" s="11"/>
      <c r="EF456" s="11"/>
      <c r="EG456" s="11"/>
      <c r="EH456" s="11"/>
      <c r="EI456" s="11"/>
      <c r="EJ456" s="11"/>
      <c r="EK456" s="11"/>
      <c r="EL456" s="11"/>
      <c r="EM456" s="11"/>
      <c r="EN456" s="11"/>
      <c r="EO456" s="11"/>
      <c r="EP456" s="11"/>
      <c r="EQ456" s="11"/>
      <c r="ER456" s="11"/>
      <c r="ES456" s="11"/>
      <c r="ET456" s="11"/>
      <c r="EU456" s="11"/>
      <c r="EV456" s="11"/>
      <c r="EW456" s="11"/>
      <c r="EX456" s="11"/>
      <c r="EY456" s="11"/>
      <c r="EZ456" s="11"/>
      <c r="FA456" s="11"/>
      <c r="FB456" s="11"/>
      <c r="FC456" s="11"/>
      <c r="FD456" s="11"/>
      <c r="FE456" s="11"/>
      <c r="FF456" s="11"/>
      <c r="FG456" s="11"/>
      <c r="FH456" s="11"/>
      <c r="FI456" s="11"/>
      <c r="FJ456" s="11"/>
      <c r="FK456" s="11"/>
      <c r="FL456" s="11"/>
      <c r="FM456" s="11"/>
      <c r="FN456" s="11"/>
      <c r="FO456" s="11"/>
      <c r="FP456" s="11"/>
      <c r="FQ456" s="11"/>
      <c r="FR456" s="11"/>
      <c r="FS456" s="11"/>
      <c r="FT456" s="11"/>
      <c r="FU456" s="11"/>
      <c r="FV456" s="11"/>
      <c r="FW456" s="11"/>
      <c r="FX456" s="11"/>
      <c r="FY456" s="11"/>
      <c r="FZ456" s="11"/>
      <c r="GA456" s="11"/>
      <c r="GB456" s="11"/>
      <c r="GC456" s="11"/>
      <c r="GD456" s="11"/>
      <c r="GE456" s="11"/>
      <c r="GF456" s="11"/>
      <c r="GG456" s="11"/>
      <c r="GH456" s="11"/>
      <c r="GI456" s="11"/>
      <c r="GJ456" s="11"/>
      <c r="GK456" s="11"/>
      <c r="GL456" s="11"/>
      <c r="GM456" s="11"/>
      <c r="GN456" s="11"/>
      <c r="GO456" s="11"/>
      <c r="GP456" s="11"/>
      <c r="GQ456" s="11"/>
      <c r="GR456" s="11"/>
      <c r="GS456" s="11"/>
      <c r="GT456" s="11"/>
      <c r="GU456" s="11"/>
      <c r="GV456" s="11"/>
      <c r="GW456" s="11"/>
      <c r="GX456" s="11"/>
      <c r="GY456" s="11"/>
      <c r="GZ456" s="11"/>
      <c r="HA456" s="11"/>
      <c r="HB456" s="11"/>
      <c r="HC456" s="11"/>
      <c r="HD456" s="11"/>
      <c r="HE456" s="11"/>
      <c r="HF456" s="11"/>
      <c r="HG456" s="11"/>
      <c r="HH456" s="11"/>
      <c r="HI456" s="11"/>
      <c r="HJ456" s="11"/>
      <c r="HK456" s="11"/>
      <c r="HL456" s="11"/>
      <c r="HM456" s="11"/>
      <c r="HN456" s="11"/>
      <c r="HO456" s="11"/>
      <c r="HP456" s="11"/>
      <c r="HQ456" s="11"/>
      <c r="HR456" s="11"/>
      <c r="HS456" s="11"/>
      <c r="HT456" s="11"/>
      <c r="HU456" s="11"/>
      <c r="HV456" s="11"/>
      <c r="HW456" s="11"/>
      <c r="HX456" s="11"/>
      <c r="HY456" s="11"/>
      <c r="HZ456" s="11"/>
      <c r="IA456" s="11"/>
      <c r="IB456" s="11"/>
      <c r="IC456" s="11"/>
      <c r="ID456" s="11"/>
      <c r="IE456" s="11"/>
      <c r="IF456" s="11"/>
      <c r="IG456" s="11"/>
      <c r="IH456" s="11"/>
      <c r="II456" s="11"/>
      <c r="IJ456" s="11"/>
      <c r="IK456" s="11"/>
      <c r="IL456" s="11"/>
      <c r="IM456" s="11"/>
      <c r="IN456" s="11"/>
      <c r="IO456" s="11"/>
      <c r="IP456" s="11"/>
      <c r="IQ456" s="11"/>
      <c r="IR456" s="11"/>
      <c r="IS456" s="11"/>
      <c r="IT456" s="11"/>
      <c r="IU456" s="11"/>
      <c r="IV456" s="11"/>
      <c r="IW456" s="11"/>
      <c r="IX456" s="11"/>
      <c r="IY456" s="11"/>
      <c r="IZ456" s="11"/>
      <c r="JA456" s="11"/>
      <c r="JB456" s="11"/>
      <c r="JC456" s="11"/>
      <c r="JD456" s="11"/>
      <c r="JE456" s="11"/>
      <c r="JF456" s="11"/>
      <c r="JG456" s="11"/>
      <c r="JH456" s="11"/>
      <c r="JI456" s="11"/>
      <c r="JJ456" s="11"/>
      <c r="JK456" s="11"/>
      <c r="JL456" s="11"/>
      <c r="JM456" s="11"/>
      <c r="JN456" s="11"/>
      <c r="JO456" s="11"/>
      <c r="JP456" s="11"/>
      <c r="JQ456" s="11"/>
      <c r="JR456" s="11"/>
      <c r="JS456" s="11"/>
      <c r="JT456" s="11"/>
      <c r="JU456" s="11"/>
      <c r="JV456" s="11"/>
    </row>
    <row r="457" spans="1:282" x14ac:dyDescent="0.25">
      <c r="A457" s="24" t="s">
        <v>12</v>
      </c>
      <c r="B457" s="24">
        <v>2</v>
      </c>
      <c r="C457" s="25"/>
      <c r="D457" s="24"/>
      <c r="E457" s="47">
        <f>SUM(E455:E456)</f>
        <v>73500</v>
      </c>
      <c r="F457" s="47">
        <f>SUM(F455:F456)</f>
        <v>2109.4499999999998</v>
      </c>
      <c r="G457" s="47">
        <f>SUM(G455:G456)</f>
        <v>724.92</v>
      </c>
      <c r="H457" s="47">
        <f>SUM(H455)+H456</f>
        <v>2234.4</v>
      </c>
      <c r="I457" s="47">
        <f>SUM(I455:I456)</f>
        <v>200</v>
      </c>
      <c r="J457" s="47">
        <f>SUM(J455)+J456</f>
        <v>5268.77</v>
      </c>
      <c r="K457" s="47">
        <f>SUM(K455)+K456</f>
        <v>68231.23</v>
      </c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  <c r="AE457" s="11"/>
      <c r="AF457" s="11"/>
      <c r="AG457" s="11"/>
      <c r="AH457" s="11"/>
      <c r="AI457" s="11"/>
      <c r="AJ457" s="11"/>
      <c r="AK457" s="11"/>
      <c r="AL457" s="11"/>
      <c r="AM457" s="11"/>
      <c r="AN457" s="11"/>
      <c r="AO457" s="11"/>
      <c r="AP457" s="11"/>
      <c r="AQ457" s="11"/>
      <c r="AR457" s="11"/>
      <c r="AS457" s="11"/>
      <c r="AT457" s="11"/>
      <c r="AU457" s="11"/>
      <c r="AV457" s="11"/>
      <c r="AW457" s="11"/>
      <c r="AX457" s="11"/>
      <c r="AY457" s="11"/>
      <c r="AZ457" s="11"/>
      <c r="BA457" s="11"/>
      <c r="BB457" s="11"/>
      <c r="BC457" s="11"/>
      <c r="BD457" s="11"/>
      <c r="BE457" s="11"/>
      <c r="BF457" s="11"/>
      <c r="BG457" s="11"/>
      <c r="BH457" s="11"/>
      <c r="BI457" s="11"/>
      <c r="BJ457" s="11"/>
      <c r="BK457" s="11"/>
      <c r="BL457" s="11"/>
      <c r="BM457" s="11"/>
      <c r="BN457" s="11"/>
      <c r="BO457" s="11"/>
      <c r="BP457" s="11"/>
      <c r="BQ457" s="11"/>
      <c r="BR457" s="11"/>
      <c r="BS457" s="11"/>
      <c r="BT457" s="11"/>
      <c r="BU457" s="11"/>
      <c r="BV457" s="11"/>
      <c r="BW457" s="11"/>
      <c r="BX457" s="11"/>
      <c r="BY457" s="11"/>
      <c r="BZ457" s="11"/>
      <c r="CA457" s="11"/>
      <c r="CB457" s="11"/>
      <c r="CC457" s="11"/>
      <c r="CD457" s="11"/>
      <c r="CE457" s="11"/>
      <c r="CF457" s="11"/>
      <c r="CG457" s="11"/>
      <c r="CH457" s="11"/>
      <c r="CI457" s="11"/>
      <c r="CJ457" s="11"/>
      <c r="CK457" s="11"/>
      <c r="CL457" s="11"/>
      <c r="CM457" s="11"/>
      <c r="CN457" s="11"/>
      <c r="CO457" s="11"/>
      <c r="CP457" s="11"/>
      <c r="CQ457" s="11"/>
      <c r="CR457" s="11"/>
      <c r="CS457" s="11"/>
      <c r="CT457" s="11"/>
      <c r="CU457" s="11"/>
      <c r="CV457" s="11"/>
      <c r="CW457" s="11"/>
      <c r="CX457" s="11"/>
      <c r="CY457" s="11"/>
      <c r="CZ457" s="11"/>
      <c r="DA457" s="11"/>
      <c r="DB457" s="11"/>
      <c r="DC457" s="11"/>
      <c r="DD457" s="11"/>
      <c r="DE457" s="11"/>
      <c r="DF457" s="11"/>
      <c r="DG457" s="11"/>
      <c r="DH457" s="11"/>
      <c r="DI457" s="11"/>
      <c r="DJ457" s="11"/>
      <c r="DK457" s="11"/>
      <c r="DL457" s="11"/>
      <c r="DM457" s="11"/>
      <c r="DN457" s="11"/>
      <c r="DO457" s="11"/>
      <c r="DP457" s="11"/>
      <c r="DQ457" s="11"/>
      <c r="DR457" s="11"/>
      <c r="DS457" s="11"/>
      <c r="DT457" s="11"/>
      <c r="DU457" s="11"/>
      <c r="DV457" s="11"/>
      <c r="DW457" s="11"/>
      <c r="DX457" s="11"/>
      <c r="DY457" s="11"/>
      <c r="DZ457" s="11"/>
      <c r="EA457" s="11"/>
      <c r="EB457" s="11"/>
      <c r="EC457" s="11"/>
      <c r="ED457" s="11"/>
      <c r="EE457" s="11"/>
      <c r="EF457" s="11"/>
      <c r="EG457" s="11"/>
      <c r="EH457" s="11"/>
      <c r="EI457" s="11"/>
      <c r="EJ457" s="11"/>
      <c r="EK457" s="11"/>
      <c r="EL457" s="11"/>
      <c r="EM457" s="11"/>
      <c r="EN457" s="11"/>
      <c r="EO457" s="11"/>
      <c r="EP457" s="11"/>
      <c r="EQ457" s="11"/>
      <c r="ER457" s="11"/>
      <c r="ES457" s="11"/>
      <c r="ET457" s="11"/>
      <c r="EU457" s="11"/>
      <c r="EV457" s="11"/>
      <c r="EW457" s="11"/>
      <c r="EX457" s="11"/>
      <c r="EY457" s="11"/>
      <c r="EZ457" s="11"/>
      <c r="FA457" s="11"/>
      <c r="FB457" s="11"/>
      <c r="FC457" s="11"/>
      <c r="FD457" s="11"/>
      <c r="FE457" s="11"/>
      <c r="FF457" s="11"/>
      <c r="FG457" s="11"/>
      <c r="FH457" s="11"/>
      <c r="FI457" s="11"/>
      <c r="FJ457" s="11"/>
      <c r="FK457" s="11"/>
      <c r="FL457" s="11"/>
      <c r="FM457" s="11"/>
      <c r="FN457" s="11"/>
      <c r="FO457" s="11"/>
      <c r="FP457" s="11"/>
      <c r="FQ457" s="11"/>
      <c r="FR457" s="11"/>
      <c r="FS457" s="11"/>
      <c r="FT457" s="11"/>
      <c r="FU457" s="11"/>
      <c r="FV457" s="11"/>
      <c r="FW457" s="11"/>
      <c r="FX457" s="11"/>
      <c r="FY457" s="11"/>
      <c r="FZ457" s="11"/>
      <c r="GA457" s="11"/>
      <c r="GB457" s="11"/>
      <c r="GC457" s="11"/>
      <c r="GD457" s="11"/>
      <c r="GE457" s="11"/>
      <c r="GF457" s="11"/>
      <c r="GG457" s="11"/>
      <c r="GH457" s="11"/>
      <c r="GI457" s="11"/>
      <c r="GJ457" s="11"/>
      <c r="GK457" s="11"/>
      <c r="GL457" s="11"/>
      <c r="GM457" s="11"/>
      <c r="GN457" s="11"/>
      <c r="GO457" s="11"/>
      <c r="GP457" s="11"/>
      <c r="GQ457" s="11"/>
      <c r="GR457" s="11"/>
      <c r="GS457" s="11"/>
      <c r="GT457" s="11"/>
      <c r="GU457" s="11"/>
      <c r="GV457" s="11"/>
      <c r="GW457" s="11"/>
      <c r="GX457" s="11"/>
      <c r="GY457" s="11"/>
      <c r="GZ457" s="11"/>
      <c r="HA457" s="11"/>
      <c r="HB457" s="11"/>
      <c r="HC457" s="11"/>
      <c r="HD457" s="11"/>
      <c r="HE457" s="11"/>
      <c r="HF457" s="11"/>
      <c r="HG457" s="11"/>
      <c r="HH457" s="11"/>
      <c r="HI457" s="11"/>
      <c r="HJ457" s="11"/>
      <c r="HK457" s="11"/>
      <c r="HL457" s="11"/>
      <c r="HM457" s="11"/>
      <c r="HN457" s="11"/>
      <c r="HO457" s="11"/>
      <c r="HP457" s="11"/>
      <c r="HQ457" s="11"/>
      <c r="HR457" s="11"/>
      <c r="HS457" s="11"/>
      <c r="HT457" s="11"/>
      <c r="HU457" s="11"/>
      <c r="HV457" s="11"/>
      <c r="HW457" s="11"/>
      <c r="HX457" s="11"/>
      <c r="HY457" s="11"/>
      <c r="HZ457" s="11"/>
      <c r="IA457" s="11"/>
      <c r="IB457" s="11"/>
      <c r="IC457" s="11"/>
      <c r="ID457" s="11"/>
      <c r="IE457" s="11"/>
      <c r="IF457" s="11"/>
      <c r="IG457" s="11"/>
      <c r="IH457" s="11"/>
      <c r="II457" s="11"/>
      <c r="IJ457" s="11"/>
      <c r="IK457" s="11"/>
      <c r="IL457" s="11"/>
      <c r="IM457" s="11"/>
      <c r="IN457" s="11"/>
      <c r="IO457" s="11"/>
      <c r="IP457" s="11"/>
      <c r="IQ457" s="11"/>
      <c r="IR457" s="11"/>
      <c r="IS457" s="11"/>
      <c r="IT457" s="11"/>
      <c r="IU457" s="11"/>
      <c r="IV457" s="11"/>
      <c r="IW457" s="11"/>
      <c r="IX457" s="11"/>
      <c r="IY457" s="11"/>
      <c r="IZ457" s="11"/>
      <c r="JA457" s="11"/>
      <c r="JB457" s="11"/>
      <c r="JC457" s="11"/>
      <c r="JD457" s="11"/>
      <c r="JE457" s="11"/>
      <c r="JF457" s="11"/>
      <c r="JG457" s="11"/>
      <c r="JH457" s="11"/>
      <c r="JI457" s="11"/>
      <c r="JJ457" s="11"/>
      <c r="JK457" s="11"/>
      <c r="JL457" s="11"/>
      <c r="JM457" s="11"/>
      <c r="JN457" s="11"/>
      <c r="JO457" s="11"/>
      <c r="JP457" s="11"/>
      <c r="JQ457" s="11"/>
      <c r="JR457" s="11"/>
      <c r="JS457" s="11"/>
      <c r="JT457" s="11"/>
      <c r="JU457" s="11"/>
      <c r="JV457" s="11"/>
    </row>
    <row r="458" spans="1:282" x14ac:dyDescent="0.25">
      <c r="A458" s="1"/>
      <c r="B458" s="1"/>
      <c r="C458" s="16"/>
      <c r="D458" s="1"/>
      <c r="E458" s="49"/>
      <c r="F458" s="49"/>
      <c r="G458" s="49"/>
      <c r="H458" s="49"/>
      <c r="I458" s="49"/>
      <c r="J458" s="49"/>
      <c r="K458" s="49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  <c r="AE458" s="11"/>
      <c r="AF458" s="11"/>
      <c r="AG458" s="11"/>
      <c r="AH458" s="11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/>
      <c r="AS458" s="11"/>
      <c r="AT458" s="11"/>
      <c r="AU458" s="11"/>
      <c r="AV458" s="11"/>
      <c r="AW458" s="11"/>
      <c r="AX458" s="11"/>
      <c r="AY458" s="11"/>
      <c r="AZ458" s="11"/>
      <c r="BA458" s="11"/>
      <c r="BB458" s="11"/>
      <c r="BC458" s="11"/>
      <c r="BD458" s="11"/>
      <c r="BE458" s="11"/>
      <c r="BF458" s="11"/>
      <c r="BG458" s="11"/>
      <c r="BH458" s="11"/>
      <c r="BI458" s="11"/>
      <c r="BJ458" s="11"/>
      <c r="BK458" s="11"/>
      <c r="BL458" s="11"/>
      <c r="BM458" s="11"/>
      <c r="BN458" s="11"/>
      <c r="BO458" s="11"/>
      <c r="BP458" s="11"/>
      <c r="BQ458" s="11"/>
      <c r="BR458" s="11"/>
      <c r="BS458" s="11"/>
      <c r="BT458" s="11"/>
      <c r="BU458" s="11"/>
      <c r="BV458" s="11"/>
      <c r="BW458" s="11"/>
      <c r="BX458" s="11"/>
      <c r="BY458" s="11"/>
      <c r="BZ458" s="11"/>
      <c r="CA458" s="11"/>
      <c r="CB458" s="11"/>
      <c r="CC458" s="11"/>
      <c r="CD458" s="11"/>
      <c r="CE458" s="11"/>
      <c r="CF458" s="11"/>
      <c r="CG458" s="11"/>
      <c r="CH458" s="11"/>
      <c r="CI458" s="11"/>
      <c r="CJ458" s="11"/>
      <c r="CK458" s="11"/>
      <c r="CL458" s="11"/>
      <c r="CM458" s="11"/>
      <c r="CN458" s="11"/>
      <c r="CO458" s="11"/>
      <c r="CP458" s="11"/>
      <c r="CQ458" s="11"/>
      <c r="CR458" s="11"/>
      <c r="CS458" s="11"/>
      <c r="CT458" s="11"/>
      <c r="CU458" s="11"/>
      <c r="CV458" s="11"/>
      <c r="CW458" s="11"/>
      <c r="CX458" s="11"/>
      <c r="CY458" s="11"/>
      <c r="CZ458" s="11"/>
      <c r="DA458" s="11"/>
      <c r="DB458" s="11"/>
      <c r="DC458" s="11"/>
      <c r="DD458" s="11"/>
      <c r="DE458" s="11"/>
      <c r="DF458" s="11"/>
      <c r="DG458" s="11"/>
      <c r="DH458" s="11"/>
      <c r="DI458" s="11"/>
      <c r="DJ458" s="11"/>
      <c r="DK458" s="11"/>
      <c r="DL458" s="11"/>
      <c r="DM458" s="11"/>
      <c r="DN458" s="11"/>
      <c r="DO458" s="11"/>
      <c r="DP458" s="11"/>
      <c r="DQ458" s="11"/>
      <c r="DR458" s="11"/>
      <c r="DS458" s="11"/>
      <c r="DT458" s="11"/>
      <c r="DU458" s="11"/>
      <c r="DV458" s="11"/>
      <c r="DW458" s="11"/>
      <c r="DX458" s="11"/>
      <c r="DY458" s="11"/>
      <c r="DZ458" s="11"/>
      <c r="EA458" s="11"/>
      <c r="EB458" s="11"/>
      <c r="EC458" s="11"/>
      <c r="ED458" s="11"/>
      <c r="EE458" s="11"/>
      <c r="EF458" s="11"/>
      <c r="EG458" s="11"/>
      <c r="EH458" s="11"/>
      <c r="EI458" s="11"/>
      <c r="EJ458" s="11"/>
      <c r="EK458" s="11"/>
      <c r="EL458" s="11"/>
      <c r="EM458" s="11"/>
      <c r="EN458" s="11"/>
      <c r="EO458" s="11"/>
      <c r="EP458" s="11"/>
      <c r="EQ458" s="11"/>
      <c r="ER458" s="11"/>
      <c r="ES458" s="11"/>
      <c r="ET458" s="11"/>
      <c r="EU458" s="11"/>
      <c r="EV458" s="11"/>
      <c r="EW458" s="11"/>
      <c r="EX458" s="11"/>
      <c r="EY458" s="11"/>
      <c r="EZ458" s="11"/>
      <c r="FA458" s="11"/>
      <c r="FB458" s="11"/>
      <c r="FC458" s="11"/>
      <c r="FD458" s="11"/>
      <c r="FE458" s="11"/>
      <c r="FF458" s="11"/>
      <c r="FG458" s="11"/>
      <c r="FH458" s="11"/>
      <c r="FI458" s="11"/>
      <c r="FJ458" s="11"/>
      <c r="FK458" s="11"/>
      <c r="FL458" s="11"/>
      <c r="FM458" s="11"/>
      <c r="FN458" s="11"/>
      <c r="FO458" s="11"/>
      <c r="FP458" s="11"/>
      <c r="FQ458" s="11"/>
      <c r="FR458" s="11"/>
      <c r="FS458" s="11"/>
      <c r="FT458" s="11"/>
      <c r="FU458" s="11"/>
      <c r="FV458" s="11"/>
      <c r="FW458" s="11"/>
      <c r="FX458" s="11"/>
      <c r="FY458" s="11"/>
      <c r="FZ458" s="11"/>
      <c r="GA458" s="11"/>
      <c r="GB458" s="11"/>
      <c r="GC458" s="11"/>
      <c r="GD458" s="11"/>
      <c r="GE458" s="11"/>
      <c r="GF458" s="11"/>
      <c r="GG458" s="11"/>
      <c r="GH458" s="11"/>
      <c r="GI458" s="11"/>
      <c r="GJ458" s="11"/>
      <c r="GK458" s="11"/>
      <c r="GL458" s="11"/>
      <c r="GM458" s="11"/>
      <c r="GN458" s="11"/>
      <c r="GO458" s="11"/>
      <c r="GP458" s="11"/>
      <c r="GQ458" s="11"/>
      <c r="GR458" s="11"/>
      <c r="GS458" s="11"/>
      <c r="GT458" s="11"/>
      <c r="GU458" s="11"/>
      <c r="GV458" s="11"/>
      <c r="GW458" s="11"/>
      <c r="GX458" s="11"/>
      <c r="GY458" s="11"/>
      <c r="GZ458" s="11"/>
      <c r="HA458" s="11"/>
      <c r="HB458" s="11"/>
      <c r="HC458" s="11"/>
      <c r="HD458" s="11"/>
      <c r="HE458" s="11"/>
      <c r="HF458" s="11"/>
      <c r="HG458" s="11"/>
      <c r="HH458" s="11"/>
      <c r="HI458" s="11"/>
      <c r="HJ458" s="11"/>
      <c r="HK458" s="11"/>
      <c r="HL458" s="11"/>
      <c r="HM458" s="11"/>
      <c r="HN458" s="11"/>
      <c r="HO458" s="11"/>
      <c r="HP458" s="11"/>
      <c r="HQ458" s="11"/>
      <c r="HR458" s="11"/>
      <c r="HS458" s="11"/>
      <c r="HT458" s="11"/>
      <c r="HU458" s="11"/>
      <c r="HV458" s="11"/>
      <c r="HW458" s="11"/>
      <c r="HX458" s="11"/>
      <c r="HY458" s="11"/>
      <c r="HZ458" s="11"/>
      <c r="IA458" s="11"/>
      <c r="IB458" s="11"/>
      <c r="IC458" s="11"/>
      <c r="ID458" s="11"/>
      <c r="IE458" s="11"/>
      <c r="IF458" s="11"/>
      <c r="IG458" s="11"/>
      <c r="IH458" s="11"/>
      <c r="II458" s="11"/>
      <c r="IJ458" s="11"/>
      <c r="IK458" s="11"/>
      <c r="IL458" s="11"/>
      <c r="IM458" s="11"/>
      <c r="IN458" s="11"/>
      <c r="IO458" s="11"/>
      <c r="IP458" s="11"/>
      <c r="IQ458" s="11"/>
      <c r="IR458" s="11"/>
      <c r="IS458" s="11"/>
      <c r="IT458" s="11"/>
      <c r="IU458" s="11"/>
      <c r="IV458" s="11"/>
      <c r="IW458" s="11"/>
      <c r="IX458" s="11"/>
      <c r="IY458" s="11"/>
      <c r="IZ458" s="11"/>
      <c r="JA458" s="11"/>
      <c r="JB458" s="11"/>
      <c r="JC458" s="11"/>
      <c r="JD458" s="11"/>
      <c r="JE458" s="11"/>
      <c r="JF458" s="11"/>
      <c r="JG458" s="11"/>
      <c r="JH458" s="11"/>
      <c r="JI458" s="11"/>
      <c r="JJ458" s="11"/>
      <c r="JK458" s="11"/>
      <c r="JL458" s="11"/>
      <c r="JM458" s="11"/>
      <c r="JN458" s="11"/>
      <c r="JO458" s="11"/>
      <c r="JP458" s="11"/>
      <c r="JQ458" s="11"/>
      <c r="JR458" s="11"/>
      <c r="JS458" s="11"/>
      <c r="JT458" s="11"/>
      <c r="JU458" s="11"/>
      <c r="JV458" s="11"/>
    </row>
    <row r="459" spans="1:282" s="11" customFormat="1" x14ac:dyDescent="0.25">
      <c r="A459" s="1" t="s">
        <v>357</v>
      </c>
      <c r="B459" s="1"/>
      <c r="C459" s="16"/>
      <c r="D459" s="1"/>
      <c r="E459" s="49"/>
      <c r="F459" s="49"/>
      <c r="G459" s="49"/>
      <c r="H459" s="49"/>
      <c r="I459" s="49"/>
      <c r="J459" s="49"/>
      <c r="K459" s="49"/>
    </row>
    <row r="460" spans="1:282" s="11" customFormat="1" x14ac:dyDescent="0.25">
      <c r="A460" t="s">
        <v>78</v>
      </c>
      <c r="B460" t="s">
        <v>398</v>
      </c>
      <c r="C460" s="13" t="s">
        <v>307</v>
      </c>
      <c r="D460" t="s">
        <v>203</v>
      </c>
      <c r="E460" s="40">
        <v>101000</v>
      </c>
      <c r="F460" s="40">
        <v>2898.7</v>
      </c>
      <c r="G460" s="40">
        <v>12340.59</v>
      </c>
      <c r="H460" s="40">
        <v>3070.4</v>
      </c>
      <c r="I460" s="40">
        <v>175</v>
      </c>
      <c r="J460" s="40">
        <v>18484.689999999999</v>
      </c>
      <c r="K460" s="40">
        <f>E460-J460</f>
        <v>82515.31</v>
      </c>
    </row>
    <row r="461" spans="1:282" s="12" customFormat="1" x14ac:dyDescent="0.25">
      <c r="A461" s="24" t="s">
        <v>12</v>
      </c>
      <c r="B461" s="24">
        <v>1</v>
      </c>
      <c r="C461" s="25"/>
      <c r="D461" s="24"/>
      <c r="E461" s="47">
        <f>E460</f>
        <v>101000</v>
      </c>
      <c r="F461" s="47">
        <f>SUM(F460)</f>
        <v>2898.7</v>
      </c>
      <c r="G461" s="47">
        <f>G460</f>
        <v>12340.59</v>
      </c>
      <c r="H461" s="47">
        <f>H460</f>
        <v>3070.4</v>
      </c>
      <c r="I461" s="47">
        <f>I460</f>
        <v>175</v>
      </c>
      <c r="J461" s="47">
        <f>J460</f>
        <v>18484.689999999999</v>
      </c>
      <c r="K461" s="47">
        <f>K460</f>
        <v>82515.31</v>
      </c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  <c r="AH461" s="18"/>
      <c r="AI461" s="18"/>
      <c r="AJ461" s="18"/>
      <c r="AK461" s="18"/>
      <c r="AL461" s="18"/>
      <c r="AM461" s="18"/>
      <c r="AN461" s="18"/>
      <c r="AO461" s="18"/>
      <c r="AP461" s="18"/>
      <c r="AQ461" s="18"/>
      <c r="AR461" s="18"/>
      <c r="AS461" s="18"/>
      <c r="AT461" s="18"/>
      <c r="AU461" s="18"/>
      <c r="AV461" s="18"/>
      <c r="AW461" s="18"/>
      <c r="AX461" s="18"/>
      <c r="AY461" s="18"/>
      <c r="AZ461" s="18"/>
      <c r="BA461" s="18"/>
      <c r="BB461" s="18"/>
      <c r="BC461" s="18"/>
      <c r="BD461" s="18"/>
      <c r="BE461" s="18"/>
      <c r="BF461" s="18"/>
      <c r="BG461" s="18"/>
      <c r="BH461" s="18"/>
      <c r="BI461" s="18"/>
      <c r="BJ461" s="18"/>
      <c r="BK461" s="18"/>
      <c r="BL461" s="18"/>
      <c r="BM461" s="18"/>
      <c r="BN461" s="18"/>
      <c r="BO461" s="18"/>
      <c r="BP461" s="18"/>
      <c r="BQ461" s="18"/>
      <c r="BR461" s="18"/>
      <c r="BS461" s="18"/>
      <c r="BT461" s="18"/>
      <c r="BU461" s="18"/>
      <c r="BV461" s="18"/>
      <c r="BW461" s="18"/>
      <c r="BX461" s="18"/>
      <c r="BY461" s="18"/>
      <c r="BZ461" s="18"/>
      <c r="CA461" s="18"/>
      <c r="CB461" s="18"/>
      <c r="CC461" s="18"/>
      <c r="CD461" s="18"/>
      <c r="CE461" s="18"/>
      <c r="CF461" s="18"/>
      <c r="CG461" s="18"/>
      <c r="CH461" s="18"/>
      <c r="CI461" s="18"/>
      <c r="CJ461" s="18"/>
      <c r="CK461" s="18"/>
      <c r="CL461" s="18"/>
      <c r="CM461" s="18"/>
      <c r="CN461" s="18"/>
      <c r="CO461" s="18"/>
      <c r="CP461" s="18"/>
      <c r="CQ461" s="18"/>
      <c r="CR461" s="18"/>
      <c r="CS461" s="18"/>
      <c r="CT461" s="18"/>
      <c r="CU461" s="18"/>
      <c r="CV461" s="18"/>
      <c r="CW461" s="18"/>
      <c r="CX461" s="18"/>
      <c r="CY461" s="18"/>
      <c r="CZ461" s="18"/>
      <c r="DA461" s="18"/>
      <c r="DB461" s="18"/>
      <c r="DC461" s="18"/>
      <c r="DD461" s="18"/>
      <c r="DE461" s="18"/>
      <c r="DF461" s="18"/>
      <c r="DG461" s="18"/>
      <c r="DH461" s="18"/>
      <c r="DI461" s="18"/>
      <c r="DJ461" s="18"/>
      <c r="DK461" s="18"/>
      <c r="DL461" s="18"/>
      <c r="DM461" s="18"/>
      <c r="DN461" s="18"/>
      <c r="DO461" s="18"/>
      <c r="DP461" s="18"/>
      <c r="DQ461" s="18"/>
      <c r="DR461" s="18"/>
      <c r="DS461" s="18"/>
      <c r="DT461" s="18"/>
      <c r="DU461" s="18"/>
      <c r="DV461" s="18"/>
      <c r="DW461" s="18"/>
      <c r="DX461" s="18"/>
      <c r="DY461" s="18"/>
      <c r="DZ461" s="18"/>
      <c r="EA461" s="18"/>
      <c r="EB461" s="18"/>
      <c r="EC461" s="18"/>
      <c r="ED461" s="18"/>
      <c r="EE461" s="18"/>
      <c r="EF461" s="18"/>
      <c r="EG461" s="18"/>
      <c r="EH461" s="18"/>
      <c r="EI461" s="18"/>
      <c r="EJ461" s="18"/>
      <c r="EK461" s="18"/>
      <c r="EL461" s="18"/>
      <c r="EM461" s="18"/>
      <c r="EN461" s="18"/>
      <c r="EO461" s="18"/>
      <c r="EP461" s="18"/>
      <c r="EQ461" s="18"/>
      <c r="ER461" s="18"/>
      <c r="ES461" s="18"/>
      <c r="ET461" s="18"/>
      <c r="EU461" s="18"/>
      <c r="EV461" s="18"/>
      <c r="EW461" s="18"/>
      <c r="EX461" s="18"/>
      <c r="EY461" s="18"/>
      <c r="EZ461" s="18"/>
      <c r="FA461" s="18"/>
      <c r="FB461" s="18"/>
      <c r="FC461" s="18"/>
      <c r="FD461" s="18"/>
      <c r="FE461" s="18"/>
      <c r="FF461" s="18"/>
      <c r="FG461" s="18"/>
      <c r="FH461" s="18"/>
      <c r="FI461" s="18"/>
      <c r="FJ461" s="18"/>
      <c r="FK461" s="18"/>
      <c r="FL461" s="18"/>
      <c r="FM461" s="18"/>
      <c r="FN461" s="18"/>
      <c r="FO461" s="18"/>
      <c r="FP461" s="18"/>
      <c r="FQ461" s="18"/>
      <c r="FR461" s="18"/>
      <c r="FS461" s="18"/>
      <c r="FT461" s="18"/>
      <c r="FU461" s="18"/>
      <c r="FV461" s="18"/>
      <c r="FW461" s="18"/>
      <c r="FX461" s="18"/>
      <c r="FY461" s="18"/>
      <c r="FZ461" s="18"/>
      <c r="GA461" s="18"/>
      <c r="GB461" s="18"/>
      <c r="GC461" s="18"/>
      <c r="GD461" s="18"/>
      <c r="GE461" s="18"/>
      <c r="GF461" s="18"/>
      <c r="GG461" s="18"/>
      <c r="GH461" s="18"/>
      <c r="GI461" s="18"/>
      <c r="GJ461" s="18"/>
      <c r="GK461" s="18"/>
      <c r="GL461" s="18"/>
      <c r="GM461" s="18"/>
      <c r="GN461" s="18"/>
      <c r="GO461" s="18"/>
      <c r="GP461" s="18"/>
      <c r="GQ461" s="18"/>
      <c r="GR461" s="18"/>
      <c r="GS461" s="18"/>
      <c r="GT461" s="18"/>
      <c r="GU461" s="18"/>
      <c r="GV461" s="18"/>
      <c r="GW461" s="18"/>
      <c r="GX461" s="18"/>
      <c r="GY461" s="18"/>
      <c r="GZ461" s="18"/>
      <c r="HA461" s="18"/>
      <c r="HB461" s="18"/>
      <c r="HC461" s="18"/>
      <c r="HD461" s="18"/>
      <c r="HE461" s="18"/>
      <c r="HF461" s="18"/>
      <c r="HG461" s="18"/>
      <c r="HH461" s="18"/>
      <c r="HI461" s="18"/>
      <c r="HJ461" s="18"/>
      <c r="HK461" s="18"/>
      <c r="HL461" s="18"/>
      <c r="HM461" s="18"/>
      <c r="HN461" s="18"/>
      <c r="HO461" s="18"/>
      <c r="HP461" s="18"/>
      <c r="HQ461" s="18"/>
      <c r="HR461" s="18"/>
      <c r="HS461" s="18"/>
      <c r="HT461" s="18"/>
      <c r="HU461" s="18"/>
      <c r="HV461" s="18"/>
      <c r="HW461" s="18"/>
      <c r="HX461" s="18"/>
      <c r="HY461" s="18"/>
      <c r="HZ461" s="18"/>
      <c r="IA461" s="18"/>
      <c r="IB461" s="18"/>
      <c r="IC461" s="18"/>
      <c r="ID461" s="18"/>
      <c r="IE461" s="18"/>
      <c r="IF461" s="18"/>
      <c r="IG461" s="18"/>
      <c r="IH461" s="18"/>
      <c r="II461" s="18"/>
      <c r="IJ461" s="18"/>
      <c r="IK461" s="18"/>
      <c r="IL461" s="18"/>
      <c r="IM461" s="18"/>
      <c r="IN461" s="18"/>
      <c r="IO461" s="18"/>
      <c r="IP461" s="18"/>
      <c r="IQ461" s="18"/>
      <c r="IR461" s="18"/>
      <c r="IS461" s="18"/>
      <c r="IT461" s="18"/>
      <c r="IU461" s="18"/>
      <c r="IV461" s="18"/>
      <c r="IW461" s="18"/>
      <c r="IX461" s="18"/>
      <c r="IY461" s="18"/>
      <c r="IZ461" s="18"/>
      <c r="JA461" s="18"/>
      <c r="JB461" s="18"/>
      <c r="JC461" s="18"/>
      <c r="JD461" s="18"/>
      <c r="JE461" s="18"/>
      <c r="JF461" s="18"/>
      <c r="JG461" s="18"/>
      <c r="JH461" s="18"/>
      <c r="JI461" s="18"/>
      <c r="JJ461" s="18"/>
      <c r="JK461" s="18"/>
      <c r="JL461" s="18"/>
      <c r="JM461" s="18"/>
      <c r="JN461" s="18"/>
      <c r="JO461" s="18"/>
      <c r="JP461" s="18"/>
      <c r="JQ461" s="18"/>
      <c r="JR461" s="18"/>
      <c r="JS461" s="18"/>
      <c r="JT461" s="18"/>
      <c r="JU461" s="18"/>
      <c r="JV461" s="18"/>
    </row>
    <row r="463" spans="1:282" x14ac:dyDescent="0.25"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  <c r="AE463" s="11"/>
      <c r="AF463" s="11"/>
      <c r="AG463" s="11"/>
      <c r="AH463" s="11"/>
      <c r="AI463" s="11"/>
      <c r="AJ463" s="11"/>
      <c r="AK463" s="11"/>
      <c r="AL463" s="11"/>
      <c r="AM463" s="11"/>
      <c r="AN463" s="11"/>
      <c r="AO463" s="11"/>
      <c r="AP463" s="11"/>
      <c r="AQ463" s="11"/>
      <c r="AR463" s="11"/>
      <c r="AS463" s="11"/>
      <c r="AT463" s="11"/>
      <c r="AU463" s="11"/>
      <c r="AV463" s="11"/>
      <c r="AW463" s="11"/>
      <c r="AX463" s="11"/>
      <c r="AY463" s="11"/>
      <c r="AZ463" s="11"/>
      <c r="BA463" s="11"/>
      <c r="BB463" s="11"/>
      <c r="BC463" s="11"/>
      <c r="BD463" s="11"/>
      <c r="BE463" s="11"/>
      <c r="BF463" s="11"/>
      <c r="BG463" s="11"/>
      <c r="BH463" s="11"/>
      <c r="BI463" s="11"/>
      <c r="BJ463" s="11"/>
      <c r="BK463" s="11"/>
      <c r="BL463" s="11"/>
      <c r="BM463" s="11"/>
      <c r="BN463" s="11"/>
      <c r="BO463" s="11"/>
      <c r="BP463" s="11"/>
      <c r="BQ463" s="11"/>
      <c r="BR463" s="11"/>
      <c r="BS463" s="11"/>
      <c r="BT463" s="11"/>
      <c r="BU463" s="11"/>
      <c r="BV463" s="11"/>
      <c r="BW463" s="11"/>
      <c r="BX463" s="11"/>
      <c r="BY463" s="11"/>
      <c r="BZ463" s="11"/>
      <c r="CA463" s="11"/>
      <c r="CB463" s="11"/>
      <c r="CC463" s="11"/>
      <c r="CD463" s="11"/>
      <c r="CE463" s="11"/>
      <c r="CF463" s="11"/>
      <c r="CG463" s="11"/>
      <c r="CH463" s="11"/>
      <c r="CI463" s="11"/>
      <c r="CJ463" s="11"/>
      <c r="CK463" s="11"/>
      <c r="CL463" s="11"/>
      <c r="CM463" s="11"/>
      <c r="CN463" s="11"/>
      <c r="CO463" s="11"/>
      <c r="CP463" s="11"/>
      <c r="CQ463" s="11"/>
      <c r="CR463" s="11"/>
      <c r="CS463" s="11"/>
      <c r="CT463" s="11"/>
      <c r="CU463" s="11"/>
      <c r="CV463" s="11"/>
      <c r="CW463" s="11"/>
      <c r="CX463" s="11"/>
      <c r="CY463" s="11"/>
      <c r="CZ463" s="11"/>
      <c r="DA463" s="11"/>
      <c r="DB463" s="11"/>
      <c r="DC463" s="11"/>
      <c r="DD463" s="11"/>
      <c r="DE463" s="11"/>
      <c r="DF463" s="11"/>
      <c r="DG463" s="11"/>
      <c r="DH463" s="11"/>
      <c r="DI463" s="11"/>
      <c r="DJ463" s="11"/>
      <c r="DK463" s="11"/>
      <c r="DL463" s="11"/>
      <c r="DM463" s="11"/>
      <c r="DN463" s="11"/>
      <c r="DO463" s="11"/>
      <c r="DP463" s="11"/>
      <c r="DQ463" s="11"/>
      <c r="DR463" s="11"/>
      <c r="DS463" s="11"/>
      <c r="DT463" s="11"/>
      <c r="DU463" s="11"/>
      <c r="DV463" s="11"/>
      <c r="DW463" s="11"/>
      <c r="DX463" s="11"/>
      <c r="DY463" s="11"/>
      <c r="DZ463" s="11"/>
      <c r="EA463" s="11"/>
      <c r="EB463" s="11"/>
      <c r="EC463" s="11"/>
      <c r="ED463" s="11"/>
      <c r="EE463" s="11"/>
      <c r="EF463" s="11"/>
      <c r="EG463" s="11"/>
      <c r="EH463" s="11"/>
      <c r="EI463" s="11"/>
      <c r="EJ463" s="11"/>
      <c r="EK463" s="11"/>
      <c r="EL463" s="11"/>
      <c r="EM463" s="11"/>
      <c r="EN463" s="11"/>
      <c r="EO463" s="11"/>
      <c r="EP463" s="11"/>
      <c r="EQ463" s="11"/>
      <c r="ER463" s="11"/>
      <c r="ES463" s="11"/>
      <c r="ET463" s="11"/>
      <c r="EU463" s="11"/>
      <c r="EV463" s="11"/>
      <c r="EW463" s="11"/>
      <c r="EX463" s="11"/>
      <c r="EY463" s="11"/>
      <c r="EZ463" s="11"/>
      <c r="FA463" s="11"/>
      <c r="FB463" s="11"/>
      <c r="FC463" s="11"/>
      <c r="FD463" s="11"/>
      <c r="FE463" s="11"/>
      <c r="FF463" s="11"/>
      <c r="FG463" s="11"/>
      <c r="FH463" s="11"/>
      <c r="FI463" s="11"/>
      <c r="FJ463" s="11"/>
      <c r="FK463" s="11"/>
      <c r="FL463" s="11"/>
      <c r="FM463" s="11"/>
      <c r="FN463" s="11"/>
      <c r="FO463" s="11"/>
      <c r="FP463" s="11"/>
      <c r="FQ463" s="11"/>
      <c r="FR463" s="11"/>
      <c r="FS463" s="11"/>
      <c r="FT463" s="11"/>
      <c r="FU463" s="11"/>
      <c r="FV463" s="11"/>
      <c r="FW463" s="11"/>
      <c r="FX463" s="11"/>
      <c r="FY463" s="11"/>
      <c r="FZ463" s="11"/>
      <c r="GA463" s="11"/>
      <c r="GB463" s="11"/>
      <c r="GC463" s="11"/>
      <c r="GD463" s="11"/>
      <c r="GE463" s="11"/>
      <c r="GF463" s="11"/>
      <c r="GG463" s="11"/>
      <c r="GH463" s="11"/>
      <c r="GI463" s="11"/>
      <c r="GJ463" s="11"/>
      <c r="GK463" s="11"/>
      <c r="GL463" s="11"/>
      <c r="GM463" s="11"/>
      <c r="GN463" s="11"/>
      <c r="GO463" s="11"/>
      <c r="GP463" s="11"/>
      <c r="GQ463" s="11"/>
      <c r="GR463" s="11"/>
      <c r="GS463" s="11"/>
      <c r="GT463" s="11"/>
      <c r="GU463" s="11"/>
      <c r="GV463" s="11"/>
      <c r="GW463" s="11"/>
      <c r="GX463" s="11"/>
      <c r="GY463" s="11"/>
      <c r="GZ463" s="11"/>
      <c r="HA463" s="11"/>
      <c r="HB463" s="11"/>
      <c r="HC463" s="11"/>
      <c r="HD463" s="11"/>
      <c r="HE463" s="11"/>
      <c r="HF463" s="11"/>
      <c r="HG463" s="11"/>
      <c r="HH463" s="11"/>
      <c r="HI463" s="11"/>
      <c r="HJ463" s="11"/>
      <c r="HK463" s="11"/>
      <c r="HL463" s="11"/>
      <c r="HM463" s="11"/>
      <c r="HN463" s="11"/>
      <c r="HO463" s="11"/>
      <c r="HP463" s="11"/>
      <c r="HQ463" s="11"/>
      <c r="HR463" s="11"/>
      <c r="HS463" s="11"/>
      <c r="HT463" s="11"/>
      <c r="HU463" s="11"/>
      <c r="HV463" s="11"/>
      <c r="HW463" s="11"/>
      <c r="HX463" s="11"/>
      <c r="HY463" s="11"/>
      <c r="HZ463" s="11"/>
      <c r="IA463" s="11"/>
      <c r="IB463" s="11"/>
      <c r="IC463" s="11"/>
      <c r="ID463" s="11"/>
      <c r="IE463" s="11"/>
      <c r="IF463" s="11"/>
      <c r="IG463" s="11"/>
      <c r="IH463" s="11"/>
      <c r="II463" s="11"/>
      <c r="IJ463" s="11"/>
      <c r="IK463" s="11"/>
      <c r="IL463" s="11"/>
      <c r="IM463" s="11"/>
      <c r="IN463" s="11"/>
      <c r="IO463" s="11"/>
      <c r="IP463" s="11"/>
      <c r="IQ463" s="11"/>
      <c r="IR463" s="11"/>
      <c r="IS463" s="11"/>
      <c r="IT463" s="11"/>
      <c r="IU463" s="11"/>
      <c r="IV463" s="11"/>
      <c r="IW463" s="11"/>
      <c r="IX463" s="11"/>
      <c r="IY463" s="11"/>
      <c r="IZ463" s="11"/>
      <c r="JA463" s="11"/>
      <c r="JB463" s="11"/>
      <c r="JC463" s="11"/>
      <c r="JD463" s="11"/>
      <c r="JE463" s="11"/>
      <c r="JF463" s="11"/>
      <c r="JG463" s="11"/>
      <c r="JH463" s="11"/>
      <c r="JI463" s="11"/>
      <c r="JJ463" s="11"/>
      <c r="JK463" s="11"/>
      <c r="JL463" s="11"/>
      <c r="JM463" s="11"/>
      <c r="JN463" s="11"/>
      <c r="JO463" s="11"/>
      <c r="JP463" s="11"/>
      <c r="JQ463" s="11"/>
      <c r="JR463" s="11"/>
      <c r="JS463" s="11"/>
      <c r="JT463" s="11"/>
      <c r="JU463" s="11"/>
      <c r="JV463" s="11"/>
    </row>
    <row r="464" spans="1:282" ht="15.75" x14ac:dyDescent="0.25">
      <c r="A464" s="3" t="s">
        <v>171</v>
      </c>
      <c r="B464" s="3">
        <f>B461+B457+B452+B444+B436+B432+B426+B422+B418+B413+B403+B398+B391+B383+B379+B375+B362+B346+B351+B342+B333+B329+B323+B315+B307+B297+B293+B289+B277+B281+B264+B254+B240+B231+B219+B224+B214+B209+B205+B201+B194+B190+B186+B180+B133+B172+B127+B117+B111+B105+B101+B93+B88+B83+B79+B65+B52+B47+B42+B38+B33+B29+B23+B19+B70</f>
        <v>259</v>
      </c>
      <c r="C464" s="17"/>
      <c r="D464" s="3"/>
      <c r="E464" s="50">
        <f>E461+E457+E452+E444+E436+E432+E426+E422+E418+E413+E403+E398+E391+E383+E379+E375+E362+E351+E346+E342+E333+E329+E323+E315+E307+E297+E293+E289+E281+E277+E264++E254+E240+E231+E224+E219+E214+E209+E205+E201+E194+E190+E186+E180+E172+E133+E127+E117+E111+E105+E101+E93+E88+E83+E79+E65+E52+E47+E42+E38+E33+E29+E23+E19+E70</f>
        <v>13001050</v>
      </c>
      <c r="F464" s="50">
        <f>F461+F457+F452+F444+F436+F432+F426+F422+F418+F413+F403+F398+F391+F383+F379+F375+F362+F351+F346+F342+F333+F329+F323+F307+F315+F297+F293+F289+F281+F277+F264+F254+F240+F231+F224+F219+F214+F209+F205+F201+F194+F190+F186+F180+F172+F133+F127+F117+F111+F105+F101+F93+F88+F83+F79+F65+F52+F47+F42+F38+F33+F29+F23+F19+F70</f>
        <v>373130.17</v>
      </c>
      <c r="G464" s="50">
        <f>G461+G457+G452+G444+G436+G432+G426+G422+G418+G413+G403+G398+G391+G383+G379+G375+G362+G351+G346+G342+G333+G329+G323+G315+G307+G297+G293+G289+G281+G277+G264+G254+G240+G231+G224+G219+G214+G209+G205+G201+G194+G190+G186+G180+G172+G133+G127+G117+G111+G105+G101+G93+G88+G83+G79+G65+G52+G47+G42+G38+G33+G29+G23+G19+G70</f>
        <v>776837.35</v>
      </c>
      <c r="H464" s="50">
        <f>H461+H457+H452+H444+H436+H432+H426+H422+H418+H413+H403+H398+H391+H383+H379+H375+H362+H351+H346+H342+H333+H329+H323+H315+H307+H297+H293+H289+H281+H277+H264+H254+H240+H231+H224+H219+H214+H209+H205+H201+H194+H190+H186+H180+H172+H133+H117+H127+H111+H105+H101+H93+H83+H88+H79+H65+H52+H47+H42+H38+H33+H29+H23+H19+H70</f>
        <v>393621.33</v>
      </c>
      <c r="I464" s="50">
        <f>I461+I457+I452+I444+I436+I432+I426+I422+I418+I413+I403+I398+I391+I383+I379+I375+I362+I351+I346+I342+I333+I329+I323+I315+I307+I297+I293+I289+I281+I277+I264+I254+I240+I231+I224+I219+I214+I209+I205+I201+I194+I190+I186+I180+I172++I133+I127+I117+I111+I105+I101+I93+I88+I83+I79+I65+I52+I47+I42+I38+I33+I29+I23+I19+I70</f>
        <v>560861.31000000006</v>
      </c>
      <c r="J464" s="50">
        <f>J461+J457+J452+J444+J436+J432+J426+J422+J418+J413+J403+J398+J391+J383+J379+J375+J362+J351+J346+J342+J333+J329+J323+J315+J307+J297+J293+J289+J281+J277+J264+J254+J240+J231+J224+J219+J214+J209+J205+J201+J194+J190+J186+J180+J172+J133+J127+J117+J111+J105+J101+J93+J88+J83+J79+J65+J52+J47+J42+J38+J33+J29+J23+J19+J70</f>
        <v>2104450.16</v>
      </c>
      <c r="K464" s="50">
        <f>K461+K457+K452+K444+K436+K432+K426+K422+K418+K413+K403+K398+K391+K383+K379+K375+K362+K351+K346+K342+K333+K329+K323+K315+K307+K297+K293+K289+K281+K277+K264+K254+K240+K231+K224+K219+K214+K209+K205+K201+K194+K190+K186+K180+K172+K133+K127+K117+K111+K105+K101+K93+K88+K83+K79+K65+K52+K47+K42+K38+K33+K29+K23+K19+K70</f>
        <v>10896599.84</v>
      </c>
    </row>
    <row r="465" spans="2:2" x14ac:dyDescent="0.25">
      <c r="B465" t="s">
        <v>455</v>
      </c>
    </row>
  </sheetData>
  <mergeCells count="44">
    <mergeCell ref="A6:K6"/>
    <mergeCell ref="A7:A8"/>
    <mergeCell ref="B7:B8"/>
    <mergeCell ref="E7:E8"/>
    <mergeCell ref="F7:F8"/>
    <mergeCell ref="G7:G8"/>
    <mergeCell ref="H7:H8"/>
    <mergeCell ref="I7:I8"/>
    <mergeCell ref="J7:J8"/>
    <mergeCell ref="K7:K8"/>
    <mergeCell ref="D7:D8"/>
    <mergeCell ref="C7:C8"/>
    <mergeCell ref="A1:K1"/>
    <mergeCell ref="A2:K2"/>
    <mergeCell ref="A3:K3"/>
    <mergeCell ref="A4:K4"/>
    <mergeCell ref="A5:K5"/>
    <mergeCell ref="A454:K454"/>
    <mergeCell ref="A113:K113"/>
    <mergeCell ref="A129:K129"/>
    <mergeCell ref="A135:K135"/>
    <mergeCell ref="A174:K174"/>
    <mergeCell ref="A226:K226"/>
    <mergeCell ref="A233:K233"/>
    <mergeCell ref="A279:K279"/>
    <mergeCell ref="A283:K283"/>
    <mergeCell ref="A119:K119"/>
    <mergeCell ref="A182:K182"/>
    <mergeCell ref="A203:K203"/>
    <mergeCell ref="A207:K207"/>
    <mergeCell ref="A211:K211"/>
    <mergeCell ref="A221:K221"/>
    <mergeCell ref="A107:K107"/>
    <mergeCell ref="A196:K196"/>
    <mergeCell ref="A9:K9"/>
    <mergeCell ref="A49:K49"/>
    <mergeCell ref="A31:K31"/>
    <mergeCell ref="A35:K35"/>
    <mergeCell ref="A103:K103"/>
    <mergeCell ref="A25:K25"/>
    <mergeCell ref="A44:K44"/>
    <mergeCell ref="A85:K85"/>
    <mergeCell ref="A90:K90"/>
    <mergeCell ref="A95:K95"/>
  </mergeCells>
  <pageMargins left="0.76916666666666667" right="0.53083333333333338" top="0.74803149606299213" bottom="0.74803149606299213" header="0.31496062992125984" footer="0.31496062992125984"/>
  <pageSetup paperSize="5" scale="52" orientation="landscape" r:id="rId1"/>
  <rowBreaks count="2" manualBreakCount="2">
    <brk id="70" max="9" man="1"/>
    <brk id="24" max="9" man="1"/>
  </rowBreaks>
  <colBreaks count="1" manualBreakCount="1">
    <brk id="11" max="1048575" man="1"/>
  </colBreaks>
  <ignoredErrors>
    <ignoredError sqref="G47 K18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New Text Document</vt:lpstr>
      <vt:lpstr>'New Text Document'!Área_de_impresión</vt:lpstr>
      <vt:lpstr>'New Text Document'!Títulos_a_imprimir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Ismael Bautista Romero</cp:lastModifiedBy>
  <cp:lastPrinted>2023-07-03T13:29:28Z</cp:lastPrinted>
  <dcterms:created xsi:type="dcterms:W3CDTF">2017-02-23T14:23:40Z</dcterms:created>
  <dcterms:modified xsi:type="dcterms:W3CDTF">2023-07-03T13:29:43Z</dcterms:modified>
</cp:coreProperties>
</file>