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fCCPAux" sheetId="1" r:id="rId1"/>
  </sheets>
  <definedNames>
    <definedName name="_xlnm.Print_Area" localSheetId="0">'RefCCPAux'!$A$1:$E$6</definedName>
    <definedName name="_xlnm.Print_Titles" localSheetId="0">'RefCCPAux'!$6:$6</definedName>
  </definedNames>
  <calcPr fullCalcOnLoad="1"/>
</workbook>
</file>

<file path=xl/sharedStrings.xml><?xml version="1.0" encoding="utf-8"?>
<sst xmlns="http://schemas.openxmlformats.org/spreadsheetml/2006/main" count="249" uniqueCount="106">
  <si>
    <t>MINISTERIO DE ECONOMÍA, PLANIFICACIÓN Y DESARROLLO</t>
  </si>
  <si>
    <t>OFICINA NACIONAL DE ESTADISTICA (ONE)</t>
  </si>
  <si>
    <t>Agrupaciones</t>
  </si>
  <si>
    <t>0001-Direccion y Coordinacion Tecnico-Administrativa de la Produccion</t>
  </si>
  <si>
    <t>2.1-REMUNERACIONES Y CONTRIBUCIONES</t>
  </si>
  <si>
    <t>2.2-CONTRATACIÓN DE SERVICIOS</t>
  </si>
  <si>
    <t>2.3-MATERIALES Y SUMINISTROS</t>
  </si>
  <si>
    <t>2.6-BIENES MUEBLES, INMUEBLES E INTANGIBLES</t>
  </si>
  <si>
    <t>0002-Produccion Censos y Encuestas</t>
  </si>
  <si>
    <t>0003-Produccion Estadisticas Economicas,Demograficas,Sociales y Culturales</t>
  </si>
  <si>
    <t>0004-Coordinacion y Fortalecimiento del Sistema Estadistico Nacional (SEN)</t>
  </si>
  <si>
    <t>0005-Produccion Cartografica e Informacion Georreferenciada</t>
  </si>
  <si>
    <t>0006-Difusion de Informacion Estadisticas , Estudios e Investigacion</t>
  </si>
  <si>
    <t>0007-Generación de estadísticas nacionales sensibles al género</t>
  </si>
  <si>
    <t>Presupuesto Inicial</t>
  </si>
  <si>
    <t>Presupuesto Vigente</t>
  </si>
  <si>
    <t>Presupuesto Ejecutado</t>
  </si>
  <si>
    <t>2.1.1.1.01-Sueldos fijos</t>
  </si>
  <si>
    <t>2.1.1.2.01-Sueldos al personal contratado e igualado</t>
  </si>
  <si>
    <t>2.1.1.3.01-Sueldos al personal fijo en trámite de pensiones</t>
  </si>
  <si>
    <t>2.1.1.4.01-Sueldo Anual No. 13</t>
  </si>
  <si>
    <t>2.1.2.2.02-Compensación por horas extraordinarias</t>
  </si>
  <si>
    <t>2.1.2.2.05-Compensación servicios de seguridad</t>
  </si>
  <si>
    <t>2.1.2.2.09-Bono por desempeño</t>
  </si>
  <si>
    <t>2.1.5.1.01-Contribuciones al seguro de salud</t>
  </si>
  <si>
    <t>2.1.5.2.01-Contribuciones al seguro de pensiones</t>
  </si>
  <si>
    <t>2.1.5.3.01-Contribuciones al seguro de riesgo laboral</t>
  </si>
  <si>
    <t>2.2.1.2.01-Servicios telefónico de larga distancia</t>
  </si>
  <si>
    <t>2.2.1.3.01-Teléfono local</t>
  </si>
  <si>
    <t>2.2.1.5.01-Servicio de internet y televisión por cable</t>
  </si>
  <si>
    <t>2.2.1.6.01-Energía eléctrica</t>
  </si>
  <si>
    <t>2.2.1.7.01-Agua</t>
  </si>
  <si>
    <t>2.2.2.2.01-Impresión y encuadernación</t>
  </si>
  <si>
    <t>2.2.3.2.01-Viaticos fuera del país</t>
  </si>
  <si>
    <t>2.2.4.1.01-Pasajes</t>
  </si>
  <si>
    <t>2.2.5.1.01-Alquilleres y rentas de edificios y locales</t>
  </si>
  <si>
    <t>2.2.6.2.01-Seguro de bienes muebles</t>
  </si>
  <si>
    <t>2.2.7.1.01-Obras menores en edificaciones</t>
  </si>
  <si>
    <t>2.2.7.2.01-Mantenimiento y reparación de muebles y equipos de oficina</t>
  </si>
  <si>
    <t>2.2.7.2.06-Mantenimiento y reparación de equipos de transporte, tracción y elevación</t>
  </si>
  <si>
    <t>2.2.8.7.04-Servicios de capacitación</t>
  </si>
  <si>
    <t>2.3.1.1.01-Alimentos y bebidas para personas</t>
  </si>
  <si>
    <t>2.3.1.3.03-Productos forestales</t>
  </si>
  <si>
    <t>2.3.3.1.01-Papel de escritorio</t>
  </si>
  <si>
    <t>2.3.3.2.01-Productos de papel y cartón</t>
  </si>
  <si>
    <t>2.3.5.3.01-Llantas y neumáticos</t>
  </si>
  <si>
    <t>2.3.5.5.01-Artículos de plástico</t>
  </si>
  <si>
    <t>2.3.6.3.01-Productos ferrosos</t>
  </si>
  <si>
    <t>2.3.7.1.01-Gasolina</t>
  </si>
  <si>
    <t>2.3.7.1.02-Gasoil</t>
  </si>
  <si>
    <t>2.3.7.1.06-Lubricantes</t>
  </si>
  <si>
    <t>2.3.7.2.05-Insecticidas, fumigantes y otros</t>
  </si>
  <si>
    <t>2.3.9.1.01-Material para limpieza</t>
  </si>
  <si>
    <t>2.3.9.5.01-Utiles de cocina y comedor</t>
  </si>
  <si>
    <t>2.3.9.6.01-Productos eléctricos y afines</t>
  </si>
  <si>
    <t>2.3.9.9.01-Productos y Utiles Varios  n.i.p</t>
  </si>
  <si>
    <t>2.6.2.1.01-Equipos y Aparatos Audiovisuales</t>
  </si>
  <si>
    <t>2.2.3.1.01-Viáticos dentro del país</t>
  </si>
  <si>
    <t>2.2.8.6.01-Eventos generales</t>
  </si>
  <si>
    <t>2.6.1.3.01-Equipo computacional</t>
  </si>
  <si>
    <t>2.2.8.7.01-Estudios de ingeniería, arquitectura, investigaciones y análisis de factibilidad</t>
  </si>
  <si>
    <t>2.2.8.7.06-Otros servicios técnicos profesionales</t>
  </si>
  <si>
    <t>2.3.2.3.01-Prendas de vestir</t>
  </si>
  <si>
    <t>2.6.2.3.01-Cámaras fotográficas y de video</t>
  </si>
  <si>
    <t>Modificación Presupuestaria</t>
  </si>
  <si>
    <t>2.1.1.2.05-Sueldo al personal nominal en período probatorio</t>
  </si>
  <si>
    <t>2.2.2.1.01-Publicidad y propaganda</t>
  </si>
  <si>
    <t>2.2.5.4.01-Alquileres de equipos de transporte, tracción y elevación</t>
  </si>
  <si>
    <t>2.2.5.8.01-Otros alquileres</t>
  </si>
  <si>
    <t>2.2.7.2.02-Mantenimiento y reparación de equipo para computación</t>
  </si>
  <si>
    <t>2.2.8.5.01-Fumigación</t>
  </si>
  <si>
    <t>2.2.8.6.04-Actuaciones artísticas</t>
  </si>
  <si>
    <t>2.2.8.7.02-Servicios jurídicos</t>
  </si>
  <si>
    <t>2.2.8.7.05-Servicios de informática y sistemas computarizados</t>
  </si>
  <si>
    <t>2.3.2.2.01-Acabados textiles</t>
  </si>
  <si>
    <t>2.3.3.4.01-Libros, revistas y periódicos</t>
  </si>
  <si>
    <t>2.3.7.2.06-Pinturas, lacas, barnices, diluyentes y absorbentes para pinturas</t>
  </si>
  <si>
    <t>2.6.1.4.01-Electrodomésticos</t>
  </si>
  <si>
    <t>2.6.5.5.01-Equipo de comunicación, telecomunicaciones y señalamiento</t>
  </si>
  <si>
    <t>2.6.5.6.01-Equipo de generación eléctrica, aparatos y accesorios eléctricos</t>
  </si>
  <si>
    <t>2.6.8.8.01-Informáticas</t>
  </si>
  <si>
    <t>2.2.6.3.01-Seguros de personas</t>
  </si>
  <si>
    <t>2.2.5.3.02-Alquiler de equipo para computación</t>
  </si>
  <si>
    <t>2.3.7.2.03-Productos químicos de laboratorio y de uso personal</t>
  </si>
  <si>
    <t>2.3.9.2.01-Útiles de escritorio, oficina e informática </t>
  </si>
  <si>
    <t>2.3.4.1.01-Productos medicinales para uso humano</t>
  </si>
  <si>
    <t>2.2.8.2.01-Comisiones y gastos bancarios</t>
  </si>
  <si>
    <t>0009-OFICINA NACIONAL DE ESTADISTICAS</t>
  </si>
  <si>
    <t xml:space="preserve">Relación de Ingresos y Egresos </t>
  </si>
  <si>
    <t>2.3.9.9.02-Bonos para útiles diversos</t>
  </si>
  <si>
    <t>2.2.4.4.01-Peaje</t>
  </si>
  <si>
    <t>"Año de Fomento de las Exportaciones”</t>
  </si>
  <si>
    <t>2.6.1.1.01-Muebles, equipos de oficina y estantería</t>
  </si>
  <si>
    <t>0036-Lineamientos e investigaciones previas al levantamiento de la información principal</t>
  </si>
  <si>
    <t>0037-Diseño</t>
  </si>
  <si>
    <t>0038-Encuestas</t>
  </si>
  <si>
    <t>0039-Análisis de Resultados</t>
  </si>
  <si>
    <t>0040-Equipos</t>
  </si>
  <si>
    <t>0041-Consultorías</t>
  </si>
  <si>
    <t>0042-Sistemas Informáticos</t>
  </si>
  <si>
    <t>0043-Produccion de Informacion Estadistica y coordinacion Intersectorial sobre Indicadores del Cap. B de la CM Embarazo en Adolescentes</t>
  </si>
  <si>
    <t>0045-Levantamiento de la informacion</t>
  </si>
  <si>
    <t>Periodo del 1ro de Enero al 28 de Febrero de 2018</t>
  </si>
  <si>
    <t>2.1.1.5.03-Prestación laboral por desvinculación</t>
  </si>
  <si>
    <t>2.1.1.5.04-Proporción de vacaciones no disfrutadas</t>
  </si>
  <si>
    <t>2.2.7.1.02-Servicios especiales de mantenimiento y reparación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</si>
</sst>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* #,##0.00\ _€_-;\-* #,##0.00\ _€_-;_-* &quot;-&quot;??\ _€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Liberation Sans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Liberation Sans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7" fillId="0" borderId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23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2" borderId="10" xfId="0" applyNumberFormat="1" applyFont="1" applyFill="1" applyBorder="1" applyAlignment="1">
      <alignment horizontal="left"/>
    </xf>
    <xf numFmtId="171" fontId="2" fillId="23" borderId="0" xfId="47" applyFont="1" applyFill="1" applyBorder="1" applyAlignment="1">
      <alignment horizontal="center" vertical="center" wrapText="1"/>
    </xf>
    <xf numFmtId="171" fontId="4" fillId="2" borderId="10" xfId="47" applyFont="1" applyFill="1" applyBorder="1" applyAlignment="1">
      <alignment horizontal="right"/>
    </xf>
    <xf numFmtId="171" fontId="0" fillId="0" borderId="0" xfId="47" applyFont="1" applyAlignment="1">
      <alignment/>
    </xf>
    <xf numFmtId="43" fontId="0" fillId="0" borderId="0" xfId="0" applyNumberFormat="1" applyAlignment="1">
      <alignment/>
    </xf>
    <xf numFmtId="49" fontId="3" fillId="14" borderId="0" xfId="0" applyNumberFormat="1" applyFont="1" applyFill="1" applyBorder="1" applyAlignment="1">
      <alignment/>
    </xf>
    <xf numFmtId="171" fontId="3" fillId="14" borderId="0" xfId="47" applyFont="1" applyFill="1" applyAlignment="1">
      <alignment horizontal="right"/>
    </xf>
    <xf numFmtId="0" fontId="2" fillId="14" borderId="0" xfId="0" applyFont="1" applyFill="1" applyAlignment="1">
      <alignment/>
    </xf>
    <xf numFmtId="171" fontId="2" fillId="14" borderId="0" xfId="47" applyFont="1" applyFill="1" applyAlignment="1">
      <alignment/>
    </xf>
    <xf numFmtId="0" fontId="2" fillId="2" borderId="0" xfId="0" applyFont="1" applyFill="1" applyAlignment="1">
      <alignment/>
    </xf>
    <xf numFmtId="171" fontId="2" fillId="2" borderId="0" xfId="47" applyFont="1" applyFill="1" applyAlignment="1">
      <alignment/>
    </xf>
    <xf numFmtId="0" fontId="2" fillId="8" borderId="0" xfId="0" applyFont="1" applyFill="1" applyAlignment="1">
      <alignment/>
    </xf>
    <xf numFmtId="171" fontId="2" fillId="8" borderId="0" xfId="47" applyFont="1" applyFill="1" applyAlignment="1">
      <alignment/>
    </xf>
    <xf numFmtId="171" fontId="5" fillId="0" borderId="0" xfId="0" applyNumberFormat="1" applyFont="1" applyAlignment="1">
      <alignment horizontal="right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10" xfId="50"/>
    <cellStyle name="Millares 6 3" xfId="51"/>
    <cellStyle name="Currency" xfId="52"/>
    <cellStyle name="Currency [0]" xfId="53"/>
    <cellStyle name="Neutral" xfId="54"/>
    <cellStyle name="Normal 16" xfId="55"/>
    <cellStyle name="Normal 2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152400</xdr:rowOff>
    </xdr:from>
    <xdr:to>
      <xdr:col>0</xdr:col>
      <xdr:colOff>1247775</xdr:colOff>
      <xdr:row>4</xdr:row>
      <xdr:rowOff>76200</xdr:rowOff>
    </xdr:to>
    <xdr:pic>
      <xdr:nvPicPr>
        <xdr:cNvPr id="1" name="Imagen 20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2400"/>
          <a:ext cx="866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1</xdr:row>
      <xdr:rowOff>9525</xdr:rowOff>
    </xdr:from>
    <xdr:to>
      <xdr:col>4</xdr:col>
      <xdr:colOff>1104900</xdr:colOff>
      <xdr:row>4</xdr:row>
      <xdr:rowOff>85725</xdr:rowOff>
    </xdr:to>
    <xdr:pic>
      <xdr:nvPicPr>
        <xdr:cNvPr id="2" name="Imagen 43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209550"/>
          <a:ext cx="790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5"/>
  <sheetViews>
    <sheetView showGridLines="0" tabSelected="1" zoomScale="120" zoomScaleNormal="120" zoomScalePageLayoutView="0" workbookViewId="0" topLeftCell="A1">
      <pane ySplit="6" topLeftCell="A7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66.421875" style="0" customWidth="1"/>
    <col min="2" max="2" width="23.57421875" style="6" bestFit="1" customWidth="1"/>
    <col min="3" max="3" width="20.00390625" style="6" bestFit="1" customWidth="1"/>
    <col min="4" max="4" width="20.421875" style="6" bestFit="1" customWidth="1"/>
    <col min="5" max="5" width="19.421875" style="6" bestFit="1" customWidth="1"/>
    <col min="6" max="6" width="15.57421875" style="0" bestFit="1" customWidth="1"/>
    <col min="7" max="7" width="15.8515625" style="0" bestFit="1" customWidth="1"/>
    <col min="8" max="8" width="11.00390625" style="0" bestFit="1" customWidth="1"/>
    <col min="9" max="9" width="13.57421875" style="0" customWidth="1"/>
  </cols>
  <sheetData>
    <row r="1" spans="1:5" ht="15.75">
      <c r="A1" s="17" t="s">
        <v>0</v>
      </c>
      <c r="B1" s="17"/>
      <c r="C1" s="17"/>
      <c r="D1" s="17"/>
      <c r="E1" s="17"/>
    </row>
    <row r="2" spans="1:5" ht="15.75">
      <c r="A2" s="18" t="s">
        <v>1</v>
      </c>
      <c r="B2" s="18"/>
      <c r="C2" s="18"/>
      <c r="D2" s="18"/>
      <c r="E2" s="18"/>
    </row>
    <row r="3" spans="1:5" ht="15.75">
      <c r="A3" s="19" t="s">
        <v>91</v>
      </c>
      <c r="B3" s="19"/>
      <c r="C3" s="19"/>
      <c r="D3" s="19"/>
      <c r="E3" s="19"/>
    </row>
    <row r="4" spans="1:5" ht="15.75">
      <c r="A4" s="19" t="s">
        <v>88</v>
      </c>
      <c r="B4" s="19"/>
      <c r="C4" s="19"/>
      <c r="D4" s="19"/>
      <c r="E4" s="19"/>
    </row>
    <row r="5" spans="1:5" ht="19.5" customHeight="1">
      <c r="A5" s="19" t="s">
        <v>102</v>
      </c>
      <c r="B5" s="19"/>
      <c r="C5" s="19"/>
      <c r="D5" s="19"/>
      <c r="E5" s="19"/>
    </row>
    <row r="6" spans="1:5" s="2" customFormat="1" ht="26.25" thickBot="1">
      <c r="A6" s="1" t="s">
        <v>2</v>
      </c>
      <c r="B6" s="4" t="s">
        <v>14</v>
      </c>
      <c r="C6" s="4" t="s">
        <v>64</v>
      </c>
      <c r="D6" s="4" t="s">
        <v>15</v>
      </c>
      <c r="E6" s="4" t="s">
        <v>16</v>
      </c>
    </row>
    <row r="7" spans="1:6" ht="13.5" thickBot="1">
      <c r="A7" s="3" t="s">
        <v>87</v>
      </c>
      <c r="B7" s="5">
        <f>+B8+B78+B100+B123+B139+B151++B173+B196+B214+B217+B220+B223+B226+B229+B232+B243</f>
        <v>624182085</v>
      </c>
      <c r="C7" s="5">
        <f>+C8+C78+C100+C123+C139+C151++C173+C196+C214+C217+C220+C223+C226+C229+C232+C243</f>
        <v>0</v>
      </c>
      <c r="D7" s="5">
        <f>+D8+D78+D100+D123+D139+D151++D173+D196+D214+D217+D220+D223+D226+D229+D232+D243</f>
        <v>624182085</v>
      </c>
      <c r="E7" s="5">
        <f>+E8+E78+E100+E123+E139+E151+E173+E196+E214+E217+E220+E223+E226+E229+E232+E243</f>
        <v>42547660.44</v>
      </c>
      <c r="F7" s="7"/>
    </row>
    <row r="8" spans="1:5" ht="12.75">
      <c r="A8" s="8" t="s">
        <v>3</v>
      </c>
      <c r="B8" s="9">
        <f>+B9+B23+B48+B70</f>
        <v>204189984</v>
      </c>
      <c r="C8" s="9">
        <f>+C9+C23+C48+C70</f>
        <v>-10962100</v>
      </c>
      <c r="D8" s="9">
        <f>+D9+D23+D48+D70</f>
        <v>193227884</v>
      </c>
      <c r="E8" s="9">
        <f>+E9+E23+E48+E70</f>
        <v>18454322.05</v>
      </c>
    </row>
    <row r="9" spans="1:5" ht="12.75">
      <c r="A9" s="14" t="s">
        <v>4</v>
      </c>
      <c r="B9" s="15">
        <f>SUM(B10:B22)</f>
        <v>150611162</v>
      </c>
      <c r="C9" s="15">
        <f>SUM(C10:C22)</f>
        <v>-6022857</v>
      </c>
      <c r="D9" s="15">
        <f>SUM(D10:D22)</f>
        <v>144588305</v>
      </c>
      <c r="E9" s="15">
        <f>SUM(E10:E22)</f>
        <v>15808093.65</v>
      </c>
    </row>
    <row r="10" spans="1:5" ht="12.75">
      <c r="A10" t="s">
        <v>17</v>
      </c>
      <c r="B10" s="6">
        <v>74959080</v>
      </c>
      <c r="C10" s="6">
        <v>0</v>
      </c>
      <c r="D10" s="6">
        <v>74959080</v>
      </c>
      <c r="E10" s="6">
        <v>11916646.67</v>
      </c>
    </row>
    <row r="11" spans="1:5" ht="12.75">
      <c r="A11" t="s">
        <v>18</v>
      </c>
      <c r="B11" s="6">
        <v>29278152</v>
      </c>
      <c r="C11" s="6">
        <v>-6704041</v>
      </c>
      <c r="D11" s="6">
        <v>22574111</v>
      </c>
      <c r="E11" s="6">
        <v>501400</v>
      </c>
    </row>
    <row r="12" spans="1:5" ht="12.75">
      <c r="A12" t="s">
        <v>65</v>
      </c>
      <c r="B12" s="6">
        <v>600000</v>
      </c>
      <c r="C12" s="6">
        <v>0</v>
      </c>
      <c r="D12" s="6">
        <v>600000</v>
      </c>
      <c r="E12" s="6">
        <v>100000</v>
      </c>
    </row>
    <row r="13" spans="1:5" ht="12.75">
      <c r="A13" t="s">
        <v>19</v>
      </c>
      <c r="B13" s="6">
        <v>4624629</v>
      </c>
      <c r="C13" s="6">
        <v>0</v>
      </c>
      <c r="D13" s="6">
        <v>4624629</v>
      </c>
      <c r="E13" s="6">
        <v>770771.36</v>
      </c>
    </row>
    <row r="14" spans="1:5" ht="12.75">
      <c r="A14" t="s">
        <v>20</v>
      </c>
      <c r="B14" s="6">
        <v>8767581</v>
      </c>
      <c r="C14" s="6">
        <v>-62426</v>
      </c>
      <c r="D14" s="6">
        <v>8705155</v>
      </c>
      <c r="E14" s="6">
        <v>0</v>
      </c>
    </row>
    <row r="15" spans="1:5" ht="12.75">
      <c r="A15" t="s">
        <v>103</v>
      </c>
      <c r="B15" s="6">
        <v>0</v>
      </c>
      <c r="C15" s="6">
        <v>280000</v>
      </c>
      <c r="D15" s="6">
        <v>280000</v>
      </c>
      <c r="E15" s="6">
        <v>280000</v>
      </c>
    </row>
    <row r="16" spans="1:5" ht="12.75">
      <c r="A16" t="s">
        <v>104</v>
      </c>
      <c r="B16" s="6">
        <v>0</v>
      </c>
      <c r="C16" s="6">
        <v>463610</v>
      </c>
      <c r="D16" s="6">
        <v>463610</v>
      </c>
      <c r="E16" s="6">
        <v>0</v>
      </c>
    </row>
    <row r="17" spans="1:5" ht="12.75">
      <c r="A17" t="s">
        <v>21</v>
      </c>
      <c r="B17" s="6">
        <v>7481587</v>
      </c>
      <c r="C17" s="6">
        <v>0</v>
      </c>
      <c r="D17" s="6">
        <v>7481587</v>
      </c>
      <c r="E17" s="6">
        <v>0</v>
      </c>
    </row>
    <row r="18" spans="1:5" ht="12.75">
      <c r="A18" t="s">
        <v>22</v>
      </c>
      <c r="B18" s="6">
        <v>1628400</v>
      </c>
      <c r="C18" s="6">
        <v>0</v>
      </c>
      <c r="D18" s="6">
        <v>1628400</v>
      </c>
      <c r="E18" s="6">
        <v>271400</v>
      </c>
    </row>
    <row r="19" spans="1:5" ht="12.75">
      <c r="A19" t="s">
        <v>23</v>
      </c>
      <c r="B19" s="6">
        <v>7417711</v>
      </c>
      <c r="C19" s="6">
        <v>0</v>
      </c>
      <c r="D19" s="6">
        <v>7417711</v>
      </c>
      <c r="E19" s="6">
        <v>0</v>
      </c>
    </row>
    <row r="20" spans="1:5" ht="12.75">
      <c r="A20" t="s">
        <v>24</v>
      </c>
      <c r="B20" s="6">
        <v>7829912</v>
      </c>
      <c r="C20" s="6">
        <v>0</v>
      </c>
      <c r="D20" s="6">
        <v>7829912</v>
      </c>
      <c r="E20" s="6">
        <v>911433.54</v>
      </c>
    </row>
    <row r="21" spans="1:5" ht="12.75">
      <c r="A21" t="s">
        <v>25</v>
      </c>
      <c r="B21" s="6">
        <v>7214048</v>
      </c>
      <c r="C21" s="6">
        <v>0</v>
      </c>
      <c r="D21" s="6">
        <v>7214048</v>
      </c>
      <c r="E21" s="6">
        <v>943011.87</v>
      </c>
    </row>
    <row r="22" spans="1:5" ht="12.75">
      <c r="A22" t="s">
        <v>26</v>
      </c>
      <c r="B22" s="6">
        <v>810062</v>
      </c>
      <c r="C22" s="6">
        <v>0</v>
      </c>
      <c r="D22" s="6">
        <v>810062</v>
      </c>
      <c r="E22" s="6">
        <v>113430.21</v>
      </c>
    </row>
    <row r="23" spans="1:5" ht="12.75">
      <c r="A23" s="12" t="s">
        <v>5</v>
      </c>
      <c r="B23" s="13">
        <f>SUM(B24:B47)</f>
        <v>25352878</v>
      </c>
      <c r="C23" s="13">
        <f>SUM(C24:C47)</f>
        <v>13060757</v>
      </c>
      <c r="D23" s="13">
        <f>SUM(D24:D47)</f>
        <v>38413635</v>
      </c>
      <c r="E23" s="13">
        <f>SUM(E24:E47)</f>
        <v>2432468.4000000004</v>
      </c>
    </row>
    <row r="24" spans="1:5" ht="12.75">
      <c r="A24" t="s">
        <v>27</v>
      </c>
      <c r="B24" s="6">
        <v>120000</v>
      </c>
      <c r="C24" s="6">
        <v>0</v>
      </c>
      <c r="D24" s="6">
        <v>120000</v>
      </c>
      <c r="E24" s="6">
        <v>0</v>
      </c>
    </row>
    <row r="25" spans="1:5" ht="12.75">
      <c r="A25" t="s">
        <v>28</v>
      </c>
      <c r="B25" s="6">
        <v>2730757</v>
      </c>
      <c r="C25" s="6">
        <v>0</v>
      </c>
      <c r="D25" s="6">
        <v>2730757</v>
      </c>
      <c r="E25" s="6">
        <v>448916.74</v>
      </c>
    </row>
    <row r="26" spans="1:5" ht="12.75">
      <c r="A26" t="s">
        <v>29</v>
      </c>
      <c r="B26" s="6">
        <v>850000</v>
      </c>
      <c r="C26" s="6">
        <v>0</v>
      </c>
      <c r="D26" s="6">
        <v>850000</v>
      </c>
      <c r="E26" s="6">
        <v>140558.8</v>
      </c>
    </row>
    <row r="27" spans="1:5" ht="12.75">
      <c r="A27" t="s">
        <v>30</v>
      </c>
      <c r="B27" s="6">
        <v>9962100</v>
      </c>
      <c r="C27" s="6">
        <v>0</v>
      </c>
      <c r="D27" s="6">
        <v>9962100</v>
      </c>
      <c r="E27" s="6">
        <v>1585312.86</v>
      </c>
    </row>
    <row r="28" spans="1:5" ht="12.75">
      <c r="A28" t="s">
        <v>31</v>
      </c>
      <c r="B28" s="6">
        <v>48000</v>
      </c>
      <c r="C28" s="6">
        <v>0</v>
      </c>
      <c r="D28" s="6">
        <v>48000</v>
      </c>
      <c r="E28" s="6">
        <v>7680</v>
      </c>
    </row>
    <row r="29" spans="1:5" ht="12.75">
      <c r="A29" t="s">
        <v>66</v>
      </c>
      <c r="B29" s="6">
        <v>20000</v>
      </c>
      <c r="C29" s="6">
        <v>6000000</v>
      </c>
      <c r="D29" s="6">
        <v>6020000</v>
      </c>
      <c r="E29" s="6">
        <v>0</v>
      </c>
    </row>
    <row r="30" spans="1:5" ht="12.75">
      <c r="A30" t="s">
        <v>32</v>
      </c>
      <c r="B30" s="6">
        <v>600000</v>
      </c>
      <c r="C30" s="6">
        <v>0</v>
      </c>
      <c r="D30" s="6">
        <v>600000</v>
      </c>
      <c r="E30" s="6">
        <v>0</v>
      </c>
    </row>
    <row r="31" spans="1:5" ht="12.75">
      <c r="A31" t="s">
        <v>57</v>
      </c>
      <c r="B31" s="6">
        <v>20000</v>
      </c>
      <c r="C31" s="6">
        <v>0</v>
      </c>
      <c r="D31" s="6">
        <v>20000</v>
      </c>
      <c r="E31" s="6">
        <v>0</v>
      </c>
    </row>
    <row r="32" spans="1:5" ht="12.75">
      <c r="A32" t="s">
        <v>33</v>
      </c>
      <c r="B32" s="6">
        <v>1094043</v>
      </c>
      <c r="C32" s="6">
        <v>0</v>
      </c>
      <c r="D32" s="6">
        <v>1094043</v>
      </c>
      <c r="E32" s="6">
        <v>0</v>
      </c>
    </row>
    <row r="33" spans="1:5" ht="12.75">
      <c r="A33" t="s">
        <v>34</v>
      </c>
      <c r="B33" s="6">
        <v>800000</v>
      </c>
      <c r="C33" s="6">
        <v>0</v>
      </c>
      <c r="D33" s="6">
        <v>800000</v>
      </c>
      <c r="E33" s="6">
        <v>0</v>
      </c>
    </row>
    <row r="34" spans="1:5" ht="12.75">
      <c r="A34" t="s">
        <v>35</v>
      </c>
      <c r="B34" s="6">
        <v>708000</v>
      </c>
      <c r="C34" s="6">
        <v>0</v>
      </c>
      <c r="D34" s="6">
        <v>708000</v>
      </c>
      <c r="E34" s="6">
        <v>118000</v>
      </c>
    </row>
    <row r="35" spans="1:5" ht="12.75">
      <c r="A35" t="s">
        <v>68</v>
      </c>
      <c r="B35" s="6">
        <v>336000</v>
      </c>
      <c r="C35" s="6">
        <v>0</v>
      </c>
      <c r="D35" s="6">
        <v>336000</v>
      </c>
      <c r="E35" s="6">
        <v>112000</v>
      </c>
    </row>
    <row r="36" spans="1:5" ht="12.75">
      <c r="A36" t="s">
        <v>36</v>
      </c>
      <c r="B36" s="6">
        <v>1500000</v>
      </c>
      <c r="C36" s="6">
        <v>0</v>
      </c>
      <c r="D36" s="6">
        <v>1500000</v>
      </c>
      <c r="E36" s="6">
        <v>0</v>
      </c>
    </row>
    <row r="37" spans="1:5" ht="12.75">
      <c r="A37" t="s">
        <v>37</v>
      </c>
      <c r="B37" s="6">
        <v>270000</v>
      </c>
      <c r="C37" s="6">
        <v>-120000</v>
      </c>
      <c r="D37" s="6">
        <v>150000</v>
      </c>
      <c r="E37" s="6">
        <v>10000</v>
      </c>
    </row>
    <row r="38" spans="1:5" ht="12.75">
      <c r="A38" t="s">
        <v>105</v>
      </c>
      <c r="B38" s="6">
        <v>0</v>
      </c>
      <c r="C38" s="6">
        <v>120000</v>
      </c>
      <c r="D38" s="6">
        <v>120000</v>
      </c>
      <c r="E38" s="6">
        <v>10000</v>
      </c>
    </row>
    <row r="39" spans="1:5" ht="12.75">
      <c r="A39" t="s">
        <v>38</v>
      </c>
      <c r="B39" s="6">
        <v>325000</v>
      </c>
      <c r="C39" s="6">
        <v>0</v>
      </c>
      <c r="D39" s="6">
        <v>325000</v>
      </c>
      <c r="E39" s="6">
        <v>0</v>
      </c>
    </row>
    <row r="40" spans="1:5" ht="12.75">
      <c r="A40" t="s">
        <v>69</v>
      </c>
      <c r="B40" s="6">
        <v>100000</v>
      </c>
      <c r="C40" s="6">
        <v>0</v>
      </c>
      <c r="D40" s="6">
        <v>100000</v>
      </c>
      <c r="E40" s="6">
        <v>0</v>
      </c>
    </row>
    <row r="41" spans="1:5" ht="12.75">
      <c r="A41" t="s">
        <v>39</v>
      </c>
      <c r="B41" s="6">
        <v>461406</v>
      </c>
      <c r="C41" s="6">
        <v>0</v>
      </c>
      <c r="D41" s="6">
        <v>461406</v>
      </c>
      <c r="E41" s="6">
        <v>0</v>
      </c>
    </row>
    <row r="42" spans="1:5" ht="12.75">
      <c r="A42" t="s">
        <v>86</v>
      </c>
      <c r="B42" s="6">
        <v>20000</v>
      </c>
      <c r="C42" s="6">
        <v>0</v>
      </c>
      <c r="D42" s="6">
        <v>20000</v>
      </c>
      <c r="E42" s="6">
        <v>0</v>
      </c>
    </row>
    <row r="43" spans="1:5" ht="12.75">
      <c r="A43" t="s">
        <v>70</v>
      </c>
      <c r="B43" s="6">
        <v>100000</v>
      </c>
      <c r="C43" s="6">
        <v>0</v>
      </c>
      <c r="D43" s="6">
        <v>100000</v>
      </c>
      <c r="E43" s="6">
        <v>0</v>
      </c>
    </row>
    <row r="44" spans="1:5" ht="12.75">
      <c r="A44" t="s">
        <v>58</v>
      </c>
      <c r="B44" s="6">
        <v>2739243</v>
      </c>
      <c r="C44" s="6">
        <v>60757</v>
      </c>
      <c r="D44" s="6">
        <v>2800000</v>
      </c>
      <c r="E44" s="6">
        <v>0</v>
      </c>
    </row>
    <row r="45" spans="1:5" ht="12.75">
      <c r="A45" t="s">
        <v>71</v>
      </c>
      <c r="B45" s="6">
        <v>20000</v>
      </c>
      <c r="C45" s="6">
        <v>0</v>
      </c>
      <c r="D45" s="6">
        <v>20000</v>
      </c>
      <c r="E45" s="6">
        <v>0</v>
      </c>
    </row>
    <row r="46" spans="1:5" ht="12.75">
      <c r="A46" t="s">
        <v>40</v>
      </c>
      <c r="B46" s="6">
        <v>1720000</v>
      </c>
      <c r="C46" s="6">
        <v>0</v>
      </c>
      <c r="D46" s="6">
        <v>1720000</v>
      </c>
      <c r="E46" s="6">
        <v>0</v>
      </c>
    </row>
    <row r="47" spans="1:5" ht="12.75">
      <c r="A47" t="s">
        <v>73</v>
      </c>
      <c r="B47" s="6">
        <v>808329</v>
      </c>
      <c r="C47" s="6">
        <v>7000000</v>
      </c>
      <c r="D47" s="6">
        <v>7808329</v>
      </c>
      <c r="E47" s="6">
        <v>0</v>
      </c>
    </row>
    <row r="48" spans="1:5" ht="12.75">
      <c r="A48" s="12" t="s">
        <v>6</v>
      </c>
      <c r="B48" s="13">
        <f>SUM(B49:B69)</f>
        <v>26205944</v>
      </c>
      <c r="C48" s="13">
        <f>SUM(C49:C69)</f>
        <v>-18000000</v>
      </c>
      <c r="D48" s="13">
        <f>SUM(D49:D69)</f>
        <v>8205944</v>
      </c>
      <c r="E48" s="13">
        <f>SUM(E49:E69)</f>
        <v>213760</v>
      </c>
    </row>
    <row r="49" spans="1:5" ht="12.75">
      <c r="A49" t="s">
        <v>41</v>
      </c>
      <c r="B49" s="6">
        <v>1200000</v>
      </c>
      <c r="C49" s="6">
        <v>0</v>
      </c>
      <c r="D49" s="6">
        <v>1200000</v>
      </c>
      <c r="E49" s="6">
        <v>23760</v>
      </c>
    </row>
    <row r="50" spans="1:5" ht="12.75">
      <c r="A50" t="s">
        <v>42</v>
      </c>
      <c r="B50" s="6">
        <v>100000</v>
      </c>
      <c r="C50" s="6">
        <v>0</v>
      </c>
      <c r="D50" s="6">
        <v>100000</v>
      </c>
      <c r="E50" s="6">
        <v>0</v>
      </c>
    </row>
    <row r="51" spans="1:5" ht="12.75">
      <c r="A51" t="s">
        <v>74</v>
      </c>
      <c r="B51" s="6">
        <v>50000</v>
      </c>
      <c r="C51" s="6">
        <v>0</v>
      </c>
      <c r="D51" s="6">
        <v>50000</v>
      </c>
      <c r="E51" s="6">
        <v>0</v>
      </c>
    </row>
    <row r="52" spans="1:5" ht="12.75">
      <c r="A52" t="s">
        <v>43</v>
      </c>
      <c r="B52" s="6">
        <v>200000</v>
      </c>
      <c r="C52" s="6">
        <v>0</v>
      </c>
      <c r="D52" s="6">
        <v>200000</v>
      </c>
      <c r="E52" s="6">
        <v>0</v>
      </c>
    </row>
    <row r="53" spans="1:5" ht="12.75">
      <c r="A53" t="s">
        <v>44</v>
      </c>
      <c r="B53" s="6">
        <v>200000</v>
      </c>
      <c r="C53" s="6">
        <v>0</v>
      </c>
      <c r="D53" s="6">
        <v>200000</v>
      </c>
      <c r="E53" s="6">
        <v>0</v>
      </c>
    </row>
    <row r="54" spans="1:5" ht="12.75">
      <c r="A54" t="s">
        <v>75</v>
      </c>
      <c r="B54" s="6">
        <v>40000</v>
      </c>
      <c r="C54" s="6">
        <v>0</v>
      </c>
      <c r="D54" s="6">
        <v>40000</v>
      </c>
      <c r="E54" s="6">
        <v>0</v>
      </c>
    </row>
    <row r="55" spans="1:5" ht="12.75">
      <c r="A55" t="s">
        <v>85</v>
      </c>
      <c r="B55" s="6">
        <v>20000</v>
      </c>
      <c r="C55" s="6">
        <v>0</v>
      </c>
      <c r="D55" s="6">
        <v>20000</v>
      </c>
      <c r="E55" s="6">
        <v>0</v>
      </c>
    </row>
    <row r="56" spans="1:5" ht="12.75">
      <c r="A56" t="s">
        <v>45</v>
      </c>
      <c r="B56" s="6">
        <v>100000</v>
      </c>
      <c r="C56" s="6">
        <v>0</v>
      </c>
      <c r="D56" s="6">
        <v>100000</v>
      </c>
      <c r="E56" s="6">
        <v>0</v>
      </c>
    </row>
    <row r="57" spans="1:5" ht="12.75">
      <c r="A57" t="s">
        <v>46</v>
      </c>
      <c r="B57" s="6">
        <v>85700</v>
      </c>
      <c r="C57" s="6">
        <v>0</v>
      </c>
      <c r="D57" s="6">
        <v>85700</v>
      </c>
      <c r="E57" s="6">
        <v>0</v>
      </c>
    </row>
    <row r="58" spans="1:5" ht="12.75">
      <c r="A58" t="s">
        <v>47</v>
      </c>
      <c r="B58" s="6">
        <v>30000</v>
      </c>
      <c r="C58" s="6">
        <v>0</v>
      </c>
      <c r="D58" s="6">
        <v>30000</v>
      </c>
      <c r="E58" s="6">
        <v>0</v>
      </c>
    </row>
    <row r="59" spans="1:5" ht="12.75">
      <c r="A59" t="s">
        <v>48</v>
      </c>
      <c r="B59" s="6">
        <v>2280000</v>
      </c>
      <c r="C59" s="6">
        <v>0</v>
      </c>
      <c r="D59" s="6">
        <v>2280000</v>
      </c>
      <c r="E59" s="6">
        <v>190000</v>
      </c>
    </row>
    <row r="60" spans="1:5" ht="12.75">
      <c r="A60" t="s">
        <v>49</v>
      </c>
      <c r="B60" s="6">
        <v>300000</v>
      </c>
      <c r="C60" s="6">
        <v>0</v>
      </c>
      <c r="D60" s="6">
        <v>300000</v>
      </c>
      <c r="E60" s="6">
        <v>0</v>
      </c>
    </row>
    <row r="61" spans="1:5" ht="12.75">
      <c r="A61" t="s">
        <v>50</v>
      </c>
      <c r="B61" s="6">
        <v>10000</v>
      </c>
      <c r="C61" s="6">
        <v>0</v>
      </c>
      <c r="D61" s="6">
        <v>10000</v>
      </c>
      <c r="E61" s="6">
        <v>0</v>
      </c>
    </row>
    <row r="62" spans="1:5" ht="12.75">
      <c r="A62" t="s">
        <v>51</v>
      </c>
      <c r="B62" s="6">
        <v>2478</v>
      </c>
      <c r="C62" s="6">
        <v>0</v>
      </c>
      <c r="D62" s="6">
        <v>2478</v>
      </c>
      <c r="E62" s="6">
        <v>0</v>
      </c>
    </row>
    <row r="63" spans="1:5" ht="12.75">
      <c r="A63" t="s">
        <v>76</v>
      </c>
      <c r="B63" s="6">
        <v>30000</v>
      </c>
      <c r="C63" s="6">
        <v>0</v>
      </c>
      <c r="D63" s="6">
        <v>30000</v>
      </c>
      <c r="E63" s="6">
        <v>0</v>
      </c>
    </row>
    <row r="64" spans="1:5" ht="12.75">
      <c r="A64" t="s">
        <v>52</v>
      </c>
      <c r="B64" s="6">
        <v>62000</v>
      </c>
      <c r="C64" s="6">
        <v>0</v>
      </c>
      <c r="D64" s="6">
        <v>62000</v>
      </c>
      <c r="E64" s="6">
        <v>0</v>
      </c>
    </row>
    <row r="65" spans="1:5" ht="12.75">
      <c r="A65" t="s">
        <v>84</v>
      </c>
      <c r="B65" s="6">
        <v>337500</v>
      </c>
      <c r="C65" s="6">
        <v>0</v>
      </c>
      <c r="D65" s="6">
        <v>337500</v>
      </c>
      <c r="E65" s="6">
        <v>0</v>
      </c>
    </row>
    <row r="66" spans="1:5" ht="12.75">
      <c r="A66" t="s">
        <v>53</v>
      </c>
      <c r="B66" s="6">
        <v>10266</v>
      </c>
      <c r="C66" s="6">
        <v>0</v>
      </c>
      <c r="D66" s="6">
        <v>10266</v>
      </c>
      <c r="E66" s="6">
        <v>0</v>
      </c>
    </row>
    <row r="67" spans="1:5" ht="12.75">
      <c r="A67" t="s">
        <v>54</v>
      </c>
      <c r="B67" s="6">
        <v>128000</v>
      </c>
      <c r="C67" s="6">
        <v>0</v>
      </c>
      <c r="D67" s="6">
        <v>128000</v>
      </c>
      <c r="E67" s="6">
        <v>0</v>
      </c>
    </row>
    <row r="68" spans="1:5" ht="12.75">
      <c r="A68" t="s">
        <v>55</v>
      </c>
      <c r="B68" s="6">
        <v>21000000</v>
      </c>
      <c r="C68" s="6">
        <v>-18000000</v>
      </c>
      <c r="D68" s="6">
        <v>3000000</v>
      </c>
      <c r="E68" s="6">
        <v>0</v>
      </c>
    </row>
    <row r="69" spans="1:5" ht="12.75">
      <c r="A69" t="s">
        <v>89</v>
      </c>
      <c r="B69" s="6">
        <v>20000</v>
      </c>
      <c r="C69" s="6">
        <v>0</v>
      </c>
      <c r="D69" s="6">
        <v>20000</v>
      </c>
      <c r="E69" s="6">
        <v>0</v>
      </c>
    </row>
    <row r="70" spans="1:5" ht="12.75">
      <c r="A70" s="12" t="s">
        <v>7</v>
      </c>
      <c r="B70" s="13">
        <f>SUM(B71:B77)</f>
        <v>2020000</v>
      </c>
      <c r="C70" s="13">
        <f>SUM(C71:C77)</f>
        <v>0</v>
      </c>
      <c r="D70" s="13">
        <f>SUM(D71:D77)</f>
        <v>2020000</v>
      </c>
      <c r="E70" s="13">
        <f>SUM(E71:E77)</f>
        <v>0</v>
      </c>
    </row>
    <row r="71" spans="1:5" ht="12.75">
      <c r="A71" t="s">
        <v>92</v>
      </c>
      <c r="B71" s="6">
        <v>200000</v>
      </c>
      <c r="C71" s="6">
        <v>0</v>
      </c>
      <c r="D71" s="6">
        <v>200000</v>
      </c>
      <c r="E71" s="6">
        <v>0</v>
      </c>
    </row>
    <row r="72" spans="1:5" ht="12.75">
      <c r="A72" t="s">
        <v>59</v>
      </c>
      <c r="B72" s="6">
        <v>50000</v>
      </c>
      <c r="C72" s="6">
        <v>0</v>
      </c>
      <c r="D72" s="6">
        <v>50000</v>
      </c>
      <c r="E72" s="6">
        <v>0</v>
      </c>
    </row>
    <row r="73" spans="1:5" ht="12.75">
      <c r="A73" t="s">
        <v>77</v>
      </c>
      <c r="B73" s="6">
        <v>100000</v>
      </c>
      <c r="C73" s="6">
        <v>0</v>
      </c>
      <c r="D73" s="6">
        <v>100000</v>
      </c>
      <c r="E73" s="6">
        <v>0</v>
      </c>
    </row>
    <row r="74" spans="1:5" ht="12.75">
      <c r="A74" t="s">
        <v>56</v>
      </c>
      <c r="B74" s="6">
        <v>100000</v>
      </c>
      <c r="C74" s="6">
        <v>0</v>
      </c>
      <c r="D74" s="6">
        <v>100000</v>
      </c>
      <c r="E74" s="6">
        <v>0</v>
      </c>
    </row>
    <row r="75" spans="1:5" ht="12.75">
      <c r="A75" t="s">
        <v>78</v>
      </c>
      <c r="B75" s="6">
        <v>50000</v>
      </c>
      <c r="C75" s="6">
        <v>0</v>
      </c>
      <c r="D75" s="6">
        <v>50000</v>
      </c>
      <c r="E75" s="6">
        <v>0</v>
      </c>
    </row>
    <row r="76" spans="1:5" ht="12.75">
      <c r="A76" t="s">
        <v>79</v>
      </c>
      <c r="B76" s="6">
        <v>20000</v>
      </c>
      <c r="C76" s="6">
        <v>0</v>
      </c>
      <c r="D76" s="6">
        <v>20000</v>
      </c>
      <c r="E76" s="6">
        <v>0</v>
      </c>
    </row>
    <row r="77" spans="1:5" ht="12.75">
      <c r="A77" t="s">
        <v>80</v>
      </c>
      <c r="B77" s="6">
        <v>1500000</v>
      </c>
      <c r="C77" s="6">
        <v>0</v>
      </c>
      <c r="D77" s="6">
        <v>1500000</v>
      </c>
      <c r="E77" s="6">
        <v>0</v>
      </c>
    </row>
    <row r="78" spans="1:5" ht="12.75">
      <c r="A78" s="10" t="s">
        <v>8</v>
      </c>
      <c r="B78" s="11">
        <f>+B88+B98+B79</f>
        <v>48327900</v>
      </c>
      <c r="C78" s="11">
        <f>+C88+C98+C79</f>
        <v>9962100</v>
      </c>
      <c r="D78" s="11">
        <f>+D88+D98+D79</f>
        <v>58290000</v>
      </c>
      <c r="E78" s="11">
        <f>+E88+E98+E79</f>
        <v>4842666.859999999</v>
      </c>
    </row>
    <row r="79" spans="1:5" ht="12.75">
      <c r="A79" s="12" t="s">
        <v>4</v>
      </c>
      <c r="B79" s="13">
        <f>SUM(B80:B87)</f>
        <v>23289999</v>
      </c>
      <c r="C79" s="13">
        <f>SUM(C80:C87)</f>
        <v>0</v>
      </c>
      <c r="D79" s="13">
        <f>SUM(D80:D87)</f>
        <v>23289999</v>
      </c>
      <c r="E79" s="13">
        <f>SUM(E80:E87)</f>
        <v>4842666.859999999</v>
      </c>
    </row>
    <row r="80" spans="1:5" ht="12.75">
      <c r="A80" t="s">
        <v>17</v>
      </c>
      <c r="B80" s="6">
        <v>16002256</v>
      </c>
      <c r="C80" s="6">
        <v>0</v>
      </c>
      <c r="D80" s="6">
        <v>16002256</v>
      </c>
      <c r="E80" s="6">
        <v>3502942.78</v>
      </c>
    </row>
    <row r="81" spans="1:5" ht="12.75">
      <c r="A81" t="s">
        <v>18</v>
      </c>
      <c r="B81" s="6">
        <v>1212000</v>
      </c>
      <c r="C81" s="6">
        <v>0</v>
      </c>
      <c r="D81" s="6">
        <v>1212000</v>
      </c>
      <c r="E81" s="6">
        <v>719000</v>
      </c>
    </row>
    <row r="82" spans="1:5" ht="12.75">
      <c r="A82" t="s">
        <v>20</v>
      </c>
      <c r="B82" s="6">
        <v>1434521</v>
      </c>
      <c r="C82" s="6">
        <v>0</v>
      </c>
      <c r="D82" s="6">
        <v>1434521</v>
      </c>
      <c r="E82" s="6">
        <v>0</v>
      </c>
    </row>
    <row r="83" spans="1:5" ht="12.75">
      <c r="A83" t="s">
        <v>21</v>
      </c>
      <c r="B83" s="6">
        <v>1434521</v>
      </c>
      <c r="C83" s="6">
        <v>0</v>
      </c>
      <c r="D83" s="6">
        <v>1434521</v>
      </c>
      <c r="E83" s="6">
        <v>0</v>
      </c>
    </row>
    <row r="84" spans="1:5" ht="12.75">
      <c r="A84" t="s">
        <v>23</v>
      </c>
      <c r="B84" s="6">
        <v>690450</v>
      </c>
      <c r="C84" s="6">
        <v>0</v>
      </c>
      <c r="D84" s="6">
        <v>690450</v>
      </c>
      <c r="E84" s="6">
        <v>0</v>
      </c>
    </row>
    <row r="85" spans="1:5" ht="12.75">
      <c r="A85" t="s">
        <v>24</v>
      </c>
      <c r="B85" s="6">
        <v>1156145</v>
      </c>
      <c r="C85" s="6">
        <v>0</v>
      </c>
      <c r="D85" s="6">
        <v>1156145</v>
      </c>
      <c r="E85" s="6">
        <v>287251.54</v>
      </c>
    </row>
    <row r="86" spans="1:5" ht="12.75">
      <c r="A86" t="s">
        <v>25</v>
      </c>
      <c r="B86" s="6">
        <v>1203468</v>
      </c>
      <c r="C86" s="6">
        <v>0</v>
      </c>
      <c r="D86" s="6">
        <v>1203468</v>
      </c>
      <c r="E86" s="6">
        <v>299757.94</v>
      </c>
    </row>
    <row r="87" spans="1:5" ht="12.75">
      <c r="A87" t="s">
        <v>26</v>
      </c>
      <c r="B87" s="6">
        <v>156638</v>
      </c>
      <c r="C87" s="6">
        <v>0</v>
      </c>
      <c r="D87" s="6">
        <v>156638</v>
      </c>
      <c r="E87" s="6">
        <v>33714.6</v>
      </c>
    </row>
    <row r="88" spans="1:5" ht="12.75">
      <c r="A88" s="12" t="s">
        <v>5</v>
      </c>
      <c r="B88" s="13">
        <f>SUM(B89:B97)</f>
        <v>24651071</v>
      </c>
      <c r="C88" s="13">
        <f>SUM(C89:C97)</f>
        <v>9962100</v>
      </c>
      <c r="D88" s="13">
        <f>SUM(D89:D97)</f>
        <v>34613171</v>
      </c>
      <c r="E88" s="13">
        <f>SUM(E89:E97)</f>
        <v>0</v>
      </c>
    </row>
    <row r="89" spans="1:5" ht="12.75">
      <c r="A89" t="s">
        <v>27</v>
      </c>
      <c r="B89" s="6">
        <v>257143</v>
      </c>
      <c r="C89" s="6">
        <v>0</v>
      </c>
      <c r="D89" s="6">
        <v>257143</v>
      </c>
      <c r="E89" s="6">
        <v>0</v>
      </c>
    </row>
    <row r="90" spans="1:5" ht="12.75">
      <c r="A90" t="s">
        <v>32</v>
      </c>
      <c r="B90" s="6">
        <v>1827713</v>
      </c>
      <c r="C90" s="6">
        <v>0</v>
      </c>
      <c r="D90" s="6">
        <v>1827713</v>
      </c>
      <c r="E90" s="6">
        <v>0</v>
      </c>
    </row>
    <row r="91" spans="1:5" ht="12.75">
      <c r="A91" t="s">
        <v>57</v>
      </c>
      <c r="B91" s="6">
        <v>5447943</v>
      </c>
      <c r="C91" s="6">
        <v>9962100</v>
      </c>
      <c r="D91" s="6">
        <v>15410043</v>
      </c>
      <c r="E91" s="6">
        <v>0</v>
      </c>
    </row>
    <row r="92" spans="1:5" ht="12.75">
      <c r="A92" t="s">
        <v>34</v>
      </c>
      <c r="B92" s="6">
        <v>1000000</v>
      </c>
      <c r="C92" s="6">
        <v>0</v>
      </c>
      <c r="D92" s="6">
        <v>1000000</v>
      </c>
      <c r="E92" s="6">
        <v>0</v>
      </c>
    </row>
    <row r="93" spans="1:5" ht="12.75">
      <c r="A93" t="s">
        <v>67</v>
      </c>
      <c r="B93" s="6">
        <v>1302000</v>
      </c>
      <c r="C93" s="6">
        <v>0</v>
      </c>
      <c r="D93" s="6">
        <v>1302000</v>
      </c>
      <c r="E93" s="6">
        <v>0</v>
      </c>
    </row>
    <row r="94" spans="1:5" ht="12.75">
      <c r="A94" t="s">
        <v>81</v>
      </c>
      <c r="B94" s="6">
        <v>160000</v>
      </c>
      <c r="C94" s="6">
        <v>0</v>
      </c>
      <c r="D94" s="6">
        <v>160000</v>
      </c>
      <c r="E94" s="6">
        <v>0</v>
      </c>
    </row>
    <row r="95" spans="1:5" ht="12.75">
      <c r="A95" t="s">
        <v>60</v>
      </c>
      <c r="B95" s="6">
        <v>600000</v>
      </c>
      <c r="C95" s="6">
        <v>0</v>
      </c>
      <c r="D95" s="6">
        <v>600000</v>
      </c>
      <c r="E95" s="6">
        <v>0</v>
      </c>
    </row>
    <row r="96" spans="1:5" ht="12.75">
      <c r="A96" t="s">
        <v>40</v>
      </c>
      <c r="B96" s="6">
        <v>1402972</v>
      </c>
      <c r="C96" s="6">
        <v>0</v>
      </c>
      <c r="D96" s="6">
        <v>1402972</v>
      </c>
      <c r="E96" s="6">
        <v>0</v>
      </c>
    </row>
    <row r="97" spans="1:5" ht="12.75">
      <c r="A97" t="s">
        <v>61</v>
      </c>
      <c r="B97" s="6">
        <v>12653300</v>
      </c>
      <c r="C97" s="6">
        <v>0</v>
      </c>
      <c r="D97" s="6">
        <v>12653300</v>
      </c>
      <c r="E97" s="6">
        <v>0</v>
      </c>
    </row>
    <row r="98" spans="1:5" ht="12.75">
      <c r="A98" s="12" t="s">
        <v>6</v>
      </c>
      <c r="B98" s="13">
        <f>SUM(B99)</f>
        <v>386830</v>
      </c>
      <c r="C98" s="13">
        <f>SUM(C99)</f>
        <v>0</v>
      </c>
      <c r="D98" s="13">
        <f>SUM(D99)</f>
        <v>386830</v>
      </c>
      <c r="E98" s="13">
        <f>SUM(E99)</f>
        <v>0</v>
      </c>
    </row>
    <row r="99" spans="1:5" ht="12.75">
      <c r="A99" t="s">
        <v>84</v>
      </c>
      <c r="B99" s="6">
        <v>386830</v>
      </c>
      <c r="C99" s="6">
        <v>0</v>
      </c>
      <c r="D99" s="6">
        <v>386830</v>
      </c>
      <c r="E99" s="6">
        <v>0</v>
      </c>
    </row>
    <row r="100" spans="1:5" ht="12.75">
      <c r="A100" s="10" t="s">
        <v>9</v>
      </c>
      <c r="B100" s="11">
        <f>+B101+B111+B119</f>
        <v>68849263</v>
      </c>
      <c r="C100" s="11">
        <f>+C101+C111+C119</f>
        <v>1000000</v>
      </c>
      <c r="D100" s="11">
        <f>+D101+D111+D119</f>
        <v>69849263</v>
      </c>
      <c r="E100" s="11">
        <f>+E101+E111+E119</f>
        <v>7561558.52</v>
      </c>
    </row>
    <row r="101" spans="1:5" ht="12.75">
      <c r="A101" s="12" t="s">
        <v>4</v>
      </c>
      <c r="B101" s="13">
        <f>SUM(B102:B110)</f>
        <v>55746972</v>
      </c>
      <c r="C101" s="13">
        <f>SUM(C102:C110)</f>
        <v>0</v>
      </c>
      <c r="D101" s="13">
        <f>SUM(D102:D110)</f>
        <v>55746972</v>
      </c>
      <c r="E101" s="13">
        <f>SUM(E102:E110)</f>
        <v>7561558.52</v>
      </c>
    </row>
    <row r="102" spans="1:5" ht="12.75">
      <c r="A102" t="s">
        <v>17</v>
      </c>
      <c r="B102" s="6">
        <v>32872800</v>
      </c>
      <c r="C102" s="6">
        <v>0</v>
      </c>
      <c r="D102" s="6">
        <v>32872800</v>
      </c>
      <c r="E102" s="6">
        <v>5723628</v>
      </c>
    </row>
    <row r="103" spans="1:5" ht="12.75">
      <c r="A103" t="s">
        <v>18</v>
      </c>
      <c r="B103" s="6">
        <v>7330368</v>
      </c>
      <c r="C103" s="6">
        <v>0</v>
      </c>
      <c r="D103" s="6">
        <v>7330368</v>
      </c>
      <c r="E103" s="6">
        <v>847000</v>
      </c>
    </row>
    <row r="104" spans="1:5" ht="12.75">
      <c r="A104" t="s">
        <v>65</v>
      </c>
      <c r="B104" s="6">
        <v>1320000</v>
      </c>
      <c r="C104" s="6">
        <v>0</v>
      </c>
      <c r="D104" s="6">
        <v>1320000</v>
      </c>
      <c r="E104" s="6">
        <v>0</v>
      </c>
    </row>
    <row r="105" spans="1:5" ht="12.75">
      <c r="A105" t="s">
        <v>20</v>
      </c>
      <c r="B105" s="6">
        <v>3460264</v>
      </c>
      <c r="C105" s="6">
        <v>0</v>
      </c>
      <c r="D105" s="6">
        <v>3460264</v>
      </c>
      <c r="E105" s="6">
        <v>0</v>
      </c>
    </row>
    <row r="106" spans="1:5" ht="12.75">
      <c r="A106" t="s">
        <v>21</v>
      </c>
      <c r="B106" s="6">
        <v>3460264</v>
      </c>
      <c r="C106" s="6">
        <v>0</v>
      </c>
      <c r="D106" s="6">
        <v>3460264</v>
      </c>
      <c r="E106" s="6">
        <v>0</v>
      </c>
    </row>
    <row r="107" spans="1:5" ht="12.75">
      <c r="A107" t="s">
        <v>23</v>
      </c>
      <c r="B107" s="6">
        <v>1010350</v>
      </c>
      <c r="C107" s="6">
        <v>0</v>
      </c>
      <c r="D107" s="6">
        <v>1010350</v>
      </c>
      <c r="E107" s="6">
        <v>0</v>
      </c>
    </row>
    <row r="108" spans="1:5" ht="12.75">
      <c r="A108" t="s">
        <v>24</v>
      </c>
      <c r="B108" s="6">
        <v>2941368</v>
      </c>
      <c r="C108" s="6">
        <v>0</v>
      </c>
      <c r="D108" s="6">
        <v>2941368</v>
      </c>
      <c r="E108" s="6">
        <v>462774.84</v>
      </c>
    </row>
    <row r="109" spans="1:5" ht="12.75">
      <c r="A109" t="s">
        <v>25</v>
      </c>
      <c r="B109" s="6">
        <v>2969909</v>
      </c>
      <c r="C109" s="6">
        <v>0</v>
      </c>
      <c r="D109" s="6">
        <v>2969909</v>
      </c>
      <c r="E109" s="6">
        <v>466514.58</v>
      </c>
    </row>
    <row r="110" spans="1:5" ht="12.75">
      <c r="A110" t="s">
        <v>26</v>
      </c>
      <c r="B110" s="6">
        <v>381649</v>
      </c>
      <c r="C110" s="6">
        <v>0</v>
      </c>
      <c r="D110" s="6">
        <v>381649</v>
      </c>
      <c r="E110" s="6">
        <v>61641.1</v>
      </c>
    </row>
    <row r="111" spans="1:5" ht="12.75">
      <c r="A111" s="12" t="s">
        <v>5</v>
      </c>
      <c r="B111" s="13">
        <f>SUM(B112:B118)</f>
        <v>12690291</v>
      </c>
      <c r="C111" s="13">
        <f>SUM(C112:C118)</f>
        <v>1000000</v>
      </c>
      <c r="D111" s="13">
        <f>SUM(D112:D118)</f>
        <v>13690291</v>
      </c>
      <c r="E111" s="13">
        <f>SUM(E112:E118)</f>
        <v>0</v>
      </c>
    </row>
    <row r="112" spans="1:5" ht="12.75">
      <c r="A112" t="s">
        <v>57</v>
      </c>
      <c r="B112" s="6">
        <v>2302000</v>
      </c>
      <c r="C112" s="6">
        <v>0</v>
      </c>
      <c r="D112" s="6">
        <v>2302000</v>
      </c>
      <c r="E112" s="6">
        <v>0</v>
      </c>
    </row>
    <row r="113" spans="1:5" ht="12.75">
      <c r="A113" t="s">
        <v>34</v>
      </c>
      <c r="B113" s="6">
        <v>1840000</v>
      </c>
      <c r="C113" s="6">
        <v>1000000</v>
      </c>
      <c r="D113" s="6">
        <v>2840000</v>
      </c>
      <c r="E113" s="6">
        <v>0</v>
      </c>
    </row>
    <row r="114" spans="1:5" ht="12.75">
      <c r="A114" t="s">
        <v>82</v>
      </c>
      <c r="B114" s="6">
        <v>90000</v>
      </c>
      <c r="C114" s="6">
        <v>0</v>
      </c>
      <c r="D114" s="6">
        <v>90000</v>
      </c>
      <c r="E114" s="6">
        <v>0</v>
      </c>
    </row>
    <row r="115" spans="1:5" ht="12.75">
      <c r="A115" t="s">
        <v>58</v>
      </c>
      <c r="B115" s="6">
        <v>48150</v>
      </c>
      <c r="C115" s="6">
        <v>0</v>
      </c>
      <c r="D115" s="6">
        <v>48150</v>
      </c>
      <c r="E115" s="6">
        <v>0</v>
      </c>
    </row>
    <row r="116" spans="1:5" ht="12.75">
      <c r="A116" t="s">
        <v>72</v>
      </c>
      <c r="B116" s="6">
        <v>4800</v>
      </c>
      <c r="C116" s="6">
        <v>0</v>
      </c>
      <c r="D116" s="6">
        <v>4800</v>
      </c>
      <c r="E116" s="6">
        <v>0</v>
      </c>
    </row>
    <row r="117" spans="1:5" ht="12.75">
      <c r="A117" t="s">
        <v>40</v>
      </c>
      <c r="B117" s="6">
        <v>60000</v>
      </c>
      <c r="C117" s="6">
        <v>0</v>
      </c>
      <c r="D117" s="6">
        <v>60000</v>
      </c>
      <c r="E117" s="6">
        <v>0</v>
      </c>
    </row>
    <row r="118" spans="1:5" ht="12.75">
      <c r="A118" t="s">
        <v>61</v>
      </c>
      <c r="B118" s="6">
        <v>8345341</v>
      </c>
      <c r="C118" s="6">
        <v>0</v>
      </c>
      <c r="D118" s="6">
        <v>8345341</v>
      </c>
      <c r="E118" s="6">
        <v>0</v>
      </c>
    </row>
    <row r="119" spans="1:5" ht="12.75">
      <c r="A119" s="12" t="s">
        <v>6</v>
      </c>
      <c r="B119" s="13">
        <f>SUM(B120:B122)</f>
        <v>412000</v>
      </c>
      <c r="C119" s="13">
        <f>SUM(C120:C122)</f>
        <v>0</v>
      </c>
      <c r="D119" s="13">
        <f>SUM(D120:D122)</f>
        <v>412000</v>
      </c>
      <c r="E119" s="13">
        <f>SUM(E120:E122)</f>
        <v>0</v>
      </c>
    </row>
    <row r="120" spans="1:5" ht="12.75">
      <c r="A120" t="s">
        <v>49</v>
      </c>
      <c r="B120" s="6">
        <v>150000</v>
      </c>
      <c r="C120" s="6">
        <v>0</v>
      </c>
      <c r="D120" s="6">
        <v>150000</v>
      </c>
      <c r="E120" s="6">
        <v>0</v>
      </c>
    </row>
    <row r="121" spans="1:5" ht="12.75">
      <c r="A121" t="s">
        <v>83</v>
      </c>
      <c r="B121" s="6">
        <v>62000</v>
      </c>
      <c r="C121" s="6">
        <v>0</v>
      </c>
      <c r="D121" s="6">
        <v>62000</v>
      </c>
      <c r="E121" s="6">
        <v>0</v>
      </c>
    </row>
    <row r="122" spans="1:5" ht="12.75">
      <c r="A122" t="s">
        <v>84</v>
      </c>
      <c r="B122" s="6">
        <v>200000</v>
      </c>
      <c r="C122" s="6">
        <v>0</v>
      </c>
      <c r="D122" s="6">
        <v>200000</v>
      </c>
      <c r="E122" s="6">
        <v>0</v>
      </c>
    </row>
    <row r="123" spans="1:5" ht="12.75">
      <c r="A123" s="10" t="s">
        <v>10</v>
      </c>
      <c r="B123" s="11">
        <f>+B124+B133+B137</f>
        <v>34575276</v>
      </c>
      <c r="C123" s="11">
        <f>+C124+C133</f>
        <v>0</v>
      </c>
      <c r="D123" s="11">
        <f>+D124+D133+D137</f>
        <v>34575276</v>
      </c>
      <c r="E123" s="11">
        <f>+E124+E133+E137</f>
        <v>4934275.37</v>
      </c>
    </row>
    <row r="124" spans="1:5" ht="12.75">
      <c r="A124" s="12" t="s">
        <v>4</v>
      </c>
      <c r="B124" s="13">
        <f>SUM(B125:B132)</f>
        <v>31818248</v>
      </c>
      <c r="C124" s="13">
        <f>SUM(C125:C132)</f>
        <v>0</v>
      </c>
      <c r="D124" s="13">
        <f>SUM(D125:D132)</f>
        <v>31818248</v>
      </c>
      <c r="E124" s="13">
        <f>SUM(E125:E132)</f>
        <v>4934275.37</v>
      </c>
    </row>
    <row r="125" spans="1:5" ht="12.75">
      <c r="A125" t="s">
        <v>17</v>
      </c>
      <c r="B125" s="6">
        <v>19444712</v>
      </c>
      <c r="C125" s="6">
        <v>0</v>
      </c>
      <c r="D125" s="6">
        <v>19444712</v>
      </c>
      <c r="E125" s="6">
        <v>3984785.4</v>
      </c>
    </row>
    <row r="126" spans="1:5" ht="12.75">
      <c r="A126" t="s">
        <v>18</v>
      </c>
      <c r="B126" s="6">
        <v>4896000</v>
      </c>
      <c r="C126" s="6">
        <v>0</v>
      </c>
      <c r="D126" s="6">
        <v>4896000</v>
      </c>
      <c r="E126" s="6">
        <v>303366.67</v>
      </c>
    </row>
    <row r="127" spans="1:5" ht="12.75">
      <c r="A127" t="s">
        <v>20</v>
      </c>
      <c r="B127" s="6">
        <v>2028393</v>
      </c>
      <c r="C127" s="6">
        <v>0</v>
      </c>
      <c r="D127" s="6">
        <v>2028393</v>
      </c>
      <c r="E127" s="6">
        <v>0</v>
      </c>
    </row>
    <row r="128" spans="1:5" ht="12.75">
      <c r="A128" t="s">
        <v>21</v>
      </c>
      <c r="B128" s="6">
        <v>2028393</v>
      </c>
      <c r="C128" s="6">
        <v>0</v>
      </c>
      <c r="D128" s="6">
        <v>2028393</v>
      </c>
      <c r="E128" s="6">
        <v>0</v>
      </c>
    </row>
    <row r="129" spans="1:5" ht="12.75">
      <c r="A129" t="s">
        <v>23</v>
      </c>
      <c r="B129" s="6">
        <v>58000</v>
      </c>
      <c r="C129" s="6">
        <v>0</v>
      </c>
      <c r="D129" s="6">
        <v>58000</v>
      </c>
      <c r="E129" s="6">
        <v>0</v>
      </c>
    </row>
    <row r="130" spans="1:5" ht="12.75">
      <c r="A130" t="s">
        <v>24</v>
      </c>
      <c r="B130" s="6">
        <v>1560332</v>
      </c>
      <c r="C130" s="6">
        <v>0</v>
      </c>
      <c r="D130" s="6">
        <v>1560332</v>
      </c>
      <c r="E130" s="6">
        <v>300947.28</v>
      </c>
    </row>
    <row r="131" spans="1:5" ht="12.75">
      <c r="A131" t="s">
        <v>25</v>
      </c>
      <c r="B131" s="6">
        <v>1586925</v>
      </c>
      <c r="C131" s="6">
        <v>0</v>
      </c>
      <c r="D131" s="6">
        <v>1586925</v>
      </c>
      <c r="E131" s="6">
        <v>304458.81</v>
      </c>
    </row>
    <row r="132" spans="1:5" ht="12.75">
      <c r="A132" t="s">
        <v>26</v>
      </c>
      <c r="B132" s="6">
        <v>215493</v>
      </c>
      <c r="C132" s="6">
        <v>0</v>
      </c>
      <c r="D132" s="6">
        <v>215493</v>
      </c>
      <c r="E132" s="6">
        <v>40717.21</v>
      </c>
    </row>
    <row r="133" spans="1:5" ht="12.75">
      <c r="A133" s="12" t="s">
        <v>5</v>
      </c>
      <c r="B133" s="13">
        <f>SUM(B134:B136)</f>
        <v>2741605</v>
      </c>
      <c r="C133" s="13">
        <f>SUM(C134:C136)</f>
        <v>0</v>
      </c>
      <c r="D133" s="13">
        <f>SUM(D134:D136)</f>
        <v>2741605</v>
      </c>
      <c r="E133" s="13">
        <f>SUM(E134:E136)</f>
        <v>0</v>
      </c>
    </row>
    <row r="134" spans="1:5" ht="12.75">
      <c r="A134" t="s">
        <v>33</v>
      </c>
      <c r="B134" s="6">
        <v>942000</v>
      </c>
      <c r="C134" s="6">
        <v>0</v>
      </c>
      <c r="D134" s="6">
        <v>942000</v>
      </c>
      <c r="E134" s="6">
        <v>0</v>
      </c>
    </row>
    <row r="135" spans="1:5" ht="12.75">
      <c r="A135" t="s">
        <v>34</v>
      </c>
      <c r="B135" s="6">
        <v>935600</v>
      </c>
      <c r="C135" s="6">
        <v>0</v>
      </c>
      <c r="D135" s="6">
        <v>935600</v>
      </c>
      <c r="E135" s="6">
        <v>0</v>
      </c>
    </row>
    <row r="136" spans="1:5" ht="12.75">
      <c r="A136" t="s">
        <v>40</v>
      </c>
      <c r="B136" s="6">
        <v>864005</v>
      </c>
      <c r="C136" s="6">
        <v>0</v>
      </c>
      <c r="D136" s="6">
        <v>864005</v>
      </c>
      <c r="E136" s="6">
        <v>0</v>
      </c>
    </row>
    <row r="137" spans="1:5" ht="12.75">
      <c r="A137" s="12" t="s">
        <v>6</v>
      </c>
      <c r="B137" s="13">
        <f>SUM(B138)</f>
        <v>15423</v>
      </c>
      <c r="C137" s="13">
        <f>SUM(C138)</f>
        <v>0</v>
      </c>
      <c r="D137" s="13">
        <f>SUM(D138)</f>
        <v>15423</v>
      </c>
      <c r="E137" s="13">
        <f>SUM(E138)</f>
        <v>0</v>
      </c>
    </row>
    <row r="138" spans="1:5" ht="12.75">
      <c r="A138" t="s">
        <v>41</v>
      </c>
      <c r="B138" s="6">
        <v>15423</v>
      </c>
      <c r="C138" s="6">
        <v>0</v>
      </c>
      <c r="D138" s="6">
        <v>15423</v>
      </c>
      <c r="E138" s="6">
        <v>0</v>
      </c>
    </row>
    <row r="139" spans="1:5" ht="12.75">
      <c r="A139" s="10" t="s">
        <v>11</v>
      </c>
      <c r="B139" s="11">
        <f>+B149+B140</f>
        <v>25323046</v>
      </c>
      <c r="C139" s="11">
        <f>+C149+C140</f>
        <v>0</v>
      </c>
      <c r="D139" s="11">
        <f>+D149+D140</f>
        <v>25323046</v>
      </c>
      <c r="E139" s="11">
        <f>+E149+E140</f>
        <v>4116027.52</v>
      </c>
    </row>
    <row r="140" spans="1:5" ht="12.75">
      <c r="A140" s="12" t="s">
        <v>4</v>
      </c>
      <c r="B140" s="13">
        <f>SUM(B141:B148)</f>
        <v>25023046</v>
      </c>
      <c r="C140" s="13">
        <f>SUM(C141:C148)</f>
        <v>0</v>
      </c>
      <c r="D140" s="13">
        <f>SUM(D141:D148)</f>
        <v>25023046</v>
      </c>
      <c r="E140" s="13">
        <f>SUM(E141:E148)</f>
        <v>4116027.52</v>
      </c>
    </row>
    <row r="141" spans="1:5" ht="12.75">
      <c r="A141" t="s">
        <v>17</v>
      </c>
      <c r="B141" s="6">
        <v>13376760</v>
      </c>
      <c r="C141" s="6">
        <v>0</v>
      </c>
      <c r="D141" s="6">
        <v>13376760</v>
      </c>
      <c r="E141" s="6">
        <v>3041980</v>
      </c>
    </row>
    <row r="142" spans="1:5" ht="12.75">
      <c r="A142" t="s">
        <v>18</v>
      </c>
      <c r="B142" s="6">
        <v>5340000</v>
      </c>
      <c r="C142" s="6">
        <v>0</v>
      </c>
      <c r="D142" s="6">
        <v>5340000</v>
      </c>
      <c r="E142" s="6">
        <v>530000</v>
      </c>
    </row>
    <row r="143" spans="1:5" ht="12.75">
      <c r="A143" t="s">
        <v>20</v>
      </c>
      <c r="B143" s="6">
        <v>1597691</v>
      </c>
      <c r="C143" s="6">
        <v>0</v>
      </c>
      <c r="D143" s="6">
        <v>1597691</v>
      </c>
      <c r="E143" s="6">
        <v>0</v>
      </c>
    </row>
    <row r="144" spans="1:5" ht="12.75">
      <c r="A144" t="s">
        <v>21</v>
      </c>
      <c r="B144" s="6">
        <v>1559730</v>
      </c>
      <c r="C144" s="6">
        <v>0</v>
      </c>
      <c r="D144" s="6">
        <v>1559730</v>
      </c>
      <c r="E144" s="6">
        <v>0</v>
      </c>
    </row>
    <row r="145" spans="1:5" ht="12.75">
      <c r="A145" t="s">
        <v>23</v>
      </c>
      <c r="B145" s="6">
        <v>292650</v>
      </c>
      <c r="C145" s="6">
        <v>0</v>
      </c>
      <c r="D145" s="6">
        <v>292650</v>
      </c>
      <c r="E145" s="6">
        <v>0</v>
      </c>
    </row>
    <row r="146" spans="1:5" ht="12.75">
      <c r="A146" t="s">
        <v>24</v>
      </c>
      <c r="B146" s="6">
        <v>1327019</v>
      </c>
      <c r="C146" s="6">
        <v>0</v>
      </c>
      <c r="D146" s="6">
        <v>1327019</v>
      </c>
      <c r="E146" s="6">
        <v>253253.42</v>
      </c>
    </row>
    <row r="147" spans="1:5" ht="12.75">
      <c r="A147" t="s">
        <v>25</v>
      </c>
      <c r="B147" s="6">
        <v>1328890</v>
      </c>
      <c r="C147" s="6">
        <v>0</v>
      </c>
      <c r="D147" s="6">
        <v>1328890</v>
      </c>
      <c r="E147" s="6">
        <v>253610.58</v>
      </c>
    </row>
    <row r="148" spans="1:5" ht="12.75">
      <c r="A148" t="s">
        <v>26</v>
      </c>
      <c r="B148" s="6">
        <v>200306</v>
      </c>
      <c r="C148" s="6">
        <v>0</v>
      </c>
      <c r="D148" s="6">
        <v>200306</v>
      </c>
      <c r="E148" s="6">
        <v>37183.52</v>
      </c>
    </row>
    <row r="149" spans="1:5" ht="12.75">
      <c r="A149" s="12" t="s">
        <v>5</v>
      </c>
      <c r="B149" s="13">
        <f>SUM(B150)</f>
        <v>300000</v>
      </c>
      <c r="C149" s="13">
        <f>SUM(C150)</f>
        <v>0</v>
      </c>
      <c r="D149" s="13">
        <f>SUM(D150)</f>
        <v>300000</v>
      </c>
      <c r="E149" s="13">
        <f>SUM(E150)</f>
        <v>0</v>
      </c>
    </row>
    <row r="150" spans="1:5" ht="12.75">
      <c r="A150" t="s">
        <v>33</v>
      </c>
      <c r="B150" s="6">
        <v>300000</v>
      </c>
      <c r="C150" s="6">
        <v>0</v>
      </c>
      <c r="D150" s="6">
        <v>300000</v>
      </c>
      <c r="E150" s="6">
        <v>0</v>
      </c>
    </row>
    <row r="151" spans="1:5" ht="12.75">
      <c r="A151" s="10" t="s">
        <v>12</v>
      </c>
      <c r="B151" s="11">
        <f>+B152+B161+B167+B171</f>
        <v>18426563</v>
      </c>
      <c r="C151" s="11">
        <f>+C152+C161+C167+C171</f>
        <v>0</v>
      </c>
      <c r="D151" s="11">
        <f>+D152+D161+D167+D171</f>
        <v>18426563</v>
      </c>
      <c r="E151" s="11">
        <f>+E152+E161+E167+E171</f>
        <v>2597305.72</v>
      </c>
    </row>
    <row r="152" spans="1:5" ht="12.75">
      <c r="A152" s="12" t="s">
        <v>4</v>
      </c>
      <c r="B152" s="13">
        <f>SUM(B153:B160)</f>
        <v>16896563</v>
      </c>
      <c r="C152" s="13">
        <f>SUM(C153:C160)</f>
        <v>0</v>
      </c>
      <c r="D152" s="13">
        <f>SUM(D153:D160)</f>
        <v>16896563</v>
      </c>
      <c r="E152" s="13">
        <f>SUM(E153:E160)</f>
        <v>2597305.72</v>
      </c>
    </row>
    <row r="153" spans="1:5" ht="12.75">
      <c r="A153" t="s">
        <v>17</v>
      </c>
      <c r="B153" s="6">
        <v>10909200</v>
      </c>
      <c r="C153" s="6">
        <v>0</v>
      </c>
      <c r="D153" s="6">
        <v>10909200</v>
      </c>
      <c r="E153" s="6">
        <v>2160700</v>
      </c>
    </row>
    <row r="154" spans="1:5" ht="12.75">
      <c r="A154" t="s">
        <v>18</v>
      </c>
      <c r="B154" s="6">
        <v>1470000</v>
      </c>
      <c r="C154" s="6">
        <v>0</v>
      </c>
      <c r="D154" s="6">
        <v>1470000</v>
      </c>
      <c r="E154" s="6">
        <v>94000</v>
      </c>
    </row>
    <row r="155" spans="1:5" ht="12.75">
      <c r="A155" t="s">
        <v>20</v>
      </c>
      <c r="B155" s="6">
        <v>1066913</v>
      </c>
      <c r="C155" s="6">
        <v>0</v>
      </c>
      <c r="D155" s="6">
        <v>1066913</v>
      </c>
      <c r="E155" s="6">
        <v>0</v>
      </c>
    </row>
    <row r="156" spans="1:5" ht="12.75">
      <c r="A156" t="s">
        <v>21</v>
      </c>
      <c r="B156" s="6">
        <v>1031600</v>
      </c>
      <c r="C156" s="6">
        <v>0</v>
      </c>
      <c r="D156" s="6">
        <v>1031600</v>
      </c>
      <c r="E156" s="6">
        <v>0</v>
      </c>
    </row>
    <row r="157" spans="1:5" ht="12.75">
      <c r="A157" t="s">
        <v>23</v>
      </c>
      <c r="B157" s="6">
        <v>530850</v>
      </c>
      <c r="C157" s="6">
        <v>0</v>
      </c>
      <c r="D157" s="6">
        <v>530850</v>
      </c>
      <c r="E157" s="6">
        <v>0</v>
      </c>
    </row>
    <row r="158" spans="1:5" ht="12.75">
      <c r="A158" t="s">
        <v>24</v>
      </c>
      <c r="B158" s="6">
        <v>881940</v>
      </c>
      <c r="C158" s="6">
        <v>0</v>
      </c>
      <c r="D158" s="6">
        <v>881940</v>
      </c>
      <c r="E158" s="6">
        <v>159858.24</v>
      </c>
    </row>
    <row r="159" spans="1:5" ht="12.75">
      <c r="A159" t="s">
        <v>25</v>
      </c>
      <c r="B159" s="6">
        <v>883183</v>
      </c>
      <c r="C159" s="6">
        <v>0</v>
      </c>
      <c r="D159" s="6">
        <v>883183</v>
      </c>
      <c r="E159" s="6">
        <v>160083.7</v>
      </c>
    </row>
    <row r="160" spans="1:5" ht="12.75">
      <c r="A160" t="s">
        <v>26</v>
      </c>
      <c r="B160" s="6">
        <v>122877</v>
      </c>
      <c r="C160" s="6">
        <v>0</v>
      </c>
      <c r="D160" s="6">
        <v>122877</v>
      </c>
      <c r="E160" s="6">
        <v>22663.78</v>
      </c>
    </row>
    <row r="161" spans="1:5" ht="12.75">
      <c r="A161" s="12" t="s">
        <v>5</v>
      </c>
      <c r="B161" s="13">
        <f>SUM(B162:B166)</f>
        <v>915000</v>
      </c>
      <c r="C161" s="13">
        <f>SUM(C162:C166)</f>
        <v>0</v>
      </c>
      <c r="D161" s="13">
        <f>SUM(D162:D166)</f>
        <v>915000</v>
      </c>
      <c r="E161" s="13">
        <f>SUM(E162:E166)</f>
        <v>0</v>
      </c>
    </row>
    <row r="162" spans="1:5" ht="12.75">
      <c r="A162" t="s">
        <v>32</v>
      </c>
      <c r="B162" s="6">
        <v>25000</v>
      </c>
      <c r="C162" s="6">
        <v>0</v>
      </c>
      <c r="D162" s="6">
        <v>25000</v>
      </c>
      <c r="E162" s="6">
        <v>0</v>
      </c>
    </row>
    <row r="163" spans="1:5" ht="12.75">
      <c r="A163" t="s">
        <v>33</v>
      </c>
      <c r="B163" s="6">
        <v>40000</v>
      </c>
      <c r="C163" s="6">
        <v>0</v>
      </c>
      <c r="D163" s="6">
        <v>40000</v>
      </c>
      <c r="E163" s="6">
        <v>0</v>
      </c>
    </row>
    <row r="164" spans="1:5" ht="12.75">
      <c r="A164" t="s">
        <v>34</v>
      </c>
      <c r="B164" s="6">
        <v>200000</v>
      </c>
      <c r="C164" s="6">
        <v>0</v>
      </c>
      <c r="D164" s="6">
        <v>200000</v>
      </c>
      <c r="E164" s="6">
        <v>0</v>
      </c>
    </row>
    <row r="165" spans="1:5" ht="12.75">
      <c r="A165" t="s">
        <v>60</v>
      </c>
      <c r="B165" s="6">
        <v>500000</v>
      </c>
      <c r="C165" s="6">
        <v>0</v>
      </c>
      <c r="D165" s="6">
        <v>500000</v>
      </c>
      <c r="E165" s="6">
        <v>0</v>
      </c>
    </row>
    <row r="166" spans="1:5" ht="12.75">
      <c r="A166" t="s">
        <v>40</v>
      </c>
      <c r="B166" s="6">
        <v>150000</v>
      </c>
      <c r="C166" s="6">
        <v>0</v>
      </c>
      <c r="D166" s="6">
        <v>150000</v>
      </c>
      <c r="E166" s="6">
        <v>0</v>
      </c>
    </row>
    <row r="167" spans="1:5" ht="12.75">
      <c r="A167" s="12" t="s">
        <v>6</v>
      </c>
      <c r="B167" s="13">
        <f>SUM(B168:B170)</f>
        <v>545000</v>
      </c>
      <c r="C167" s="13">
        <f>SUM(C168:C170)</f>
        <v>0</v>
      </c>
      <c r="D167" s="13">
        <f>SUM(D168:D170)</f>
        <v>545000</v>
      </c>
      <c r="E167" s="13">
        <f>SUM(E168:E170)</f>
        <v>0</v>
      </c>
    </row>
    <row r="168" spans="1:5" ht="12.75">
      <c r="A168" t="s">
        <v>41</v>
      </c>
      <c r="B168" s="6">
        <v>200000</v>
      </c>
      <c r="C168" s="6">
        <v>0</v>
      </c>
      <c r="D168" s="6">
        <v>200000</v>
      </c>
      <c r="E168" s="6">
        <v>0</v>
      </c>
    </row>
    <row r="169" spans="1:5" ht="12.75">
      <c r="A169" t="s">
        <v>62</v>
      </c>
      <c r="B169" s="6">
        <v>90000</v>
      </c>
      <c r="C169" s="6">
        <v>0</v>
      </c>
      <c r="D169" s="6">
        <v>90000</v>
      </c>
      <c r="E169" s="6">
        <v>0</v>
      </c>
    </row>
    <row r="170" spans="1:5" ht="12.75">
      <c r="A170" t="s">
        <v>84</v>
      </c>
      <c r="B170" s="6">
        <v>255000</v>
      </c>
      <c r="C170" s="6">
        <v>0</v>
      </c>
      <c r="D170" s="6">
        <v>255000</v>
      </c>
      <c r="E170" s="6">
        <v>0</v>
      </c>
    </row>
    <row r="171" spans="1:5" ht="12.75">
      <c r="A171" s="14" t="s">
        <v>7</v>
      </c>
      <c r="B171" s="15">
        <f>SUM(B172)</f>
        <v>70000</v>
      </c>
      <c r="C171" s="15">
        <f>SUM(C172)</f>
        <v>0</v>
      </c>
      <c r="D171" s="15">
        <f>SUM(D172)</f>
        <v>70000</v>
      </c>
      <c r="E171" s="15">
        <f>SUM(E172)</f>
        <v>0</v>
      </c>
    </row>
    <row r="172" spans="1:5" ht="12.75">
      <c r="A172" t="s">
        <v>92</v>
      </c>
      <c r="B172" s="6">
        <v>70000</v>
      </c>
      <c r="C172" s="6">
        <v>0</v>
      </c>
      <c r="D172" s="6">
        <v>70000</v>
      </c>
      <c r="E172" s="6">
        <v>0</v>
      </c>
    </row>
    <row r="173" spans="1:5" ht="12.75">
      <c r="A173" s="10" t="s">
        <v>13</v>
      </c>
      <c r="B173" s="11">
        <f>+B174+B182+B188+B192</f>
        <v>1990053</v>
      </c>
      <c r="C173" s="11">
        <f>+C174+C182+C188+C192</f>
        <v>0</v>
      </c>
      <c r="D173" s="11">
        <f>+D174+D182+D188+D192</f>
        <v>1990053</v>
      </c>
      <c r="E173" s="11">
        <f>+E174+E182+E188+E192</f>
        <v>41504.4</v>
      </c>
    </row>
    <row r="174" spans="1:5" ht="12.75">
      <c r="A174" s="12" t="s">
        <v>4</v>
      </c>
      <c r="B174" s="13">
        <f>SUM(B175:B181)</f>
        <v>570053</v>
      </c>
      <c r="C174" s="13">
        <f>SUM(C175:C181)</f>
        <v>0</v>
      </c>
      <c r="D174" s="13">
        <f>SUM(D175:D181)</f>
        <v>570053</v>
      </c>
      <c r="E174" s="13">
        <f>SUM(E175:E181)</f>
        <v>41504.4</v>
      </c>
    </row>
    <row r="175" spans="1:5" ht="12.75">
      <c r="A175" t="s">
        <v>17</v>
      </c>
      <c r="B175" s="6">
        <v>0</v>
      </c>
      <c r="C175" s="6">
        <v>432000</v>
      </c>
      <c r="D175" s="6">
        <v>432000</v>
      </c>
      <c r="E175" s="6">
        <v>36000</v>
      </c>
    </row>
    <row r="176" spans="1:5" ht="12.75">
      <c r="A176" t="s">
        <v>18</v>
      </c>
      <c r="B176" s="6">
        <v>432000</v>
      </c>
      <c r="C176" s="6">
        <v>-432000</v>
      </c>
      <c r="D176" s="6">
        <v>0</v>
      </c>
      <c r="E176" s="6">
        <v>0</v>
      </c>
    </row>
    <row r="177" spans="1:5" ht="12.75">
      <c r="A177" t="s">
        <v>20</v>
      </c>
      <c r="B177" s="6">
        <v>36000</v>
      </c>
      <c r="C177" s="6">
        <v>0</v>
      </c>
      <c r="D177" s="6">
        <v>36000</v>
      </c>
      <c r="E177" s="6">
        <v>0</v>
      </c>
    </row>
    <row r="178" spans="1:5" ht="12.75">
      <c r="A178" t="s">
        <v>21</v>
      </c>
      <c r="B178" s="6">
        <v>36000</v>
      </c>
      <c r="C178" s="6">
        <v>0</v>
      </c>
      <c r="D178" s="6">
        <v>36000</v>
      </c>
      <c r="E178" s="6">
        <v>0</v>
      </c>
    </row>
    <row r="179" spans="1:5" ht="12.75">
      <c r="A179" t="s">
        <v>24</v>
      </c>
      <c r="B179" s="6">
        <v>30629</v>
      </c>
      <c r="C179" s="6">
        <v>0</v>
      </c>
      <c r="D179" s="6">
        <v>30629</v>
      </c>
      <c r="E179" s="6">
        <v>2552.4</v>
      </c>
    </row>
    <row r="180" spans="1:5" ht="12.75">
      <c r="A180" t="s">
        <v>25</v>
      </c>
      <c r="B180" s="6">
        <v>30672</v>
      </c>
      <c r="C180" s="6">
        <v>0</v>
      </c>
      <c r="D180" s="6">
        <v>30672</v>
      </c>
      <c r="E180" s="6">
        <v>2556</v>
      </c>
    </row>
    <row r="181" spans="1:5" ht="12.75">
      <c r="A181" t="s">
        <v>26</v>
      </c>
      <c r="B181" s="6">
        <v>4752</v>
      </c>
      <c r="C181" s="6">
        <v>0</v>
      </c>
      <c r="D181" s="6">
        <v>4752</v>
      </c>
      <c r="E181" s="6">
        <v>396</v>
      </c>
    </row>
    <row r="182" spans="1:5" ht="12.75">
      <c r="A182" s="12" t="s">
        <v>5</v>
      </c>
      <c r="B182" s="13">
        <f>SUM(B183:B187)</f>
        <v>1025000</v>
      </c>
      <c r="C182" s="13">
        <f>SUM(C183:C187)</f>
        <v>0</v>
      </c>
      <c r="D182" s="13">
        <f>SUM(D183:D187)</f>
        <v>1025000</v>
      </c>
      <c r="E182" s="13">
        <f>SUM(E183:E187)</f>
        <v>0</v>
      </c>
    </row>
    <row r="183" spans="1:5" ht="12.75">
      <c r="A183" t="s">
        <v>32</v>
      </c>
      <c r="B183" s="6">
        <v>80000</v>
      </c>
      <c r="C183" s="6">
        <v>0</v>
      </c>
      <c r="D183" s="6">
        <v>80000</v>
      </c>
      <c r="E183" s="6">
        <v>0</v>
      </c>
    </row>
    <row r="184" spans="1:5" ht="12.75">
      <c r="A184" t="s">
        <v>33</v>
      </c>
      <c r="B184" s="6">
        <v>100000</v>
      </c>
      <c r="C184" s="6">
        <v>0</v>
      </c>
      <c r="D184" s="6">
        <v>100000</v>
      </c>
      <c r="E184" s="6">
        <v>0</v>
      </c>
    </row>
    <row r="185" spans="1:5" ht="12.75">
      <c r="A185" t="s">
        <v>34</v>
      </c>
      <c r="B185" s="6">
        <v>100000</v>
      </c>
      <c r="C185" s="6">
        <v>0</v>
      </c>
      <c r="D185" s="6">
        <v>100000</v>
      </c>
      <c r="E185" s="6">
        <v>0</v>
      </c>
    </row>
    <row r="186" spans="1:5" ht="12.75">
      <c r="A186" t="s">
        <v>60</v>
      </c>
      <c r="B186" s="6">
        <v>200000</v>
      </c>
      <c r="C186" s="6">
        <v>0</v>
      </c>
      <c r="D186" s="6">
        <v>200000</v>
      </c>
      <c r="E186" s="6">
        <v>0</v>
      </c>
    </row>
    <row r="187" spans="1:5" ht="12.75">
      <c r="A187" t="s">
        <v>61</v>
      </c>
      <c r="B187" s="6">
        <v>545000</v>
      </c>
      <c r="C187" s="6">
        <v>0</v>
      </c>
      <c r="D187" s="6">
        <v>545000</v>
      </c>
      <c r="E187" s="6">
        <v>0</v>
      </c>
    </row>
    <row r="188" spans="1:5" ht="12.75">
      <c r="A188" s="12" t="s">
        <v>6</v>
      </c>
      <c r="B188" s="13">
        <f>SUM(B189:B191)</f>
        <v>195000</v>
      </c>
      <c r="C188" s="13">
        <f>SUM(C189:C191)</f>
        <v>0</v>
      </c>
      <c r="D188" s="13">
        <f>SUM(D189:D191)</f>
        <v>195000</v>
      </c>
      <c r="E188" s="13">
        <f>SUM(E189:E191)</f>
        <v>0</v>
      </c>
    </row>
    <row r="189" spans="1:5" ht="12.75">
      <c r="A189" t="s">
        <v>41</v>
      </c>
      <c r="B189" s="6">
        <v>100000</v>
      </c>
      <c r="C189" s="6">
        <v>0</v>
      </c>
      <c r="D189" s="6">
        <v>100000</v>
      </c>
      <c r="E189" s="6">
        <v>0</v>
      </c>
    </row>
    <row r="190" spans="1:5" ht="12.75">
      <c r="A190" t="s">
        <v>62</v>
      </c>
      <c r="B190" s="6">
        <v>94100</v>
      </c>
      <c r="C190" s="6">
        <v>0</v>
      </c>
      <c r="D190" s="6">
        <v>94100</v>
      </c>
      <c r="E190" s="6">
        <v>0</v>
      </c>
    </row>
    <row r="191" spans="1:5" ht="12.75">
      <c r="A191" t="s">
        <v>84</v>
      </c>
      <c r="B191" s="6">
        <v>900</v>
      </c>
      <c r="C191" s="6">
        <v>0</v>
      </c>
      <c r="D191" s="6">
        <v>900</v>
      </c>
      <c r="E191" s="6">
        <v>0</v>
      </c>
    </row>
    <row r="192" spans="1:5" ht="12.75">
      <c r="A192" s="12" t="s">
        <v>7</v>
      </c>
      <c r="B192" s="13">
        <f>SUM(B193:B195)</f>
        <v>200000</v>
      </c>
      <c r="C192" s="13">
        <f>SUM(C193:C195)</f>
        <v>0</v>
      </c>
      <c r="D192" s="13">
        <f>SUM(D193:D195)</f>
        <v>200000</v>
      </c>
      <c r="E192" s="13">
        <f>SUM(E193:E195)</f>
        <v>0</v>
      </c>
    </row>
    <row r="193" spans="1:5" ht="12.75">
      <c r="A193" t="s">
        <v>92</v>
      </c>
      <c r="B193" s="6">
        <v>194000</v>
      </c>
      <c r="C193" s="6">
        <v>0</v>
      </c>
      <c r="D193" s="6">
        <v>194000</v>
      </c>
      <c r="E193" s="6">
        <v>0</v>
      </c>
    </row>
    <row r="194" spans="1:5" ht="12.75">
      <c r="A194" t="s">
        <v>59</v>
      </c>
      <c r="B194" s="6">
        <v>3900</v>
      </c>
      <c r="C194" s="6">
        <v>0</v>
      </c>
      <c r="D194" s="6">
        <v>3900</v>
      </c>
      <c r="E194" s="6">
        <v>0</v>
      </c>
    </row>
    <row r="195" spans="1:5" ht="12.75">
      <c r="A195" t="s">
        <v>63</v>
      </c>
      <c r="B195" s="6">
        <v>2100</v>
      </c>
      <c r="C195" s="6">
        <v>0</v>
      </c>
      <c r="D195" s="6">
        <v>2100</v>
      </c>
      <c r="E195" s="6">
        <v>0</v>
      </c>
    </row>
    <row r="196" spans="1:5" ht="12.75">
      <c r="A196" s="10" t="s">
        <v>93</v>
      </c>
      <c r="B196" s="11">
        <f>+B197+B201+B208</f>
        <v>49999806</v>
      </c>
      <c r="C196" s="11">
        <f>+C197+C201+C208</f>
        <v>0</v>
      </c>
      <c r="D196" s="11">
        <f>+D197+D201+D208</f>
        <v>49999806</v>
      </c>
      <c r="E196" s="11">
        <f>+E197+E201+E208</f>
        <v>0</v>
      </c>
    </row>
    <row r="197" spans="1:5" ht="12.75">
      <c r="A197" s="12" t="s">
        <v>4</v>
      </c>
      <c r="B197" s="13">
        <f>SUM(B198:B200)</f>
        <v>25649331</v>
      </c>
      <c r="C197" s="13">
        <f>SUM(C198:C200)</f>
        <v>0</v>
      </c>
      <c r="D197" s="13">
        <f>SUM(D198:D200)</f>
        <v>25649331</v>
      </c>
      <c r="E197" s="13">
        <f>SUM(E198:E200)</f>
        <v>0</v>
      </c>
    </row>
    <row r="198" spans="1:5" ht="12.75">
      <c r="A198" t="s">
        <v>18</v>
      </c>
      <c r="B198" s="6">
        <v>20796755</v>
      </c>
      <c r="C198" s="6">
        <v>0</v>
      </c>
      <c r="D198" s="6">
        <v>20796755</v>
      </c>
      <c r="E198" s="6">
        <v>0</v>
      </c>
    </row>
    <row r="199" spans="1:5" ht="12.75">
      <c r="A199" t="s">
        <v>20</v>
      </c>
      <c r="B199" s="6">
        <v>1733063</v>
      </c>
      <c r="C199" s="6">
        <v>0</v>
      </c>
      <c r="D199" s="6">
        <v>1733063</v>
      </c>
      <c r="E199" s="6">
        <v>0</v>
      </c>
    </row>
    <row r="200" spans="1:5" ht="12.75">
      <c r="A200" t="s">
        <v>24</v>
      </c>
      <c r="B200" s="6">
        <v>3119513</v>
      </c>
      <c r="C200" s="6">
        <v>0</v>
      </c>
      <c r="D200" s="6">
        <v>3119513</v>
      </c>
      <c r="E200" s="6">
        <v>0</v>
      </c>
    </row>
    <row r="201" spans="1:5" ht="12.75">
      <c r="A201" s="12" t="s">
        <v>5</v>
      </c>
      <c r="B201" s="13">
        <f>SUM(B202:B207)</f>
        <v>16190959</v>
      </c>
      <c r="C201" s="13">
        <f>SUM(C202:C207)</f>
        <v>0</v>
      </c>
      <c r="D201" s="13">
        <f>SUM(D202:D207)</f>
        <v>16190959</v>
      </c>
      <c r="E201" s="13">
        <f>SUM(E202:E207)</f>
        <v>0</v>
      </c>
    </row>
    <row r="202" spans="1:5" ht="12.75">
      <c r="A202" t="s">
        <v>27</v>
      </c>
      <c r="B202" s="6">
        <v>1078258</v>
      </c>
      <c r="C202" s="6">
        <v>0</v>
      </c>
      <c r="D202" s="6">
        <v>1078258</v>
      </c>
      <c r="E202" s="6">
        <v>0</v>
      </c>
    </row>
    <row r="203" spans="1:5" ht="12.75">
      <c r="A203" t="s">
        <v>57</v>
      </c>
      <c r="B203" s="6">
        <v>3254508</v>
      </c>
      <c r="C203" s="6">
        <v>0</v>
      </c>
      <c r="D203" s="6">
        <v>3254508</v>
      </c>
      <c r="E203" s="6">
        <v>0</v>
      </c>
    </row>
    <row r="204" spans="1:5" ht="12.75">
      <c r="A204" t="s">
        <v>34</v>
      </c>
      <c r="B204" s="6">
        <v>2116423</v>
      </c>
      <c r="C204" s="6">
        <v>0</v>
      </c>
      <c r="D204" s="6">
        <v>2116423</v>
      </c>
      <c r="E204" s="6">
        <v>0</v>
      </c>
    </row>
    <row r="205" spans="1:5" ht="12.75">
      <c r="A205" t="s">
        <v>60</v>
      </c>
      <c r="B205" s="6">
        <v>1442485</v>
      </c>
      <c r="C205" s="6">
        <v>0</v>
      </c>
      <c r="D205" s="6">
        <v>1442485</v>
      </c>
      <c r="E205" s="6">
        <v>0</v>
      </c>
    </row>
    <row r="206" spans="1:5" ht="12.75">
      <c r="A206" t="s">
        <v>73</v>
      </c>
      <c r="B206" s="6">
        <v>3957834</v>
      </c>
      <c r="C206" s="6">
        <v>0</v>
      </c>
      <c r="D206" s="6">
        <v>3957834</v>
      </c>
      <c r="E206" s="6">
        <v>0</v>
      </c>
    </row>
    <row r="207" spans="1:5" ht="12.75">
      <c r="A207" t="s">
        <v>61</v>
      </c>
      <c r="B207" s="6">
        <v>4341451</v>
      </c>
      <c r="C207" s="6">
        <v>0</v>
      </c>
      <c r="D207" s="6">
        <v>4341451</v>
      </c>
      <c r="E207" s="6">
        <v>0</v>
      </c>
    </row>
    <row r="208" spans="1:5" ht="12.75">
      <c r="A208" s="12" t="s">
        <v>6</v>
      </c>
      <c r="B208" s="13">
        <f>SUM(B209:B213)</f>
        <v>8159516</v>
      </c>
      <c r="C208" s="13">
        <f>SUM(C209:C213)</f>
        <v>0</v>
      </c>
      <c r="D208" s="13">
        <f>SUM(D209:D213)</f>
        <v>8159516</v>
      </c>
      <c r="E208" s="13">
        <f>SUM(E209:E213)</f>
        <v>0</v>
      </c>
    </row>
    <row r="209" spans="1:5" ht="12.75">
      <c r="A209" t="s">
        <v>43</v>
      </c>
      <c r="B209" s="6">
        <v>37886</v>
      </c>
      <c r="C209" s="6">
        <v>0</v>
      </c>
      <c r="D209" s="6">
        <v>37886</v>
      </c>
      <c r="E209" s="6">
        <v>0</v>
      </c>
    </row>
    <row r="210" spans="1:5" ht="12.75">
      <c r="A210" t="s">
        <v>46</v>
      </c>
      <c r="B210" s="6">
        <v>7282</v>
      </c>
      <c r="C210" s="6">
        <v>0</v>
      </c>
      <c r="D210" s="6">
        <v>7282</v>
      </c>
      <c r="E210" s="6">
        <v>0</v>
      </c>
    </row>
    <row r="211" spans="1:5" ht="12.75">
      <c r="A211" t="s">
        <v>48</v>
      </c>
      <c r="B211" s="6">
        <v>5201269</v>
      </c>
      <c r="C211" s="6">
        <v>0</v>
      </c>
      <c r="D211" s="6">
        <v>5201269</v>
      </c>
      <c r="E211" s="6">
        <v>0</v>
      </c>
    </row>
    <row r="212" spans="1:5" ht="12.75">
      <c r="A212" t="s">
        <v>84</v>
      </c>
      <c r="B212" s="6">
        <v>1162179</v>
      </c>
      <c r="C212" s="6">
        <v>0</v>
      </c>
      <c r="D212" s="6">
        <v>1162179</v>
      </c>
      <c r="E212" s="6">
        <v>0</v>
      </c>
    </row>
    <row r="213" spans="1:5" ht="12.75">
      <c r="A213" t="s">
        <v>55</v>
      </c>
      <c r="B213" s="6">
        <v>1750900</v>
      </c>
      <c r="C213" s="6">
        <v>0</v>
      </c>
      <c r="D213" s="6">
        <v>1750900</v>
      </c>
      <c r="E213" s="6">
        <v>0</v>
      </c>
    </row>
    <row r="214" spans="1:5" ht="12.75">
      <c r="A214" s="10" t="s">
        <v>94</v>
      </c>
      <c r="B214" s="11">
        <f>+B215</f>
        <v>151500000</v>
      </c>
      <c r="C214" s="11">
        <f>+C215</f>
        <v>0</v>
      </c>
      <c r="D214" s="11">
        <f>+D215</f>
        <v>151500000</v>
      </c>
      <c r="E214" s="11">
        <f>+E215</f>
        <v>0</v>
      </c>
    </row>
    <row r="215" spans="1:5" ht="12.75">
      <c r="A215" s="12" t="s">
        <v>5</v>
      </c>
      <c r="B215" s="13">
        <f>SUM(B216)</f>
        <v>151500000</v>
      </c>
      <c r="C215" s="13">
        <f>SUM(C216)</f>
        <v>0</v>
      </c>
      <c r="D215" s="13">
        <f>SUM(D216)</f>
        <v>151500000</v>
      </c>
      <c r="E215" s="13">
        <f>SUM(E216)</f>
        <v>0</v>
      </c>
    </row>
    <row r="216" spans="1:5" ht="12.75">
      <c r="A216" t="s">
        <v>61</v>
      </c>
      <c r="B216" s="6">
        <v>151500000</v>
      </c>
      <c r="C216" s="6">
        <v>0</v>
      </c>
      <c r="D216" s="6">
        <v>151500000</v>
      </c>
      <c r="E216" s="6">
        <v>0</v>
      </c>
    </row>
    <row r="217" spans="1:5" ht="12.75">
      <c r="A217" s="10" t="s">
        <v>95</v>
      </c>
      <c r="B217" s="11">
        <f>+B218</f>
        <v>1000000</v>
      </c>
      <c r="C217" s="11">
        <f>+C218</f>
        <v>0</v>
      </c>
      <c r="D217" s="11">
        <f>+D218</f>
        <v>1000000</v>
      </c>
      <c r="E217" s="11">
        <f>+E218</f>
        <v>0</v>
      </c>
    </row>
    <row r="218" spans="1:5" ht="12.75">
      <c r="A218" s="12" t="s">
        <v>5</v>
      </c>
      <c r="B218" s="13">
        <f>SUM(B219)</f>
        <v>1000000</v>
      </c>
      <c r="C218" s="13">
        <f>SUM(C219)</f>
        <v>0</v>
      </c>
      <c r="D218" s="13">
        <f>SUM(D219)</f>
        <v>1000000</v>
      </c>
      <c r="E218" s="13">
        <f>SUM(E219)</f>
        <v>0</v>
      </c>
    </row>
    <row r="219" spans="1:5" ht="12.75">
      <c r="A219" t="s">
        <v>61</v>
      </c>
      <c r="B219" s="6">
        <v>1000000</v>
      </c>
      <c r="C219" s="6">
        <v>0</v>
      </c>
      <c r="D219" s="6">
        <v>1000000</v>
      </c>
      <c r="E219" s="6">
        <v>0</v>
      </c>
    </row>
    <row r="220" spans="1:5" ht="12.75">
      <c r="A220" s="10" t="s">
        <v>96</v>
      </c>
      <c r="B220" s="11">
        <f>+B221</f>
        <v>1000000</v>
      </c>
      <c r="C220" s="11">
        <f>+C221</f>
        <v>0</v>
      </c>
      <c r="D220" s="11">
        <f>+D221</f>
        <v>1000000</v>
      </c>
      <c r="E220" s="11">
        <f>+E221</f>
        <v>0</v>
      </c>
    </row>
    <row r="221" spans="1:5" ht="12.75">
      <c r="A221" s="12" t="s">
        <v>5</v>
      </c>
      <c r="B221" s="13">
        <f>SUM(B222)</f>
        <v>1000000</v>
      </c>
      <c r="C221" s="13">
        <f>SUM(C222)</f>
        <v>0</v>
      </c>
      <c r="D221" s="13">
        <f>SUM(D222)</f>
        <v>1000000</v>
      </c>
      <c r="E221" s="13">
        <f>SUM(E222)</f>
        <v>0</v>
      </c>
    </row>
    <row r="222" spans="1:5" ht="12.75">
      <c r="A222" t="s">
        <v>61</v>
      </c>
      <c r="B222" s="6">
        <v>1000000</v>
      </c>
      <c r="C222" s="6">
        <v>0</v>
      </c>
      <c r="D222" s="6">
        <v>1000000</v>
      </c>
      <c r="E222" s="6">
        <v>0</v>
      </c>
    </row>
    <row r="223" spans="1:5" ht="12.75">
      <c r="A223" s="10" t="s">
        <v>97</v>
      </c>
      <c r="B223" s="11">
        <f>+B224</f>
        <v>1000000</v>
      </c>
      <c r="C223" s="11">
        <f>+C224</f>
        <v>0</v>
      </c>
      <c r="D223" s="11">
        <f>+D224</f>
        <v>1000000</v>
      </c>
      <c r="E223" s="11">
        <f>+E224</f>
        <v>0</v>
      </c>
    </row>
    <row r="224" spans="1:5" ht="12.75">
      <c r="A224" s="12" t="s">
        <v>7</v>
      </c>
      <c r="B224" s="13">
        <f>SUM(B225)</f>
        <v>1000000</v>
      </c>
      <c r="C224" s="13">
        <f>SUM(C225)</f>
        <v>0</v>
      </c>
      <c r="D224" s="13">
        <f>SUM(D225)</f>
        <v>1000000</v>
      </c>
      <c r="E224" s="13">
        <f>SUM(E225)</f>
        <v>0</v>
      </c>
    </row>
    <row r="225" spans="1:5" ht="12.75">
      <c r="A225" t="s">
        <v>59</v>
      </c>
      <c r="B225" s="6">
        <v>1000000</v>
      </c>
      <c r="C225" s="6">
        <v>0</v>
      </c>
      <c r="D225" s="6">
        <v>1000000</v>
      </c>
      <c r="E225" s="6">
        <v>0</v>
      </c>
    </row>
    <row r="226" spans="1:5" ht="12.75">
      <c r="A226" s="10" t="s">
        <v>98</v>
      </c>
      <c r="B226" s="11">
        <f>+B227</f>
        <v>500000</v>
      </c>
      <c r="C226" s="11">
        <f>+C227</f>
        <v>0</v>
      </c>
      <c r="D226" s="11">
        <f>+D227</f>
        <v>500000</v>
      </c>
      <c r="E226" s="11">
        <f>+E227</f>
        <v>0</v>
      </c>
    </row>
    <row r="227" spans="1:5" ht="12.75">
      <c r="A227" s="12" t="s">
        <v>5</v>
      </c>
      <c r="B227" s="13">
        <f>SUM(B228)</f>
        <v>500000</v>
      </c>
      <c r="C227" s="13">
        <f>SUM(C228)</f>
        <v>0</v>
      </c>
      <c r="D227" s="13">
        <f>SUM(D228)</f>
        <v>500000</v>
      </c>
      <c r="E227" s="13">
        <f>SUM(E228)</f>
        <v>0</v>
      </c>
    </row>
    <row r="228" spans="1:5" ht="12.75">
      <c r="A228" t="s">
        <v>61</v>
      </c>
      <c r="B228" s="6">
        <v>500000</v>
      </c>
      <c r="C228" s="6">
        <v>0</v>
      </c>
      <c r="D228" s="6">
        <v>500000</v>
      </c>
      <c r="E228" s="6">
        <v>0</v>
      </c>
    </row>
    <row r="229" spans="1:5" ht="12.75">
      <c r="A229" s="10" t="s">
        <v>99</v>
      </c>
      <c r="B229" s="11">
        <f>+B230</f>
        <v>1500000</v>
      </c>
      <c r="C229" s="11">
        <f>+C230</f>
        <v>0</v>
      </c>
      <c r="D229" s="11">
        <f>+D230</f>
        <v>1500000</v>
      </c>
      <c r="E229" s="11">
        <f>+E230</f>
        <v>0</v>
      </c>
    </row>
    <row r="230" spans="1:5" ht="12.75">
      <c r="A230" s="12" t="s">
        <v>5</v>
      </c>
      <c r="B230" s="13">
        <f>SUM(B231)</f>
        <v>1500000</v>
      </c>
      <c r="C230" s="13">
        <f>SUM(C231)</f>
        <v>0</v>
      </c>
      <c r="D230" s="13">
        <f>SUM(D231)</f>
        <v>1500000</v>
      </c>
      <c r="E230" s="13">
        <f>SUM(E231)</f>
        <v>0</v>
      </c>
    </row>
    <row r="231" spans="1:5" ht="12.75">
      <c r="A231" t="s">
        <v>73</v>
      </c>
      <c r="B231" s="6">
        <v>1500000</v>
      </c>
      <c r="C231" s="6">
        <v>0</v>
      </c>
      <c r="D231" s="6">
        <v>1500000</v>
      </c>
      <c r="E231" s="6">
        <v>0</v>
      </c>
    </row>
    <row r="232" spans="1:5" ht="12.75">
      <c r="A232" s="10" t="s">
        <v>100</v>
      </c>
      <c r="B232" s="11">
        <f>+B235+B233+B240</f>
        <v>16000000</v>
      </c>
      <c r="C232" s="11">
        <f>+C235+C233+C240</f>
        <v>0</v>
      </c>
      <c r="D232" s="11">
        <f>+D235+D233+D240</f>
        <v>16000000</v>
      </c>
      <c r="E232" s="11">
        <f>+E235+E233+E240</f>
        <v>0</v>
      </c>
    </row>
    <row r="233" spans="1:5" ht="12.75">
      <c r="A233" s="12" t="s">
        <v>4</v>
      </c>
      <c r="B233" s="13">
        <f>SUM(B234)</f>
        <v>3300000</v>
      </c>
      <c r="C233" s="13">
        <f>SUM(C234)</f>
        <v>0</v>
      </c>
      <c r="D233" s="13">
        <f>SUM(D234)</f>
        <v>3300000</v>
      </c>
      <c r="E233" s="13">
        <f>SUM(E234)</f>
        <v>0</v>
      </c>
    </row>
    <row r="234" spans="1:5" ht="12.75">
      <c r="A234" t="s">
        <v>18</v>
      </c>
      <c r="B234" s="6">
        <v>3300000</v>
      </c>
      <c r="C234" s="6">
        <v>0</v>
      </c>
      <c r="D234" s="6">
        <v>3300000</v>
      </c>
      <c r="E234" s="6">
        <v>0</v>
      </c>
    </row>
    <row r="235" spans="1:5" ht="12.75">
      <c r="A235" s="12" t="s">
        <v>5</v>
      </c>
      <c r="B235" s="13">
        <f>SUM(B236:B239)</f>
        <v>10292500</v>
      </c>
      <c r="C235" s="13">
        <f>SUM(C236:C239)</f>
        <v>0</v>
      </c>
      <c r="D235" s="13">
        <f>SUM(D236:D239)</f>
        <v>10292500</v>
      </c>
      <c r="E235" s="13">
        <f>SUM(E236:E239)</f>
        <v>0</v>
      </c>
    </row>
    <row r="236" spans="1:5" ht="12.75">
      <c r="A236" t="s">
        <v>57</v>
      </c>
      <c r="B236" s="6">
        <v>2880000</v>
      </c>
      <c r="C236" s="6">
        <v>0</v>
      </c>
      <c r="D236" s="6">
        <v>2880000</v>
      </c>
      <c r="E236" s="6">
        <v>0</v>
      </c>
    </row>
    <row r="237" spans="1:5" ht="12.75">
      <c r="A237" t="s">
        <v>90</v>
      </c>
      <c r="B237" s="6">
        <v>9000</v>
      </c>
      <c r="C237" s="6">
        <v>0</v>
      </c>
      <c r="D237" s="6">
        <v>9000</v>
      </c>
      <c r="E237" s="6">
        <v>0</v>
      </c>
    </row>
    <row r="238" spans="1:5" ht="12.75">
      <c r="A238" t="s">
        <v>58</v>
      </c>
      <c r="B238" s="6">
        <v>3653500</v>
      </c>
      <c r="C238" s="6">
        <v>0</v>
      </c>
      <c r="D238" s="6">
        <v>3653500</v>
      </c>
      <c r="E238" s="6">
        <v>0</v>
      </c>
    </row>
    <row r="239" spans="1:5" ht="12.75">
      <c r="A239" t="s">
        <v>61</v>
      </c>
      <c r="B239" s="6">
        <v>3750000</v>
      </c>
      <c r="C239" s="6">
        <v>0</v>
      </c>
      <c r="D239" s="6">
        <v>3750000</v>
      </c>
      <c r="E239" s="6">
        <v>0</v>
      </c>
    </row>
    <row r="240" spans="1:5" ht="12.75">
      <c r="A240" s="12" t="s">
        <v>6</v>
      </c>
      <c r="B240" s="13">
        <f>SUM(B241:B242)</f>
        <v>2407500</v>
      </c>
      <c r="C240" s="13">
        <f>SUM(C241:C242)</f>
        <v>0</v>
      </c>
      <c r="D240" s="13">
        <f>SUM(D241:D242)</f>
        <v>2407500</v>
      </c>
      <c r="E240" s="13">
        <f>SUM(E241:E242)</f>
        <v>0</v>
      </c>
    </row>
    <row r="241" spans="1:5" ht="12.75">
      <c r="A241" t="s">
        <v>41</v>
      </c>
      <c r="B241" s="6">
        <v>1800000</v>
      </c>
      <c r="C241" s="6">
        <v>0</v>
      </c>
      <c r="D241" s="6">
        <v>1800000</v>
      </c>
      <c r="E241" s="6">
        <v>0</v>
      </c>
    </row>
    <row r="242" spans="1:5" ht="12.75">
      <c r="A242" t="s">
        <v>48</v>
      </c>
      <c r="B242" s="6">
        <v>607500</v>
      </c>
      <c r="C242" s="6">
        <v>0</v>
      </c>
      <c r="D242" s="6">
        <v>607500</v>
      </c>
      <c r="E242" s="6">
        <v>0</v>
      </c>
    </row>
    <row r="243" spans="1:5" ht="12.75">
      <c r="A243" s="10" t="s">
        <v>101</v>
      </c>
      <c r="B243" s="11">
        <f>+B244</f>
        <v>194</v>
      </c>
      <c r="C243" s="11">
        <f>+C244</f>
        <v>0</v>
      </c>
      <c r="D243" s="11">
        <f>+D244</f>
        <v>194</v>
      </c>
      <c r="E243" s="11">
        <f>+E244</f>
        <v>0</v>
      </c>
    </row>
    <row r="244" spans="1:5" ht="12.75">
      <c r="A244" s="12" t="s">
        <v>4</v>
      </c>
      <c r="B244" s="13">
        <f>SUM(B245)</f>
        <v>194</v>
      </c>
      <c r="C244" s="13">
        <f>SUM(C245)</f>
        <v>0</v>
      </c>
      <c r="D244" s="13">
        <f>SUM(D245)</f>
        <v>194</v>
      </c>
      <c r="E244" s="13">
        <f>SUM(E245)</f>
        <v>0</v>
      </c>
    </row>
    <row r="245" spans="1:5" ht="12.75">
      <c r="A245" t="s">
        <v>18</v>
      </c>
      <c r="B245" s="16">
        <v>194</v>
      </c>
      <c r="C245" s="6">
        <v>0</v>
      </c>
      <c r="D245" s="16">
        <v>194</v>
      </c>
      <c r="E245" s="16">
        <v>0</v>
      </c>
    </row>
  </sheetData>
  <sheetProtection/>
  <mergeCells count="5">
    <mergeCell ref="A1:E1"/>
    <mergeCell ref="A2:E2"/>
    <mergeCell ref="A3:E3"/>
    <mergeCell ref="A4:E4"/>
    <mergeCell ref="A5:E5"/>
  </mergeCells>
  <printOptions/>
  <pageMargins left="0.35433070866141736" right="0.15748031496062992" top="0.7874015748031497" bottom="0.984251968503937" header="0.1968503937007874" footer="0.1968503937007874"/>
  <pageSetup fitToHeight="1000" horizontalDpi="300" verticalDpi="300" orientation="portrait" scale="84" r:id="rId2"/>
  <headerFooter alignWithMargins="0">
    <oddFooter>&amp;L&amp;C&amp;R 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marien.mendez</dc:creator>
  <cp:keywords/>
  <dc:description/>
  <cp:lastModifiedBy>alicia.mateo</cp:lastModifiedBy>
  <cp:lastPrinted>2016-12-05T18:58:59Z</cp:lastPrinted>
  <dcterms:created xsi:type="dcterms:W3CDTF">2016-12-05T18:19:41Z</dcterms:created>
  <dcterms:modified xsi:type="dcterms:W3CDTF">2018-03-06T20:28:43Z</dcterms:modified>
  <cp:category/>
  <cp:version/>
  <cp:contentType/>
  <cp:contentStatus/>
</cp:coreProperties>
</file>