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NOVIEMBRE 2021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Document'!$A$9:$L$233</definedName>
    <definedName name="_xlnm.Print_Area" localSheetId="0">'New Text Document'!$A$1:$L$182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Document'!$A$9:$L$233</definedName>
    <definedName name="Z_204BDDCD_F0EA_4D68_8827_ED13C8623E2D_.wvu.PrintArea" localSheetId="0" hidden="1">'New Text Document'!$A$1:$L$182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L155" i="1" l="1"/>
  <c r="K155" i="1"/>
  <c r="J155" i="1"/>
  <c r="I155" i="1"/>
  <c r="H155" i="1"/>
  <c r="G155" i="1"/>
  <c r="F155" i="1"/>
  <c r="I152" i="1"/>
  <c r="H152" i="1"/>
  <c r="G152" i="1"/>
  <c r="F152" i="1"/>
  <c r="F58" i="1"/>
  <c r="L40" i="1"/>
  <c r="J34" i="1"/>
  <c r="I34" i="1"/>
  <c r="H34" i="1"/>
  <c r="G34" i="1"/>
  <c r="F34" i="1"/>
  <c r="J146" i="1"/>
  <c r="H146" i="1"/>
  <c r="K78" i="1"/>
  <c r="G143" i="1" l="1"/>
  <c r="G145" i="1"/>
  <c r="G146" i="1" l="1"/>
  <c r="J149" i="1"/>
  <c r="G141" i="1"/>
  <c r="F146" i="1"/>
  <c r="L146" i="1"/>
  <c r="L149" i="1"/>
  <c r="L99" i="1" l="1"/>
  <c r="G96" i="1"/>
  <c r="K96" i="1" s="1"/>
  <c r="F99" i="1"/>
  <c r="H99" i="1"/>
  <c r="J99" i="1"/>
  <c r="G94" i="1"/>
  <c r="G95" i="1"/>
  <c r="K95" i="1" s="1"/>
  <c r="G97" i="1"/>
  <c r="K97" i="1" s="1"/>
  <c r="L50" i="1"/>
  <c r="K50" i="1"/>
  <c r="J50" i="1"/>
  <c r="H50" i="1"/>
  <c r="F50" i="1"/>
  <c r="J45" i="1"/>
  <c r="I48" i="1"/>
  <c r="G48" i="1"/>
  <c r="I141" i="1"/>
  <c r="H141" i="1"/>
  <c r="K94" i="1" l="1"/>
  <c r="L135" i="1"/>
  <c r="K135" i="1"/>
  <c r="J135" i="1"/>
  <c r="I135" i="1"/>
  <c r="H135" i="1"/>
  <c r="G135" i="1"/>
  <c r="F135" i="1"/>
  <c r="J132" i="1"/>
  <c r="H132" i="1"/>
  <c r="F132" i="1"/>
  <c r="L91" i="1"/>
  <c r="K91" i="1"/>
  <c r="J91" i="1"/>
  <c r="I91" i="1"/>
  <c r="H91" i="1"/>
  <c r="G91" i="1"/>
  <c r="F91" i="1"/>
  <c r="L65" i="1"/>
  <c r="K65" i="1"/>
  <c r="J65" i="1"/>
  <c r="I65" i="1"/>
  <c r="H65" i="1"/>
  <c r="G65" i="1"/>
  <c r="F65" i="1"/>
  <c r="J40" i="1" l="1"/>
  <c r="I40" i="1"/>
  <c r="H40" i="1"/>
  <c r="G40" i="1"/>
  <c r="F40" i="1"/>
  <c r="L37" i="1"/>
  <c r="J37" i="1"/>
  <c r="I37" i="1"/>
  <c r="H37" i="1"/>
  <c r="G37" i="1"/>
  <c r="F37" i="1"/>
  <c r="L31" i="1"/>
  <c r="J31" i="1"/>
  <c r="I31" i="1"/>
  <c r="H31" i="1"/>
  <c r="G31" i="1"/>
  <c r="F31" i="1"/>
  <c r="K31" i="1"/>
  <c r="F149" i="1"/>
  <c r="G149" i="1"/>
  <c r="H149" i="1"/>
  <c r="I149" i="1"/>
  <c r="L24" i="1"/>
  <c r="K24" i="1"/>
  <c r="J24" i="1"/>
  <c r="I24" i="1"/>
  <c r="H24" i="1"/>
  <c r="G24" i="1"/>
  <c r="F24" i="1"/>
  <c r="F19" i="1" l="1"/>
  <c r="K58" i="1"/>
  <c r="J58" i="1"/>
  <c r="H58" i="1"/>
  <c r="H19" i="1"/>
  <c r="H88" i="1"/>
  <c r="F88" i="1"/>
  <c r="F124" i="1"/>
  <c r="B164" i="1" l="1"/>
  <c r="J19" i="1"/>
  <c r="F138" i="1" l="1"/>
  <c r="H11" i="1"/>
  <c r="J11" i="1"/>
  <c r="H27" i="1"/>
  <c r="J27" i="1"/>
  <c r="H45" i="1"/>
  <c r="H54" i="1"/>
  <c r="J54" i="1"/>
  <c r="H71" i="1"/>
  <c r="I71" i="1"/>
  <c r="J71" i="1"/>
  <c r="H75" i="1"/>
  <c r="J75" i="1"/>
  <c r="G81" i="1"/>
  <c r="H81" i="1"/>
  <c r="I81" i="1"/>
  <c r="J81" i="1"/>
  <c r="H84" i="1"/>
  <c r="J84" i="1"/>
  <c r="J88" i="1"/>
  <c r="H102" i="1"/>
  <c r="I102" i="1"/>
  <c r="J102" i="1"/>
  <c r="H109" i="1"/>
  <c r="J109" i="1"/>
  <c r="H116" i="1"/>
  <c r="J116" i="1"/>
  <c r="H124" i="1"/>
  <c r="J124" i="1"/>
  <c r="H127" i="1"/>
  <c r="J127" i="1"/>
  <c r="H138" i="1"/>
  <c r="J138" i="1"/>
  <c r="F127" i="1"/>
  <c r="F120" i="1"/>
  <c r="F116" i="1"/>
  <c r="F109" i="1"/>
  <c r="F102" i="1"/>
  <c r="F84" i="1"/>
  <c r="F81" i="1"/>
  <c r="F75" i="1"/>
  <c r="F71" i="1"/>
  <c r="F68" i="1"/>
  <c r="F54" i="1"/>
  <c r="F45" i="1"/>
  <c r="F27" i="1"/>
  <c r="F11" i="1"/>
  <c r="I126" i="1"/>
  <c r="I127" i="1" s="1"/>
  <c r="G126" i="1"/>
  <c r="G127" i="1" s="1"/>
  <c r="H120" i="1"/>
  <c r="J120" i="1"/>
  <c r="I111" i="1"/>
  <c r="G111" i="1"/>
  <c r="I115" i="1"/>
  <c r="G115" i="1"/>
  <c r="I114" i="1"/>
  <c r="G114" i="1"/>
  <c r="I113" i="1"/>
  <c r="G113" i="1"/>
  <c r="I112" i="1"/>
  <c r="G112" i="1"/>
  <c r="I108" i="1"/>
  <c r="G108" i="1"/>
  <c r="I104" i="1"/>
  <c r="I109" i="1" s="1"/>
  <c r="G104" i="1"/>
  <c r="K80" i="1"/>
  <c r="K81" i="1" s="1"/>
  <c r="I73" i="1"/>
  <c r="G73" i="1"/>
  <c r="J68" i="1"/>
  <c r="H68" i="1"/>
  <c r="I67" i="1"/>
  <c r="G67" i="1"/>
  <c r="G68" i="1" s="1"/>
  <c r="I68" i="1"/>
  <c r="I56" i="1"/>
  <c r="I58" i="1" s="1"/>
  <c r="G56" i="1"/>
  <c r="G58" i="1" s="1"/>
  <c r="G44" i="1"/>
  <c r="J164" i="1" l="1"/>
  <c r="F164" i="1"/>
  <c r="H164" i="1"/>
  <c r="K111" i="1"/>
  <c r="K112" i="1"/>
  <c r="L112" i="1" s="1"/>
  <c r="K113" i="1"/>
  <c r="L113" i="1" s="1"/>
  <c r="K114" i="1"/>
  <c r="L114" i="1" s="1"/>
  <c r="L115" i="1"/>
  <c r="L108" i="1"/>
  <c r="G109" i="1"/>
  <c r="K126" i="1"/>
  <c r="K127" i="1" s="1"/>
  <c r="K67" i="1"/>
  <c r="L67" i="1" s="1"/>
  <c r="I129" i="1"/>
  <c r="G129" i="1"/>
  <c r="G49" i="1"/>
  <c r="G50" i="1" s="1"/>
  <c r="I49" i="1"/>
  <c r="I50" i="1" s="1"/>
  <c r="I18" i="1"/>
  <c r="G18" i="1"/>
  <c r="G10" i="1"/>
  <c r="G11" i="1" s="1"/>
  <c r="L126" i="1" l="1"/>
  <c r="L127" i="1" s="1"/>
  <c r="L104" i="1"/>
  <c r="L109" i="1" s="1"/>
  <c r="K109" i="1"/>
  <c r="L111" i="1"/>
  <c r="L73" i="1"/>
  <c r="K132" i="1"/>
  <c r="K68" i="1"/>
  <c r="L68" i="1"/>
  <c r="L56" i="1"/>
  <c r="L58" i="1" s="1"/>
  <c r="K18" i="1"/>
  <c r="L18" i="1" s="1"/>
  <c r="I116" i="1"/>
  <c r="G116" i="1"/>
  <c r="I122" i="1"/>
  <c r="I124" i="1" s="1"/>
  <c r="G122" i="1"/>
  <c r="G124" i="1" s="1"/>
  <c r="I130" i="1"/>
  <c r="I132" i="1" s="1"/>
  <c r="G130" i="1"/>
  <c r="G132" i="1" s="1"/>
  <c r="I16" i="1"/>
  <c r="I19" i="1" s="1"/>
  <c r="G16" i="1"/>
  <c r="G19" i="1" s="1"/>
  <c r="K122" i="1" l="1"/>
  <c r="K124" i="1" s="1"/>
  <c r="L129" i="1"/>
  <c r="K116" i="1"/>
  <c r="K16" i="1"/>
  <c r="K19" i="1" s="1"/>
  <c r="G118" i="1"/>
  <c r="I118" i="1"/>
  <c r="I120" i="1" s="1"/>
  <c r="I86" i="1"/>
  <c r="I88" i="1" s="1"/>
  <c r="G86" i="1"/>
  <c r="G88" i="1" s="1"/>
  <c r="G43" i="1"/>
  <c r="G45" i="1" s="1"/>
  <c r="I45" i="1"/>
  <c r="I137" i="1"/>
  <c r="I138" i="1" s="1"/>
  <c r="G137" i="1"/>
  <c r="G138" i="1" s="1"/>
  <c r="G101" i="1"/>
  <c r="G102" i="1" s="1"/>
  <c r="G119" i="1"/>
  <c r="K119" i="1" s="1"/>
  <c r="L80" i="1"/>
  <c r="L81" i="1" s="1"/>
  <c r="I74" i="1"/>
  <c r="I75" i="1" s="1"/>
  <c r="G74" i="1"/>
  <c r="G75" i="1" s="1"/>
  <c r="G70" i="1"/>
  <c r="G71" i="1" s="1"/>
  <c r="I98" i="1"/>
  <c r="I99" i="1" s="1"/>
  <c r="G98" i="1"/>
  <c r="G99" i="1" s="1"/>
  <c r="L132" i="1" l="1"/>
  <c r="K11" i="1"/>
  <c r="I11" i="1"/>
  <c r="L16" i="1"/>
  <c r="L19" i="1" s="1"/>
  <c r="L122" i="1"/>
  <c r="L124" i="1" s="1"/>
  <c r="G120" i="1"/>
  <c r="L116" i="1"/>
  <c r="K75" i="1"/>
  <c r="K120" i="1"/>
  <c r="K86" i="1"/>
  <c r="K88" i="1" s="1"/>
  <c r="L11" i="1"/>
  <c r="K45" i="1"/>
  <c r="K138" i="1"/>
  <c r="K102" i="1"/>
  <c r="K70" i="1"/>
  <c r="K71" i="1" s="1"/>
  <c r="K99" i="1"/>
  <c r="L86" i="1" l="1"/>
  <c r="L88" i="1" s="1"/>
  <c r="L118" i="1"/>
  <c r="L45" i="1"/>
  <c r="L138" i="1"/>
  <c r="L102" i="1"/>
  <c r="L120" i="1"/>
  <c r="L74" i="1"/>
  <c r="L75" i="1" s="1"/>
  <c r="L71" i="1"/>
  <c r="I143" i="1" l="1"/>
  <c r="I145" i="1"/>
  <c r="I83" i="1"/>
  <c r="I84" i="1" s="1"/>
  <c r="G83" i="1"/>
  <c r="G84" i="1" s="1"/>
  <c r="I54" i="1"/>
  <c r="G53" i="1"/>
  <c r="G54" i="1" s="1"/>
  <c r="I26" i="1"/>
  <c r="I27" i="1" s="1"/>
  <c r="G26" i="1"/>
  <c r="G27" i="1" s="1"/>
  <c r="G164" i="1" l="1"/>
  <c r="I146" i="1"/>
  <c r="I164" i="1" s="1"/>
  <c r="K84" i="1"/>
  <c r="K27" i="1"/>
  <c r="K54" i="1"/>
  <c r="K146" i="1" l="1"/>
  <c r="K164" i="1" s="1"/>
  <c r="L83" i="1"/>
  <c r="L84" i="1" s="1"/>
  <c r="L27" i="1"/>
  <c r="L54" i="1"/>
  <c r="L164" i="1" l="1"/>
</calcChain>
</file>

<file path=xl/sharedStrings.xml><?xml version="1.0" encoding="utf-8"?>
<sst xmlns="http://schemas.openxmlformats.org/spreadsheetml/2006/main" count="306" uniqueCount="161">
  <si>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</si>
  <si>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</si>
  <si>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</si>
  <si>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</si>
  <si>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</si>
  <si>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</si>
  <si>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</si>
  <si>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</si>
  <si>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</si>
  <si>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</si>
  <si>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Nomina de Empleados Contratados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</si>
  <si>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</si>
  <si>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</si>
  <si>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</si>
  <si>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</si>
  <si>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</si>
  <si>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</si>
  <si>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</si>
  <si>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</si>
  <si>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OFICINA NACIONAL DE ESTADISTICA- ONE</t>
  </si>
  <si>
    <t>CHARINA RODRIGUEZ</t>
  </si>
  <si>
    <t>LIZZY ALEXANDRA FRIAS NUÑEZ</t>
  </si>
  <si>
    <t>ENCARGADO(A)</t>
  </si>
  <si>
    <t>ANDREA PEREZ FERRERA</t>
  </si>
  <si>
    <t>EDILI PEREZ VALLEJO</t>
  </si>
  <si>
    <t>MILDRED GRABIELA MARTINEZ MEJIA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</si>
  <si>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</si>
  <si>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</si>
  <si>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</si>
  <si>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</si>
  <si>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</si>
  <si>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</si>
  <si>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</si>
  <si>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</si>
  <si>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</si>
  <si>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</si>
  <si>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DIRECCION DE ESTADISTICAS DEMOGRAFICA - ONE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</si>
  <si>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</si>
  <si>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</si>
  <si>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</si>
  <si>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</si>
  <si>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</si>
  <si>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</si>
  <si>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</si>
  <si>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</si>
  <si>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</si>
  <si>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</si>
  <si>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</si>
  <si>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</si>
  <si>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</si>
  <si>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</si>
  <si>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</si>
  <si>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</si>
  <si>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 xml:space="preserve">RAFAEL ESTEBAN PEREZ SOLER </t>
  </si>
  <si>
    <t>ANALISTA DE DATOS</t>
  </si>
  <si>
    <t>LUIS ALFREDO TAVERAS MARMOLEJOS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</si>
  <si>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</si>
  <si>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</si>
  <si>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</si>
  <si>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</si>
  <si>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</si>
  <si>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EDWIN PEREZ BRITO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</si>
  <si>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</si>
  <si>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</si>
  <si>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</si>
  <si>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</si>
  <si>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</si>
  <si>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</si>
  <si>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</si>
  <si>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</si>
  <si>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</si>
  <si>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</si>
  <si>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</si>
  <si>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</si>
  <si>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</si>
  <si>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</si>
  <si>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</si>
  <si>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</si>
  <si>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</si>
  <si>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DIVISION DE ESTADISTICAS SOCIALES Y CULTURALES- ONE</t>
  </si>
  <si>
    <t>DEPARTAMENTO DE ESTADISTICAS COYUNTURALES- ONE</t>
  </si>
  <si>
    <t>DIVISION DE INDICE DE PRODUCCION-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</si>
  <si>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</si>
  <si>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</si>
  <si>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</si>
  <si>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</si>
  <si>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</si>
  <si>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</si>
  <si>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</si>
  <si>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</si>
  <si>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DEPARTAMENTO JURIDICO- ONE</t>
  </si>
  <si>
    <t xml:space="preserve">ROSANNA COLON TORRES </t>
  </si>
  <si>
    <t>DANIEL ALEJANDRO DE OLEO SEGURA</t>
  </si>
  <si>
    <t>GENOLIA ALEXANDRA GOMEZ CESPEDES</t>
  </si>
  <si>
    <t>AUXILIAR ADMINSTRATIVO</t>
  </si>
  <si>
    <t>DIVISION DE DISEÑO Y PLUBLICACIONES-ONE</t>
  </si>
  <si>
    <t>HUASCAR ESTEVAN ASENCIO SANTOS</t>
  </si>
  <si>
    <t>DIANA ABUJAROUR PEÑA</t>
  </si>
  <si>
    <t>DISEÑADOR GRAFICO</t>
  </si>
  <si>
    <t xml:space="preserve">                             </t>
  </si>
  <si>
    <t>SECCION DE CORRESPONDENCIA-ONE</t>
  </si>
  <si>
    <t>ANA ADELINA JACOBO LOPEZ</t>
  </si>
  <si>
    <t>MENSAJERIA INTERNA</t>
  </si>
  <si>
    <t xml:space="preserve">LORENY TORRES KING </t>
  </si>
  <si>
    <t>SAGRARIO MARGARITA MATOS ESCOLASTICO</t>
  </si>
  <si>
    <t>DIVISION DE RELACIONES INTERNACIONALES-ONE</t>
  </si>
  <si>
    <t>RUTH NAOMI MATEO ABREU</t>
  </si>
  <si>
    <t>SECCION DE NOMINAS-ONE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</si>
  <si>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</si>
  <si>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</si>
  <si>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</si>
  <si>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</si>
  <si>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</si>
  <si>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</si>
  <si>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</si>
  <si>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</si>
  <si>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 xml:space="preserve">ALEXA  CHANEL MARTINEZ GURRERO </t>
  </si>
  <si>
    <t>DIVISION DE ESTADISTICAS DE COMERCIO EXTERIOR- ONE</t>
  </si>
  <si>
    <t>LUIS MANUEL ALBURQUERQUE SEGURA</t>
  </si>
  <si>
    <t>COORDINADOR  (A)</t>
  </si>
  <si>
    <t xml:space="preserve">JOSE MIGUEL PEREZ DEL CARMEN </t>
  </si>
  <si>
    <t>DIVISION DE FORMULACION Y SEGUIMIENTO PLAN PRODUCCION ESTADISTICA-ONE</t>
  </si>
  <si>
    <t>FABIO GALARZA LOPEZ                                                                                                                                                                                                                     ANALISTA                                      M                    9/9/201                               30/12/2021</t>
  </si>
  <si>
    <t xml:space="preserve">         TECNICO ADMINISTRATIVO</t>
  </si>
  <si>
    <t xml:space="preserve"> 30/12/2021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</si>
  <si>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</si>
  <si>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</si>
  <si>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</si>
  <si>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</si>
  <si>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</si>
  <si>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FRANCISCO JAVIER DE JESUS DE LA ROS </t>
  </si>
  <si>
    <t xml:space="preserve">JOSE ANTONIO DIAZ RAMIREZ </t>
  </si>
  <si>
    <t>RODOLFO GABRIEL JIMENEZ ARIAS</t>
  </si>
  <si>
    <t>CRISMAIRY MARLENNY JIMENEZ MENA</t>
  </si>
  <si>
    <t xml:space="preserve">COORDINADOR DE PROYECTO </t>
  </si>
  <si>
    <t xml:space="preserve">SILL NATANAEL BATISTA PERDOMO </t>
  </si>
  <si>
    <t xml:space="preserve">                          ANALISTA</t>
  </si>
  <si>
    <t xml:space="preserve">            4/9/2021</t>
  </si>
  <si>
    <t xml:space="preserve">            1/9/2021</t>
  </si>
  <si>
    <t>Genero</t>
  </si>
  <si>
    <t xml:space="preserve">          F</t>
  </si>
  <si>
    <t>DIVISION DE ADMINISTRACION DE SERVICIOS TIC- ONE</t>
  </si>
  <si>
    <t>RAVEL ELIAS DOMINGUEZ MEDINA</t>
  </si>
  <si>
    <t>DIRECTOR A)</t>
  </si>
  <si>
    <t xml:space="preserve">DAYSI CAROLINA LANTIGUA ESPEJO 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</si>
  <si>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</si>
  <si>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</si>
  <si>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</si>
  <si>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</si>
  <si>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</si>
  <si>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</si>
  <si>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 xml:space="preserve">RENE GUZMAN REYES </t>
  </si>
  <si>
    <t>DEPARTAMENTO DE ARTICULACION-ONE</t>
  </si>
  <si>
    <t xml:space="preserve">   MARIDALIA RODRIGUEZ GORIS  </t>
  </si>
  <si>
    <t>DIVISION DE LEVANTAMIENTO Y ANALISIS -ONE</t>
  </si>
  <si>
    <t>CESIMARLIN ALTAGRACIA PEÑA MEJIA</t>
  </si>
  <si>
    <t>DIVISION DE FORMULACION Y SEGUIMIENTO PEN-ONE</t>
  </si>
  <si>
    <t>CARLOS ALFREDO SOSA DE LA CRUZ</t>
  </si>
  <si>
    <t>DIVISION DE FORMULACION Y SEGUIMIENTO- ONE</t>
  </si>
  <si>
    <t xml:space="preserve">ROSMEIRY PAMELA REYES DE JESUS </t>
  </si>
  <si>
    <t>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</si>
</sst>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2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 vertical="center"/>
    </xf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" fontId="16" fillId="38" borderId="0" xfId="21" applyNumberFormat="1" applyFont="1" applyFill="1" applyAlignment="1">
      <alignment horizontal="center" vertical="center"/>
    </xf>
    <xf numFmtId="43" fontId="16" fillId="37" borderId="0" xfId="1" applyFont="1" applyFill="1" applyBorder="1" applyAlignment="1">
      <alignment horizontal="left"/>
    </xf>
    <xf numFmtId="43" fontId="0" fillId="37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16" fillId="37" borderId="0" xfId="1" applyNumberFormat="1" applyFont="1" applyFill="1" applyBorder="1" applyAlignment="1">
      <alignment horizontal="center"/>
    </xf>
    <xf numFmtId="4" fontId="1" fillId="38" borderId="0" xfId="21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3" fontId="16" fillId="0" borderId="0" xfId="1" applyFont="1" applyAlignment="1"/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37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2" fillId="37" borderId="0" xfId="0" applyNumberFormat="1" applyFont="1" applyFill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" fontId="16" fillId="38" borderId="0" xfId="21" applyNumberFormat="1" applyFont="1" applyFill="1" applyAlignment="1">
      <alignment horizontal="center" vertical="center" wrapText="1"/>
    </xf>
    <xf numFmtId="4" fontId="1" fillId="38" borderId="0" xfId="21" applyNumberFormat="1" applyFont="1" applyFill="1" applyAlignment="1">
      <alignment horizontal="right" vertical="center" wrapText="1"/>
    </xf>
    <xf numFmtId="43" fontId="16" fillId="37" borderId="0" xfId="1" applyFont="1" applyFill="1" applyBorder="1" applyAlignment="1">
      <alignment vertical="center" wrapText="1"/>
    </xf>
    <xf numFmtId="43" fontId="0" fillId="33" borderId="0" xfId="1" applyFont="1" applyFill="1" applyAlignment="1">
      <alignment wrapText="1"/>
    </xf>
    <xf numFmtId="43" fontId="0" fillId="0" borderId="0" xfId="1" applyFont="1" applyAlignment="1">
      <alignment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" fillId="38" borderId="0" xfId="21" applyNumberFormat="1" applyFont="1" applyFill="1" applyAlignment="1">
      <alignment vertical="center" wrapText="1"/>
    </xf>
    <xf numFmtId="43" fontId="0" fillId="0" borderId="0" xfId="1" applyFont="1" applyAlignment="1">
      <alignment horizont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" fontId="1" fillId="38" borderId="0" xfId="21" applyNumberFormat="1" applyFont="1" applyFill="1" applyAlignment="1">
      <alignment horizontal="center" vertical="center" wrapText="1"/>
    </xf>
    <xf numFmtId="14" fontId="0" fillId="38" borderId="0" xfId="0" applyNumberFormat="1" applyFont="1" applyFill="1" applyAlignment="1">
      <alignment horizontal="center" wrapText="1"/>
    </xf>
    <xf numFmtId="43" fontId="19" fillId="35" borderId="0" xfId="1" applyFont="1" applyFill="1" applyAlignment="1">
      <alignment horizontal="center" wrapText="1"/>
    </xf>
    <xf numFmtId="0" fontId="0" fillId="37" borderId="0" xfId="1" applyNumberFormat="1" applyFont="1" applyFill="1" applyAlignment="1">
      <alignment horizontal="center"/>
    </xf>
    <xf numFmtId="0" fontId="19" fillId="35" borderId="0" xfId="1" applyNumberFormat="1" applyFont="1" applyFill="1" applyAlignment="1">
      <alignment horizontal="center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19" fillId="35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14" fontId="0" fillId="0" borderId="0" xfId="1" applyNumberFormat="1" applyFont="1" applyBorder="1" applyAlignment="1">
      <alignment horizontal="center" wrapText="1"/>
    </xf>
    <xf numFmtId="14" fontId="0" fillId="0" borderId="0" xfId="1" applyNumberFormat="1" applyFont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right"/>
    </xf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Border="1" applyAlignment="1">
      <alignment horizontal="right" vertical="center"/>
    </xf>
    <xf numFmtId="43" fontId="16" fillId="37" borderId="0" xfId="1" applyFont="1" applyFill="1" applyBorder="1" applyAlignment="1">
      <alignment horizontal="center" wrapText="1"/>
    </xf>
    <xf numFmtId="43" fontId="16" fillId="37" borderId="0" xfId="1" applyFont="1" applyFill="1" applyBorder="1" applyAlignment="1">
      <alignment wrapText="1"/>
    </xf>
    <xf numFmtId="43" fontId="16" fillId="37" borderId="0" xfId="1" applyFont="1" applyFill="1" applyBorder="1" applyAlignment="1">
      <alignment horizontal="right" wrapText="1"/>
    </xf>
    <xf numFmtId="43" fontId="16" fillId="37" borderId="0" xfId="1" applyFont="1" applyFill="1" applyAlignment="1">
      <alignment horizontal="right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14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0" fontId="0" fillId="37" borderId="0" xfId="0" applyFont="1" applyFill="1" applyBorder="1" applyAlignment="1">
      <alignment horizontal="center" vertical="center"/>
    </xf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/>
    </xf>
    <xf numFmtId="0" fontId="19" fillId="0" borderId="0" xfId="0" applyFont="1" applyFill="1" applyAlignment="1"/>
    <xf numFmtId="43" fontId="16" fillId="0" borderId="0" xfId="1" applyFont="1" applyFill="1" applyAlignment="1"/>
    <xf numFmtId="0" fontId="0" fillId="0" borderId="0" xfId="0" applyFill="1" applyAlignment="1">
      <alignment horizontal="left"/>
    </xf>
    <xf numFmtId="14" fontId="0" fillId="0" borderId="0" xfId="1" applyNumberFormat="1" applyFont="1" applyFill="1" applyAlignment="1">
      <alignment horizontal="center" wrapText="1"/>
    </xf>
    <xf numFmtId="14" fontId="0" fillId="0" borderId="0" xfId="1" applyNumberFormat="1" applyFont="1" applyFill="1" applyAlignment="1">
      <alignment wrapText="1"/>
    </xf>
    <xf numFmtId="43" fontId="1" fillId="0" borderId="0" xfId="1" applyFont="1" applyFill="1" applyAlignment="1">
      <alignment horizontal="right" wrapText="1"/>
    </xf>
    <xf numFmtId="0" fontId="16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43" fontId="1" fillId="0" borderId="0" xfId="1" applyFont="1" applyFill="1" applyAlignment="1">
      <alignment horizontal="center" wrapText="1"/>
    </xf>
    <xf numFmtId="14" fontId="1" fillId="0" borderId="0" xfId="1" applyNumberFormat="1" applyFont="1" applyFill="1" applyAlignment="1">
      <alignment horizontal="center" wrapText="1"/>
    </xf>
    <xf numFmtId="14" fontId="1" fillId="0" borderId="0" xfId="1" applyNumberFormat="1" applyFont="1" applyFill="1" applyAlignment="1">
      <alignment wrapText="1"/>
    </xf>
    <xf numFmtId="43" fontId="1" fillId="0" borderId="0" xfId="1" applyFont="1" applyFill="1" applyAlignment="1">
      <alignment horizontal="right"/>
    </xf>
    <xf numFmtId="43" fontId="0" fillId="33" borderId="0" xfId="1" applyFont="1" applyFill="1" applyAlignment="1"/>
    <xf numFmtId="0" fontId="0" fillId="33" borderId="0" xfId="1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43" fontId="0" fillId="37" borderId="0" xfId="1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43" fontId="16" fillId="0" borderId="0" xfId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0" fillId="0" borderId="0" xfId="1" applyFont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712117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5124451</xdr:colOff>
      <xdr:row>163</xdr:row>
      <xdr:rowOff>418523</xdr:rowOff>
    </xdr:from>
    <xdr:to>
      <xdr:col>7</xdr:col>
      <xdr:colOff>114947</xdr:colOff>
      <xdr:row>178</xdr:row>
      <xdr:rowOff>118720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32327273"/>
          <a:ext cx="8380250" cy="2972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06"/>
  <sheetViews>
    <sheetView showGridLines="0" tabSelected="1" showWhiteSpace="0" zoomScale="64" zoomScaleNormal="64" zoomScaleSheetLayoutView="57" zoomScalePageLayoutView="70" workbookViewId="0">
      <selection activeCell="F161" sqref="F161"/>
    </sheetView>
  </sheetViews>
  <sheetFormatPr baseColWidth="10" defaultRowHeight="15" x14ac:dyDescent="0.25"/>
  <cols>
    <col min="1" max="1" width="68.28515625" style="57" customWidth="1"/>
    <col min="2" max="2" width="39.85546875" style="15" customWidth="1"/>
    <col min="3" max="3" width="11.42578125" style="15" customWidth="1"/>
    <col min="4" max="4" width="19.140625" style="62" customWidth="1"/>
    <col min="5" max="5" width="18" style="62" customWidth="1"/>
    <col min="6" max="6" width="19.140625" style="61" customWidth="1"/>
    <col min="7" max="7" width="16.85546875" style="61" customWidth="1"/>
    <col min="8" max="8" width="16.28515625" style="61" bestFit="1" customWidth="1"/>
    <col min="9" max="9" width="14.85546875" style="61" customWidth="1"/>
    <col min="10" max="10" width="15.5703125" style="61" bestFit="1" customWidth="1"/>
    <col min="11" max="11" width="16.5703125" style="61" customWidth="1"/>
    <col min="12" max="12" width="18.140625" style="82" customWidth="1"/>
    <col min="13" max="13" width="17.7109375" style="57" customWidth="1"/>
    <col min="14" max="40" width="11.42578125" style="57"/>
    <col min="41" max="50" width="11.42578125" style="57" customWidth="1"/>
    <col min="51" max="51" width="11.42578125" style="57" hidden="1" customWidth="1"/>
    <col min="52" max="16384" width="11.42578125" style="57"/>
  </cols>
  <sheetData>
    <row r="1" spans="1:236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79"/>
    </row>
    <row r="2" spans="1:236" ht="26.25" x14ac:dyDescent="0.4">
      <c r="A2" s="189" t="s">
        <v>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</row>
    <row r="3" spans="1:236" ht="26.25" x14ac:dyDescent="0.4">
      <c r="A3" s="189" t="s">
        <v>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</row>
    <row r="4" spans="1:236" ht="20.25" x14ac:dyDescent="0.3">
      <c r="A4" s="192" t="s">
        <v>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</row>
    <row r="5" spans="1:236" ht="20.25" x14ac:dyDescent="0.3">
      <c r="A5" s="192" t="s">
        <v>10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</row>
    <row r="6" spans="1:236" ht="21" thickBot="1" x14ac:dyDescent="0.35">
      <c r="A6" s="198" t="s">
        <v>160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</row>
    <row r="7" spans="1:236" x14ac:dyDescent="0.25">
      <c r="A7" s="201" t="s">
        <v>14</v>
      </c>
      <c r="B7" s="196" t="s">
        <v>0</v>
      </c>
      <c r="C7" s="196" t="s">
        <v>139</v>
      </c>
      <c r="D7" s="209" t="s">
        <v>12</v>
      </c>
      <c r="E7" s="209" t="s">
        <v>13</v>
      </c>
      <c r="F7" s="203" t="s">
        <v>7</v>
      </c>
      <c r="G7" s="205" t="s">
        <v>1</v>
      </c>
      <c r="H7" s="203" t="s">
        <v>2</v>
      </c>
      <c r="I7" s="205" t="s">
        <v>3</v>
      </c>
      <c r="J7" s="203" t="s">
        <v>4</v>
      </c>
      <c r="K7" s="203" t="s">
        <v>5</v>
      </c>
      <c r="L7" s="207" t="s">
        <v>6</v>
      </c>
      <c r="O7" s="58"/>
      <c r="P7" s="59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</row>
    <row r="8" spans="1:236" ht="15.75" thickBot="1" x14ac:dyDescent="0.3">
      <c r="A8" s="202"/>
      <c r="B8" s="197"/>
      <c r="C8" s="197"/>
      <c r="D8" s="210"/>
      <c r="E8" s="210"/>
      <c r="F8" s="204"/>
      <c r="G8" s="206"/>
      <c r="H8" s="204"/>
      <c r="I8" s="206"/>
      <c r="J8" s="204"/>
      <c r="K8" s="204"/>
      <c r="L8" s="208"/>
    </row>
    <row r="9" spans="1:236" x14ac:dyDescent="0.25">
      <c r="A9" s="195" t="s">
        <v>19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</row>
    <row r="10" spans="1:236" x14ac:dyDescent="0.25">
      <c r="A10" s="57" t="s">
        <v>40</v>
      </c>
      <c r="B10" s="3" t="s">
        <v>41</v>
      </c>
      <c r="C10" s="6" t="s">
        <v>87</v>
      </c>
      <c r="D10" s="11">
        <v>44470</v>
      </c>
      <c r="E10" s="11">
        <v>44561</v>
      </c>
      <c r="F10" s="7">
        <v>89500</v>
      </c>
      <c r="G10" s="6">
        <f>F10*0.0287</f>
        <v>2568.65</v>
      </c>
      <c r="H10" s="6">
        <v>9040.4500000000007</v>
      </c>
      <c r="I10" s="6">
        <v>2720.8</v>
      </c>
      <c r="J10" s="6">
        <v>2700.24</v>
      </c>
      <c r="K10" s="16">
        <v>16950.14</v>
      </c>
      <c r="L10" s="80">
        <v>72549.86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</row>
    <row r="11" spans="1:236" x14ac:dyDescent="0.25">
      <c r="A11" s="60" t="s">
        <v>15</v>
      </c>
      <c r="B11" s="13">
        <v>1</v>
      </c>
      <c r="C11" s="8"/>
      <c r="D11" s="60"/>
      <c r="E11" s="60"/>
      <c r="F11" s="8">
        <f>SUM(F10:F10)</f>
        <v>89500</v>
      </c>
      <c r="G11" s="8">
        <f t="shared" ref="G11:L11" si="0">SUM(G10:G10)</f>
        <v>2568.65</v>
      </c>
      <c r="H11" s="8">
        <f t="shared" si="0"/>
        <v>9040.4500000000007</v>
      </c>
      <c r="I11" s="8">
        <f t="shared" si="0"/>
        <v>2720.8</v>
      </c>
      <c r="J11" s="8">
        <f t="shared" si="0"/>
        <v>2700.24</v>
      </c>
      <c r="K11" s="8">
        <f t="shared" si="0"/>
        <v>16950.14</v>
      </c>
      <c r="L11" s="81">
        <f t="shared" si="0"/>
        <v>72549.86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</row>
    <row r="12" spans="1:236" x14ac:dyDescent="0.25">
      <c r="C12" s="61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</row>
    <row r="13" spans="1:236" ht="11.25" customHeight="1" x14ac:dyDescent="0.25">
      <c r="A13" s="56" t="s">
        <v>52</v>
      </c>
      <c r="B13" s="56"/>
      <c r="C13" s="56"/>
      <c r="D13" s="123"/>
      <c r="E13" s="56"/>
      <c r="F13" s="56"/>
      <c r="G13" s="56"/>
      <c r="H13" s="56"/>
      <c r="I13" s="56"/>
      <c r="J13" s="56"/>
      <c r="K13" s="56"/>
      <c r="L13" s="8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</row>
    <row r="14" spans="1:236" s="48" customFormat="1" ht="11.25" customHeight="1" x14ac:dyDescent="0.25">
      <c r="A14" s="4" t="s">
        <v>103</v>
      </c>
      <c r="B14" s="5" t="s">
        <v>123</v>
      </c>
      <c r="C14" s="5" t="s">
        <v>87</v>
      </c>
      <c r="D14" s="4" t="s">
        <v>137</v>
      </c>
      <c r="E14" s="5" t="s">
        <v>124</v>
      </c>
      <c r="F14" s="63">
        <v>4000</v>
      </c>
      <c r="G14" s="49">
        <v>1148</v>
      </c>
      <c r="H14" s="49">
        <v>442.65</v>
      </c>
      <c r="I14" s="49">
        <v>1216</v>
      </c>
      <c r="J14" s="49">
        <v>0</v>
      </c>
      <c r="K14" s="49">
        <v>2806.65</v>
      </c>
      <c r="L14" s="84">
        <v>37193.35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</row>
    <row r="15" spans="1:236" s="65" customFormat="1" x14ac:dyDescent="0.25">
      <c r="A15" s="64" t="s">
        <v>104</v>
      </c>
      <c r="B15" s="22" t="s">
        <v>67</v>
      </c>
      <c r="C15" s="23" t="s">
        <v>87</v>
      </c>
      <c r="D15" s="4" t="s">
        <v>137</v>
      </c>
      <c r="E15" s="25">
        <v>44561</v>
      </c>
      <c r="F15" s="23">
        <v>133000</v>
      </c>
      <c r="G15" s="23">
        <v>3817.1</v>
      </c>
      <c r="H15" s="23">
        <v>19867.79</v>
      </c>
      <c r="I15" s="23">
        <v>4043.2</v>
      </c>
      <c r="J15" s="23">
        <v>0</v>
      </c>
      <c r="K15" s="23">
        <v>27728.09</v>
      </c>
      <c r="L15" s="85">
        <v>105271.91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</row>
    <row r="16" spans="1:236" x14ac:dyDescent="0.25">
      <c r="A16" s="4" t="s">
        <v>144</v>
      </c>
      <c r="B16" s="5" t="s">
        <v>127</v>
      </c>
      <c r="C16" s="6" t="s">
        <v>87</v>
      </c>
      <c r="D16" s="4" t="s">
        <v>137</v>
      </c>
      <c r="E16" s="11">
        <v>44560</v>
      </c>
      <c r="F16" s="7">
        <v>66000</v>
      </c>
      <c r="G16" s="6">
        <f>F16*0.0287</f>
        <v>1894.2</v>
      </c>
      <c r="H16" s="6">
        <v>4615.76</v>
      </c>
      <c r="I16" s="6">
        <f>F16*0.0304</f>
        <v>2006.4</v>
      </c>
      <c r="J16" s="6">
        <v>0</v>
      </c>
      <c r="K16" s="6">
        <f>+G16+H16+I16+J16</f>
        <v>8516.36</v>
      </c>
      <c r="L16" s="80">
        <f>F16-K16</f>
        <v>57483.64</v>
      </c>
      <c r="M16" s="6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</row>
    <row r="17" spans="1:236" x14ac:dyDescent="0.25">
      <c r="A17" s="4" t="s">
        <v>84</v>
      </c>
      <c r="B17" s="5" t="s">
        <v>85</v>
      </c>
      <c r="C17" s="6" t="s">
        <v>86</v>
      </c>
      <c r="D17" s="4" t="s">
        <v>138</v>
      </c>
      <c r="E17" s="11">
        <v>44551</v>
      </c>
      <c r="F17" s="7">
        <v>75000</v>
      </c>
      <c r="G17" s="6">
        <v>2152.5</v>
      </c>
      <c r="H17" s="6">
        <v>6309.38</v>
      </c>
      <c r="I17" s="6">
        <v>2280</v>
      </c>
      <c r="J17" s="6">
        <v>0</v>
      </c>
      <c r="K17" s="6">
        <v>10741.88</v>
      </c>
      <c r="L17" s="80">
        <v>64258.12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</row>
    <row r="18" spans="1:236" x14ac:dyDescent="0.25">
      <c r="A18" s="4" t="s">
        <v>53</v>
      </c>
      <c r="B18" s="5" t="s">
        <v>54</v>
      </c>
      <c r="C18" s="6" t="s">
        <v>86</v>
      </c>
      <c r="D18" s="4" t="s">
        <v>137</v>
      </c>
      <c r="E18" s="11">
        <v>44560</v>
      </c>
      <c r="F18" s="7">
        <v>3466.67</v>
      </c>
      <c r="G18" s="6">
        <f>F18*0.0287</f>
        <v>99.493429000000006</v>
      </c>
      <c r="H18" s="6">
        <v>0</v>
      </c>
      <c r="I18" s="6">
        <f>F18*0.0304</f>
        <v>105.386768</v>
      </c>
      <c r="J18" s="6">
        <v>170</v>
      </c>
      <c r="K18" s="6">
        <f>+G18+H18+I18+J18</f>
        <v>374.88019700000001</v>
      </c>
      <c r="L18" s="80">
        <f>F18-K18</f>
        <v>3091.7898030000001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</row>
    <row r="19" spans="1:236" x14ac:dyDescent="0.25">
      <c r="A19" s="60" t="s">
        <v>15</v>
      </c>
      <c r="B19" s="13">
        <v>5</v>
      </c>
      <c r="C19" s="8"/>
      <c r="D19" s="60"/>
      <c r="E19" s="60"/>
      <c r="F19" s="8">
        <f t="shared" ref="F19:K19" si="1">SUM(F16:F18)</f>
        <v>144466.67000000001</v>
      </c>
      <c r="G19" s="8">
        <f t="shared" si="1"/>
        <v>4146.1934289999999</v>
      </c>
      <c r="H19" s="8">
        <f t="shared" si="1"/>
        <v>10925.14</v>
      </c>
      <c r="I19" s="8">
        <f t="shared" si="1"/>
        <v>4391.7867679999999</v>
      </c>
      <c r="J19" s="8">
        <f t="shared" si="1"/>
        <v>170</v>
      </c>
      <c r="K19" s="8">
        <f t="shared" si="1"/>
        <v>19633.120196999997</v>
      </c>
      <c r="L19" s="81">
        <f>L16+L17+L18</f>
        <v>124833.54980300002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</row>
    <row r="20" spans="1:236" s="65" customFormat="1" x14ac:dyDescent="0.25">
      <c r="A20" s="59" t="s">
        <v>95</v>
      </c>
      <c r="B20" s="20"/>
      <c r="C20" s="21"/>
      <c r="D20" s="59"/>
      <c r="E20" s="59"/>
      <c r="F20" s="21" t="s">
        <v>99</v>
      </c>
      <c r="G20" s="21"/>
      <c r="H20" s="21"/>
      <c r="I20" s="21"/>
      <c r="J20" s="21"/>
      <c r="K20" s="21"/>
      <c r="L20" s="86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</row>
    <row r="21" spans="1:236" s="65" customFormat="1" x14ac:dyDescent="0.25">
      <c r="A21" s="64" t="s">
        <v>96</v>
      </c>
      <c r="B21" s="22" t="s">
        <v>98</v>
      </c>
      <c r="C21" s="23" t="s">
        <v>86</v>
      </c>
      <c r="D21" s="24">
        <v>44354</v>
      </c>
      <c r="E21" s="25">
        <v>44561</v>
      </c>
      <c r="F21" s="23">
        <v>44000</v>
      </c>
      <c r="G21" s="23">
        <v>1262.8</v>
      </c>
      <c r="H21" s="23">
        <v>1007.19</v>
      </c>
      <c r="I21" s="23">
        <v>1337.6</v>
      </c>
      <c r="J21" s="23">
        <v>0</v>
      </c>
      <c r="K21" s="23">
        <v>3607.59</v>
      </c>
      <c r="L21" s="85">
        <v>40392.410000000003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</row>
    <row r="22" spans="1:236" s="65" customFormat="1" x14ac:dyDescent="0.25">
      <c r="A22" s="64" t="s">
        <v>120</v>
      </c>
      <c r="B22" s="22" t="s">
        <v>98</v>
      </c>
      <c r="C22" s="23" t="s">
        <v>86</v>
      </c>
      <c r="D22" s="24">
        <v>44378</v>
      </c>
      <c r="E22" s="25">
        <v>44561</v>
      </c>
      <c r="F22" s="23">
        <v>44000</v>
      </c>
      <c r="G22" s="23">
        <v>1262.8</v>
      </c>
      <c r="H22" s="23">
        <v>1007.19</v>
      </c>
      <c r="I22" s="23">
        <v>1337.6</v>
      </c>
      <c r="J22" s="23">
        <v>0</v>
      </c>
      <c r="K22" s="23">
        <v>3607.59</v>
      </c>
      <c r="L22" s="85">
        <v>40392.410000000003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</row>
    <row r="23" spans="1:236" s="65" customFormat="1" x14ac:dyDescent="0.25">
      <c r="A23" s="64" t="s">
        <v>97</v>
      </c>
      <c r="B23" s="22" t="s">
        <v>98</v>
      </c>
      <c r="C23" s="23" t="s">
        <v>87</v>
      </c>
      <c r="D23" s="24">
        <v>44354</v>
      </c>
      <c r="E23" s="25">
        <v>44561</v>
      </c>
      <c r="F23" s="23">
        <v>44000</v>
      </c>
      <c r="G23" s="23">
        <v>1262.8</v>
      </c>
      <c r="H23" s="23">
        <v>1007.19</v>
      </c>
      <c r="I23" s="23">
        <v>1337.6</v>
      </c>
      <c r="J23" s="23">
        <v>0</v>
      </c>
      <c r="K23" s="23">
        <v>3607.59</v>
      </c>
      <c r="L23" s="85">
        <v>40392.410000000003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</row>
    <row r="24" spans="1:236" s="58" customFormat="1" x14ac:dyDescent="0.25">
      <c r="A24" s="60" t="s">
        <v>15</v>
      </c>
      <c r="B24" s="13">
        <v>3</v>
      </c>
      <c r="C24" s="8"/>
      <c r="D24" s="60"/>
      <c r="E24" s="60"/>
      <c r="F24" s="8">
        <f t="shared" ref="F24:L24" si="2">SUM(F21:F23)</f>
        <v>132000</v>
      </c>
      <c r="G24" s="8">
        <f t="shared" si="2"/>
        <v>3788.3999999999996</v>
      </c>
      <c r="H24" s="8">
        <f t="shared" si="2"/>
        <v>3021.57</v>
      </c>
      <c r="I24" s="8">
        <f t="shared" si="2"/>
        <v>4012.7999999999997</v>
      </c>
      <c r="J24" s="8">
        <f t="shared" si="2"/>
        <v>0</v>
      </c>
      <c r="K24" s="8">
        <f t="shared" si="2"/>
        <v>10822.77</v>
      </c>
      <c r="L24" s="81">
        <f t="shared" si="2"/>
        <v>121177.23000000001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</row>
    <row r="25" spans="1:236" x14ac:dyDescent="0.25">
      <c r="A25" s="56" t="s">
        <v>26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83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</row>
    <row r="26" spans="1:236" x14ac:dyDescent="0.25">
      <c r="A26" s="4" t="s">
        <v>66</v>
      </c>
      <c r="B26" s="5" t="s">
        <v>67</v>
      </c>
      <c r="C26" s="6" t="s">
        <v>87</v>
      </c>
      <c r="D26" s="11">
        <v>44244</v>
      </c>
      <c r="E26" s="11">
        <v>44547</v>
      </c>
      <c r="F26" s="7">
        <v>133000</v>
      </c>
      <c r="G26" s="6">
        <f>F26*0.0287</f>
        <v>3817.1</v>
      </c>
      <c r="H26" s="6">
        <v>19867.79</v>
      </c>
      <c r="I26" s="6">
        <f>F26*0.0304</f>
        <v>4043.2</v>
      </c>
      <c r="J26" s="6">
        <v>16547.22</v>
      </c>
      <c r="K26" s="6">
        <v>43600.25</v>
      </c>
      <c r="L26" s="80">
        <v>89399.75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</row>
    <row r="27" spans="1:236" x14ac:dyDescent="0.25">
      <c r="A27" s="60" t="s">
        <v>15</v>
      </c>
      <c r="B27" s="13">
        <v>1</v>
      </c>
      <c r="C27" s="8"/>
      <c r="D27" s="60"/>
      <c r="E27" s="60"/>
      <c r="F27" s="8">
        <f>SUM(F26)</f>
        <v>133000</v>
      </c>
      <c r="G27" s="8">
        <f t="shared" ref="G27:L27" si="3">SUM(G26)</f>
        <v>3817.1</v>
      </c>
      <c r="H27" s="8">
        <f t="shared" si="3"/>
        <v>19867.79</v>
      </c>
      <c r="I27" s="8">
        <f t="shared" si="3"/>
        <v>4043.2</v>
      </c>
      <c r="J27" s="8">
        <f t="shared" si="3"/>
        <v>16547.22</v>
      </c>
      <c r="K27" s="8">
        <f t="shared" si="3"/>
        <v>43600.25</v>
      </c>
      <c r="L27" s="81">
        <f t="shared" si="3"/>
        <v>89399.75</v>
      </c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</row>
    <row r="28" spans="1:236" s="67" customFormat="1" x14ac:dyDescent="0.25">
      <c r="A28" s="58"/>
      <c r="B28" s="14"/>
      <c r="C28" s="12"/>
      <c r="D28" s="58"/>
      <c r="E28" s="58"/>
      <c r="F28" s="12"/>
      <c r="G28" s="12"/>
      <c r="H28" s="12"/>
      <c r="I28" s="12"/>
      <c r="J28" s="12"/>
      <c r="K28" s="12"/>
      <c r="L28" s="8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</row>
    <row r="29" spans="1:236" s="67" customFormat="1" x14ac:dyDescent="0.25">
      <c r="A29" s="58" t="s">
        <v>105</v>
      </c>
      <c r="B29" s="14"/>
      <c r="C29" s="12"/>
      <c r="D29" s="58"/>
      <c r="E29" s="58"/>
      <c r="F29" s="34"/>
      <c r="G29" s="34"/>
      <c r="H29" s="34"/>
      <c r="I29" s="34"/>
      <c r="J29" s="34"/>
      <c r="K29" s="34"/>
      <c r="L29" s="88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</row>
    <row r="30" spans="1:236" s="67" customFormat="1" x14ac:dyDescent="0.25">
      <c r="A30" s="64" t="s">
        <v>106</v>
      </c>
      <c r="B30" s="33" t="s">
        <v>17</v>
      </c>
      <c r="C30" s="34" t="s">
        <v>87</v>
      </c>
      <c r="D30" s="35">
        <v>44348</v>
      </c>
      <c r="E30" s="35">
        <v>44561</v>
      </c>
      <c r="F30" s="34">
        <v>60000</v>
      </c>
      <c r="G30" s="34">
        <v>1722</v>
      </c>
      <c r="H30" s="34">
        <v>3486.68</v>
      </c>
      <c r="I30" s="34">
        <v>1824</v>
      </c>
      <c r="J30" s="34">
        <v>0</v>
      </c>
      <c r="K30" s="34">
        <v>7032.68</v>
      </c>
      <c r="L30" s="88">
        <v>52967.32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</row>
    <row r="31" spans="1:236" s="58" customFormat="1" x14ac:dyDescent="0.25">
      <c r="A31" s="60" t="s">
        <v>15</v>
      </c>
      <c r="B31" s="13">
        <v>1</v>
      </c>
      <c r="C31" s="8"/>
      <c r="D31" s="60"/>
      <c r="E31" s="60"/>
      <c r="F31" s="8">
        <f>F30</f>
        <v>60000</v>
      </c>
      <c r="G31" s="8">
        <f>G30</f>
        <v>1722</v>
      </c>
      <c r="H31" s="8">
        <f>H30</f>
        <v>3486.68</v>
      </c>
      <c r="I31" s="8">
        <f>I30</f>
        <v>1824</v>
      </c>
      <c r="J31" s="8">
        <f>J30</f>
        <v>0</v>
      </c>
      <c r="K31" s="8">
        <f>SUM(K25:K26)</f>
        <v>43600.25</v>
      </c>
      <c r="L31" s="81">
        <f>L30</f>
        <v>52967.32</v>
      </c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</row>
    <row r="32" spans="1:236" s="58" customFormat="1" x14ac:dyDescent="0.25">
      <c r="A32" s="58" t="s">
        <v>145</v>
      </c>
      <c r="B32" s="14"/>
      <c r="C32" s="12"/>
      <c r="F32" s="12"/>
      <c r="G32" s="12"/>
      <c r="H32" s="12"/>
      <c r="I32" s="12"/>
      <c r="J32" s="12"/>
      <c r="K32" s="12"/>
      <c r="L32" s="8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</row>
    <row r="33" spans="1:236" s="64" customFormat="1" x14ac:dyDescent="0.25">
      <c r="A33" s="64" t="s">
        <v>146</v>
      </c>
      <c r="B33" s="33" t="s">
        <v>113</v>
      </c>
      <c r="C33" s="34" t="s">
        <v>87</v>
      </c>
      <c r="D33" s="35">
        <v>44470</v>
      </c>
      <c r="E33" s="141">
        <v>44561</v>
      </c>
      <c r="F33" s="34">
        <v>89500</v>
      </c>
      <c r="G33" s="34">
        <v>2568.65</v>
      </c>
      <c r="H33" s="34">
        <v>9635.51</v>
      </c>
      <c r="I33" s="34">
        <v>2720.8</v>
      </c>
      <c r="J33" s="34">
        <v>0</v>
      </c>
      <c r="K33" s="34">
        <v>14924.96</v>
      </c>
      <c r="L33" s="88">
        <v>74575.039999999994</v>
      </c>
    </row>
    <row r="34" spans="1:236" s="58" customFormat="1" x14ac:dyDescent="0.25">
      <c r="A34" s="58" t="s">
        <v>15</v>
      </c>
      <c r="B34" s="14">
        <v>1</v>
      </c>
      <c r="C34" s="12"/>
      <c r="F34" s="12">
        <f>F33</f>
        <v>89500</v>
      </c>
      <c r="G34" s="12">
        <f>G33</f>
        <v>2568.65</v>
      </c>
      <c r="H34" s="12">
        <f>H33</f>
        <v>9635.51</v>
      </c>
      <c r="I34" s="12">
        <f>I33</f>
        <v>2720.8</v>
      </c>
      <c r="J34" s="12">
        <f>J33</f>
        <v>0</v>
      </c>
      <c r="K34" s="12">
        <v>14294.96</v>
      </c>
      <c r="L34" s="87">
        <v>74575.039999999994</v>
      </c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</row>
    <row r="35" spans="1:236" s="67" customFormat="1" x14ac:dyDescent="0.25">
      <c r="A35" s="58" t="s">
        <v>107</v>
      </c>
      <c r="B35" s="33"/>
      <c r="C35" s="34"/>
      <c r="D35" s="35"/>
      <c r="E35" s="35"/>
      <c r="F35" s="34"/>
      <c r="G35" s="34"/>
      <c r="H35" s="34"/>
      <c r="I35" s="34"/>
      <c r="J35" s="34"/>
      <c r="K35" s="34"/>
      <c r="L35" s="88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</row>
    <row r="36" spans="1:236" s="67" customFormat="1" x14ac:dyDescent="0.25">
      <c r="A36" s="64" t="s">
        <v>108</v>
      </c>
      <c r="B36" s="33" t="s">
        <v>109</v>
      </c>
      <c r="C36" s="34" t="s">
        <v>86</v>
      </c>
      <c r="D36" s="35">
        <v>44287</v>
      </c>
      <c r="E36" s="35">
        <v>44561</v>
      </c>
      <c r="F36" s="34">
        <v>44000</v>
      </c>
      <c r="G36" s="34">
        <v>1262.8</v>
      </c>
      <c r="H36" s="34">
        <v>1007.19</v>
      </c>
      <c r="I36" s="34">
        <v>1337.6</v>
      </c>
      <c r="J36" s="34">
        <v>0</v>
      </c>
      <c r="K36" s="34">
        <v>3607.59</v>
      </c>
      <c r="L36" s="88">
        <v>40392.410000000003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</row>
    <row r="37" spans="1:236" s="58" customFormat="1" x14ac:dyDescent="0.25">
      <c r="A37" s="60" t="s">
        <v>15</v>
      </c>
      <c r="B37" s="13">
        <v>1</v>
      </c>
      <c r="C37" s="8"/>
      <c r="D37" s="60"/>
      <c r="E37" s="60"/>
      <c r="F37" s="8">
        <f>F36</f>
        <v>44000</v>
      </c>
      <c r="G37" s="8">
        <f>G36</f>
        <v>1262.8</v>
      </c>
      <c r="H37" s="8">
        <f>H36</f>
        <v>1007.19</v>
      </c>
      <c r="I37" s="8">
        <f>I36</f>
        <v>1337.6</v>
      </c>
      <c r="J37" s="8">
        <f>J36</f>
        <v>0</v>
      </c>
      <c r="K37" s="8">
        <v>3607.59</v>
      </c>
      <c r="L37" s="81">
        <f>L36</f>
        <v>40392.410000000003</v>
      </c>
    </row>
    <row r="38" spans="1:236" s="58" customFormat="1" x14ac:dyDescent="0.25">
      <c r="A38" s="58" t="s">
        <v>110</v>
      </c>
      <c r="B38" s="33"/>
      <c r="C38" s="12"/>
      <c r="F38" s="12"/>
      <c r="G38" s="12"/>
      <c r="H38" s="12"/>
      <c r="I38" s="12"/>
      <c r="J38" s="12"/>
      <c r="K38" s="12"/>
      <c r="L38" s="8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</row>
    <row r="39" spans="1:236" s="58" customFormat="1" x14ac:dyDescent="0.25">
      <c r="A39" s="64" t="s">
        <v>111</v>
      </c>
      <c r="B39" s="33" t="s">
        <v>18</v>
      </c>
      <c r="C39" s="34" t="s">
        <v>86</v>
      </c>
      <c r="D39" s="35">
        <v>44362</v>
      </c>
      <c r="E39" s="35">
        <v>44561</v>
      </c>
      <c r="F39" s="34">
        <v>33000</v>
      </c>
      <c r="G39" s="34">
        <v>947.1</v>
      </c>
      <c r="H39" s="34">
        <v>0</v>
      </c>
      <c r="I39" s="34">
        <v>1003.2</v>
      </c>
      <c r="J39" s="34">
        <v>0</v>
      </c>
      <c r="K39" s="34">
        <v>1950.3</v>
      </c>
      <c r="L39" s="88">
        <v>31049.7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</row>
    <row r="40" spans="1:236" s="58" customFormat="1" x14ac:dyDescent="0.25">
      <c r="A40" s="60" t="s">
        <v>15</v>
      </c>
      <c r="B40" s="13">
        <v>1</v>
      </c>
      <c r="C40" s="8"/>
      <c r="D40" s="36">
        <v>44362</v>
      </c>
      <c r="E40" s="36">
        <v>44561</v>
      </c>
      <c r="F40" s="8">
        <f>F39</f>
        <v>33000</v>
      </c>
      <c r="G40" s="8">
        <f>G39</f>
        <v>947.1</v>
      </c>
      <c r="H40" s="8">
        <f>H39</f>
        <v>0</v>
      </c>
      <c r="I40" s="8">
        <f>I39</f>
        <v>1003.2</v>
      </c>
      <c r="J40" s="8">
        <f>J39</f>
        <v>0</v>
      </c>
      <c r="K40" s="8">
        <v>1950.3</v>
      </c>
      <c r="L40" s="81">
        <f>L39</f>
        <v>31049.7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</row>
    <row r="41" spans="1:236" s="58" customFormat="1" x14ac:dyDescent="0.25">
      <c r="B41" s="14"/>
      <c r="C41" s="12"/>
      <c r="F41" s="12"/>
      <c r="G41" s="12"/>
      <c r="H41" s="12"/>
      <c r="I41" s="12"/>
      <c r="J41" s="12"/>
      <c r="K41" s="12"/>
      <c r="L41" s="87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1:236" s="58" customFormat="1" x14ac:dyDescent="0.25">
      <c r="A42" s="56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83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1:236" x14ac:dyDescent="0.25">
      <c r="A43" s="57" t="s">
        <v>42</v>
      </c>
      <c r="B43" s="3" t="s">
        <v>43</v>
      </c>
      <c r="C43" s="6" t="s">
        <v>87</v>
      </c>
      <c r="D43" s="10">
        <v>44276</v>
      </c>
      <c r="E43" s="10">
        <v>44551</v>
      </c>
      <c r="F43" s="7">
        <v>40000</v>
      </c>
      <c r="G43" s="6">
        <f>F43*0.0287</f>
        <v>1148</v>
      </c>
      <c r="H43" s="6">
        <v>442.65</v>
      </c>
      <c r="I43" s="6">
        <v>1216</v>
      </c>
      <c r="J43" s="6">
        <v>2790.6</v>
      </c>
      <c r="K43" s="6">
        <v>5597.25</v>
      </c>
      <c r="L43" s="80">
        <v>34402.75</v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</row>
    <row r="44" spans="1:236" s="58" customFormat="1" x14ac:dyDescent="0.25">
      <c r="A44" s="4" t="s">
        <v>46</v>
      </c>
      <c r="B44" s="5" t="s">
        <v>17</v>
      </c>
      <c r="C44" s="6" t="s">
        <v>86</v>
      </c>
      <c r="D44" s="10">
        <v>44276</v>
      </c>
      <c r="E44" s="10">
        <v>44551</v>
      </c>
      <c r="F44" s="7">
        <v>40000</v>
      </c>
      <c r="G44" s="6">
        <f>F44*0.0287</f>
        <v>1148</v>
      </c>
      <c r="H44" s="6">
        <v>442.65</v>
      </c>
      <c r="I44" s="6">
        <v>1216</v>
      </c>
      <c r="J44" s="6">
        <v>3132.8</v>
      </c>
      <c r="K44" s="6">
        <v>5939.45</v>
      </c>
      <c r="L44" s="80">
        <v>34060.550000000003</v>
      </c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</row>
    <row r="45" spans="1:236" s="58" customFormat="1" x14ac:dyDescent="0.25">
      <c r="A45" s="60" t="s">
        <v>15</v>
      </c>
      <c r="B45" s="13">
        <v>2</v>
      </c>
      <c r="C45" s="8"/>
      <c r="D45" s="60"/>
      <c r="E45" s="60"/>
      <c r="F45" s="8">
        <f>SUM(F43:F44)</f>
        <v>80000</v>
      </c>
      <c r="G45" s="8">
        <f t="shared" ref="G45:L45" si="4">SUM(G43:G44)</f>
        <v>2296</v>
      </c>
      <c r="H45" s="8">
        <f t="shared" si="4"/>
        <v>885.3</v>
      </c>
      <c r="I45" s="8">
        <f t="shared" si="4"/>
        <v>2432</v>
      </c>
      <c r="J45" s="8">
        <f>SUM(J43:J44)</f>
        <v>5923.4</v>
      </c>
      <c r="K45" s="8">
        <f t="shared" si="4"/>
        <v>11536.7</v>
      </c>
      <c r="L45" s="81">
        <f t="shared" si="4"/>
        <v>68463.3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</row>
    <row r="46" spans="1:236" s="58" customFormat="1" x14ac:dyDescent="0.25">
      <c r="B46" s="14"/>
      <c r="L46" s="89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236" s="33" customFormat="1" x14ac:dyDescent="0.25">
      <c r="A47" s="56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90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</row>
    <row r="48" spans="1:236" s="58" customFormat="1" x14ac:dyDescent="0.25">
      <c r="A48" s="4" t="s">
        <v>126</v>
      </c>
      <c r="B48" s="5" t="s">
        <v>127</v>
      </c>
      <c r="C48" s="5" t="s">
        <v>87</v>
      </c>
      <c r="D48" s="11">
        <v>44348</v>
      </c>
      <c r="E48" s="11">
        <v>44560</v>
      </c>
      <c r="F48" s="7">
        <v>40000</v>
      </c>
      <c r="G48" s="6">
        <f>F48*0.0287</f>
        <v>1148</v>
      </c>
      <c r="H48" s="6">
        <v>442.65</v>
      </c>
      <c r="I48" s="6">
        <f>F48*0.0304</f>
        <v>1216</v>
      </c>
      <c r="J48" s="6">
        <v>0</v>
      </c>
      <c r="K48" s="6">
        <v>5377.6</v>
      </c>
      <c r="L48" s="80">
        <v>31815.75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</row>
    <row r="49" spans="1:236" s="58" customFormat="1" x14ac:dyDescent="0.25">
      <c r="A49" s="4" t="s">
        <v>44</v>
      </c>
      <c r="B49" s="5" t="s">
        <v>45</v>
      </c>
      <c r="C49" s="6" t="s">
        <v>87</v>
      </c>
      <c r="D49" s="10">
        <v>44276</v>
      </c>
      <c r="E49" s="10">
        <v>44551</v>
      </c>
      <c r="F49" s="7">
        <v>40000</v>
      </c>
      <c r="G49" s="6">
        <f>F49*0.0287</f>
        <v>1148</v>
      </c>
      <c r="H49" s="6">
        <v>240.13</v>
      </c>
      <c r="I49" s="6">
        <f>F49*0.0304</f>
        <v>1216</v>
      </c>
      <c r="J49" s="6">
        <v>2416.8200000000002</v>
      </c>
      <c r="K49" s="6">
        <v>5020.95</v>
      </c>
      <c r="L49" s="80">
        <v>34979.050000000003</v>
      </c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</row>
    <row r="50" spans="1:236" s="58" customFormat="1" x14ac:dyDescent="0.25">
      <c r="A50" s="60" t="s">
        <v>15</v>
      </c>
      <c r="B50" s="13">
        <v>2</v>
      </c>
      <c r="C50" s="8"/>
      <c r="D50" s="60"/>
      <c r="E50" s="60"/>
      <c r="F50" s="8">
        <f t="shared" ref="F50:K50" si="5">SUM(F48:F49)</f>
        <v>80000</v>
      </c>
      <c r="G50" s="8">
        <f t="shared" si="5"/>
        <v>2296</v>
      </c>
      <c r="H50" s="8">
        <f t="shared" si="5"/>
        <v>682.78</v>
      </c>
      <c r="I50" s="8">
        <f t="shared" si="5"/>
        <v>2432</v>
      </c>
      <c r="J50" s="8">
        <f t="shared" si="5"/>
        <v>2416.8200000000002</v>
      </c>
      <c r="K50" s="8">
        <f t="shared" si="5"/>
        <v>10398.549999999999</v>
      </c>
      <c r="L50" s="81">
        <f>SUM(L49:L49)+L48</f>
        <v>66794.8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</row>
    <row r="51" spans="1:236" s="58" customFormat="1" x14ac:dyDescent="0.25">
      <c r="B51" s="14"/>
      <c r="L51" s="89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</row>
    <row r="52" spans="1:236" s="58" customFormat="1" x14ac:dyDescent="0.25">
      <c r="A52" s="56" t="s">
        <v>69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83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</row>
    <row r="53" spans="1:236" s="58" customFormat="1" x14ac:dyDescent="0.25">
      <c r="A53" s="4" t="s">
        <v>20</v>
      </c>
      <c r="B53" s="5" t="s">
        <v>17</v>
      </c>
      <c r="C53" s="6" t="s">
        <v>87</v>
      </c>
      <c r="D53" s="11">
        <v>44256</v>
      </c>
      <c r="E53" s="11">
        <v>44531</v>
      </c>
      <c r="F53" s="7">
        <v>40000</v>
      </c>
      <c r="G53" s="6">
        <f>F53*0.0287</f>
        <v>1148</v>
      </c>
      <c r="H53" s="6">
        <v>442.65</v>
      </c>
      <c r="I53" s="6">
        <v>1216</v>
      </c>
      <c r="J53" s="6">
        <v>3151.41</v>
      </c>
      <c r="K53" s="6">
        <v>5958.06</v>
      </c>
      <c r="L53" s="80">
        <v>34041.94</v>
      </c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</row>
    <row r="54" spans="1:236" s="58" customFormat="1" x14ac:dyDescent="0.25">
      <c r="A54" s="60" t="s">
        <v>15</v>
      </c>
      <c r="B54" s="13">
        <v>1</v>
      </c>
      <c r="C54" s="8"/>
      <c r="D54" s="60"/>
      <c r="E54" s="60"/>
      <c r="F54" s="8">
        <f>SUM(F53:F53)</f>
        <v>40000</v>
      </c>
      <c r="G54" s="8">
        <f t="shared" ref="G54:L54" si="6">SUM(G53:G53)</f>
        <v>1148</v>
      </c>
      <c r="H54" s="8">
        <f t="shared" si="6"/>
        <v>442.65</v>
      </c>
      <c r="I54" s="8">
        <f t="shared" si="6"/>
        <v>1216</v>
      </c>
      <c r="J54" s="8">
        <f t="shared" si="6"/>
        <v>3151.41</v>
      </c>
      <c r="K54" s="8">
        <f t="shared" si="6"/>
        <v>5958.06</v>
      </c>
      <c r="L54" s="81">
        <f t="shared" si="6"/>
        <v>34041.94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</row>
    <row r="55" spans="1:236" x14ac:dyDescent="0.25">
      <c r="A55" s="56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83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</row>
    <row r="56" spans="1:236" ht="12.75" customHeight="1" x14ac:dyDescent="0.25">
      <c r="A56" s="4" t="s">
        <v>32</v>
      </c>
      <c r="B56" s="5" t="s">
        <v>67</v>
      </c>
      <c r="C56" s="6" t="s">
        <v>87</v>
      </c>
      <c r="D56" s="11">
        <v>44279</v>
      </c>
      <c r="E56" s="11">
        <v>44554</v>
      </c>
      <c r="F56" s="7">
        <v>133000</v>
      </c>
      <c r="G56" s="6">
        <f>F56*0.0287</f>
        <v>3817.1</v>
      </c>
      <c r="H56" s="6">
        <v>19867.79</v>
      </c>
      <c r="I56" s="6">
        <f>F56*0.0304</f>
        <v>4043.2</v>
      </c>
      <c r="J56" s="6">
        <v>1512</v>
      </c>
      <c r="K56" s="6">
        <v>29240.09</v>
      </c>
      <c r="L56" s="80">
        <f>F56-K56</f>
        <v>103759.91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236" ht="12.75" customHeight="1" x14ac:dyDescent="0.25">
      <c r="A57" s="4" t="s">
        <v>88</v>
      </c>
      <c r="B57" s="5" t="s">
        <v>17</v>
      </c>
      <c r="C57" s="6" t="s">
        <v>87</v>
      </c>
      <c r="D57" s="11">
        <v>44287</v>
      </c>
      <c r="E57" s="11">
        <v>44560</v>
      </c>
      <c r="F57" s="7">
        <v>60000</v>
      </c>
      <c r="G57" s="6">
        <v>1722</v>
      </c>
      <c r="H57" s="6">
        <v>3486.68</v>
      </c>
      <c r="I57" s="6">
        <v>1824</v>
      </c>
      <c r="J57" s="6">
        <v>3002.33</v>
      </c>
      <c r="K57" s="6">
        <v>10035.01</v>
      </c>
      <c r="L57" s="80">
        <v>49964.99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236" s="152" customFormat="1" ht="12.75" customHeight="1" x14ac:dyDescent="0.25">
      <c r="A58" s="60" t="s">
        <v>15</v>
      </c>
      <c r="B58" s="149">
        <v>2</v>
      </c>
      <c r="C58" s="150"/>
      <c r="D58" s="151"/>
      <c r="E58" s="151"/>
      <c r="F58" s="8">
        <f t="shared" ref="F58:L58" si="7">SUM(F56:F56)+F57</f>
        <v>193000</v>
      </c>
      <c r="G58" s="8">
        <f t="shared" si="7"/>
        <v>5539.1</v>
      </c>
      <c r="H58" s="8">
        <f t="shared" si="7"/>
        <v>23354.47</v>
      </c>
      <c r="I58" s="8">
        <f t="shared" si="7"/>
        <v>5867.2</v>
      </c>
      <c r="J58" s="8">
        <f t="shared" si="7"/>
        <v>4514.33</v>
      </c>
      <c r="K58" s="8">
        <f t="shared" si="7"/>
        <v>39275.1</v>
      </c>
      <c r="L58" s="81">
        <f t="shared" si="7"/>
        <v>153724.9</v>
      </c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</row>
    <row r="59" spans="1:236" s="67" customFormat="1" ht="12.75" customHeight="1" x14ac:dyDescent="0.25">
      <c r="A59" s="58"/>
      <c r="B59" s="142"/>
      <c r="C59" s="143"/>
      <c r="D59" s="144"/>
      <c r="E59" s="144"/>
      <c r="F59" s="12"/>
      <c r="G59" s="12"/>
      <c r="H59" s="12"/>
      <c r="I59" s="12"/>
      <c r="J59" s="12"/>
      <c r="K59" s="12"/>
      <c r="L59" s="87"/>
    </row>
    <row r="60" spans="1:236" s="67" customFormat="1" ht="12.75" customHeight="1" x14ac:dyDescent="0.25">
      <c r="A60" s="58" t="s">
        <v>147</v>
      </c>
      <c r="B60" s="142" t="s">
        <v>148</v>
      </c>
      <c r="C60" s="143" t="s">
        <v>86</v>
      </c>
      <c r="D60" s="144">
        <v>44470</v>
      </c>
      <c r="E60" s="144">
        <v>44560</v>
      </c>
      <c r="F60" s="34">
        <v>44000</v>
      </c>
      <c r="G60" s="34">
        <v>1262.8</v>
      </c>
      <c r="H60" s="34">
        <v>1007.19</v>
      </c>
      <c r="I60" s="34">
        <v>1337.6</v>
      </c>
      <c r="J60" s="34">
        <v>0</v>
      </c>
      <c r="K60" s="34">
        <v>3607.59</v>
      </c>
      <c r="L60" s="88">
        <v>40392.410000000003</v>
      </c>
    </row>
    <row r="61" spans="1:236" s="67" customFormat="1" ht="12.75" customHeight="1" x14ac:dyDescent="0.25">
      <c r="A61" s="64" t="s">
        <v>149</v>
      </c>
      <c r="B61" s="142"/>
      <c r="C61" s="143"/>
      <c r="D61" s="144"/>
      <c r="E61" s="144"/>
      <c r="F61" s="34"/>
      <c r="G61" s="34"/>
      <c r="H61" s="34"/>
      <c r="I61" s="34"/>
      <c r="J61" s="34"/>
      <c r="K61" s="34"/>
      <c r="L61" s="88"/>
    </row>
    <row r="62" spans="1:236" s="74" customFormat="1" ht="12.75" customHeight="1" x14ac:dyDescent="0.25">
      <c r="A62" s="145" t="s">
        <v>150</v>
      </c>
      <c r="B62" s="146">
        <v>1</v>
      </c>
      <c r="C62" s="147"/>
      <c r="D62" s="148"/>
      <c r="E62" s="148"/>
      <c r="F62" s="153">
        <v>44000</v>
      </c>
      <c r="G62" s="153">
        <v>1262.8</v>
      </c>
      <c r="H62" s="153">
        <v>1007.19</v>
      </c>
      <c r="I62" s="153">
        <v>1337.6</v>
      </c>
      <c r="J62" s="153">
        <v>0</v>
      </c>
      <c r="K62" s="153">
        <v>3607.59</v>
      </c>
      <c r="L62" s="154">
        <v>40392.410000000003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1:236" ht="18" customHeight="1" x14ac:dyDescent="0.25">
      <c r="A63" s="59" t="s">
        <v>125</v>
      </c>
      <c r="B63" s="14"/>
      <c r="C63" s="12"/>
      <c r="D63" s="58"/>
      <c r="E63" s="58"/>
      <c r="F63" s="57"/>
      <c r="G63" s="57"/>
      <c r="H63" s="57"/>
      <c r="I63" s="57"/>
      <c r="J63" s="57"/>
      <c r="K63" s="57"/>
      <c r="L63" s="57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</row>
    <row r="64" spans="1:236" s="66" customFormat="1" ht="18" customHeight="1" x14ac:dyDescent="0.25">
      <c r="A64" s="66" t="s">
        <v>112</v>
      </c>
      <c r="B64" s="22" t="s">
        <v>113</v>
      </c>
      <c r="C64" s="23" t="s">
        <v>87</v>
      </c>
      <c r="D64" s="25">
        <v>44348</v>
      </c>
      <c r="E64" s="25">
        <v>44561</v>
      </c>
      <c r="F64" s="23">
        <v>100000</v>
      </c>
      <c r="G64" s="23">
        <v>2870</v>
      </c>
      <c r="H64" s="23">
        <v>12105.37</v>
      </c>
      <c r="I64" s="23">
        <v>3040</v>
      </c>
      <c r="J64" s="23">
        <v>0</v>
      </c>
      <c r="K64" s="23">
        <v>18015.37</v>
      </c>
      <c r="L64" s="85">
        <v>81984.63</v>
      </c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</row>
    <row r="65" spans="1:668" ht="18" customHeight="1" x14ac:dyDescent="0.25">
      <c r="A65" s="60" t="s">
        <v>15</v>
      </c>
      <c r="B65" s="26">
        <v>1</v>
      </c>
      <c r="C65" s="8"/>
      <c r="D65" s="60"/>
      <c r="E65" s="60"/>
      <c r="F65" s="8">
        <f t="shared" ref="F65:L65" si="8">SUM(F64:F64)</f>
        <v>100000</v>
      </c>
      <c r="G65" s="8">
        <f t="shared" si="8"/>
        <v>2870</v>
      </c>
      <c r="H65" s="8">
        <f t="shared" si="8"/>
        <v>12105.37</v>
      </c>
      <c r="I65" s="8">
        <f t="shared" si="8"/>
        <v>3040</v>
      </c>
      <c r="J65" s="8">
        <f t="shared" si="8"/>
        <v>0</v>
      </c>
      <c r="K65" s="8">
        <f t="shared" si="8"/>
        <v>18015.37</v>
      </c>
      <c r="L65" s="81">
        <f t="shared" si="8"/>
        <v>81984.63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</row>
    <row r="66" spans="1:668" ht="18" customHeight="1" x14ac:dyDescent="0.25">
      <c r="A66" s="56" t="s">
        <v>71</v>
      </c>
      <c r="B66" s="181"/>
      <c r="C66" s="12"/>
      <c r="D66" s="58"/>
      <c r="E66" s="58"/>
      <c r="F66" s="12"/>
      <c r="G66" s="12"/>
      <c r="H66" s="12"/>
      <c r="I66" s="12"/>
      <c r="J66" s="12"/>
      <c r="K66" s="12"/>
      <c r="L66" s="87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</row>
    <row r="67" spans="1:668" ht="12.75" customHeight="1" x14ac:dyDescent="0.25">
      <c r="A67" s="4" t="s">
        <v>49</v>
      </c>
      <c r="B67" s="5" t="s">
        <v>67</v>
      </c>
      <c r="C67" s="6" t="s">
        <v>87</v>
      </c>
      <c r="D67" s="10">
        <v>44276</v>
      </c>
      <c r="E67" s="10">
        <v>44551</v>
      </c>
      <c r="F67" s="7">
        <v>89500</v>
      </c>
      <c r="G67" s="6">
        <f>F67*0.0287</f>
        <v>2568.65</v>
      </c>
      <c r="H67" s="6">
        <v>9635.51</v>
      </c>
      <c r="I67" s="6">
        <f>F67*0.0304</f>
        <v>2720.8</v>
      </c>
      <c r="J67" s="6">
        <v>252.5</v>
      </c>
      <c r="K67" s="6">
        <f>+J67+I67+H67+G67</f>
        <v>15177.460000000001</v>
      </c>
      <c r="L67" s="80">
        <f>F67-K67</f>
        <v>74322.539999999994</v>
      </c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</row>
    <row r="68" spans="1:668" ht="18" customHeight="1" x14ac:dyDescent="0.25">
      <c r="A68" s="60" t="s">
        <v>15</v>
      </c>
      <c r="B68" s="26">
        <v>1</v>
      </c>
      <c r="C68" s="8"/>
      <c r="D68" s="60"/>
      <c r="E68" s="60"/>
      <c r="F68" s="8">
        <f t="shared" ref="F68:L68" si="9">SUM(F67:F67)</f>
        <v>89500</v>
      </c>
      <c r="G68" s="8">
        <f t="shared" si="9"/>
        <v>2568.65</v>
      </c>
      <c r="H68" s="8">
        <f t="shared" si="9"/>
        <v>9635.51</v>
      </c>
      <c r="I68" s="8">
        <f t="shared" si="9"/>
        <v>2720.8</v>
      </c>
      <c r="J68" s="8">
        <f t="shared" si="9"/>
        <v>252.5</v>
      </c>
      <c r="K68" s="8">
        <f t="shared" si="9"/>
        <v>15177.460000000001</v>
      </c>
      <c r="L68" s="81">
        <f t="shared" si="9"/>
        <v>74322.539999999994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</row>
    <row r="69" spans="1:668" s="58" customFormat="1" x14ac:dyDescent="0.25">
      <c r="A69" s="56" t="s">
        <v>72</v>
      </c>
      <c r="B69" s="14"/>
      <c r="C69" s="12"/>
      <c r="F69" s="12"/>
      <c r="G69" s="12"/>
      <c r="H69" s="12"/>
      <c r="I69" s="12"/>
      <c r="J69" s="12"/>
      <c r="K69" s="12"/>
      <c r="L69" s="8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</row>
    <row r="70" spans="1:668" ht="12.75" customHeight="1" x14ac:dyDescent="0.25">
      <c r="A70" s="4" t="s">
        <v>27</v>
      </c>
      <c r="B70" s="5" t="s">
        <v>28</v>
      </c>
      <c r="C70" s="6" t="s">
        <v>87</v>
      </c>
      <c r="D70" s="11">
        <v>44245</v>
      </c>
      <c r="E70" s="11">
        <v>44548</v>
      </c>
      <c r="F70" s="7">
        <v>165000</v>
      </c>
      <c r="G70" s="6">
        <f>F70*0.0287</f>
        <v>4735.5</v>
      </c>
      <c r="H70" s="6">
        <v>27463.39</v>
      </c>
      <c r="I70" s="6">
        <v>4742.3999999999996</v>
      </c>
      <c r="J70" s="6">
        <v>0</v>
      </c>
      <c r="K70" s="6">
        <f>G70+H70+I70</f>
        <v>36941.29</v>
      </c>
      <c r="L70" s="80">
        <v>128058.71</v>
      </c>
    </row>
    <row r="71" spans="1:668" ht="18" customHeight="1" x14ac:dyDescent="0.25">
      <c r="A71" s="60" t="s">
        <v>15</v>
      </c>
      <c r="B71" s="13">
        <v>1</v>
      </c>
      <c r="C71" s="8"/>
      <c r="D71" s="60"/>
      <c r="E71" s="60"/>
      <c r="F71" s="8">
        <f>SUM(F70:F70)</f>
        <v>165000</v>
      </c>
      <c r="G71" s="8">
        <f t="shared" ref="G71:L71" si="10">SUM(G70:G70)</f>
        <v>4735.5</v>
      </c>
      <c r="H71" s="8">
        <f t="shared" si="10"/>
        <v>27463.39</v>
      </c>
      <c r="I71" s="8">
        <f t="shared" si="10"/>
        <v>4742.3999999999996</v>
      </c>
      <c r="J71" s="8">
        <f t="shared" si="10"/>
        <v>0</v>
      </c>
      <c r="K71" s="8">
        <f t="shared" si="10"/>
        <v>36941.29</v>
      </c>
      <c r="L71" s="81">
        <f t="shared" si="10"/>
        <v>128058.71</v>
      </c>
    </row>
    <row r="72" spans="1:668" ht="18" customHeight="1" x14ac:dyDescent="0.25">
      <c r="A72" s="56" t="s">
        <v>73</v>
      </c>
      <c r="B72" s="14"/>
      <c r="C72" s="12"/>
      <c r="D72" s="58"/>
      <c r="E72" s="58"/>
      <c r="F72" s="12"/>
      <c r="G72" s="12"/>
      <c r="H72" s="12"/>
      <c r="I72" s="12"/>
      <c r="J72" s="12"/>
      <c r="K72" s="12"/>
      <c r="L72" s="87"/>
    </row>
    <row r="73" spans="1:668" ht="12.75" customHeight="1" x14ac:dyDescent="0.25">
      <c r="A73" s="4" t="s">
        <v>29</v>
      </c>
      <c r="B73" s="5" t="s">
        <v>22</v>
      </c>
      <c r="C73" s="6" t="s">
        <v>87</v>
      </c>
      <c r="D73" s="11">
        <v>44268</v>
      </c>
      <c r="E73" s="11">
        <v>44240</v>
      </c>
      <c r="F73" s="7">
        <v>89500</v>
      </c>
      <c r="G73" s="6">
        <f>F73*0.0287</f>
        <v>2568.65</v>
      </c>
      <c r="H73" s="6">
        <v>9337.98</v>
      </c>
      <c r="I73" s="6">
        <f>F73*0.0304</f>
        <v>2720.8</v>
      </c>
      <c r="J73" s="6">
        <v>3994.12</v>
      </c>
      <c r="K73" s="6">
        <v>18581.55</v>
      </c>
      <c r="L73" s="80">
        <f>F73-K73</f>
        <v>70918.45</v>
      </c>
    </row>
    <row r="74" spans="1:668" ht="12.75" customHeight="1" x14ac:dyDescent="0.25">
      <c r="A74" s="4" t="s">
        <v>74</v>
      </c>
      <c r="B74" s="5" t="s">
        <v>75</v>
      </c>
      <c r="C74" s="6" t="s">
        <v>87</v>
      </c>
      <c r="D74" s="11">
        <v>44242</v>
      </c>
      <c r="E74" s="11">
        <v>44545</v>
      </c>
      <c r="F74" s="7">
        <v>32000</v>
      </c>
      <c r="G74" s="6">
        <f>F74*0.0287</f>
        <v>918.4</v>
      </c>
      <c r="H74" s="6">
        <v>0</v>
      </c>
      <c r="I74" s="6">
        <f>F74*0.0304</f>
        <v>972.8</v>
      </c>
      <c r="J74" s="6">
        <v>3773.4</v>
      </c>
      <c r="K74" s="17">
        <v>5664.6</v>
      </c>
      <c r="L74" s="80">
        <f>F74-K74</f>
        <v>26335.4</v>
      </c>
    </row>
    <row r="75" spans="1:668" ht="18" customHeight="1" x14ac:dyDescent="0.25">
      <c r="A75" s="60" t="s">
        <v>15</v>
      </c>
      <c r="B75" s="13">
        <v>2</v>
      </c>
      <c r="C75" s="8"/>
      <c r="D75" s="60"/>
      <c r="E75" s="60"/>
      <c r="F75" s="8">
        <f>SUM(F73:F74)</f>
        <v>121500</v>
      </c>
      <c r="G75" s="8">
        <f t="shared" ref="G75:L75" si="11">SUM(G73:G74)</f>
        <v>3487.05</v>
      </c>
      <c r="H75" s="8">
        <f t="shared" si="11"/>
        <v>9337.98</v>
      </c>
      <c r="I75" s="8">
        <f t="shared" si="11"/>
        <v>3693.6000000000004</v>
      </c>
      <c r="J75" s="8">
        <f t="shared" si="11"/>
        <v>7767.52</v>
      </c>
      <c r="K75" s="8">
        <f t="shared" si="11"/>
        <v>24246.15</v>
      </c>
      <c r="L75" s="81">
        <f t="shared" si="11"/>
        <v>97253.85</v>
      </c>
    </row>
    <row r="76" spans="1:668" s="68" customFormat="1" ht="18" customHeight="1" x14ac:dyDescent="0.25">
      <c r="A76" s="70" t="s">
        <v>100</v>
      </c>
      <c r="B76" s="27"/>
      <c r="C76" s="28"/>
      <c r="D76" s="70"/>
      <c r="E76" s="70"/>
      <c r="F76" s="28"/>
      <c r="G76" s="28"/>
      <c r="H76" s="28"/>
      <c r="I76" s="28"/>
      <c r="J76" s="28"/>
      <c r="K76" s="28"/>
      <c r="L76" s="91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  <c r="IW76" s="57"/>
      <c r="IX76" s="57"/>
      <c r="IY76" s="57"/>
      <c r="IZ76" s="57"/>
      <c r="JA76" s="57"/>
      <c r="JB76" s="57"/>
      <c r="JC76" s="57"/>
      <c r="JD76" s="57"/>
      <c r="JE76" s="57"/>
      <c r="JF76" s="57"/>
      <c r="JG76" s="57"/>
      <c r="JH76" s="57"/>
      <c r="JI76" s="57"/>
      <c r="JJ76" s="57"/>
      <c r="JK76" s="57"/>
      <c r="JL76" s="57"/>
      <c r="JM76" s="57"/>
      <c r="JN76" s="57"/>
      <c r="JO76" s="57"/>
      <c r="JP76" s="57"/>
      <c r="JQ76" s="57"/>
      <c r="JR76" s="57"/>
      <c r="JS76" s="57"/>
      <c r="JT76" s="57"/>
      <c r="JU76" s="57"/>
      <c r="JV76" s="57"/>
      <c r="JW76" s="57"/>
      <c r="JX76" s="57"/>
      <c r="JY76" s="57"/>
      <c r="JZ76" s="57"/>
      <c r="KA76" s="57"/>
      <c r="KB76" s="57"/>
      <c r="KC76" s="57"/>
      <c r="KD76" s="57"/>
      <c r="KE76" s="57"/>
      <c r="KF76" s="57"/>
      <c r="KG76" s="57"/>
      <c r="KH76" s="57"/>
      <c r="KI76" s="57"/>
      <c r="KJ76" s="57"/>
      <c r="KK76" s="57"/>
      <c r="KL76" s="57"/>
      <c r="KM76" s="57"/>
      <c r="KN76" s="57"/>
      <c r="KO76" s="57"/>
      <c r="KP76" s="57"/>
      <c r="KQ76" s="57"/>
      <c r="KR76" s="57"/>
      <c r="KS76" s="57"/>
      <c r="KT76" s="57"/>
      <c r="KU76" s="57"/>
      <c r="KV76" s="57"/>
      <c r="KW76" s="57"/>
      <c r="KX76" s="57"/>
      <c r="KY76" s="57"/>
      <c r="KZ76" s="57"/>
      <c r="LA76" s="57"/>
      <c r="LB76" s="57"/>
      <c r="LC76" s="57"/>
      <c r="LD76" s="57"/>
      <c r="LE76" s="57"/>
      <c r="LF76" s="57"/>
      <c r="LG76" s="57"/>
      <c r="LH76" s="57"/>
      <c r="LI76" s="57"/>
      <c r="LJ76" s="57"/>
      <c r="LK76" s="57"/>
      <c r="LL76" s="57"/>
      <c r="LM76" s="57"/>
      <c r="LN76" s="57"/>
      <c r="LO76" s="57"/>
      <c r="LP76" s="57"/>
      <c r="LQ76" s="57"/>
      <c r="LR76" s="57"/>
      <c r="LS76" s="57"/>
      <c r="LT76" s="57"/>
      <c r="LU76" s="57"/>
      <c r="LV76" s="57"/>
      <c r="LW76" s="57"/>
      <c r="LX76" s="57"/>
      <c r="LY76" s="57"/>
      <c r="LZ76" s="57"/>
      <c r="MA76" s="57"/>
      <c r="MB76" s="57"/>
      <c r="MC76" s="57"/>
      <c r="MD76" s="57"/>
      <c r="ME76" s="57"/>
      <c r="MF76" s="57"/>
      <c r="MG76" s="57"/>
      <c r="MH76" s="57"/>
      <c r="MI76" s="57"/>
      <c r="MJ76" s="57"/>
      <c r="MK76" s="57"/>
      <c r="ML76" s="57"/>
      <c r="MM76" s="57"/>
      <c r="MN76" s="57"/>
      <c r="MO76" s="57"/>
      <c r="MP76" s="57"/>
      <c r="MQ76" s="57"/>
      <c r="MR76" s="57"/>
      <c r="MS76" s="57"/>
      <c r="MT76" s="57"/>
      <c r="MU76" s="57"/>
      <c r="MV76" s="57"/>
      <c r="MW76" s="57"/>
      <c r="MX76" s="57"/>
      <c r="MY76" s="57"/>
      <c r="MZ76" s="57"/>
      <c r="NA76" s="57"/>
      <c r="NB76" s="57"/>
      <c r="NC76" s="57"/>
      <c r="ND76" s="57"/>
      <c r="NE76" s="57"/>
      <c r="NF76" s="57"/>
      <c r="NG76" s="57"/>
      <c r="NH76" s="57"/>
      <c r="NI76" s="57"/>
      <c r="NJ76" s="57"/>
      <c r="NK76" s="57"/>
      <c r="NL76" s="57"/>
      <c r="NM76" s="57"/>
      <c r="NN76" s="57"/>
      <c r="NO76" s="57"/>
      <c r="NP76" s="57"/>
      <c r="NQ76" s="57"/>
      <c r="NR76" s="57"/>
      <c r="NS76" s="57"/>
      <c r="NT76" s="57"/>
      <c r="NU76" s="57"/>
      <c r="NV76" s="57"/>
      <c r="NW76" s="57"/>
      <c r="NX76" s="57"/>
      <c r="NY76" s="57"/>
      <c r="NZ76" s="57"/>
      <c r="OA76" s="57"/>
      <c r="OB76" s="57"/>
      <c r="OC76" s="57"/>
      <c r="OD76" s="57"/>
      <c r="OE76" s="57"/>
      <c r="OF76" s="57"/>
      <c r="OG76" s="57"/>
      <c r="OH76" s="57"/>
      <c r="OI76" s="57"/>
      <c r="OJ76" s="57"/>
      <c r="OK76" s="57"/>
      <c r="OL76" s="57"/>
      <c r="OM76" s="57"/>
      <c r="ON76" s="57"/>
      <c r="OO76" s="57"/>
      <c r="OP76" s="57"/>
      <c r="OQ76" s="57"/>
      <c r="OR76" s="57"/>
      <c r="OS76" s="57"/>
      <c r="OT76" s="57"/>
      <c r="OU76" s="57"/>
      <c r="OV76" s="57"/>
      <c r="OW76" s="57"/>
      <c r="OX76" s="57"/>
      <c r="OY76" s="57"/>
      <c r="OZ76" s="57"/>
      <c r="PA76" s="57"/>
      <c r="PB76" s="57"/>
      <c r="PC76" s="57"/>
      <c r="PD76" s="57"/>
      <c r="PE76" s="57"/>
      <c r="PF76" s="57"/>
      <c r="PG76" s="57"/>
      <c r="PH76" s="57"/>
      <c r="PI76" s="57"/>
      <c r="PJ76" s="57"/>
      <c r="PK76" s="57"/>
      <c r="PL76" s="57"/>
      <c r="PM76" s="57"/>
      <c r="PN76" s="57"/>
      <c r="PO76" s="57"/>
      <c r="PP76" s="57"/>
      <c r="PQ76" s="57"/>
      <c r="PR76" s="57"/>
      <c r="PS76" s="57"/>
      <c r="PT76" s="57"/>
      <c r="PU76" s="57"/>
      <c r="PV76" s="57"/>
      <c r="PW76" s="57"/>
      <c r="PX76" s="57"/>
      <c r="PY76" s="57"/>
      <c r="PZ76" s="57"/>
      <c r="QA76" s="57"/>
      <c r="QB76" s="57"/>
      <c r="QC76" s="57"/>
      <c r="QD76" s="57"/>
      <c r="QE76" s="57"/>
      <c r="QF76" s="57"/>
      <c r="QG76" s="57"/>
      <c r="QH76" s="57"/>
      <c r="QI76" s="57"/>
      <c r="QJ76" s="57"/>
      <c r="QK76" s="57"/>
      <c r="QL76" s="57"/>
      <c r="QM76" s="57"/>
      <c r="QN76" s="57"/>
      <c r="QO76" s="57"/>
      <c r="QP76" s="57"/>
      <c r="QQ76" s="57"/>
      <c r="QR76" s="57"/>
      <c r="QS76" s="57"/>
      <c r="QT76" s="57"/>
      <c r="QU76" s="57"/>
      <c r="QV76" s="57"/>
      <c r="QW76" s="57"/>
      <c r="QX76" s="57"/>
      <c r="QY76" s="57"/>
      <c r="QZ76" s="57"/>
      <c r="RA76" s="57"/>
      <c r="RB76" s="57"/>
      <c r="RC76" s="57"/>
      <c r="RD76" s="57"/>
      <c r="RE76" s="57"/>
      <c r="RF76" s="57"/>
      <c r="RG76" s="57"/>
      <c r="RH76" s="57"/>
      <c r="RI76" s="57"/>
      <c r="RJ76" s="57"/>
      <c r="RK76" s="57"/>
      <c r="RL76" s="57"/>
      <c r="RM76" s="57"/>
      <c r="RN76" s="57"/>
      <c r="RO76" s="57"/>
      <c r="RP76" s="57"/>
      <c r="RQ76" s="57"/>
      <c r="RR76" s="57"/>
      <c r="RS76" s="57"/>
      <c r="RT76" s="57"/>
      <c r="RU76" s="57"/>
      <c r="RV76" s="57"/>
      <c r="RW76" s="57"/>
      <c r="RX76" s="57"/>
      <c r="RY76" s="57"/>
      <c r="RZ76" s="57"/>
      <c r="SA76" s="57"/>
      <c r="SB76" s="57"/>
      <c r="SC76" s="57"/>
      <c r="SD76" s="57"/>
      <c r="SE76" s="57"/>
      <c r="SF76" s="57"/>
      <c r="SG76" s="57"/>
      <c r="SH76" s="57"/>
      <c r="SI76" s="57"/>
      <c r="SJ76" s="57"/>
      <c r="SK76" s="57"/>
      <c r="SL76" s="57"/>
      <c r="SM76" s="57"/>
      <c r="SN76" s="57"/>
      <c r="SO76" s="57"/>
      <c r="SP76" s="57"/>
      <c r="SQ76" s="57"/>
      <c r="SR76" s="57"/>
      <c r="SS76" s="57"/>
      <c r="ST76" s="57"/>
      <c r="SU76" s="57"/>
      <c r="SV76" s="57"/>
      <c r="SW76" s="57"/>
      <c r="SX76" s="57"/>
      <c r="SY76" s="57"/>
      <c r="SZ76" s="57"/>
      <c r="TA76" s="57"/>
      <c r="TB76" s="57"/>
      <c r="TC76" s="57"/>
      <c r="TD76" s="57"/>
      <c r="TE76" s="57"/>
      <c r="TF76" s="57"/>
      <c r="TG76" s="57"/>
      <c r="TH76" s="57"/>
      <c r="TI76" s="57"/>
      <c r="TJ76" s="57"/>
      <c r="TK76" s="57"/>
      <c r="TL76" s="57"/>
      <c r="TM76" s="57"/>
      <c r="TN76" s="57"/>
      <c r="TO76" s="57"/>
      <c r="TP76" s="57"/>
      <c r="TQ76" s="57"/>
      <c r="TR76" s="57"/>
      <c r="TS76" s="57"/>
      <c r="TT76" s="57"/>
      <c r="TU76" s="57"/>
      <c r="TV76" s="57"/>
      <c r="TW76" s="57"/>
      <c r="TX76" s="57"/>
      <c r="TY76" s="57"/>
      <c r="TZ76" s="57"/>
      <c r="UA76" s="57"/>
      <c r="UB76" s="57"/>
      <c r="UC76" s="57"/>
      <c r="UD76" s="57"/>
      <c r="UE76" s="57"/>
      <c r="UF76" s="57"/>
      <c r="UG76" s="57"/>
      <c r="UH76" s="57"/>
      <c r="UI76" s="57"/>
      <c r="UJ76" s="57"/>
      <c r="UK76" s="57"/>
      <c r="UL76" s="57"/>
      <c r="UM76" s="57"/>
      <c r="UN76" s="57"/>
      <c r="UO76" s="57"/>
      <c r="UP76" s="57"/>
      <c r="UQ76" s="57"/>
      <c r="UR76" s="57"/>
      <c r="US76" s="57"/>
      <c r="UT76" s="57"/>
      <c r="UU76" s="57"/>
      <c r="UV76" s="57"/>
      <c r="UW76" s="57"/>
      <c r="UX76" s="57"/>
      <c r="UY76" s="57"/>
      <c r="UZ76" s="57"/>
      <c r="VA76" s="57"/>
      <c r="VB76" s="57"/>
      <c r="VC76" s="57"/>
      <c r="VD76" s="57"/>
      <c r="VE76" s="57"/>
      <c r="VF76" s="57"/>
      <c r="VG76" s="57"/>
      <c r="VH76" s="57"/>
      <c r="VI76" s="57"/>
      <c r="VJ76" s="57"/>
      <c r="VK76" s="57"/>
      <c r="VL76" s="57"/>
      <c r="VM76" s="57"/>
      <c r="VN76" s="57"/>
      <c r="VO76" s="57"/>
      <c r="VP76" s="57"/>
      <c r="VQ76" s="57"/>
      <c r="VR76" s="57"/>
      <c r="VS76" s="57"/>
      <c r="VT76" s="57"/>
      <c r="VU76" s="57"/>
      <c r="VV76" s="57"/>
      <c r="VW76" s="57"/>
      <c r="VX76" s="57"/>
      <c r="VY76" s="57"/>
      <c r="VZ76" s="57"/>
      <c r="WA76" s="57"/>
      <c r="WB76" s="57"/>
      <c r="WC76" s="57"/>
      <c r="WD76" s="57"/>
      <c r="WE76" s="57"/>
      <c r="WF76" s="57"/>
      <c r="WG76" s="57"/>
      <c r="WH76" s="57"/>
      <c r="WI76" s="57"/>
      <c r="WJ76" s="57"/>
      <c r="WK76" s="57"/>
      <c r="WL76" s="57"/>
      <c r="WM76" s="57"/>
      <c r="WN76" s="57"/>
      <c r="WO76" s="57"/>
      <c r="WP76" s="57"/>
      <c r="WQ76" s="57"/>
      <c r="WR76" s="57"/>
      <c r="WS76" s="57"/>
      <c r="WT76" s="57"/>
      <c r="WU76" s="57"/>
      <c r="WV76" s="57"/>
      <c r="WW76" s="57"/>
      <c r="WX76" s="57"/>
      <c r="WY76" s="57"/>
      <c r="WZ76" s="57"/>
      <c r="XA76" s="57"/>
      <c r="XB76" s="57"/>
      <c r="XC76" s="57"/>
      <c r="XD76" s="57"/>
      <c r="XE76" s="57"/>
      <c r="XF76" s="57"/>
      <c r="XG76" s="57"/>
      <c r="XH76" s="57"/>
      <c r="XI76" s="57"/>
      <c r="XJ76" s="57"/>
      <c r="XK76" s="57"/>
      <c r="XL76" s="57"/>
      <c r="XM76" s="57"/>
      <c r="XN76" s="57"/>
      <c r="XO76" s="57"/>
      <c r="XP76" s="57"/>
      <c r="XQ76" s="57"/>
      <c r="XR76" s="57"/>
      <c r="XS76" s="57"/>
      <c r="XT76" s="57"/>
      <c r="XU76" s="57"/>
      <c r="XV76" s="57"/>
      <c r="XW76" s="57"/>
      <c r="XX76" s="57"/>
      <c r="XY76" s="57"/>
      <c r="XZ76" s="57"/>
      <c r="YA76" s="57"/>
      <c r="YB76" s="57"/>
      <c r="YC76" s="57"/>
      <c r="YD76" s="57"/>
      <c r="YE76" s="57"/>
      <c r="YF76" s="57"/>
      <c r="YG76" s="57"/>
      <c r="YH76" s="57"/>
      <c r="YI76" s="57"/>
      <c r="YJ76" s="57"/>
      <c r="YK76" s="57"/>
      <c r="YL76" s="57"/>
      <c r="YM76" s="57"/>
      <c r="YN76" s="57"/>
      <c r="YO76" s="57"/>
      <c r="YP76" s="57"/>
      <c r="YQ76" s="57"/>
      <c r="YR76" s="57"/>
    </row>
    <row r="77" spans="1:668" s="68" customFormat="1" ht="18" customHeight="1" x14ac:dyDescent="0.25">
      <c r="A77" s="71" t="s">
        <v>101</v>
      </c>
      <c r="B77" s="27" t="s">
        <v>102</v>
      </c>
      <c r="C77" s="31" t="s">
        <v>87</v>
      </c>
      <c r="D77" s="32">
        <v>44333</v>
      </c>
      <c r="E77" s="32">
        <v>44561</v>
      </c>
      <c r="F77" s="31">
        <v>7500</v>
      </c>
      <c r="G77" s="31">
        <v>215.25</v>
      </c>
      <c r="H77" s="31">
        <v>0</v>
      </c>
      <c r="I77" s="31">
        <v>228</v>
      </c>
      <c r="J77" s="31">
        <v>0</v>
      </c>
      <c r="K77" s="31">
        <v>443.25</v>
      </c>
      <c r="L77" s="92">
        <v>7056.75</v>
      </c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  <c r="QF77" s="57"/>
      <c r="QG77" s="57"/>
      <c r="QH77" s="57"/>
      <c r="QI77" s="57"/>
      <c r="QJ77" s="57"/>
      <c r="QK77" s="57"/>
      <c r="QL77" s="57"/>
      <c r="QM77" s="57"/>
      <c r="QN77" s="57"/>
      <c r="QO77" s="57"/>
      <c r="QP77" s="57"/>
      <c r="QQ77" s="57"/>
      <c r="QR77" s="57"/>
      <c r="QS77" s="57"/>
      <c r="QT77" s="57"/>
      <c r="QU77" s="57"/>
      <c r="QV77" s="57"/>
      <c r="QW77" s="57"/>
      <c r="QX77" s="57"/>
      <c r="QY77" s="57"/>
      <c r="QZ77" s="57"/>
      <c r="RA77" s="57"/>
      <c r="RB77" s="57"/>
      <c r="RC77" s="57"/>
      <c r="RD77" s="57"/>
      <c r="RE77" s="57"/>
      <c r="RF77" s="57"/>
      <c r="RG77" s="57"/>
      <c r="RH77" s="57"/>
      <c r="RI77" s="57"/>
      <c r="RJ77" s="57"/>
      <c r="RK77" s="57"/>
      <c r="RL77" s="57"/>
      <c r="RM77" s="57"/>
      <c r="RN77" s="57"/>
      <c r="RO77" s="57"/>
      <c r="RP77" s="57"/>
      <c r="RQ77" s="57"/>
      <c r="RR77" s="57"/>
      <c r="RS77" s="57"/>
      <c r="RT77" s="57"/>
      <c r="RU77" s="57"/>
      <c r="RV77" s="57"/>
      <c r="RW77" s="57"/>
      <c r="RX77" s="57"/>
      <c r="RY77" s="57"/>
      <c r="RZ77" s="57"/>
      <c r="SA77" s="57"/>
      <c r="SB77" s="57"/>
      <c r="SC77" s="57"/>
      <c r="SD77" s="57"/>
      <c r="SE77" s="57"/>
      <c r="SF77" s="57"/>
      <c r="SG77" s="57"/>
      <c r="SH77" s="57"/>
      <c r="SI77" s="57"/>
      <c r="SJ77" s="57"/>
      <c r="SK77" s="57"/>
      <c r="SL77" s="57"/>
      <c r="SM77" s="57"/>
      <c r="SN77" s="57"/>
      <c r="SO77" s="57"/>
      <c r="SP77" s="57"/>
      <c r="SQ77" s="57"/>
      <c r="SR77" s="57"/>
      <c r="SS77" s="57"/>
      <c r="ST77" s="57"/>
      <c r="SU77" s="57"/>
      <c r="SV77" s="57"/>
      <c r="SW77" s="57"/>
      <c r="SX77" s="57"/>
      <c r="SY77" s="57"/>
      <c r="SZ77" s="57"/>
      <c r="TA77" s="57"/>
      <c r="TB77" s="57"/>
      <c r="TC77" s="57"/>
      <c r="TD77" s="57"/>
      <c r="TE77" s="57"/>
      <c r="TF77" s="57"/>
      <c r="TG77" s="57"/>
      <c r="TH77" s="57"/>
      <c r="TI77" s="57"/>
      <c r="TJ77" s="57"/>
      <c r="TK77" s="57"/>
      <c r="TL77" s="57"/>
      <c r="TM77" s="57"/>
      <c r="TN77" s="57"/>
      <c r="TO77" s="57"/>
      <c r="TP77" s="57"/>
      <c r="TQ77" s="57"/>
      <c r="TR77" s="57"/>
      <c r="TS77" s="57"/>
      <c r="TT77" s="57"/>
      <c r="TU77" s="57"/>
      <c r="TV77" s="57"/>
      <c r="TW77" s="57"/>
      <c r="TX77" s="57"/>
      <c r="TY77" s="57"/>
      <c r="TZ77" s="57"/>
      <c r="UA77" s="57"/>
      <c r="UB77" s="57"/>
      <c r="UC77" s="57"/>
      <c r="UD77" s="57"/>
      <c r="UE77" s="57"/>
      <c r="UF77" s="57"/>
      <c r="UG77" s="57"/>
      <c r="UH77" s="57"/>
      <c r="UI77" s="57"/>
      <c r="UJ77" s="57"/>
      <c r="UK77" s="57"/>
      <c r="UL77" s="57"/>
      <c r="UM77" s="57"/>
      <c r="UN77" s="57"/>
      <c r="UO77" s="57"/>
      <c r="UP77" s="57"/>
      <c r="UQ77" s="57"/>
      <c r="UR77" s="57"/>
      <c r="US77" s="57"/>
      <c r="UT77" s="57"/>
      <c r="UU77" s="57"/>
      <c r="UV77" s="57"/>
      <c r="UW77" s="57"/>
      <c r="UX77" s="57"/>
      <c r="UY77" s="57"/>
      <c r="UZ77" s="57"/>
      <c r="VA77" s="57"/>
      <c r="VB77" s="57"/>
      <c r="VC77" s="57"/>
      <c r="VD77" s="57"/>
      <c r="VE77" s="57"/>
      <c r="VF77" s="57"/>
      <c r="VG77" s="57"/>
      <c r="VH77" s="57"/>
      <c r="VI77" s="57"/>
      <c r="VJ77" s="57"/>
      <c r="VK77" s="57"/>
      <c r="VL77" s="57"/>
      <c r="VM77" s="57"/>
      <c r="VN77" s="57"/>
      <c r="VO77" s="57"/>
      <c r="VP77" s="57"/>
      <c r="VQ77" s="57"/>
      <c r="VR77" s="57"/>
      <c r="VS77" s="57"/>
      <c r="VT77" s="57"/>
      <c r="VU77" s="57"/>
      <c r="VV77" s="57"/>
      <c r="VW77" s="57"/>
      <c r="VX77" s="57"/>
      <c r="VY77" s="57"/>
      <c r="VZ77" s="57"/>
      <c r="WA77" s="57"/>
      <c r="WB77" s="57"/>
      <c r="WC77" s="57"/>
      <c r="WD77" s="57"/>
      <c r="WE77" s="57"/>
      <c r="WF77" s="57"/>
      <c r="WG77" s="57"/>
      <c r="WH77" s="57"/>
      <c r="WI77" s="57"/>
      <c r="WJ77" s="57"/>
      <c r="WK77" s="57"/>
      <c r="WL77" s="57"/>
      <c r="WM77" s="57"/>
      <c r="WN77" s="57"/>
      <c r="WO77" s="57"/>
      <c r="WP77" s="57"/>
      <c r="WQ77" s="57"/>
      <c r="WR77" s="57"/>
      <c r="WS77" s="57"/>
      <c r="WT77" s="57"/>
      <c r="WU77" s="57"/>
      <c r="WV77" s="57"/>
      <c r="WW77" s="57"/>
      <c r="WX77" s="57"/>
      <c r="WY77" s="57"/>
      <c r="WZ77" s="57"/>
      <c r="XA77" s="57"/>
      <c r="XB77" s="57"/>
      <c r="XC77" s="57"/>
      <c r="XD77" s="57"/>
      <c r="XE77" s="57"/>
      <c r="XF77" s="57"/>
      <c r="XG77" s="57"/>
      <c r="XH77" s="57"/>
      <c r="XI77" s="57"/>
      <c r="XJ77" s="57"/>
      <c r="XK77" s="57"/>
      <c r="XL77" s="57"/>
      <c r="XM77" s="57"/>
      <c r="XN77" s="57"/>
      <c r="XO77" s="57"/>
      <c r="XP77" s="57"/>
      <c r="XQ77" s="57"/>
      <c r="XR77" s="57"/>
      <c r="XS77" s="57"/>
      <c r="XT77" s="57"/>
      <c r="XU77" s="57"/>
      <c r="XV77" s="57"/>
      <c r="XW77" s="57"/>
      <c r="XX77" s="57"/>
      <c r="XY77" s="57"/>
      <c r="XZ77" s="57"/>
      <c r="YA77" s="57"/>
      <c r="YB77" s="57"/>
      <c r="YC77" s="57"/>
      <c r="YD77" s="57"/>
      <c r="YE77" s="57"/>
      <c r="YF77" s="57"/>
      <c r="YG77" s="57"/>
      <c r="YH77" s="57"/>
      <c r="YI77" s="57"/>
      <c r="YJ77" s="57"/>
      <c r="YK77" s="57"/>
      <c r="YL77" s="57"/>
      <c r="YM77" s="57"/>
      <c r="YN77" s="57"/>
      <c r="YO77" s="57"/>
      <c r="YP77" s="57"/>
      <c r="YQ77" s="57"/>
      <c r="YR77" s="57"/>
    </row>
    <row r="78" spans="1:668" s="72" customFormat="1" ht="18" customHeight="1" x14ac:dyDescent="0.25">
      <c r="A78" s="72" t="s">
        <v>15</v>
      </c>
      <c r="B78" s="29">
        <v>1</v>
      </c>
      <c r="C78" s="30"/>
      <c r="F78" s="30">
        <v>15000</v>
      </c>
      <c r="G78" s="30">
        <v>430.5</v>
      </c>
      <c r="H78" s="30">
        <v>0</v>
      </c>
      <c r="I78" s="30">
        <v>456</v>
      </c>
      <c r="J78" s="30">
        <v>886.5</v>
      </c>
      <c r="K78" s="30">
        <f>K77</f>
        <v>443.25</v>
      </c>
      <c r="L78" s="93">
        <v>14113.5</v>
      </c>
      <c r="M78" s="69"/>
      <c r="N78" s="69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  <c r="QF78" s="57"/>
      <c r="QG78" s="57"/>
      <c r="QH78" s="57"/>
      <c r="QI78" s="57"/>
      <c r="QJ78" s="57"/>
      <c r="QK78" s="57"/>
      <c r="QL78" s="57"/>
      <c r="QM78" s="57"/>
      <c r="QN78" s="57"/>
      <c r="QO78" s="57"/>
      <c r="QP78" s="57"/>
      <c r="QQ78" s="57"/>
      <c r="QR78" s="57"/>
      <c r="QS78" s="57"/>
      <c r="QT78" s="57"/>
      <c r="QU78" s="57"/>
      <c r="QV78" s="57"/>
      <c r="QW78" s="57"/>
      <c r="QX78" s="57"/>
      <c r="QY78" s="57"/>
      <c r="QZ78" s="57"/>
      <c r="RA78" s="57"/>
      <c r="RB78" s="57"/>
      <c r="RC78" s="57"/>
      <c r="RD78" s="57"/>
      <c r="RE78" s="57"/>
      <c r="RF78" s="57"/>
      <c r="RG78" s="57"/>
      <c r="RH78" s="57"/>
      <c r="RI78" s="57"/>
      <c r="RJ78" s="57"/>
      <c r="RK78" s="57"/>
      <c r="RL78" s="57"/>
      <c r="RM78" s="57"/>
      <c r="RN78" s="57"/>
      <c r="RO78" s="57"/>
      <c r="RP78" s="57"/>
      <c r="RQ78" s="57"/>
      <c r="RR78" s="57"/>
      <c r="RS78" s="57"/>
      <c r="RT78" s="57"/>
      <c r="RU78" s="57"/>
      <c r="RV78" s="57"/>
      <c r="RW78" s="57"/>
      <c r="RX78" s="57"/>
      <c r="RY78" s="57"/>
      <c r="RZ78" s="57"/>
      <c r="SA78" s="57"/>
      <c r="SB78" s="57"/>
      <c r="SC78" s="57"/>
      <c r="SD78" s="57"/>
      <c r="SE78" s="57"/>
      <c r="SF78" s="57"/>
      <c r="SG78" s="57"/>
      <c r="SH78" s="57"/>
      <c r="SI78" s="57"/>
      <c r="SJ78" s="57"/>
      <c r="SK78" s="57"/>
      <c r="SL78" s="57"/>
      <c r="SM78" s="57"/>
      <c r="SN78" s="57"/>
      <c r="SO78" s="57"/>
      <c r="SP78" s="57"/>
      <c r="SQ78" s="57"/>
      <c r="SR78" s="57"/>
      <c r="SS78" s="57"/>
      <c r="ST78" s="57"/>
      <c r="SU78" s="57"/>
      <c r="SV78" s="57"/>
      <c r="SW78" s="57"/>
      <c r="SX78" s="57"/>
      <c r="SY78" s="57"/>
      <c r="SZ78" s="57"/>
      <c r="TA78" s="57"/>
      <c r="TB78" s="57"/>
      <c r="TC78" s="57"/>
      <c r="TD78" s="57"/>
      <c r="TE78" s="57"/>
      <c r="TF78" s="57"/>
      <c r="TG78" s="57"/>
      <c r="TH78" s="57"/>
      <c r="TI78" s="57"/>
      <c r="TJ78" s="57"/>
      <c r="TK78" s="57"/>
      <c r="TL78" s="57"/>
      <c r="TM78" s="57"/>
      <c r="TN78" s="57"/>
      <c r="TO78" s="57"/>
      <c r="TP78" s="57"/>
      <c r="TQ78" s="57"/>
      <c r="TR78" s="57"/>
      <c r="TS78" s="57"/>
      <c r="TT78" s="57"/>
      <c r="TU78" s="57"/>
      <c r="TV78" s="57"/>
      <c r="TW78" s="57"/>
      <c r="TX78" s="57"/>
      <c r="TY78" s="57"/>
      <c r="TZ78" s="57"/>
      <c r="UA78" s="57"/>
      <c r="UB78" s="57"/>
      <c r="UC78" s="57"/>
      <c r="UD78" s="57"/>
      <c r="UE78" s="57"/>
      <c r="UF78" s="57"/>
      <c r="UG78" s="57"/>
      <c r="UH78" s="57"/>
      <c r="UI78" s="57"/>
      <c r="UJ78" s="57"/>
      <c r="UK78" s="57"/>
      <c r="UL78" s="57"/>
      <c r="UM78" s="57"/>
      <c r="UN78" s="57"/>
      <c r="UO78" s="57"/>
      <c r="UP78" s="57"/>
      <c r="UQ78" s="57"/>
      <c r="UR78" s="57"/>
      <c r="US78" s="57"/>
      <c r="UT78" s="57"/>
      <c r="UU78" s="57"/>
      <c r="UV78" s="57"/>
      <c r="UW78" s="57"/>
      <c r="UX78" s="57"/>
      <c r="UY78" s="57"/>
      <c r="UZ78" s="57"/>
      <c r="VA78" s="57"/>
      <c r="VB78" s="57"/>
      <c r="VC78" s="57"/>
      <c r="VD78" s="57"/>
      <c r="VE78" s="57"/>
      <c r="VF78" s="57"/>
      <c r="VG78" s="57"/>
      <c r="VH78" s="57"/>
      <c r="VI78" s="57"/>
      <c r="VJ78" s="57"/>
      <c r="VK78" s="57"/>
      <c r="VL78" s="57"/>
      <c r="VM78" s="57"/>
      <c r="VN78" s="57"/>
      <c r="VO78" s="57"/>
      <c r="VP78" s="57"/>
      <c r="VQ78" s="57"/>
      <c r="VR78" s="57"/>
      <c r="VS78" s="57"/>
      <c r="VT78" s="57"/>
      <c r="VU78" s="57"/>
      <c r="VV78" s="57"/>
      <c r="VW78" s="57"/>
      <c r="VX78" s="57"/>
      <c r="VY78" s="57"/>
      <c r="VZ78" s="57"/>
      <c r="WA78" s="57"/>
      <c r="WB78" s="57"/>
      <c r="WC78" s="57"/>
      <c r="WD78" s="57"/>
      <c r="WE78" s="57"/>
      <c r="WF78" s="57"/>
      <c r="WG78" s="57"/>
      <c r="WH78" s="57"/>
      <c r="WI78" s="57"/>
      <c r="WJ78" s="57"/>
      <c r="WK78" s="57"/>
      <c r="WL78" s="57"/>
      <c r="WM78" s="57"/>
      <c r="WN78" s="57"/>
      <c r="WO78" s="57"/>
      <c r="WP78" s="57"/>
      <c r="WQ78" s="57"/>
      <c r="WR78" s="57"/>
      <c r="WS78" s="57"/>
      <c r="WT78" s="57"/>
      <c r="WU78" s="57"/>
      <c r="WV78" s="57"/>
      <c r="WW78" s="57"/>
      <c r="WX78" s="57"/>
      <c r="WY78" s="57"/>
      <c r="WZ78" s="57"/>
      <c r="XA78" s="57"/>
      <c r="XB78" s="57"/>
      <c r="XC78" s="57"/>
      <c r="XD78" s="57"/>
      <c r="XE78" s="57"/>
      <c r="XF78" s="57"/>
      <c r="XG78" s="57"/>
      <c r="XH78" s="57"/>
      <c r="XI78" s="57"/>
      <c r="XJ78" s="57"/>
      <c r="XK78" s="57"/>
      <c r="XL78" s="57"/>
      <c r="XM78" s="57"/>
      <c r="XN78" s="57"/>
      <c r="XO78" s="57"/>
      <c r="XP78" s="57"/>
      <c r="XQ78" s="57"/>
      <c r="XR78" s="57"/>
      <c r="XS78" s="57"/>
      <c r="XT78" s="57"/>
      <c r="XU78" s="57"/>
      <c r="XV78" s="57"/>
      <c r="XW78" s="57"/>
      <c r="XX78" s="57"/>
      <c r="XY78" s="57"/>
      <c r="XZ78" s="57"/>
      <c r="YA78" s="57"/>
      <c r="YB78" s="57"/>
      <c r="YC78" s="57"/>
      <c r="YD78" s="57"/>
      <c r="YE78" s="57"/>
      <c r="YF78" s="57"/>
      <c r="YG78" s="57"/>
      <c r="YH78" s="57"/>
      <c r="YI78" s="57"/>
      <c r="YJ78" s="57"/>
      <c r="YK78" s="57"/>
      <c r="YL78" s="57"/>
      <c r="YM78" s="57"/>
      <c r="YN78" s="57"/>
      <c r="YO78" s="57"/>
      <c r="YP78" s="57"/>
      <c r="YQ78" s="57"/>
      <c r="YR78" s="57"/>
    </row>
    <row r="79" spans="1:668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83"/>
      <c r="M79" s="65"/>
      <c r="N79" s="65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</row>
    <row r="80" spans="1:668" ht="15" customHeight="1" x14ac:dyDescent="0.25">
      <c r="A80" s="4" t="s">
        <v>30</v>
      </c>
      <c r="B80" s="5" t="s">
        <v>31</v>
      </c>
      <c r="C80" s="6" t="s">
        <v>87</v>
      </c>
      <c r="D80" s="11">
        <v>44268</v>
      </c>
      <c r="E80" s="11">
        <v>44543</v>
      </c>
      <c r="F80" s="7">
        <v>58000</v>
      </c>
      <c r="G80" s="6">
        <v>1664.6</v>
      </c>
      <c r="H80" s="6">
        <v>3110.32</v>
      </c>
      <c r="I80" s="6">
        <v>1763.2</v>
      </c>
      <c r="J80" s="6">
        <v>352.5</v>
      </c>
      <c r="K80" s="6">
        <f>+J80+I80+H80+G80</f>
        <v>6890.6200000000008</v>
      </c>
      <c r="L80" s="80">
        <f>F80-K80</f>
        <v>51109.38</v>
      </c>
      <c r="M80" s="65"/>
      <c r="N80" s="65"/>
    </row>
    <row r="81" spans="1:668" ht="18" customHeight="1" x14ac:dyDescent="0.25">
      <c r="A81" s="60" t="s">
        <v>15</v>
      </c>
      <c r="B81" s="13">
        <v>1</v>
      </c>
      <c r="C81" s="8"/>
      <c r="D81" s="60"/>
      <c r="E81" s="60"/>
      <c r="F81" s="8">
        <f>SUM(F80:F80)</f>
        <v>58000</v>
      </c>
      <c r="G81" s="8">
        <f t="shared" ref="G81:L81" si="12">SUM(G80:G80)</f>
        <v>1664.6</v>
      </c>
      <c r="H81" s="8">
        <f t="shared" si="12"/>
        <v>3110.32</v>
      </c>
      <c r="I81" s="8">
        <f t="shared" si="12"/>
        <v>1763.2</v>
      </c>
      <c r="J81" s="8">
        <f t="shared" si="12"/>
        <v>352.5</v>
      </c>
      <c r="K81" s="8">
        <f t="shared" si="12"/>
        <v>6890.6200000000008</v>
      </c>
      <c r="L81" s="81">
        <f t="shared" si="12"/>
        <v>51109.38</v>
      </c>
      <c r="M81" s="65"/>
      <c r="N81" s="65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668" s="58" customFormat="1" x14ac:dyDescent="0.25">
      <c r="A82" s="56" t="s">
        <v>76</v>
      </c>
      <c r="B82" s="14"/>
      <c r="C82" s="12"/>
      <c r="F82" s="12"/>
      <c r="G82" s="12"/>
      <c r="H82" s="12"/>
      <c r="I82" s="12"/>
      <c r="J82" s="12"/>
      <c r="K82" s="12"/>
      <c r="L82" s="8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  <c r="IX82" s="57"/>
      <c r="IY82" s="57"/>
      <c r="IZ82" s="57"/>
      <c r="JA82" s="57"/>
      <c r="JB82" s="57"/>
      <c r="JC82" s="57"/>
      <c r="JD82" s="57"/>
      <c r="JE82" s="57"/>
      <c r="JF82" s="57"/>
      <c r="JG82" s="57"/>
      <c r="JH82" s="57"/>
      <c r="JI82" s="57"/>
      <c r="JJ82" s="57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7"/>
      <c r="KJ82" s="57"/>
      <c r="KK82" s="57"/>
      <c r="KL82" s="57"/>
      <c r="KM82" s="57"/>
      <c r="KN82" s="57"/>
      <c r="KO82" s="57"/>
      <c r="KP82" s="57"/>
      <c r="KQ82" s="57"/>
      <c r="KR82" s="57"/>
      <c r="KS82" s="57"/>
      <c r="KT82" s="57"/>
      <c r="KU82" s="57"/>
      <c r="KV82" s="57"/>
      <c r="KW82" s="57"/>
      <c r="KX82" s="57"/>
      <c r="KY82" s="57"/>
      <c r="KZ82" s="57"/>
      <c r="LA82" s="57"/>
      <c r="LB82" s="57"/>
      <c r="LC82" s="57"/>
      <c r="LD82" s="57"/>
      <c r="LE82" s="57"/>
      <c r="LF82" s="57"/>
      <c r="LG82" s="57"/>
      <c r="LH82" s="57"/>
      <c r="LI82" s="57"/>
      <c r="LJ82" s="57"/>
      <c r="LK82" s="57"/>
      <c r="LL82" s="57"/>
      <c r="LM82" s="57"/>
      <c r="LN82" s="57"/>
      <c r="LO82" s="57"/>
      <c r="LP82" s="57"/>
      <c r="LQ82" s="57"/>
      <c r="LR82" s="57"/>
      <c r="LS82" s="57"/>
      <c r="LT82" s="57"/>
      <c r="LU82" s="57"/>
      <c r="LV82" s="57"/>
      <c r="LW82" s="57"/>
      <c r="LX82" s="57"/>
      <c r="LY82" s="57"/>
      <c r="LZ82" s="57"/>
      <c r="MA82" s="57"/>
      <c r="MB82" s="57"/>
      <c r="MC82" s="57"/>
      <c r="MD82" s="57"/>
      <c r="ME82" s="57"/>
      <c r="MF82" s="57"/>
      <c r="MG82" s="57"/>
      <c r="MH82" s="57"/>
      <c r="MI82" s="57"/>
      <c r="MJ82" s="57"/>
      <c r="MK82" s="57"/>
      <c r="ML82" s="57"/>
      <c r="MM82" s="57"/>
      <c r="MN82" s="57"/>
      <c r="MO82" s="57"/>
      <c r="MP82" s="57"/>
      <c r="MQ82" s="57"/>
      <c r="MR82" s="57"/>
      <c r="MS82" s="57"/>
      <c r="MT82" s="57"/>
      <c r="MU82" s="57"/>
      <c r="MV82" s="57"/>
      <c r="MW82" s="57"/>
      <c r="MX82" s="57"/>
      <c r="MY82" s="57"/>
      <c r="MZ82" s="57"/>
      <c r="NA82" s="57"/>
      <c r="NB82" s="57"/>
      <c r="NC82" s="57"/>
      <c r="ND82" s="57"/>
      <c r="NE82" s="57"/>
      <c r="NF82" s="57"/>
      <c r="NG82" s="57"/>
      <c r="NH82" s="57"/>
      <c r="NI82" s="57"/>
      <c r="NJ82" s="57"/>
      <c r="NK82" s="57"/>
      <c r="NL82" s="57"/>
      <c r="NM82" s="57"/>
      <c r="NN82" s="57"/>
      <c r="NO82" s="57"/>
      <c r="NP82" s="57"/>
      <c r="NQ82" s="57"/>
      <c r="NR82" s="57"/>
      <c r="NS82" s="57"/>
      <c r="NT82" s="57"/>
      <c r="NU82" s="57"/>
      <c r="NV82" s="57"/>
      <c r="NW82" s="57"/>
      <c r="NX82" s="57"/>
      <c r="NY82" s="57"/>
      <c r="NZ82" s="57"/>
      <c r="OA82" s="57"/>
      <c r="OB82" s="57"/>
      <c r="OC82" s="57"/>
      <c r="OD82" s="57"/>
      <c r="OE82" s="57"/>
      <c r="OF82" s="57"/>
      <c r="OG82" s="57"/>
      <c r="OH82" s="57"/>
      <c r="OI82" s="57"/>
      <c r="OJ82" s="57"/>
      <c r="OK82" s="57"/>
      <c r="OL82" s="57"/>
      <c r="OM82" s="57"/>
      <c r="ON82" s="57"/>
      <c r="OO82" s="57"/>
      <c r="OP82" s="57"/>
      <c r="OQ82" s="57"/>
      <c r="OR82" s="57"/>
      <c r="OS82" s="57"/>
      <c r="OT82" s="57"/>
      <c r="OU82" s="57"/>
      <c r="OV82" s="57"/>
      <c r="OW82" s="57"/>
      <c r="OX82" s="57"/>
      <c r="OY82" s="57"/>
      <c r="OZ82" s="57"/>
      <c r="PA82" s="57"/>
      <c r="PB82" s="57"/>
      <c r="PC82" s="57"/>
      <c r="PD82" s="57"/>
      <c r="PE82" s="57"/>
      <c r="PF82" s="57"/>
      <c r="PG82" s="57"/>
      <c r="PH82" s="57"/>
      <c r="PI82" s="57"/>
      <c r="PJ82" s="57"/>
      <c r="PK82" s="57"/>
      <c r="PL82" s="57"/>
      <c r="PM82" s="57"/>
      <c r="PN82" s="57"/>
      <c r="PO82" s="57"/>
      <c r="PP82" s="57"/>
      <c r="PQ82" s="57"/>
      <c r="PR82" s="57"/>
      <c r="PS82" s="57"/>
      <c r="PT82" s="57"/>
      <c r="PU82" s="57"/>
      <c r="PV82" s="57"/>
      <c r="PW82" s="57"/>
      <c r="PX82" s="57"/>
      <c r="PY82" s="57"/>
      <c r="PZ82" s="57"/>
      <c r="QA82" s="57"/>
      <c r="QB82" s="57"/>
      <c r="QC82" s="57"/>
      <c r="QD82" s="57"/>
      <c r="QE82" s="57"/>
      <c r="QF82" s="57"/>
      <c r="QG82" s="57"/>
      <c r="QH82" s="57"/>
      <c r="QI82" s="57"/>
      <c r="QJ82" s="57"/>
      <c r="QK82" s="57"/>
      <c r="QL82" s="57"/>
      <c r="QM82" s="57"/>
      <c r="QN82" s="57"/>
      <c r="QO82" s="57"/>
      <c r="QP82" s="57"/>
      <c r="QQ82" s="57"/>
      <c r="QR82" s="57"/>
      <c r="QS82" s="57"/>
      <c r="QT82" s="57"/>
      <c r="QU82" s="57"/>
      <c r="QV82" s="57"/>
      <c r="QW82" s="57"/>
      <c r="QX82" s="57"/>
      <c r="QY82" s="57"/>
      <c r="QZ82" s="57"/>
      <c r="RA82" s="57"/>
      <c r="RB82" s="57"/>
      <c r="RC82" s="57"/>
      <c r="RD82" s="57"/>
      <c r="RE82" s="57"/>
      <c r="RF82" s="57"/>
      <c r="RG82" s="57"/>
      <c r="RH82" s="57"/>
      <c r="RI82" s="57"/>
      <c r="RJ82" s="57"/>
      <c r="RK82" s="57"/>
      <c r="RL82" s="57"/>
      <c r="RM82" s="57"/>
      <c r="RN82" s="57"/>
      <c r="RO82" s="57"/>
      <c r="RP82" s="57"/>
      <c r="RQ82" s="57"/>
      <c r="RR82" s="57"/>
      <c r="RS82" s="57"/>
      <c r="RT82" s="57"/>
      <c r="RU82" s="57"/>
      <c r="RV82" s="57"/>
      <c r="RW82" s="57"/>
      <c r="RX82" s="57"/>
      <c r="RY82" s="57"/>
      <c r="RZ82" s="57"/>
      <c r="SA82" s="57"/>
      <c r="SB82" s="57"/>
      <c r="SC82" s="57"/>
      <c r="SD82" s="57"/>
      <c r="SE82" s="57"/>
      <c r="SF82" s="57"/>
      <c r="SG82" s="57"/>
      <c r="SH82" s="57"/>
      <c r="SI82" s="57"/>
      <c r="SJ82" s="57"/>
      <c r="SK82" s="57"/>
      <c r="SL82" s="57"/>
      <c r="SM82" s="57"/>
      <c r="SN82" s="57"/>
      <c r="SO82" s="57"/>
      <c r="SP82" s="57"/>
      <c r="SQ82" s="57"/>
      <c r="SR82" s="57"/>
      <c r="SS82" s="57"/>
      <c r="ST82" s="57"/>
      <c r="SU82" s="57"/>
      <c r="SV82" s="57"/>
      <c r="SW82" s="57"/>
      <c r="SX82" s="57"/>
      <c r="SY82" s="57"/>
      <c r="SZ82" s="57"/>
      <c r="TA82" s="57"/>
      <c r="TB82" s="57"/>
      <c r="TC82" s="57"/>
      <c r="TD82" s="57"/>
      <c r="TE82" s="57"/>
      <c r="TF82" s="57"/>
      <c r="TG82" s="57"/>
      <c r="TH82" s="57"/>
      <c r="TI82" s="57"/>
      <c r="TJ82" s="57"/>
      <c r="TK82" s="57"/>
      <c r="TL82" s="57"/>
      <c r="TM82" s="57"/>
      <c r="TN82" s="57"/>
      <c r="TO82" s="57"/>
      <c r="TP82" s="57"/>
      <c r="TQ82" s="57"/>
      <c r="TR82" s="57"/>
      <c r="TS82" s="57"/>
      <c r="TT82" s="57"/>
      <c r="TU82" s="57"/>
      <c r="TV82" s="57"/>
      <c r="TW82" s="57"/>
      <c r="TX82" s="57"/>
      <c r="TY82" s="57"/>
      <c r="TZ82" s="57"/>
      <c r="UA82" s="57"/>
      <c r="UB82" s="57"/>
      <c r="UC82" s="57"/>
      <c r="UD82" s="57"/>
      <c r="UE82" s="57"/>
      <c r="UF82" s="57"/>
      <c r="UG82" s="57"/>
      <c r="UH82" s="57"/>
      <c r="UI82" s="57"/>
      <c r="UJ82" s="57"/>
      <c r="UK82" s="57"/>
      <c r="UL82" s="57"/>
      <c r="UM82" s="57"/>
      <c r="UN82" s="57"/>
      <c r="UO82" s="57"/>
      <c r="UP82" s="57"/>
      <c r="UQ82" s="57"/>
      <c r="UR82" s="57"/>
      <c r="US82" s="57"/>
      <c r="UT82" s="57"/>
      <c r="UU82" s="57"/>
      <c r="UV82" s="57"/>
      <c r="UW82" s="57"/>
      <c r="UX82" s="57"/>
      <c r="UY82" s="57"/>
      <c r="UZ82" s="57"/>
      <c r="VA82" s="57"/>
      <c r="VB82" s="57"/>
      <c r="VC82" s="57"/>
      <c r="VD82" s="57"/>
      <c r="VE82" s="57"/>
      <c r="VF82" s="57"/>
      <c r="VG82" s="57"/>
      <c r="VH82" s="57"/>
      <c r="VI82" s="57"/>
      <c r="VJ82" s="57"/>
      <c r="VK82" s="57"/>
      <c r="VL82" s="57"/>
      <c r="VM82" s="57"/>
      <c r="VN82" s="57"/>
      <c r="VO82" s="57"/>
      <c r="VP82" s="57"/>
      <c r="VQ82" s="57"/>
      <c r="VR82" s="57"/>
      <c r="VS82" s="57"/>
      <c r="VT82" s="57"/>
      <c r="VU82" s="57"/>
      <c r="VV82" s="57"/>
      <c r="VW82" s="57"/>
      <c r="VX82" s="57"/>
      <c r="VY82" s="57"/>
      <c r="VZ82" s="57"/>
      <c r="WA82" s="57"/>
      <c r="WB82" s="57"/>
      <c r="WC82" s="57"/>
      <c r="WD82" s="57"/>
      <c r="WE82" s="57"/>
      <c r="WF82" s="57"/>
      <c r="WG82" s="57"/>
      <c r="WH82" s="57"/>
      <c r="WI82" s="57"/>
      <c r="WJ82" s="57"/>
      <c r="WK82" s="57"/>
      <c r="WL82" s="57"/>
      <c r="WM82" s="57"/>
      <c r="WN82" s="57"/>
      <c r="WO82" s="57"/>
      <c r="WP82" s="57"/>
      <c r="WQ82" s="57"/>
      <c r="WR82" s="57"/>
      <c r="WS82" s="57"/>
      <c r="WT82" s="57"/>
      <c r="WU82" s="57"/>
      <c r="WV82" s="57"/>
      <c r="WW82" s="57"/>
      <c r="WX82" s="57"/>
      <c r="WY82" s="57"/>
      <c r="WZ82" s="57"/>
      <c r="XA82" s="57"/>
      <c r="XB82" s="57"/>
      <c r="XC82" s="57"/>
      <c r="XD82" s="57"/>
      <c r="XE82" s="57"/>
      <c r="XF82" s="57"/>
      <c r="XG82" s="57"/>
      <c r="XH82" s="57"/>
      <c r="XI82" s="57"/>
      <c r="XJ82" s="57"/>
      <c r="XK82" s="57"/>
      <c r="XL82" s="57"/>
      <c r="XM82" s="57"/>
      <c r="XN82" s="57"/>
      <c r="XO82" s="57"/>
      <c r="XP82" s="57"/>
      <c r="XQ82" s="57"/>
      <c r="XR82" s="57"/>
      <c r="XS82" s="57"/>
      <c r="XT82" s="57"/>
      <c r="XU82" s="57"/>
      <c r="XV82" s="57"/>
      <c r="XW82" s="57"/>
      <c r="XX82" s="57"/>
      <c r="XY82" s="57"/>
      <c r="XZ82" s="57"/>
      <c r="YA82" s="57"/>
      <c r="YB82" s="57"/>
      <c r="YC82" s="57"/>
      <c r="YD82" s="57"/>
      <c r="YE82" s="57"/>
      <c r="YF82" s="57"/>
      <c r="YG82" s="57"/>
      <c r="YH82" s="57"/>
      <c r="YI82" s="57"/>
      <c r="YJ82" s="57"/>
      <c r="YK82" s="57"/>
      <c r="YL82" s="57"/>
      <c r="YM82" s="57"/>
      <c r="YN82" s="57"/>
      <c r="YO82" s="57"/>
      <c r="YP82" s="57"/>
      <c r="YQ82" s="57"/>
      <c r="YR82" s="57"/>
    </row>
    <row r="83" spans="1:668" ht="12.75" customHeight="1" x14ac:dyDescent="0.25">
      <c r="A83" s="4" t="s">
        <v>21</v>
      </c>
      <c r="B83" s="5" t="s">
        <v>22</v>
      </c>
      <c r="C83" s="6" t="s">
        <v>87</v>
      </c>
      <c r="D83" s="11">
        <v>44256</v>
      </c>
      <c r="E83" s="11">
        <v>44531</v>
      </c>
      <c r="F83" s="7">
        <v>106500</v>
      </c>
      <c r="G83" s="6">
        <f>F83*0.0287</f>
        <v>3056.55</v>
      </c>
      <c r="H83" s="6">
        <v>13634.33</v>
      </c>
      <c r="I83" s="6">
        <f>F83*0.0304</f>
        <v>3237.6</v>
      </c>
      <c r="J83" s="6">
        <v>252.5</v>
      </c>
      <c r="K83" s="6">
        <v>20180.98</v>
      </c>
      <c r="L83" s="80">
        <f>F83-K83</f>
        <v>86319.02</v>
      </c>
    </row>
    <row r="84" spans="1:668" ht="18" customHeight="1" x14ac:dyDescent="0.25">
      <c r="A84" s="60" t="s">
        <v>15</v>
      </c>
      <c r="B84" s="13">
        <v>1</v>
      </c>
      <c r="C84" s="8"/>
      <c r="D84" s="60"/>
      <c r="E84" s="60"/>
      <c r="F84" s="8">
        <f t="shared" ref="F84:L84" si="13">SUM(F83:F83)</f>
        <v>106500</v>
      </c>
      <c r="G84" s="8">
        <f t="shared" si="13"/>
        <v>3056.55</v>
      </c>
      <c r="H84" s="8">
        <f t="shared" si="13"/>
        <v>13634.33</v>
      </c>
      <c r="I84" s="8">
        <f t="shared" si="13"/>
        <v>3237.6</v>
      </c>
      <c r="J84" s="8">
        <f t="shared" si="13"/>
        <v>252.5</v>
      </c>
      <c r="K84" s="8">
        <f t="shared" si="13"/>
        <v>20180.98</v>
      </c>
      <c r="L84" s="81">
        <f t="shared" si="13"/>
        <v>86319.02</v>
      </c>
    </row>
    <row r="85" spans="1:668" s="58" customFormat="1" x14ac:dyDescent="0.25">
      <c r="A85" s="56" t="s">
        <v>77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83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  <c r="IV85" s="57"/>
      <c r="IW85" s="57"/>
      <c r="IX85" s="57"/>
      <c r="IY85" s="57"/>
      <c r="IZ85" s="57"/>
      <c r="JA85" s="57"/>
      <c r="JB85" s="57"/>
      <c r="JC85" s="57"/>
      <c r="JD85" s="57"/>
      <c r="JE85" s="57"/>
      <c r="JF85" s="57"/>
      <c r="JG85" s="57"/>
      <c r="JH85" s="57"/>
      <c r="JI85" s="57"/>
      <c r="JJ85" s="57"/>
      <c r="JK85" s="57"/>
      <c r="JL85" s="57"/>
      <c r="JM85" s="57"/>
      <c r="JN85" s="57"/>
      <c r="JO85" s="57"/>
      <c r="JP85" s="57"/>
      <c r="JQ85" s="57"/>
      <c r="JR85" s="57"/>
      <c r="JS85" s="57"/>
      <c r="JT85" s="57"/>
      <c r="JU85" s="57"/>
      <c r="JV85" s="57"/>
      <c r="JW85" s="57"/>
      <c r="JX85" s="57"/>
      <c r="JY85" s="57"/>
      <c r="JZ85" s="57"/>
      <c r="KA85" s="57"/>
      <c r="KB85" s="57"/>
      <c r="KC85" s="57"/>
      <c r="KD85" s="57"/>
      <c r="KE85" s="57"/>
      <c r="KF85" s="57"/>
      <c r="KG85" s="57"/>
      <c r="KH85" s="57"/>
      <c r="KI85" s="57"/>
      <c r="KJ85" s="57"/>
      <c r="KK85" s="57"/>
      <c r="KL85" s="57"/>
      <c r="KM85" s="57"/>
      <c r="KN85" s="57"/>
      <c r="KO85" s="57"/>
      <c r="KP85" s="57"/>
      <c r="KQ85" s="57"/>
      <c r="KR85" s="57"/>
      <c r="KS85" s="57"/>
      <c r="KT85" s="57"/>
      <c r="KU85" s="57"/>
      <c r="KV85" s="57"/>
      <c r="KW85" s="57"/>
      <c r="KX85" s="57"/>
      <c r="KY85" s="57"/>
      <c r="KZ85" s="57"/>
      <c r="LA85" s="57"/>
      <c r="LB85" s="57"/>
      <c r="LC85" s="57"/>
      <c r="LD85" s="57"/>
      <c r="LE85" s="57"/>
      <c r="LF85" s="57"/>
      <c r="LG85" s="57"/>
      <c r="LH85" s="57"/>
      <c r="LI85" s="57"/>
      <c r="LJ85" s="57"/>
      <c r="LK85" s="57"/>
      <c r="LL85" s="57"/>
      <c r="LM85" s="57"/>
      <c r="LN85" s="57"/>
      <c r="LO85" s="57"/>
      <c r="LP85" s="57"/>
      <c r="LQ85" s="57"/>
      <c r="LR85" s="57"/>
      <c r="LS85" s="57"/>
      <c r="LT85" s="57"/>
      <c r="LU85" s="57"/>
      <c r="LV85" s="57"/>
      <c r="LW85" s="57"/>
      <c r="LX85" s="57"/>
      <c r="LY85" s="57"/>
      <c r="LZ85" s="57"/>
      <c r="MA85" s="57"/>
      <c r="MB85" s="57"/>
      <c r="MC85" s="57"/>
      <c r="MD85" s="57"/>
      <c r="ME85" s="57"/>
      <c r="MF85" s="57"/>
      <c r="MG85" s="57"/>
      <c r="MH85" s="57"/>
      <c r="MI85" s="57"/>
      <c r="MJ85" s="57"/>
      <c r="MK85" s="57"/>
      <c r="ML85" s="57"/>
      <c r="MM85" s="57"/>
      <c r="MN85" s="57"/>
      <c r="MO85" s="57"/>
      <c r="MP85" s="57"/>
      <c r="MQ85" s="57"/>
      <c r="MR85" s="57"/>
      <c r="MS85" s="57"/>
      <c r="MT85" s="57"/>
      <c r="MU85" s="57"/>
      <c r="MV85" s="57"/>
      <c r="MW85" s="57"/>
      <c r="MX85" s="57"/>
      <c r="MY85" s="57"/>
      <c r="MZ85" s="57"/>
      <c r="NA85" s="57"/>
      <c r="NB85" s="57"/>
      <c r="NC85" s="57"/>
      <c r="ND85" s="57"/>
      <c r="NE85" s="57"/>
      <c r="NF85" s="57"/>
      <c r="NG85" s="57"/>
      <c r="NH85" s="57"/>
      <c r="NI85" s="57"/>
      <c r="NJ85" s="57"/>
      <c r="NK85" s="57"/>
      <c r="NL85" s="57"/>
      <c r="NM85" s="57"/>
      <c r="NN85" s="57"/>
      <c r="NO85" s="57"/>
      <c r="NP85" s="57"/>
      <c r="NQ85" s="57"/>
      <c r="NR85" s="57"/>
      <c r="NS85" s="57"/>
      <c r="NT85" s="57"/>
      <c r="NU85" s="57"/>
      <c r="NV85" s="57"/>
      <c r="NW85" s="57"/>
      <c r="NX85" s="57"/>
      <c r="NY85" s="57"/>
      <c r="NZ85" s="57"/>
      <c r="OA85" s="57"/>
      <c r="OB85" s="57"/>
      <c r="OC85" s="57"/>
      <c r="OD85" s="57"/>
      <c r="OE85" s="57"/>
      <c r="OF85" s="57"/>
      <c r="OG85" s="57"/>
      <c r="OH85" s="57"/>
      <c r="OI85" s="57"/>
      <c r="OJ85" s="57"/>
      <c r="OK85" s="57"/>
      <c r="OL85" s="57"/>
      <c r="OM85" s="57"/>
      <c r="ON85" s="57"/>
      <c r="OO85" s="57"/>
      <c r="OP85" s="57"/>
      <c r="OQ85" s="57"/>
      <c r="OR85" s="57"/>
      <c r="OS85" s="57"/>
      <c r="OT85" s="57"/>
      <c r="OU85" s="57"/>
      <c r="OV85" s="57"/>
      <c r="OW85" s="57"/>
      <c r="OX85" s="57"/>
      <c r="OY85" s="57"/>
      <c r="OZ85" s="57"/>
      <c r="PA85" s="57"/>
      <c r="PB85" s="57"/>
      <c r="PC85" s="57"/>
      <c r="PD85" s="57"/>
      <c r="PE85" s="57"/>
      <c r="PF85" s="57"/>
      <c r="PG85" s="57"/>
      <c r="PH85" s="57"/>
      <c r="PI85" s="57"/>
      <c r="PJ85" s="57"/>
      <c r="PK85" s="57"/>
      <c r="PL85" s="57"/>
      <c r="PM85" s="57"/>
      <c r="PN85" s="57"/>
      <c r="PO85" s="57"/>
      <c r="PP85" s="57"/>
      <c r="PQ85" s="57"/>
      <c r="PR85" s="57"/>
      <c r="PS85" s="57"/>
      <c r="PT85" s="57"/>
      <c r="PU85" s="57"/>
      <c r="PV85" s="57"/>
      <c r="PW85" s="57"/>
      <c r="PX85" s="57"/>
      <c r="PY85" s="57"/>
      <c r="PZ85" s="57"/>
      <c r="QA85" s="57"/>
      <c r="QB85" s="57"/>
      <c r="QC85" s="57"/>
      <c r="QD85" s="57"/>
      <c r="QE85" s="57"/>
      <c r="QF85" s="57"/>
      <c r="QG85" s="57"/>
      <c r="QH85" s="57"/>
      <c r="QI85" s="57"/>
      <c r="QJ85" s="57"/>
      <c r="QK85" s="57"/>
      <c r="QL85" s="57"/>
      <c r="QM85" s="57"/>
      <c r="QN85" s="57"/>
      <c r="QO85" s="57"/>
      <c r="QP85" s="57"/>
      <c r="QQ85" s="57"/>
      <c r="QR85" s="57"/>
      <c r="QS85" s="57"/>
      <c r="QT85" s="57"/>
      <c r="QU85" s="57"/>
      <c r="QV85" s="57"/>
      <c r="QW85" s="57"/>
      <c r="QX85" s="57"/>
      <c r="QY85" s="57"/>
      <c r="QZ85" s="57"/>
      <c r="RA85" s="57"/>
      <c r="RB85" s="57"/>
      <c r="RC85" s="57"/>
      <c r="RD85" s="57"/>
      <c r="RE85" s="57"/>
      <c r="RF85" s="57"/>
      <c r="RG85" s="57"/>
      <c r="RH85" s="57"/>
      <c r="RI85" s="57"/>
      <c r="RJ85" s="57"/>
      <c r="RK85" s="57"/>
      <c r="RL85" s="57"/>
      <c r="RM85" s="57"/>
      <c r="RN85" s="57"/>
      <c r="RO85" s="57"/>
      <c r="RP85" s="57"/>
      <c r="RQ85" s="57"/>
      <c r="RR85" s="57"/>
      <c r="RS85" s="57"/>
      <c r="RT85" s="57"/>
      <c r="RU85" s="57"/>
      <c r="RV85" s="57"/>
      <c r="RW85" s="57"/>
      <c r="RX85" s="57"/>
      <c r="RY85" s="57"/>
      <c r="RZ85" s="57"/>
      <c r="SA85" s="57"/>
      <c r="SB85" s="57"/>
      <c r="SC85" s="57"/>
      <c r="SD85" s="57"/>
      <c r="SE85" s="57"/>
      <c r="SF85" s="57"/>
      <c r="SG85" s="57"/>
      <c r="SH85" s="57"/>
      <c r="SI85" s="57"/>
      <c r="SJ85" s="57"/>
      <c r="SK85" s="57"/>
      <c r="SL85" s="57"/>
      <c r="SM85" s="57"/>
      <c r="SN85" s="57"/>
      <c r="SO85" s="57"/>
      <c r="SP85" s="57"/>
      <c r="SQ85" s="57"/>
      <c r="SR85" s="57"/>
      <c r="SS85" s="57"/>
      <c r="ST85" s="57"/>
      <c r="SU85" s="57"/>
      <c r="SV85" s="57"/>
      <c r="SW85" s="57"/>
      <c r="SX85" s="57"/>
      <c r="SY85" s="57"/>
      <c r="SZ85" s="57"/>
      <c r="TA85" s="57"/>
      <c r="TB85" s="57"/>
      <c r="TC85" s="57"/>
      <c r="TD85" s="57"/>
      <c r="TE85" s="57"/>
      <c r="TF85" s="57"/>
      <c r="TG85" s="57"/>
      <c r="TH85" s="57"/>
      <c r="TI85" s="57"/>
      <c r="TJ85" s="57"/>
      <c r="TK85" s="57"/>
      <c r="TL85" s="57"/>
      <c r="TM85" s="57"/>
      <c r="TN85" s="57"/>
      <c r="TO85" s="57"/>
      <c r="TP85" s="57"/>
      <c r="TQ85" s="57"/>
      <c r="TR85" s="57"/>
      <c r="TS85" s="57"/>
      <c r="TT85" s="57"/>
      <c r="TU85" s="57"/>
      <c r="TV85" s="57"/>
      <c r="TW85" s="57"/>
      <c r="TX85" s="57"/>
      <c r="TY85" s="57"/>
      <c r="TZ85" s="57"/>
      <c r="UA85" s="57"/>
      <c r="UB85" s="57"/>
      <c r="UC85" s="57"/>
      <c r="UD85" s="57"/>
      <c r="UE85" s="57"/>
      <c r="UF85" s="57"/>
      <c r="UG85" s="57"/>
      <c r="UH85" s="57"/>
      <c r="UI85" s="57"/>
      <c r="UJ85" s="57"/>
      <c r="UK85" s="57"/>
      <c r="UL85" s="57"/>
      <c r="UM85" s="57"/>
      <c r="UN85" s="57"/>
      <c r="UO85" s="57"/>
      <c r="UP85" s="57"/>
      <c r="UQ85" s="57"/>
      <c r="UR85" s="57"/>
      <c r="US85" s="57"/>
      <c r="UT85" s="57"/>
      <c r="UU85" s="57"/>
      <c r="UV85" s="57"/>
      <c r="UW85" s="57"/>
      <c r="UX85" s="57"/>
      <c r="UY85" s="57"/>
      <c r="UZ85" s="57"/>
      <c r="VA85" s="57"/>
      <c r="VB85" s="57"/>
      <c r="VC85" s="57"/>
      <c r="VD85" s="57"/>
      <c r="VE85" s="57"/>
      <c r="VF85" s="57"/>
      <c r="VG85" s="57"/>
      <c r="VH85" s="57"/>
      <c r="VI85" s="57"/>
      <c r="VJ85" s="57"/>
      <c r="VK85" s="57"/>
      <c r="VL85" s="57"/>
      <c r="VM85" s="57"/>
      <c r="VN85" s="57"/>
      <c r="VO85" s="57"/>
      <c r="VP85" s="57"/>
      <c r="VQ85" s="57"/>
      <c r="VR85" s="57"/>
      <c r="VS85" s="57"/>
      <c r="VT85" s="57"/>
      <c r="VU85" s="57"/>
      <c r="VV85" s="57"/>
      <c r="VW85" s="57"/>
      <c r="VX85" s="57"/>
      <c r="VY85" s="57"/>
      <c r="VZ85" s="57"/>
      <c r="WA85" s="57"/>
      <c r="WB85" s="57"/>
      <c r="WC85" s="57"/>
      <c r="WD85" s="57"/>
      <c r="WE85" s="57"/>
      <c r="WF85" s="57"/>
      <c r="WG85" s="57"/>
      <c r="WH85" s="57"/>
      <c r="WI85" s="57"/>
      <c r="WJ85" s="57"/>
      <c r="WK85" s="57"/>
      <c r="WL85" s="57"/>
      <c r="WM85" s="57"/>
      <c r="WN85" s="57"/>
      <c r="WO85" s="57"/>
      <c r="WP85" s="57"/>
      <c r="WQ85" s="57"/>
      <c r="WR85" s="57"/>
      <c r="WS85" s="57"/>
      <c r="WT85" s="57"/>
      <c r="WU85" s="57"/>
      <c r="WV85" s="57"/>
      <c r="WW85" s="57"/>
      <c r="WX85" s="57"/>
      <c r="WY85" s="57"/>
      <c r="WZ85" s="57"/>
      <c r="XA85" s="57"/>
      <c r="XB85" s="57"/>
      <c r="XC85" s="57"/>
      <c r="XD85" s="57"/>
      <c r="XE85" s="57"/>
      <c r="XF85" s="57"/>
      <c r="XG85" s="57"/>
      <c r="XH85" s="57"/>
      <c r="XI85" s="57"/>
      <c r="XJ85" s="57"/>
      <c r="XK85" s="57"/>
      <c r="XL85" s="57"/>
      <c r="XM85" s="57"/>
      <c r="XN85" s="57"/>
      <c r="XO85" s="57"/>
      <c r="XP85" s="57"/>
      <c r="XQ85" s="57"/>
      <c r="XR85" s="57"/>
      <c r="XS85" s="57"/>
      <c r="XT85" s="57"/>
      <c r="XU85" s="57"/>
      <c r="XV85" s="57"/>
      <c r="XW85" s="57"/>
      <c r="XX85" s="57"/>
      <c r="XY85" s="57"/>
      <c r="XZ85" s="57"/>
      <c r="YA85" s="57"/>
      <c r="YB85" s="57"/>
      <c r="YC85" s="57"/>
      <c r="YD85" s="57"/>
      <c r="YE85" s="57"/>
      <c r="YF85" s="57"/>
      <c r="YG85" s="57"/>
      <c r="YH85" s="57"/>
      <c r="YI85" s="57"/>
      <c r="YJ85" s="57"/>
      <c r="YK85" s="57"/>
      <c r="YL85" s="57"/>
      <c r="YM85" s="57"/>
      <c r="YN85" s="57"/>
      <c r="YO85" s="57"/>
      <c r="YP85" s="57"/>
      <c r="YQ85" s="57"/>
      <c r="YR85" s="57"/>
    </row>
    <row r="86" spans="1:668" ht="12.75" customHeight="1" x14ac:dyDescent="0.25">
      <c r="A86" s="4" t="s">
        <v>47</v>
      </c>
      <c r="B86" s="5" t="s">
        <v>48</v>
      </c>
      <c r="C86" s="6" t="s">
        <v>87</v>
      </c>
      <c r="D86" s="11">
        <v>44286</v>
      </c>
      <c r="E86" s="11">
        <v>44531</v>
      </c>
      <c r="F86" s="7">
        <v>50000</v>
      </c>
      <c r="G86" s="6">
        <f>F86*0.0287</f>
        <v>1435</v>
      </c>
      <c r="H86" s="6">
        <v>1854</v>
      </c>
      <c r="I86" s="6">
        <f>F86*0.0304</f>
        <v>1520</v>
      </c>
      <c r="J86" s="6">
        <v>0</v>
      </c>
      <c r="K86" s="6">
        <f>G86+H86+I86</f>
        <v>4809</v>
      </c>
      <c r="L86" s="80">
        <f>F86-K86</f>
        <v>45191</v>
      </c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</row>
    <row r="87" spans="1:668" ht="12.75" customHeight="1" x14ac:dyDescent="0.25">
      <c r="A87" s="4" t="s">
        <v>89</v>
      </c>
      <c r="B87" s="5" t="s">
        <v>48</v>
      </c>
      <c r="C87" s="6" t="s">
        <v>86</v>
      </c>
      <c r="D87" s="11">
        <v>44256</v>
      </c>
      <c r="E87" s="11">
        <v>44561</v>
      </c>
      <c r="F87" s="7">
        <v>35000</v>
      </c>
      <c r="G87" s="6">
        <v>1004.5</v>
      </c>
      <c r="H87" s="6">
        <v>0</v>
      </c>
      <c r="I87" s="6">
        <v>1064</v>
      </c>
      <c r="J87" s="6">
        <v>2100</v>
      </c>
      <c r="K87" s="6">
        <v>4168.5</v>
      </c>
      <c r="L87" s="80">
        <v>30831.5</v>
      </c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</row>
    <row r="88" spans="1:668" ht="18" customHeight="1" x14ac:dyDescent="0.25">
      <c r="A88" s="60" t="s">
        <v>15</v>
      </c>
      <c r="B88" s="13">
        <v>2</v>
      </c>
      <c r="C88" s="8"/>
      <c r="D88" s="60"/>
      <c r="E88" s="60"/>
      <c r="F88" s="8">
        <f>SUM(F86:F86)+F87</f>
        <v>85000</v>
      </c>
      <c r="G88" s="8">
        <f>SUM(G86:G86)+G87</f>
        <v>2439.5</v>
      </c>
      <c r="H88" s="8">
        <f>SUM(H86:H86)+H87</f>
        <v>1854</v>
      </c>
      <c r="I88" s="8">
        <f>SUM(I86:I86)+I87</f>
        <v>2584</v>
      </c>
      <c r="J88" s="8">
        <f t="shared" ref="J88" si="14">SUM(J86:J86)</f>
        <v>0</v>
      </c>
      <c r="K88" s="8">
        <f>SUM(K86:K86)+K87</f>
        <v>8977.5</v>
      </c>
      <c r="L88" s="81">
        <f>SUM(L86:L86)+L87</f>
        <v>76022.5</v>
      </c>
      <c r="IA88" s="73"/>
      <c r="IB88" s="73"/>
    </row>
    <row r="89" spans="1:668" s="65" customFormat="1" ht="15.75" customHeight="1" x14ac:dyDescent="0.25">
      <c r="A89" s="59" t="s">
        <v>114</v>
      </c>
      <c r="B89" s="20"/>
      <c r="C89" s="21"/>
      <c r="D89" s="59"/>
      <c r="E89" s="59"/>
      <c r="F89" s="21"/>
      <c r="G89" s="21"/>
      <c r="H89" s="21"/>
      <c r="I89" s="21"/>
      <c r="J89" s="21"/>
      <c r="K89" s="21"/>
      <c r="L89" s="86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73"/>
      <c r="IB89" s="73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  <c r="IV89" s="57"/>
      <c r="IW89" s="57"/>
      <c r="IX89" s="57"/>
      <c r="IY89" s="57"/>
      <c r="IZ89" s="57"/>
      <c r="JA89" s="57"/>
      <c r="JB89" s="57"/>
      <c r="JC89" s="57"/>
      <c r="JD89" s="57"/>
      <c r="JE89" s="57"/>
      <c r="JF89" s="57"/>
      <c r="JG89" s="57"/>
      <c r="JH89" s="57"/>
      <c r="JI89" s="57"/>
      <c r="JJ89" s="57"/>
      <c r="JK89" s="57"/>
      <c r="JL89" s="57"/>
      <c r="JM89" s="57"/>
      <c r="JN89" s="57"/>
      <c r="JO89" s="57"/>
      <c r="JP89" s="57"/>
      <c r="JQ89" s="57"/>
      <c r="JR89" s="57"/>
      <c r="JS89" s="57"/>
      <c r="JT89" s="57"/>
      <c r="JU89" s="57"/>
      <c r="JV89" s="57"/>
      <c r="JW89" s="57"/>
      <c r="JX89" s="57"/>
      <c r="JY89" s="57"/>
      <c r="JZ89" s="57"/>
      <c r="KA89" s="57"/>
      <c r="KB89" s="57"/>
      <c r="KC89" s="57"/>
      <c r="KD89" s="57"/>
      <c r="KE89" s="57"/>
      <c r="KF89" s="57"/>
      <c r="KG89" s="57"/>
      <c r="KH89" s="57"/>
      <c r="KI89" s="57"/>
      <c r="KJ89" s="57"/>
      <c r="KK89" s="57"/>
      <c r="KL89" s="57"/>
      <c r="KM89" s="57"/>
      <c r="KN89" s="57"/>
      <c r="KO89" s="57"/>
      <c r="KP89" s="57"/>
      <c r="KQ89" s="57"/>
      <c r="KR89" s="57"/>
      <c r="KS89" s="57"/>
      <c r="KT89" s="57"/>
      <c r="KU89" s="57"/>
      <c r="KV89" s="57"/>
      <c r="KW89" s="57"/>
      <c r="KX89" s="57"/>
      <c r="KY89" s="57"/>
      <c r="KZ89" s="57"/>
      <c r="LA89" s="57"/>
      <c r="LB89" s="57"/>
      <c r="LC89" s="57"/>
      <c r="LD89" s="57"/>
      <c r="LE89" s="57"/>
      <c r="LF89" s="57"/>
      <c r="LG89" s="57"/>
      <c r="LH89" s="57"/>
      <c r="LI89" s="57"/>
      <c r="LJ89" s="57"/>
      <c r="LK89" s="57"/>
      <c r="LL89" s="57"/>
      <c r="LM89" s="57"/>
      <c r="LN89" s="57"/>
      <c r="LO89" s="57"/>
      <c r="LP89" s="57"/>
      <c r="LQ89" s="57"/>
      <c r="LR89" s="57"/>
      <c r="LS89" s="57"/>
      <c r="LT89" s="57"/>
      <c r="LU89" s="57"/>
      <c r="LV89" s="57"/>
      <c r="LW89" s="57"/>
      <c r="LX89" s="57"/>
      <c r="LY89" s="57"/>
      <c r="LZ89" s="57"/>
      <c r="MA89" s="57"/>
      <c r="MB89" s="57"/>
      <c r="MC89" s="57"/>
      <c r="MD89" s="57"/>
      <c r="ME89" s="57"/>
      <c r="MF89" s="57"/>
      <c r="MG89" s="57"/>
      <c r="MH89" s="57"/>
      <c r="MI89" s="57"/>
      <c r="MJ89" s="57"/>
      <c r="MK89" s="57"/>
      <c r="ML89" s="57"/>
      <c r="MM89" s="57"/>
      <c r="MN89" s="57"/>
      <c r="MO89" s="57"/>
      <c r="MP89" s="57"/>
      <c r="MQ89" s="57"/>
      <c r="MR89" s="57"/>
      <c r="MS89" s="57"/>
      <c r="MT89" s="57"/>
      <c r="MU89" s="57"/>
      <c r="MV89" s="57"/>
      <c r="MW89" s="57"/>
      <c r="MX89" s="57"/>
      <c r="MY89" s="57"/>
      <c r="MZ89" s="57"/>
      <c r="NA89" s="57"/>
      <c r="NB89" s="57"/>
      <c r="NC89" s="57"/>
      <c r="ND89" s="57"/>
      <c r="NE89" s="57"/>
      <c r="NF89" s="57"/>
      <c r="NG89" s="57"/>
      <c r="NH89" s="57"/>
      <c r="NI89" s="57"/>
      <c r="NJ89" s="57"/>
      <c r="NK89" s="57"/>
      <c r="NL89" s="57"/>
      <c r="NM89" s="57"/>
      <c r="NN89" s="57"/>
      <c r="NO89" s="57"/>
      <c r="NP89" s="57"/>
      <c r="NQ89" s="57"/>
      <c r="NR89" s="57"/>
      <c r="NS89" s="57"/>
      <c r="NT89" s="57"/>
      <c r="NU89" s="57"/>
      <c r="NV89" s="57"/>
      <c r="NW89" s="57"/>
      <c r="NX89" s="57"/>
      <c r="NY89" s="57"/>
      <c r="NZ89" s="57"/>
      <c r="OA89" s="57"/>
      <c r="OB89" s="57"/>
      <c r="OC89" s="57"/>
      <c r="OD89" s="57"/>
      <c r="OE89" s="57"/>
      <c r="OF89" s="57"/>
      <c r="OG89" s="57"/>
      <c r="OH89" s="57"/>
      <c r="OI89" s="57"/>
      <c r="OJ89" s="57"/>
      <c r="OK89" s="57"/>
      <c r="OL89" s="57"/>
      <c r="OM89" s="57"/>
      <c r="ON89" s="57"/>
      <c r="OO89" s="57"/>
      <c r="OP89" s="57"/>
      <c r="OQ89" s="57"/>
      <c r="OR89" s="57"/>
      <c r="OS89" s="57"/>
      <c r="OT89" s="57"/>
      <c r="OU89" s="57"/>
      <c r="OV89" s="57"/>
      <c r="OW89" s="57"/>
      <c r="OX89" s="57"/>
      <c r="OY89" s="57"/>
      <c r="OZ89" s="57"/>
      <c r="PA89" s="57"/>
      <c r="PB89" s="57"/>
      <c r="PC89" s="57"/>
      <c r="PD89" s="57"/>
      <c r="PE89" s="57"/>
      <c r="PF89" s="57"/>
      <c r="PG89" s="57"/>
      <c r="PH89" s="57"/>
      <c r="PI89" s="57"/>
      <c r="PJ89" s="57"/>
      <c r="PK89" s="57"/>
      <c r="PL89" s="57"/>
      <c r="PM89" s="57"/>
      <c r="PN89" s="57"/>
      <c r="PO89" s="57"/>
      <c r="PP89" s="57"/>
      <c r="PQ89" s="57"/>
      <c r="PR89" s="57"/>
      <c r="PS89" s="57"/>
      <c r="PT89" s="57"/>
      <c r="PU89" s="57"/>
      <c r="PV89" s="57"/>
      <c r="PW89" s="57"/>
      <c r="PX89" s="57"/>
      <c r="PY89" s="57"/>
      <c r="PZ89" s="57"/>
      <c r="QA89" s="57"/>
      <c r="QB89" s="57"/>
      <c r="QC89" s="57"/>
      <c r="QD89" s="57"/>
      <c r="QE89" s="57"/>
      <c r="QF89" s="57"/>
      <c r="QG89" s="57"/>
      <c r="QH89" s="57"/>
      <c r="QI89" s="57"/>
      <c r="QJ89" s="57"/>
      <c r="QK89" s="57"/>
      <c r="QL89" s="57"/>
      <c r="QM89" s="57"/>
      <c r="QN89" s="57"/>
      <c r="QO89" s="57"/>
      <c r="QP89" s="57"/>
      <c r="QQ89" s="57"/>
      <c r="QR89" s="57"/>
      <c r="QS89" s="57"/>
      <c r="QT89" s="57"/>
      <c r="QU89" s="57"/>
      <c r="QV89" s="57"/>
      <c r="QW89" s="57"/>
      <c r="QX89" s="57"/>
      <c r="QY89" s="57"/>
      <c r="QZ89" s="57"/>
      <c r="RA89" s="57"/>
      <c r="RB89" s="57"/>
      <c r="RC89" s="57"/>
      <c r="RD89" s="57"/>
      <c r="RE89" s="57"/>
      <c r="RF89" s="57"/>
      <c r="RG89" s="57"/>
      <c r="RH89" s="57"/>
      <c r="RI89" s="57"/>
      <c r="RJ89" s="57"/>
      <c r="RK89" s="57"/>
      <c r="RL89" s="57"/>
      <c r="RM89" s="57"/>
      <c r="RN89" s="57"/>
      <c r="RO89" s="57"/>
      <c r="RP89" s="57"/>
      <c r="RQ89" s="57"/>
      <c r="RR89" s="57"/>
      <c r="RS89" s="57"/>
      <c r="RT89" s="57"/>
      <c r="RU89" s="57"/>
      <c r="RV89" s="57"/>
      <c r="RW89" s="57"/>
      <c r="RX89" s="57"/>
      <c r="RY89" s="57"/>
      <c r="RZ89" s="57"/>
      <c r="SA89" s="57"/>
      <c r="SB89" s="57"/>
      <c r="SC89" s="57"/>
      <c r="SD89" s="57"/>
      <c r="SE89" s="57"/>
      <c r="SF89" s="57"/>
      <c r="SG89" s="57"/>
      <c r="SH89" s="57"/>
      <c r="SI89" s="57"/>
      <c r="SJ89" s="57"/>
      <c r="SK89" s="57"/>
      <c r="SL89" s="57"/>
      <c r="SM89" s="57"/>
      <c r="SN89" s="57"/>
      <c r="SO89" s="57"/>
      <c r="SP89" s="57"/>
      <c r="SQ89" s="57"/>
      <c r="SR89" s="57"/>
      <c r="SS89" s="57"/>
      <c r="ST89" s="57"/>
      <c r="SU89" s="57"/>
      <c r="SV89" s="57"/>
      <c r="SW89" s="57"/>
      <c r="SX89" s="57"/>
      <c r="SY89" s="57"/>
      <c r="SZ89" s="57"/>
      <c r="TA89" s="57"/>
      <c r="TB89" s="57"/>
      <c r="TC89" s="57"/>
      <c r="TD89" s="57"/>
      <c r="TE89" s="57"/>
      <c r="TF89" s="57"/>
      <c r="TG89" s="57"/>
      <c r="TH89" s="57"/>
      <c r="TI89" s="57"/>
      <c r="TJ89" s="57"/>
      <c r="TK89" s="57"/>
      <c r="TL89" s="57"/>
      <c r="TM89" s="57"/>
      <c r="TN89" s="57"/>
      <c r="TO89" s="57"/>
      <c r="TP89" s="57"/>
      <c r="TQ89" s="57"/>
      <c r="TR89" s="57"/>
      <c r="TS89" s="57"/>
      <c r="TT89" s="57"/>
      <c r="TU89" s="57"/>
      <c r="TV89" s="57"/>
      <c r="TW89" s="57"/>
      <c r="TX89" s="57"/>
      <c r="TY89" s="57"/>
      <c r="TZ89" s="57"/>
      <c r="UA89" s="57"/>
      <c r="UB89" s="57"/>
      <c r="UC89" s="57"/>
      <c r="UD89" s="57"/>
      <c r="UE89" s="57"/>
      <c r="UF89" s="57"/>
      <c r="UG89" s="57"/>
      <c r="UH89" s="57"/>
      <c r="UI89" s="57"/>
      <c r="UJ89" s="57"/>
      <c r="UK89" s="57"/>
      <c r="UL89" s="57"/>
      <c r="UM89" s="57"/>
      <c r="UN89" s="57"/>
      <c r="UO89" s="57"/>
      <c r="UP89" s="57"/>
      <c r="UQ89" s="57"/>
      <c r="UR89" s="57"/>
      <c r="US89" s="57"/>
      <c r="UT89" s="57"/>
      <c r="UU89" s="57"/>
      <c r="UV89" s="57"/>
      <c r="UW89" s="57"/>
      <c r="UX89" s="57"/>
      <c r="UY89" s="57"/>
      <c r="UZ89" s="57"/>
      <c r="VA89" s="57"/>
      <c r="VB89" s="57"/>
      <c r="VC89" s="57"/>
      <c r="VD89" s="57"/>
      <c r="VE89" s="57"/>
      <c r="VF89" s="57"/>
      <c r="VG89" s="57"/>
      <c r="VH89" s="57"/>
      <c r="VI89" s="57"/>
      <c r="VJ89" s="57"/>
      <c r="VK89" s="57"/>
      <c r="VL89" s="57"/>
      <c r="VM89" s="57"/>
      <c r="VN89" s="57"/>
      <c r="VO89" s="57"/>
      <c r="VP89" s="57"/>
      <c r="VQ89" s="57"/>
      <c r="VR89" s="57"/>
      <c r="VS89" s="57"/>
      <c r="VT89" s="57"/>
      <c r="VU89" s="57"/>
      <c r="VV89" s="57"/>
      <c r="VW89" s="57"/>
      <c r="VX89" s="57"/>
      <c r="VY89" s="57"/>
      <c r="VZ89" s="57"/>
      <c r="WA89" s="57"/>
      <c r="WB89" s="57"/>
      <c r="WC89" s="57"/>
      <c r="WD89" s="57"/>
      <c r="WE89" s="57"/>
      <c r="WF89" s="57"/>
      <c r="WG89" s="57"/>
      <c r="WH89" s="57"/>
      <c r="WI89" s="57"/>
      <c r="WJ89" s="57"/>
      <c r="WK89" s="57"/>
      <c r="WL89" s="57"/>
      <c r="WM89" s="57"/>
      <c r="WN89" s="57"/>
      <c r="WO89" s="57"/>
      <c r="WP89" s="57"/>
      <c r="WQ89" s="57"/>
      <c r="WR89" s="57"/>
      <c r="WS89" s="57"/>
      <c r="WT89" s="57"/>
      <c r="WU89" s="57"/>
      <c r="WV89" s="57"/>
      <c r="WW89" s="57"/>
      <c r="WX89" s="57"/>
      <c r="WY89" s="57"/>
      <c r="WZ89" s="57"/>
      <c r="XA89" s="57"/>
      <c r="XB89" s="57"/>
      <c r="XC89" s="57"/>
      <c r="XD89" s="57"/>
      <c r="XE89" s="57"/>
      <c r="XF89" s="57"/>
      <c r="XG89" s="57"/>
      <c r="XH89" s="57"/>
      <c r="XI89" s="57"/>
      <c r="XJ89" s="57"/>
      <c r="XK89" s="57"/>
      <c r="XL89" s="57"/>
      <c r="XM89" s="57"/>
      <c r="XN89" s="57"/>
      <c r="XO89" s="57"/>
      <c r="XP89" s="57"/>
      <c r="XQ89" s="57"/>
      <c r="XR89" s="57"/>
      <c r="XS89" s="57"/>
      <c r="XT89" s="57"/>
      <c r="XU89" s="57"/>
      <c r="XV89" s="57"/>
      <c r="XW89" s="57"/>
      <c r="XX89" s="57"/>
      <c r="XY89" s="57"/>
      <c r="XZ89" s="57"/>
      <c r="YA89" s="57"/>
      <c r="YB89" s="57"/>
      <c r="YC89" s="57"/>
      <c r="YD89" s="57"/>
      <c r="YE89" s="57"/>
      <c r="YF89" s="57"/>
      <c r="YG89" s="57"/>
      <c r="YH89" s="57"/>
      <c r="YI89" s="57"/>
      <c r="YJ89" s="57"/>
      <c r="YK89" s="57"/>
      <c r="YL89" s="57"/>
      <c r="YM89" s="57"/>
      <c r="YN89" s="57"/>
      <c r="YO89" s="57"/>
      <c r="YP89" s="57"/>
      <c r="YQ89" s="57"/>
      <c r="YR89" s="57"/>
    </row>
    <row r="90" spans="1:668" s="66" customFormat="1" ht="18" customHeight="1" x14ac:dyDescent="0.25">
      <c r="A90" s="66" t="s">
        <v>115</v>
      </c>
      <c r="B90" s="5" t="s">
        <v>119</v>
      </c>
      <c r="C90" s="23" t="s">
        <v>87</v>
      </c>
      <c r="D90" s="25">
        <v>44287</v>
      </c>
      <c r="E90" s="25">
        <v>44561</v>
      </c>
      <c r="F90" s="23">
        <v>70000</v>
      </c>
      <c r="G90" s="23">
        <v>2009</v>
      </c>
      <c r="H90" s="23">
        <v>5368.48</v>
      </c>
      <c r="I90" s="23">
        <v>2128</v>
      </c>
      <c r="J90" s="23">
        <v>0</v>
      </c>
      <c r="K90" s="23">
        <v>9505.48</v>
      </c>
      <c r="L90" s="85">
        <v>60494.52</v>
      </c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73"/>
      <c r="IB90" s="73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  <c r="QF90" s="57"/>
      <c r="QG90" s="57"/>
      <c r="QH90" s="57"/>
      <c r="QI90" s="57"/>
      <c r="QJ90" s="57"/>
      <c r="QK90" s="57"/>
      <c r="QL90" s="57"/>
      <c r="QM90" s="57"/>
      <c r="QN90" s="57"/>
      <c r="QO90" s="57"/>
      <c r="QP90" s="57"/>
      <c r="QQ90" s="57"/>
      <c r="QR90" s="57"/>
      <c r="QS90" s="57"/>
      <c r="QT90" s="57"/>
      <c r="QU90" s="57"/>
      <c r="QV90" s="57"/>
      <c r="QW90" s="57"/>
      <c r="QX90" s="57"/>
      <c r="QY90" s="57"/>
      <c r="QZ90" s="57"/>
      <c r="RA90" s="57"/>
      <c r="RB90" s="57"/>
      <c r="RC90" s="57"/>
      <c r="RD90" s="57"/>
      <c r="RE90" s="57"/>
      <c r="RF90" s="57"/>
      <c r="RG90" s="57"/>
      <c r="RH90" s="57"/>
      <c r="RI90" s="57"/>
      <c r="RJ90" s="57"/>
      <c r="RK90" s="57"/>
      <c r="RL90" s="57"/>
      <c r="RM90" s="57"/>
      <c r="RN90" s="57"/>
      <c r="RO90" s="57"/>
      <c r="RP90" s="57"/>
      <c r="RQ90" s="57"/>
      <c r="RR90" s="57"/>
      <c r="RS90" s="57"/>
      <c r="RT90" s="57"/>
      <c r="RU90" s="57"/>
      <c r="RV90" s="57"/>
      <c r="RW90" s="57"/>
      <c r="RX90" s="57"/>
      <c r="RY90" s="57"/>
      <c r="RZ90" s="57"/>
      <c r="SA90" s="57"/>
      <c r="SB90" s="57"/>
      <c r="SC90" s="57"/>
      <c r="SD90" s="57"/>
      <c r="SE90" s="57"/>
      <c r="SF90" s="57"/>
      <c r="SG90" s="57"/>
      <c r="SH90" s="57"/>
      <c r="SI90" s="57"/>
      <c r="SJ90" s="57"/>
      <c r="SK90" s="57"/>
      <c r="SL90" s="57"/>
      <c r="SM90" s="57"/>
      <c r="SN90" s="57"/>
      <c r="SO90" s="57"/>
      <c r="SP90" s="57"/>
      <c r="SQ90" s="57"/>
      <c r="SR90" s="57"/>
      <c r="SS90" s="57"/>
      <c r="ST90" s="57"/>
      <c r="SU90" s="57"/>
      <c r="SV90" s="57"/>
      <c r="SW90" s="57"/>
      <c r="SX90" s="57"/>
      <c r="SY90" s="57"/>
      <c r="SZ90" s="57"/>
      <c r="TA90" s="57"/>
      <c r="TB90" s="57"/>
      <c r="TC90" s="57"/>
      <c r="TD90" s="57"/>
      <c r="TE90" s="57"/>
      <c r="TF90" s="57"/>
      <c r="TG90" s="57"/>
      <c r="TH90" s="57"/>
      <c r="TI90" s="57"/>
      <c r="TJ90" s="57"/>
      <c r="TK90" s="57"/>
      <c r="TL90" s="57"/>
      <c r="TM90" s="57"/>
      <c r="TN90" s="57"/>
      <c r="TO90" s="57"/>
      <c r="TP90" s="57"/>
      <c r="TQ90" s="57"/>
      <c r="TR90" s="57"/>
      <c r="TS90" s="57"/>
      <c r="TT90" s="57"/>
      <c r="TU90" s="57"/>
      <c r="TV90" s="57"/>
      <c r="TW90" s="57"/>
      <c r="TX90" s="57"/>
      <c r="TY90" s="57"/>
      <c r="TZ90" s="57"/>
      <c r="UA90" s="57"/>
      <c r="UB90" s="57"/>
      <c r="UC90" s="57"/>
      <c r="UD90" s="57"/>
      <c r="UE90" s="57"/>
      <c r="UF90" s="57"/>
      <c r="UG90" s="57"/>
      <c r="UH90" s="57"/>
      <c r="UI90" s="57"/>
      <c r="UJ90" s="57"/>
      <c r="UK90" s="57"/>
      <c r="UL90" s="57"/>
      <c r="UM90" s="57"/>
      <c r="UN90" s="57"/>
      <c r="UO90" s="57"/>
      <c r="UP90" s="57"/>
      <c r="UQ90" s="57"/>
      <c r="UR90" s="57"/>
      <c r="US90" s="57"/>
      <c r="UT90" s="57"/>
      <c r="UU90" s="57"/>
      <c r="UV90" s="57"/>
      <c r="UW90" s="57"/>
      <c r="UX90" s="57"/>
      <c r="UY90" s="57"/>
      <c r="UZ90" s="57"/>
      <c r="VA90" s="57"/>
      <c r="VB90" s="57"/>
      <c r="VC90" s="57"/>
      <c r="VD90" s="57"/>
      <c r="VE90" s="57"/>
      <c r="VF90" s="57"/>
      <c r="VG90" s="57"/>
      <c r="VH90" s="57"/>
      <c r="VI90" s="57"/>
      <c r="VJ90" s="57"/>
      <c r="VK90" s="57"/>
      <c r="VL90" s="57"/>
      <c r="VM90" s="57"/>
      <c r="VN90" s="57"/>
      <c r="VO90" s="57"/>
      <c r="VP90" s="57"/>
      <c r="VQ90" s="57"/>
      <c r="VR90" s="57"/>
      <c r="VS90" s="57"/>
      <c r="VT90" s="57"/>
      <c r="VU90" s="57"/>
      <c r="VV90" s="57"/>
      <c r="VW90" s="57"/>
      <c r="VX90" s="57"/>
      <c r="VY90" s="57"/>
      <c r="VZ90" s="57"/>
      <c r="WA90" s="57"/>
      <c r="WB90" s="57"/>
      <c r="WC90" s="57"/>
      <c r="WD90" s="57"/>
      <c r="WE90" s="57"/>
      <c r="WF90" s="57"/>
      <c r="WG90" s="57"/>
      <c r="WH90" s="57"/>
      <c r="WI90" s="57"/>
      <c r="WJ90" s="57"/>
      <c r="WK90" s="57"/>
      <c r="WL90" s="57"/>
      <c r="WM90" s="57"/>
      <c r="WN90" s="57"/>
      <c r="WO90" s="57"/>
      <c r="WP90" s="57"/>
      <c r="WQ90" s="57"/>
      <c r="WR90" s="57"/>
      <c r="WS90" s="57"/>
      <c r="WT90" s="57"/>
      <c r="WU90" s="57"/>
      <c r="WV90" s="57"/>
      <c r="WW90" s="57"/>
      <c r="WX90" s="57"/>
      <c r="WY90" s="57"/>
      <c r="WZ90" s="57"/>
      <c r="XA90" s="57"/>
      <c r="XB90" s="57"/>
      <c r="XC90" s="57"/>
      <c r="XD90" s="57"/>
      <c r="XE90" s="57"/>
      <c r="XF90" s="57"/>
      <c r="XG90" s="57"/>
      <c r="XH90" s="57"/>
      <c r="XI90" s="57"/>
      <c r="XJ90" s="57"/>
      <c r="XK90" s="57"/>
      <c r="XL90" s="57"/>
      <c r="XM90" s="57"/>
      <c r="XN90" s="57"/>
      <c r="XO90" s="57"/>
      <c r="XP90" s="57"/>
      <c r="XQ90" s="57"/>
      <c r="XR90" s="57"/>
      <c r="XS90" s="57"/>
      <c r="XT90" s="57"/>
      <c r="XU90" s="57"/>
      <c r="XV90" s="57"/>
      <c r="XW90" s="57"/>
      <c r="XX90" s="57"/>
      <c r="XY90" s="57"/>
      <c r="XZ90" s="57"/>
      <c r="YA90" s="57"/>
      <c r="YB90" s="57"/>
      <c r="YC90" s="57"/>
      <c r="YD90" s="57"/>
      <c r="YE90" s="57"/>
      <c r="YF90" s="57"/>
      <c r="YG90" s="57"/>
      <c r="YH90" s="57"/>
      <c r="YI90" s="57"/>
      <c r="YJ90" s="57"/>
      <c r="YK90" s="57"/>
      <c r="YL90" s="57"/>
      <c r="YM90" s="57"/>
      <c r="YN90" s="57"/>
      <c r="YO90" s="57"/>
      <c r="YP90" s="57"/>
      <c r="YQ90" s="57"/>
      <c r="YR90" s="57"/>
    </row>
    <row r="91" spans="1:668" ht="18" customHeight="1" x14ac:dyDescent="0.25">
      <c r="A91" s="60" t="s">
        <v>15</v>
      </c>
      <c r="B91" s="13">
        <v>1</v>
      </c>
      <c r="C91" s="8"/>
      <c r="D91" s="60"/>
      <c r="E91" s="60"/>
      <c r="F91" s="8">
        <f>SUM(F90:F90)</f>
        <v>70000</v>
      </c>
      <c r="G91" s="8">
        <f t="shared" ref="G91:L91" si="15">SUM(G90:G90)</f>
        <v>2009</v>
      </c>
      <c r="H91" s="8">
        <f t="shared" si="15"/>
        <v>5368.48</v>
      </c>
      <c r="I91" s="8">
        <f t="shared" si="15"/>
        <v>2128</v>
      </c>
      <c r="J91" s="8">
        <f t="shared" si="15"/>
        <v>0</v>
      </c>
      <c r="K91" s="8">
        <f t="shared" si="15"/>
        <v>9505.48</v>
      </c>
      <c r="L91" s="81">
        <f t="shared" si="15"/>
        <v>60494.52</v>
      </c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73"/>
      <c r="IB91" s="73"/>
    </row>
    <row r="92" spans="1:668" s="58" customFormat="1" ht="15.75" x14ac:dyDescent="0.25">
      <c r="B92" s="14"/>
      <c r="C92" s="12"/>
      <c r="F92" s="12"/>
      <c r="G92" s="12"/>
      <c r="H92" s="12"/>
      <c r="I92" s="12"/>
      <c r="J92" s="12"/>
      <c r="K92" s="12"/>
      <c r="L92" s="8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3"/>
      <c r="IB92" s="73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  <c r="QF92" s="57"/>
      <c r="QG92" s="57"/>
      <c r="QH92" s="57"/>
      <c r="QI92" s="57"/>
      <c r="QJ92" s="57"/>
      <c r="QK92" s="57"/>
      <c r="QL92" s="57"/>
      <c r="QM92" s="57"/>
      <c r="QN92" s="57"/>
      <c r="QO92" s="57"/>
      <c r="QP92" s="57"/>
      <c r="QQ92" s="57"/>
      <c r="QR92" s="57"/>
      <c r="QS92" s="57"/>
      <c r="QT92" s="57"/>
      <c r="QU92" s="57"/>
      <c r="QV92" s="57"/>
      <c r="QW92" s="57"/>
      <c r="QX92" s="57"/>
      <c r="QY92" s="57"/>
      <c r="QZ92" s="57"/>
      <c r="RA92" s="57"/>
      <c r="RB92" s="57"/>
      <c r="RC92" s="57"/>
      <c r="RD92" s="57"/>
      <c r="RE92" s="57"/>
      <c r="RF92" s="57"/>
      <c r="RG92" s="57"/>
      <c r="RH92" s="57"/>
      <c r="RI92" s="57"/>
      <c r="RJ92" s="57"/>
      <c r="RK92" s="57"/>
      <c r="RL92" s="57"/>
      <c r="RM92" s="57"/>
      <c r="RN92" s="57"/>
      <c r="RO92" s="57"/>
      <c r="RP92" s="57"/>
      <c r="RQ92" s="57"/>
      <c r="RR92" s="57"/>
      <c r="RS92" s="57"/>
      <c r="RT92" s="57"/>
      <c r="RU92" s="57"/>
      <c r="RV92" s="57"/>
      <c r="RW92" s="57"/>
      <c r="RX92" s="57"/>
      <c r="RY92" s="57"/>
      <c r="RZ92" s="57"/>
      <c r="SA92" s="57"/>
      <c r="SB92" s="57"/>
      <c r="SC92" s="57"/>
      <c r="SD92" s="57"/>
      <c r="SE92" s="57"/>
      <c r="SF92" s="57"/>
      <c r="SG92" s="57"/>
      <c r="SH92" s="57"/>
      <c r="SI92" s="57"/>
      <c r="SJ92" s="57"/>
      <c r="SK92" s="57"/>
      <c r="SL92" s="57"/>
      <c r="SM92" s="57"/>
      <c r="SN92" s="57"/>
      <c r="SO92" s="57"/>
      <c r="SP92" s="57"/>
      <c r="SQ92" s="57"/>
      <c r="SR92" s="57"/>
      <c r="SS92" s="57"/>
      <c r="ST92" s="57"/>
      <c r="SU92" s="57"/>
      <c r="SV92" s="57"/>
      <c r="SW92" s="57"/>
      <c r="SX92" s="57"/>
      <c r="SY92" s="57"/>
      <c r="SZ92" s="57"/>
      <c r="TA92" s="57"/>
      <c r="TB92" s="57"/>
      <c r="TC92" s="57"/>
      <c r="TD92" s="57"/>
      <c r="TE92" s="57"/>
      <c r="TF92" s="57"/>
      <c r="TG92" s="57"/>
      <c r="TH92" s="57"/>
      <c r="TI92" s="57"/>
      <c r="TJ92" s="57"/>
      <c r="TK92" s="57"/>
      <c r="TL92" s="57"/>
      <c r="TM92" s="57"/>
      <c r="TN92" s="57"/>
      <c r="TO92" s="57"/>
      <c r="TP92" s="57"/>
      <c r="TQ92" s="57"/>
      <c r="TR92" s="57"/>
      <c r="TS92" s="57"/>
      <c r="TT92" s="57"/>
      <c r="TU92" s="57"/>
      <c r="TV92" s="57"/>
      <c r="TW92" s="57"/>
      <c r="TX92" s="57"/>
      <c r="TY92" s="57"/>
      <c r="TZ92" s="57"/>
      <c r="UA92" s="57"/>
      <c r="UB92" s="57"/>
      <c r="UC92" s="57"/>
      <c r="UD92" s="57"/>
      <c r="UE92" s="57"/>
      <c r="UF92" s="57"/>
      <c r="UG92" s="57"/>
      <c r="UH92" s="57"/>
      <c r="UI92" s="57"/>
      <c r="UJ92" s="57"/>
      <c r="UK92" s="57"/>
      <c r="UL92" s="57"/>
      <c r="UM92" s="57"/>
      <c r="UN92" s="57"/>
      <c r="UO92" s="57"/>
      <c r="UP92" s="57"/>
      <c r="UQ92" s="57"/>
      <c r="UR92" s="57"/>
      <c r="US92" s="57"/>
      <c r="UT92" s="57"/>
      <c r="UU92" s="57"/>
      <c r="UV92" s="57"/>
      <c r="UW92" s="57"/>
      <c r="UX92" s="57"/>
      <c r="UY92" s="57"/>
      <c r="UZ92" s="57"/>
      <c r="VA92" s="57"/>
      <c r="VB92" s="57"/>
      <c r="VC92" s="57"/>
      <c r="VD92" s="57"/>
      <c r="VE92" s="57"/>
      <c r="VF92" s="57"/>
      <c r="VG92" s="57"/>
      <c r="VH92" s="57"/>
      <c r="VI92" s="57"/>
      <c r="VJ92" s="57"/>
      <c r="VK92" s="57"/>
      <c r="VL92" s="57"/>
      <c r="VM92" s="57"/>
      <c r="VN92" s="57"/>
      <c r="VO92" s="57"/>
      <c r="VP92" s="57"/>
      <c r="VQ92" s="57"/>
      <c r="VR92" s="57"/>
      <c r="VS92" s="57"/>
      <c r="VT92" s="57"/>
      <c r="VU92" s="57"/>
      <c r="VV92" s="57"/>
      <c r="VW92" s="57"/>
      <c r="VX92" s="57"/>
      <c r="VY92" s="57"/>
      <c r="VZ92" s="57"/>
      <c r="WA92" s="57"/>
      <c r="WB92" s="57"/>
      <c r="WC92" s="57"/>
      <c r="WD92" s="57"/>
      <c r="WE92" s="57"/>
      <c r="WF92" s="57"/>
      <c r="WG92" s="57"/>
      <c r="WH92" s="57"/>
      <c r="WI92" s="57"/>
      <c r="WJ92" s="57"/>
      <c r="WK92" s="57"/>
      <c r="WL92" s="57"/>
      <c r="WM92" s="57"/>
      <c r="WN92" s="57"/>
      <c r="WO92" s="57"/>
      <c r="WP92" s="57"/>
      <c r="WQ92" s="57"/>
      <c r="WR92" s="57"/>
      <c r="WS92" s="57"/>
      <c r="WT92" s="57"/>
      <c r="WU92" s="57"/>
      <c r="WV92" s="57"/>
      <c r="WW92" s="57"/>
      <c r="WX92" s="57"/>
      <c r="WY92" s="57"/>
      <c r="WZ92" s="57"/>
      <c r="XA92" s="57"/>
      <c r="XB92" s="57"/>
      <c r="XC92" s="57"/>
      <c r="XD92" s="57"/>
      <c r="XE92" s="57"/>
      <c r="XF92" s="57"/>
      <c r="XG92" s="57"/>
      <c r="XH92" s="57"/>
      <c r="XI92" s="57"/>
      <c r="XJ92" s="57"/>
      <c r="XK92" s="57"/>
      <c r="XL92" s="57"/>
      <c r="XM92" s="57"/>
      <c r="XN92" s="57"/>
      <c r="XO92" s="57"/>
      <c r="XP92" s="57"/>
      <c r="XQ92" s="57"/>
      <c r="XR92" s="57"/>
      <c r="XS92" s="57"/>
      <c r="XT92" s="57"/>
      <c r="XU92" s="57"/>
      <c r="XV92" s="57"/>
      <c r="XW92" s="57"/>
      <c r="XX92" s="57"/>
      <c r="XY92" s="57"/>
      <c r="XZ92" s="57"/>
      <c r="YA92" s="57"/>
      <c r="YB92" s="57"/>
      <c r="YC92" s="57"/>
      <c r="YD92" s="57"/>
      <c r="YE92" s="57"/>
      <c r="YF92" s="57"/>
      <c r="YG92" s="57"/>
      <c r="YH92" s="57"/>
      <c r="YI92" s="57"/>
      <c r="YJ92" s="57"/>
      <c r="YK92" s="57"/>
      <c r="YL92" s="57"/>
      <c r="YM92" s="57"/>
      <c r="YN92" s="57"/>
      <c r="YO92" s="57"/>
      <c r="YP92" s="57"/>
      <c r="YQ92" s="57"/>
      <c r="YR92" s="57"/>
    </row>
    <row r="93" spans="1:668" s="58" customFormat="1" ht="15.75" x14ac:dyDescent="0.25">
      <c r="A93" s="56" t="s">
        <v>141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83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73"/>
      <c r="IB93" s="73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7"/>
      <c r="IW93" s="57"/>
      <c r="IX93" s="57"/>
      <c r="IY93" s="57"/>
      <c r="IZ93" s="57"/>
      <c r="JA93" s="57"/>
      <c r="JB93" s="57"/>
      <c r="JC93" s="57"/>
      <c r="JD93" s="57"/>
      <c r="JE93" s="57"/>
      <c r="JF93" s="57"/>
      <c r="JG93" s="57"/>
      <c r="JH93" s="57"/>
      <c r="JI93" s="57"/>
      <c r="JJ93" s="57"/>
      <c r="JK93" s="57"/>
      <c r="JL93" s="57"/>
      <c r="JM93" s="57"/>
      <c r="JN93" s="57"/>
      <c r="JO93" s="57"/>
      <c r="JP93" s="57"/>
      <c r="JQ93" s="57"/>
      <c r="JR93" s="57"/>
      <c r="JS93" s="57"/>
      <c r="JT93" s="57"/>
      <c r="JU93" s="57"/>
      <c r="JV93" s="57"/>
      <c r="JW93" s="57"/>
      <c r="JX93" s="57"/>
      <c r="JY93" s="57"/>
      <c r="JZ93" s="57"/>
      <c r="KA93" s="57"/>
      <c r="KB93" s="57"/>
      <c r="KC93" s="57"/>
      <c r="KD93" s="57"/>
      <c r="KE93" s="57"/>
      <c r="KF93" s="57"/>
      <c r="KG93" s="57"/>
      <c r="KH93" s="57"/>
      <c r="KI93" s="57"/>
      <c r="KJ93" s="57"/>
      <c r="KK93" s="57"/>
      <c r="KL93" s="57"/>
      <c r="KM93" s="57"/>
      <c r="KN93" s="57"/>
      <c r="KO93" s="57"/>
      <c r="KP93" s="57"/>
      <c r="KQ93" s="57"/>
      <c r="KR93" s="57"/>
      <c r="KS93" s="57"/>
      <c r="KT93" s="57"/>
      <c r="KU93" s="57"/>
      <c r="KV93" s="57"/>
      <c r="KW93" s="57"/>
      <c r="KX93" s="57"/>
      <c r="KY93" s="57"/>
      <c r="KZ93" s="57"/>
      <c r="LA93" s="57"/>
      <c r="LB93" s="57"/>
      <c r="LC93" s="57"/>
      <c r="LD93" s="57"/>
      <c r="LE93" s="57"/>
      <c r="LF93" s="57"/>
      <c r="LG93" s="57"/>
      <c r="LH93" s="57"/>
      <c r="LI93" s="57"/>
      <c r="LJ93" s="57"/>
      <c r="LK93" s="57"/>
      <c r="LL93" s="57"/>
      <c r="LM93" s="57"/>
      <c r="LN93" s="57"/>
      <c r="LO93" s="57"/>
      <c r="LP93" s="57"/>
      <c r="LQ93" s="57"/>
      <c r="LR93" s="57"/>
      <c r="LS93" s="57"/>
      <c r="LT93" s="57"/>
      <c r="LU93" s="57"/>
      <c r="LV93" s="57"/>
      <c r="LW93" s="57"/>
      <c r="LX93" s="57"/>
      <c r="LY93" s="57"/>
      <c r="LZ93" s="57"/>
      <c r="MA93" s="57"/>
      <c r="MB93" s="57"/>
      <c r="MC93" s="57"/>
      <c r="MD93" s="57"/>
      <c r="ME93" s="57"/>
      <c r="MF93" s="57"/>
      <c r="MG93" s="57"/>
      <c r="MH93" s="57"/>
      <c r="MI93" s="57"/>
      <c r="MJ93" s="57"/>
      <c r="MK93" s="57"/>
      <c r="ML93" s="57"/>
      <c r="MM93" s="57"/>
      <c r="MN93" s="57"/>
      <c r="MO93" s="57"/>
      <c r="MP93" s="57"/>
      <c r="MQ93" s="57"/>
      <c r="MR93" s="57"/>
      <c r="MS93" s="57"/>
      <c r="MT93" s="57"/>
      <c r="MU93" s="57"/>
      <c r="MV93" s="57"/>
      <c r="MW93" s="57"/>
      <c r="MX93" s="57"/>
      <c r="MY93" s="57"/>
      <c r="MZ93" s="57"/>
      <c r="NA93" s="57"/>
      <c r="NB93" s="57"/>
      <c r="NC93" s="57"/>
      <c r="ND93" s="57"/>
      <c r="NE93" s="57"/>
      <c r="NF93" s="57"/>
      <c r="NG93" s="57"/>
      <c r="NH93" s="57"/>
      <c r="NI93" s="57"/>
      <c r="NJ93" s="57"/>
      <c r="NK93" s="57"/>
      <c r="NL93" s="57"/>
      <c r="NM93" s="57"/>
      <c r="NN93" s="57"/>
      <c r="NO93" s="57"/>
      <c r="NP93" s="57"/>
      <c r="NQ93" s="57"/>
      <c r="NR93" s="57"/>
      <c r="NS93" s="57"/>
      <c r="NT93" s="57"/>
      <c r="NU93" s="57"/>
      <c r="NV93" s="57"/>
      <c r="NW93" s="57"/>
      <c r="NX93" s="57"/>
      <c r="NY93" s="57"/>
      <c r="NZ93" s="57"/>
      <c r="OA93" s="57"/>
      <c r="OB93" s="57"/>
      <c r="OC93" s="57"/>
      <c r="OD93" s="57"/>
      <c r="OE93" s="57"/>
      <c r="OF93" s="57"/>
      <c r="OG93" s="57"/>
      <c r="OH93" s="57"/>
      <c r="OI93" s="57"/>
      <c r="OJ93" s="57"/>
      <c r="OK93" s="57"/>
      <c r="OL93" s="57"/>
      <c r="OM93" s="57"/>
      <c r="ON93" s="57"/>
      <c r="OO93" s="57"/>
      <c r="OP93" s="57"/>
      <c r="OQ93" s="57"/>
      <c r="OR93" s="57"/>
      <c r="OS93" s="57"/>
      <c r="OT93" s="57"/>
      <c r="OU93" s="57"/>
      <c r="OV93" s="57"/>
      <c r="OW93" s="57"/>
      <c r="OX93" s="57"/>
      <c r="OY93" s="57"/>
      <c r="OZ93" s="57"/>
      <c r="PA93" s="57"/>
      <c r="PB93" s="57"/>
      <c r="PC93" s="57"/>
      <c r="PD93" s="57"/>
      <c r="PE93" s="57"/>
      <c r="PF93" s="57"/>
      <c r="PG93" s="57"/>
      <c r="PH93" s="57"/>
      <c r="PI93" s="57"/>
      <c r="PJ93" s="57"/>
      <c r="PK93" s="57"/>
      <c r="PL93" s="57"/>
      <c r="PM93" s="57"/>
      <c r="PN93" s="57"/>
      <c r="PO93" s="57"/>
      <c r="PP93" s="57"/>
      <c r="PQ93" s="57"/>
      <c r="PR93" s="57"/>
      <c r="PS93" s="57"/>
      <c r="PT93" s="57"/>
      <c r="PU93" s="57"/>
      <c r="PV93" s="57"/>
      <c r="PW93" s="57"/>
      <c r="PX93" s="57"/>
      <c r="PY93" s="57"/>
      <c r="PZ93" s="57"/>
      <c r="QA93" s="57"/>
      <c r="QB93" s="57"/>
      <c r="QC93" s="57"/>
      <c r="QD93" s="57"/>
      <c r="QE93" s="57"/>
      <c r="QF93" s="57"/>
      <c r="QG93" s="57"/>
      <c r="QH93" s="57"/>
      <c r="QI93" s="57"/>
      <c r="QJ93" s="57"/>
      <c r="QK93" s="57"/>
      <c r="QL93" s="57"/>
      <c r="QM93" s="57"/>
      <c r="QN93" s="57"/>
      <c r="QO93" s="57"/>
      <c r="QP93" s="57"/>
      <c r="QQ93" s="57"/>
      <c r="QR93" s="57"/>
      <c r="QS93" s="57"/>
      <c r="QT93" s="57"/>
      <c r="QU93" s="57"/>
      <c r="QV93" s="57"/>
      <c r="QW93" s="57"/>
      <c r="QX93" s="57"/>
      <c r="QY93" s="57"/>
      <c r="QZ93" s="57"/>
      <c r="RA93" s="57"/>
      <c r="RB93" s="57"/>
      <c r="RC93" s="57"/>
      <c r="RD93" s="57"/>
      <c r="RE93" s="57"/>
      <c r="RF93" s="57"/>
      <c r="RG93" s="57"/>
      <c r="RH93" s="57"/>
      <c r="RI93" s="57"/>
      <c r="RJ93" s="57"/>
      <c r="RK93" s="57"/>
      <c r="RL93" s="57"/>
      <c r="RM93" s="57"/>
      <c r="RN93" s="57"/>
      <c r="RO93" s="57"/>
      <c r="RP93" s="57"/>
      <c r="RQ93" s="57"/>
      <c r="RR93" s="57"/>
      <c r="RS93" s="57"/>
      <c r="RT93" s="57"/>
      <c r="RU93" s="57"/>
      <c r="RV93" s="57"/>
      <c r="RW93" s="57"/>
      <c r="RX93" s="57"/>
      <c r="RY93" s="57"/>
      <c r="RZ93" s="57"/>
      <c r="SA93" s="57"/>
      <c r="SB93" s="57"/>
      <c r="SC93" s="57"/>
      <c r="SD93" s="57"/>
      <c r="SE93" s="57"/>
      <c r="SF93" s="57"/>
      <c r="SG93" s="57"/>
      <c r="SH93" s="57"/>
      <c r="SI93" s="57"/>
      <c r="SJ93" s="57"/>
      <c r="SK93" s="57"/>
      <c r="SL93" s="57"/>
      <c r="SM93" s="57"/>
      <c r="SN93" s="57"/>
      <c r="SO93" s="57"/>
      <c r="SP93" s="57"/>
      <c r="SQ93" s="57"/>
      <c r="SR93" s="57"/>
      <c r="SS93" s="57"/>
      <c r="ST93" s="57"/>
      <c r="SU93" s="57"/>
      <c r="SV93" s="57"/>
      <c r="SW93" s="57"/>
      <c r="SX93" s="57"/>
      <c r="SY93" s="57"/>
      <c r="SZ93" s="57"/>
      <c r="TA93" s="57"/>
      <c r="TB93" s="57"/>
      <c r="TC93" s="57"/>
      <c r="TD93" s="57"/>
      <c r="TE93" s="57"/>
      <c r="TF93" s="57"/>
      <c r="TG93" s="57"/>
      <c r="TH93" s="57"/>
      <c r="TI93" s="57"/>
      <c r="TJ93" s="57"/>
      <c r="TK93" s="57"/>
      <c r="TL93" s="57"/>
      <c r="TM93" s="57"/>
      <c r="TN93" s="57"/>
      <c r="TO93" s="57"/>
      <c r="TP93" s="57"/>
      <c r="TQ93" s="57"/>
      <c r="TR93" s="57"/>
      <c r="TS93" s="57"/>
      <c r="TT93" s="57"/>
      <c r="TU93" s="57"/>
      <c r="TV93" s="57"/>
      <c r="TW93" s="57"/>
      <c r="TX93" s="57"/>
      <c r="TY93" s="57"/>
      <c r="TZ93" s="57"/>
      <c r="UA93" s="57"/>
      <c r="UB93" s="57"/>
      <c r="UC93" s="57"/>
      <c r="UD93" s="57"/>
      <c r="UE93" s="57"/>
      <c r="UF93" s="57"/>
      <c r="UG93" s="57"/>
      <c r="UH93" s="57"/>
      <c r="UI93" s="57"/>
      <c r="UJ93" s="57"/>
      <c r="UK93" s="57"/>
      <c r="UL93" s="57"/>
      <c r="UM93" s="57"/>
      <c r="UN93" s="57"/>
      <c r="UO93" s="57"/>
      <c r="UP93" s="57"/>
      <c r="UQ93" s="57"/>
      <c r="UR93" s="57"/>
      <c r="US93" s="57"/>
      <c r="UT93" s="57"/>
      <c r="UU93" s="57"/>
      <c r="UV93" s="57"/>
      <c r="UW93" s="57"/>
      <c r="UX93" s="57"/>
      <c r="UY93" s="57"/>
      <c r="UZ93" s="57"/>
      <c r="VA93" s="57"/>
      <c r="VB93" s="57"/>
      <c r="VC93" s="57"/>
      <c r="VD93" s="57"/>
      <c r="VE93" s="57"/>
      <c r="VF93" s="57"/>
      <c r="VG93" s="57"/>
      <c r="VH93" s="57"/>
      <c r="VI93" s="57"/>
      <c r="VJ93" s="57"/>
      <c r="VK93" s="57"/>
      <c r="VL93" s="57"/>
      <c r="VM93" s="57"/>
      <c r="VN93" s="57"/>
      <c r="VO93" s="57"/>
      <c r="VP93" s="57"/>
      <c r="VQ93" s="57"/>
      <c r="VR93" s="57"/>
      <c r="VS93" s="57"/>
      <c r="VT93" s="57"/>
      <c r="VU93" s="57"/>
      <c r="VV93" s="57"/>
      <c r="VW93" s="57"/>
      <c r="VX93" s="57"/>
      <c r="VY93" s="57"/>
      <c r="VZ93" s="57"/>
      <c r="WA93" s="57"/>
      <c r="WB93" s="57"/>
      <c r="WC93" s="57"/>
      <c r="WD93" s="57"/>
      <c r="WE93" s="57"/>
      <c r="WF93" s="57"/>
      <c r="WG93" s="57"/>
      <c r="WH93" s="57"/>
      <c r="WI93" s="57"/>
      <c r="WJ93" s="57"/>
      <c r="WK93" s="57"/>
      <c r="WL93" s="57"/>
      <c r="WM93" s="57"/>
      <c r="WN93" s="57"/>
      <c r="WO93" s="57"/>
      <c r="WP93" s="57"/>
      <c r="WQ93" s="57"/>
      <c r="WR93" s="57"/>
      <c r="WS93" s="57"/>
      <c r="WT93" s="57"/>
      <c r="WU93" s="57"/>
      <c r="WV93" s="57"/>
      <c r="WW93" s="57"/>
      <c r="WX93" s="57"/>
      <c r="WY93" s="57"/>
      <c r="WZ93" s="57"/>
      <c r="XA93" s="57"/>
      <c r="XB93" s="57"/>
      <c r="XC93" s="57"/>
      <c r="XD93" s="57"/>
      <c r="XE93" s="57"/>
      <c r="XF93" s="57"/>
      <c r="XG93" s="57"/>
      <c r="XH93" s="57"/>
      <c r="XI93" s="57"/>
      <c r="XJ93" s="57"/>
      <c r="XK93" s="57"/>
      <c r="XL93" s="57"/>
      <c r="XM93" s="57"/>
      <c r="XN93" s="57"/>
      <c r="XO93" s="57"/>
      <c r="XP93" s="57"/>
      <c r="XQ93" s="57"/>
      <c r="XR93" s="57"/>
      <c r="XS93" s="57"/>
      <c r="XT93" s="57"/>
      <c r="XU93" s="57"/>
      <c r="XV93" s="57"/>
      <c r="XW93" s="57"/>
      <c r="XX93" s="57"/>
      <c r="XY93" s="57"/>
      <c r="XZ93" s="57"/>
      <c r="YA93" s="57"/>
      <c r="YB93" s="57"/>
      <c r="YC93" s="57"/>
      <c r="YD93" s="57"/>
      <c r="YE93" s="57"/>
      <c r="YF93" s="57"/>
      <c r="YG93" s="57"/>
      <c r="YH93" s="57"/>
      <c r="YI93" s="57"/>
      <c r="YJ93" s="57"/>
      <c r="YK93" s="57"/>
      <c r="YL93" s="57"/>
      <c r="YM93" s="57"/>
      <c r="YN93" s="57"/>
      <c r="YO93" s="57"/>
      <c r="YP93" s="57"/>
      <c r="YQ93" s="57"/>
      <c r="YR93" s="57"/>
    </row>
    <row r="94" spans="1:668" s="58" customFormat="1" ht="15.75" x14ac:dyDescent="0.25">
      <c r="A94" s="4" t="s">
        <v>128</v>
      </c>
      <c r="B94" s="5" t="s">
        <v>129</v>
      </c>
      <c r="C94" s="5" t="s">
        <v>86</v>
      </c>
      <c r="D94" s="11">
        <v>44317</v>
      </c>
      <c r="E94" s="11">
        <v>44561</v>
      </c>
      <c r="F94" s="7">
        <v>32000</v>
      </c>
      <c r="G94" s="6">
        <f t="shared" ref="G94:G97" si="16">F94*0.0287</f>
        <v>918.4</v>
      </c>
      <c r="H94" s="6">
        <v>0</v>
      </c>
      <c r="I94" s="49">
        <v>972.8</v>
      </c>
      <c r="J94" s="51">
        <v>0</v>
      </c>
      <c r="K94" s="6">
        <f t="shared" ref="K94:K96" si="17">G94+H94+I94</f>
        <v>1891.1999999999998</v>
      </c>
      <c r="L94" s="80">
        <v>30108.799999999999</v>
      </c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73"/>
      <c r="IB94" s="73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  <c r="IW94" s="57"/>
      <c r="IX94" s="57"/>
      <c r="IY94" s="57"/>
      <c r="IZ94" s="57"/>
      <c r="JA94" s="57"/>
      <c r="JB94" s="57"/>
      <c r="JC94" s="57"/>
      <c r="JD94" s="57"/>
      <c r="JE94" s="57"/>
      <c r="JF94" s="57"/>
      <c r="JG94" s="57"/>
      <c r="JH94" s="57"/>
      <c r="JI94" s="57"/>
      <c r="JJ94" s="57"/>
      <c r="JK94" s="57"/>
      <c r="JL94" s="57"/>
      <c r="JM94" s="57"/>
      <c r="JN94" s="57"/>
      <c r="JO94" s="57"/>
      <c r="JP94" s="57"/>
      <c r="JQ94" s="57"/>
      <c r="JR94" s="57"/>
      <c r="JS94" s="57"/>
      <c r="JT94" s="57"/>
      <c r="JU94" s="57"/>
      <c r="JV94" s="57"/>
      <c r="JW94" s="57"/>
      <c r="JX94" s="57"/>
      <c r="JY94" s="57"/>
      <c r="JZ94" s="57"/>
      <c r="KA94" s="57"/>
      <c r="KB94" s="57"/>
      <c r="KC94" s="57"/>
      <c r="KD94" s="57"/>
      <c r="KE94" s="57"/>
      <c r="KF94" s="57"/>
      <c r="KG94" s="57"/>
      <c r="KH94" s="57"/>
      <c r="KI94" s="57"/>
      <c r="KJ94" s="57"/>
      <c r="KK94" s="57"/>
      <c r="KL94" s="57"/>
      <c r="KM94" s="57"/>
      <c r="KN94" s="57"/>
      <c r="KO94" s="57"/>
      <c r="KP94" s="57"/>
      <c r="KQ94" s="57"/>
      <c r="KR94" s="57"/>
      <c r="KS94" s="57"/>
      <c r="KT94" s="57"/>
      <c r="KU94" s="57"/>
      <c r="KV94" s="57"/>
      <c r="KW94" s="57"/>
      <c r="KX94" s="57"/>
      <c r="KY94" s="57"/>
      <c r="KZ94" s="57"/>
      <c r="LA94" s="57"/>
      <c r="LB94" s="57"/>
      <c r="LC94" s="57"/>
      <c r="LD94" s="57"/>
      <c r="LE94" s="57"/>
      <c r="LF94" s="57"/>
      <c r="LG94" s="57"/>
      <c r="LH94" s="57"/>
      <c r="LI94" s="57"/>
      <c r="LJ94" s="57"/>
      <c r="LK94" s="57"/>
      <c r="LL94" s="57"/>
      <c r="LM94" s="57"/>
      <c r="LN94" s="57"/>
      <c r="LO94" s="57"/>
      <c r="LP94" s="57"/>
      <c r="LQ94" s="57"/>
      <c r="LR94" s="57"/>
      <c r="LS94" s="57"/>
      <c r="LT94" s="57"/>
      <c r="LU94" s="57"/>
      <c r="LV94" s="57"/>
      <c r="LW94" s="57"/>
      <c r="LX94" s="57"/>
      <c r="LY94" s="57"/>
      <c r="LZ94" s="57"/>
      <c r="MA94" s="57"/>
      <c r="MB94" s="57"/>
      <c r="MC94" s="57"/>
      <c r="MD94" s="57"/>
      <c r="ME94" s="57"/>
      <c r="MF94" s="57"/>
      <c r="MG94" s="57"/>
      <c r="MH94" s="57"/>
      <c r="MI94" s="57"/>
      <c r="MJ94" s="57"/>
      <c r="MK94" s="57"/>
      <c r="ML94" s="57"/>
      <c r="MM94" s="57"/>
      <c r="MN94" s="57"/>
      <c r="MO94" s="57"/>
      <c r="MP94" s="57"/>
      <c r="MQ94" s="57"/>
      <c r="MR94" s="57"/>
      <c r="MS94" s="57"/>
      <c r="MT94" s="57"/>
      <c r="MU94" s="57"/>
      <c r="MV94" s="57"/>
      <c r="MW94" s="57"/>
      <c r="MX94" s="57"/>
      <c r="MY94" s="57"/>
      <c r="MZ94" s="57"/>
      <c r="NA94" s="57"/>
      <c r="NB94" s="57"/>
      <c r="NC94" s="57"/>
      <c r="ND94" s="57"/>
      <c r="NE94" s="57"/>
      <c r="NF94" s="57"/>
      <c r="NG94" s="57"/>
      <c r="NH94" s="57"/>
      <c r="NI94" s="57"/>
      <c r="NJ94" s="57"/>
      <c r="NK94" s="57"/>
      <c r="NL94" s="57"/>
      <c r="NM94" s="57"/>
      <c r="NN94" s="57"/>
      <c r="NO94" s="57"/>
      <c r="NP94" s="57"/>
      <c r="NQ94" s="57"/>
      <c r="NR94" s="57"/>
      <c r="NS94" s="57"/>
      <c r="NT94" s="57"/>
      <c r="NU94" s="57"/>
      <c r="NV94" s="57"/>
      <c r="NW94" s="57"/>
      <c r="NX94" s="57"/>
      <c r="NY94" s="57"/>
      <c r="NZ94" s="57"/>
      <c r="OA94" s="57"/>
      <c r="OB94" s="57"/>
      <c r="OC94" s="57"/>
      <c r="OD94" s="57"/>
      <c r="OE94" s="57"/>
      <c r="OF94" s="57"/>
      <c r="OG94" s="57"/>
      <c r="OH94" s="57"/>
      <c r="OI94" s="57"/>
      <c r="OJ94" s="57"/>
      <c r="OK94" s="57"/>
      <c r="OL94" s="57"/>
      <c r="OM94" s="57"/>
      <c r="ON94" s="57"/>
      <c r="OO94" s="57"/>
      <c r="OP94" s="57"/>
      <c r="OQ94" s="57"/>
      <c r="OR94" s="57"/>
      <c r="OS94" s="57"/>
      <c r="OT94" s="57"/>
      <c r="OU94" s="57"/>
      <c r="OV94" s="57"/>
      <c r="OW94" s="57"/>
      <c r="OX94" s="57"/>
      <c r="OY94" s="57"/>
      <c r="OZ94" s="57"/>
      <c r="PA94" s="57"/>
      <c r="PB94" s="57"/>
      <c r="PC94" s="57"/>
      <c r="PD94" s="57"/>
      <c r="PE94" s="57"/>
      <c r="PF94" s="57"/>
      <c r="PG94" s="57"/>
      <c r="PH94" s="57"/>
      <c r="PI94" s="57"/>
      <c r="PJ94" s="57"/>
      <c r="PK94" s="57"/>
      <c r="PL94" s="57"/>
      <c r="PM94" s="57"/>
      <c r="PN94" s="57"/>
      <c r="PO94" s="57"/>
      <c r="PP94" s="57"/>
      <c r="PQ94" s="57"/>
      <c r="PR94" s="57"/>
      <c r="PS94" s="57"/>
      <c r="PT94" s="57"/>
      <c r="PU94" s="57"/>
      <c r="PV94" s="57"/>
      <c r="PW94" s="57"/>
      <c r="PX94" s="57"/>
      <c r="PY94" s="57"/>
      <c r="PZ94" s="57"/>
      <c r="QA94" s="57"/>
      <c r="QB94" s="57"/>
      <c r="QC94" s="57"/>
      <c r="QD94" s="57"/>
      <c r="QE94" s="57"/>
      <c r="QF94" s="57"/>
      <c r="QG94" s="57"/>
      <c r="QH94" s="57"/>
      <c r="QI94" s="57"/>
      <c r="QJ94" s="57"/>
      <c r="QK94" s="57"/>
      <c r="QL94" s="57"/>
      <c r="QM94" s="57"/>
      <c r="QN94" s="57"/>
      <c r="QO94" s="57"/>
      <c r="QP94" s="57"/>
      <c r="QQ94" s="57"/>
      <c r="QR94" s="57"/>
      <c r="QS94" s="57"/>
      <c r="QT94" s="57"/>
      <c r="QU94" s="57"/>
      <c r="QV94" s="57"/>
      <c r="QW94" s="57"/>
      <c r="QX94" s="57"/>
      <c r="QY94" s="57"/>
      <c r="QZ94" s="57"/>
      <c r="RA94" s="57"/>
      <c r="RB94" s="57"/>
      <c r="RC94" s="57"/>
      <c r="RD94" s="57"/>
      <c r="RE94" s="57"/>
      <c r="RF94" s="57"/>
      <c r="RG94" s="57"/>
      <c r="RH94" s="57"/>
      <c r="RI94" s="57"/>
      <c r="RJ94" s="57"/>
      <c r="RK94" s="57"/>
      <c r="RL94" s="57"/>
      <c r="RM94" s="57"/>
      <c r="RN94" s="57"/>
      <c r="RO94" s="57"/>
      <c r="RP94" s="57"/>
      <c r="RQ94" s="57"/>
      <c r="RR94" s="57"/>
      <c r="RS94" s="57"/>
      <c r="RT94" s="57"/>
      <c r="RU94" s="57"/>
      <c r="RV94" s="57"/>
      <c r="RW94" s="57"/>
      <c r="RX94" s="57"/>
      <c r="RY94" s="57"/>
      <c r="RZ94" s="57"/>
      <c r="SA94" s="57"/>
      <c r="SB94" s="57"/>
      <c r="SC94" s="57"/>
      <c r="SD94" s="57"/>
      <c r="SE94" s="57"/>
      <c r="SF94" s="57"/>
      <c r="SG94" s="57"/>
      <c r="SH94" s="57"/>
      <c r="SI94" s="57"/>
      <c r="SJ94" s="57"/>
      <c r="SK94" s="57"/>
      <c r="SL94" s="57"/>
      <c r="SM94" s="57"/>
      <c r="SN94" s="57"/>
      <c r="SO94" s="57"/>
      <c r="SP94" s="57"/>
      <c r="SQ94" s="57"/>
      <c r="SR94" s="57"/>
      <c r="SS94" s="57"/>
      <c r="ST94" s="57"/>
      <c r="SU94" s="57"/>
      <c r="SV94" s="57"/>
      <c r="SW94" s="57"/>
      <c r="SX94" s="57"/>
      <c r="SY94" s="57"/>
      <c r="SZ94" s="57"/>
      <c r="TA94" s="57"/>
      <c r="TB94" s="57"/>
      <c r="TC94" s="57"/>
      <c r="TD94" s="57"/>
      <c r="TE94" s="57"/>
      <c r="TF94" s="57"/>
      <c r="TG94" s="57"/>
      <c r="TH94" s="57"/>
      <c r="TI94" s="57"/>
      <c r="TJ94" s="57"/>
      <c r="TK94" s="57"/>
      <c r="TL94" s="57"/>
      <c r="TM94" s="57"/>
      <c r="TN94" s="57"/>
      <c r="TO94" s="57"/>
      <c r="TP94" s="57"/>
      <c r="TQ94" s="57"/>
      <c r="TR94" s="57"/>
      <c r="TS94" s="57"/>
      <c r="TT94" s="57"/>
      <c r="TU94" s="57"/>
      <c r="TV94" s="57"/>
      <c r="TW94" s="57"/>
      <c r="TX94" s="57"/>
      <c r="TY94" s="57"/>
      <c r="TZ94" s="57"/>
      <c r="UA94" s="57"/>
      <c r="UB94" s="57"/>
      <c r="UC94" s="57"/>
      <c r="UD94" s="57"/>
      <c r="UE94" s="57"/>
      <c r="UF94" s="57"/>
      <c r="UG94" s="57"/>
      <c r="UH94" s="57"/>
      <c r="UI94" s="57"/>
      <c r="UJ94" s="57"/>
      <c r="UK94" s="57"/>
      <c r="UL94" s="57"/>
      <c r="UM94" s="57"/>
      <c r="UN94" s="57"/>
      <c r="UO94" s="57"/>
      <c r="UP94" s="57"/>
      <c r="UQ94" s="57"/>
      <c r="UR94" s="57"/>
      <c r="US94" s="57"/>
      <c r="UT94" s="57"/>
      <c r="UU94" s="57"/>
      <c r="UV94" s="57"/>
      <c r="UW94" s="57"/>
      <c r="UX94" s="57"/>
      <c r="UY94" s="57"/>
      <c r="UZ94" s="57"/>
      <c r="VA94" s="57"/>
      <c r="VB94" s="57"/>
      <c r="VC94" s="57"/>
      <c r="VD94" s="57"/>
      <c r="VE94" s="57"/>
      <c r="VF94" s="57"/>
      <c r="VG94" s="57"/>
      <c r="VH94" s="57"/>
      <c r="VI94" s="57"/>
      <c r="VJ94" s="57"/>
      <c r="VK94" s="57"/>
      <c r="VL94" s="57"/>
      <c r="VM94" s="57"/>
      <c r="VN94" s="57"/>
      <c r="VO94" s="57"/>
      <c r="VP94" s="57"/>
      <c r="VQ94" s="57"/>
      <c r="VR94" s="57"/>
      <c r="VS94" s="57"/>
      <c r="VT94" s="57"/>
      <c r="VU94" s="57"/>
      <c r="VV94" s="57"/>
      <c r="VW94" s="57"/>
      <c r="VX94" s="57"/>
      <c r="VY94" s="57"/>
      <c r="VZ94" s="57"/>
      <c r="WA94" s="57"/>
      <c r="WB94" s="57"/>
      <c r="WC94" s="57"/>
      <c r="WD94" s="57"/>
      <c r="WE94" s="57"/>
      <c r="WF94" s="57"/>
      <c r="WG94" s="57"/>
      <c r="WH94" s="57"/>
      <c r="WI94" s="57"/>
      <c r="WJ94" s="57"/>
      <c r="WK94" s="57"/>
      <c r="WL94" s="57"/>
      <c r="WM94" s="57"/>
      <c r="WN94" s="57"/>
      <c r="WO94" s="57"/>
      <c r="WP94" s="57"/>
      <c r="WQ94" s="57"/>
      <c r="WR94" s="57"/>
      <c r="WS94" s="57"/>
      <c r="WT94" s="57"/>
      <c r="WU94" s="57"/>
      <c r="WV94" s="57"/>
      <c r="WW94" s="57"/>
      <c r="WX94" s="57"/>
      <c r="WY94" s="57"/>
      <c r="WZ94" s="57"/>
      <c r="XA94" s="57"/>
      <c r="XB94" s="57"/>
      <c r="XC94" s="57"/>
      <c r="XD94" s="57"/>
      <c r="XE94" s="57"/>
      <c r="XF94" s="57"/>
      <c r="XG94" s="57"/>
      <c r="XH94" s="57"/>
      <c r="XI94" s="57"/>
      <c r="XJ94" s="57"/>
      <c r="XK94" s="57"/>
      <c r="XL94" s="57"/>
      <c r="XM94" s="57"/>
      <c r="XN94" s="57"/>
      <c r="XO94" s="57"/>
      <c r="XP94" s="57"/>
      <c r="XQ94" s="57"/>
      <c r="XR94" s="57"/>
      <c r="XS94" s="57"/>
      <c r="XT94" s="57"/>
      <c r="XU94" s="57"/>
      <c r="XV94" s="57"/>
      <c r="XW94" s="57"/>
      <c r="XX94" s="57"/>
      <c r="XY94" s="57"/>
      <c r="XZ94" s="57"/>
      <c r="YA94" s="57"/>
      <c r="YB94" s="57"/>
      <c r="YC94" s="57"/>
      <c r="YD94" s="57"/>
      <c r="YE94" s="57"/>
      <c r="YF94" s="57"/>
      <c r="YG94" s="57"/>
      <c r="YH94" s="57"/>
      <c r="YI94" s="57"/>
      <c r="YJ94" s="57"/>
      <c r="YK94" s="57"/>
      <c r="YL94" s="57"/>
      <c r="YM94" s="57"/>
      <c r="YN94" s="57"/>
      <c r="YO94" s="57"/>
      <c r="YP94" s="57"/>
      <c r="YQ94" s="57"/>
      <c r="YR94" s="57"/>
    </row>
    <row r="95" spans="1:668" s="58" customFormat="1" ht="15.75" x14ac:dyDescent="0.25">
      <c r="A95" s="4" t="s">
        <v>130</v>
      </c>
      <c r="B95" s="5" t="s">
        <v>129</v>
      </c>
      <c r="C95" s="5" t="s">
        <v>86</v>
      </c>
      <c r="D95" s="11">
        <v>44317</v>
      </c>
      <c r="E95" s="11">
        <v>44561</v>
      </c>
      <c r="F95" s="7">
        <v>32000</v>
      </c>
      <c r="G95" s="6">
        <f t="shared" si="16"/>
        <v>918.4</v>
      </c>
      <c r="H95" s="6">
        <v>0</v>
      </c>
      <c r="I95" s="49">
        <v>972.8</v>
      </c>
      <c r="J95" s="51">
        <v>0</v>
      </c>
      <c r="K95" s="6">
        <f t="shared" si="17"/>
        <v>1891.1999999999998</v>
      </c>
      <c r="L95" s="80">
        <v>30108.799999999999</v>
      </c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73"/>
      <c r="IB95" s="73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  <c r="IV95" s="57"/>
      <c r="IW95" s="57"/>
      <c r="IX95" s="57"/>
      <c r="IY95" s="57"/>
      <c r="IZ95" s="57"/>
      <c r="JA95" s="57"/>
      <c r="JB95" s="57"/>
      <c r="JC95" s="57"/>
      <c r="JD95" s="57"/>
      <c r="JE95" s="57"/>
      <c r="JF95" s="57"/>
      <c r="JG95" s="57"/>
      <c r="JH95" s="57"/>
      <c r="JI95" s="57"/>
      <c r="JJ95" s="57"/>
      <c r="JK95" s="57"/>
      <c r="JL95" s="57"/>
      <c r="JM95" s="57"/>
      <c r="JN95" s="57"/>
      <c r="JO95" s="57"/>
      <c r="JP95" s="57"/>
      <c r="JQ95" s="57"/>
      <c r="JR95" s="57"/>
      <c r="JS95" s="57"/>
      <c r="JT95" s="57"/>
      <c r="JU95" s="57"/>
      <c r="JV95" s="57"/>
      <c r="JW95" s="57"/>
      <c r="JX95" s="57"/>
      <c r="JY95" s="57"/>
      <c r="JZ95" s="57"/>
      <c r="KA95" s="57"/>
      <c r="KB95" s="57"/>
      <c r="KC95" s="57"/>
      <c r="KD95" s="57"/>
      <c r="KE95" s="57"/>
      <c r="KF95" s="57"/>
      <c r="KG95" s="57"/>
      <c r="KH95" s="57"/>
      <c r="KI95" s="57"/>
      <c r="KJ95" s="57"/>
      <c r="KK95" s="57"/>
      <c r="KL95" s="57"/>
      <c r="KM95" s="57"/>
      <c r="KN95" s="57"/>
      <c r="KO95" s="57"/>
      <c r="KP95" s="57"/>
      <c r="KQ95" s="57"/>
      <c r="KR95" s="57"/>
      <c r="KS95" s="57"/>
      <c r="KT95" s="57"/>
      <c r="KU95" s="57"/>
      <c r="KV95" s="57"/>
      <c r="KW95" s="57"/>
      <c r="KX95" s="57"/>
      <c r="KY95" s="57"/>
      <c r="KZ95" s="57"/>
      <c r="LA95" s="57"/>
      <c r="LB95" s="57"/>
      <c r="LC95" s="57"/>
      <c r="LD95" s="57"/>
      <c r="LE95" s="57"/>
      <c r="LF95" s="57"/>
      <c r="LG95" s="57"/>
      <c r="LH95" s="57"/>
      <c r="LI95" s="57"/>
      <c r="LJ95" s="57"/>
      <c r="LK95" s="57"/>
      <c r="LL95" s="57"/>
      <c r="LM95" s="57"/>
      <c r="LN95" s="57"/>
      <c r="LO95" s="57"/>
      <c r="LP95" s="57"/>
      <c r="LQ95" s="57"/>
      <c r="LR95" s="57"/>
      <c r="LS95" s="57"/>
      <c r="LT95" s="57"/>
      <c r="LU95" s="57"/>
      <c r="LV95" s="57"/>
      <c r="LW95" s="57"/>
      <c r="LX95" s="57"/>
      <c r="LY95" s="57"/>
      <c r="LZ95" s="57"/>
      <c r="MA95" s="57"/>
      <c r="MB95" s="57"/>
      <c r="MC95" s="57"/>
      <c r="MD95" s="57"/>
      <c r="ME95" s="57"/>
      <c r="MF95" s="57"/>
      <c r="MG95" s="57"/>
      <c r="MH95" s="57"/>
      <c r="MI95" s="57"/>
      <c r="MJ95" s="57"/>
      <c r="MK95" s="57"/>
      <c r="ML95" s="57"/>
      <c r="MM95" s="57"/>
      <c r="MN95" s="57"/>
      <c r="MO95" s="57"/>
      <c r="MP95" s="57"/>
      <c r="MQ95" s="57"/>
      <c r="MR95" s="57"/>
      <c r="MS95" s="57"/>
      <c r="MT95" s="57"/>
      <c r="MU95" s="57"/>
      <c r="MV95" s="57"/>
      <c r="MW95" s="57"/>
      <c r="MX95" s="57"/>
      <c r="MY95" s="57"/>
      <c r="MZ95" s="57"/>
      <c r="NA95" s="57"/>
      <c r="NB95" s="57"/>
      <c r="NC95" s="57"/>
      <c r="ND95" s="57"/>
      <c r="NE95" s="57"/>
      <c r="NF95" s="57"/>
      <c r="NG95" s="57"/>
      <c r="NH95" s="57"/>
      <c r="NI95" s="57"/>
      <c r="NJ95" s="57"/>
      <c r="NK95" s="57"/>
      <c r="NL95" s="57"/>
      <c r="NM95" s="57"/>
      <c r="NN95" s="57"/>
      <c r="NO95" s="57"/>
      <c r="NP95" s="57"/>
      <c r="NQ95" s="57"/>
      <c r="NR95" s="57"/>
      <c r="NS95" s="57"/>
      <c r="NT95" s="57"/>
      <c r="NU95" s="57"/>
      <c r="NV95" s="57"/>
      <c r="NW95" s="57"/>
      <c r="NX95" s="57"/>
      <c r="NY95" s="57"/>
      <c r="NZ95" s="57"/>
      <c r="OA95" s="57"/>
      <c r="OB95" s="57"/>
      <c r="OC95" s="57"/>
      <c r="OD95" s="57"/>
      <c r="OE95" s="57"/>
      <c r="OF95" s="57"/>
      <c r="OG95" s="57"/>
      <c r="OH95" s="57"/>
      <c r="OI95" s="57"/>
      <c r="OJ95" s="57"/>
      <c r="OK95" s="57"/>
      <c r="OL95" s="57"/>
      <c r="OM95" s="57"/>
      <c r="ON95" s="57"/>
      <c r="OO95" s="57"/>
      <c r="OP95" s="57"/>
      <c r="OQ95" s="57"/>
      <c r="OR95" s="57"/>
      <c r="OS95" s="57"/>
      <c r="OT95" s="57"/>
      <c r="OU95" s="57"/>
      <c r="OV95" s="57"/>
      <c r="OW95" s="57"/>
      <c r="OX95" s="57"/>
      <c r="OY95" s="57"/>
      <c r="OZ95" s="57"/>
      <c r="PA95" s="57"/>
      <c r="PB95" s="57"/>
      <c r="PC95" s="57"/>
      <c r="PD95" s="57"/>
      <c r="PE95" s="57"/>
      <c r="PF95" s="57"/>
      <c r="PG95" s="57"/>
      <c r="PH95" s="57"/>
      <c r="PI95" s="57"/>
      <c r="PJ95" s="57"/>
      <c r="PK95" s="57"/>
      <c r="PL95" s="57"/>
      <c r="PM95" s="57"/>
      <c r="PN95" s="57"/>
      <c r="PO95" s="57"/>
      <c r="PP95" s="57"/>
      <c r="PQ95" s="57"/>
      <c r="PR95" s="57"/>
      <c r="PS95" s="57"/>
      <c r="PT95" s="57"/>
      <c r="PU95" s="57"/>
      <c r="PV95" s="57"/>
      <c r="PW95" s="57"/>
      <c r="PX95" s="57"/>
      <c r="PY95" s="57"/>
      <c r="PZ95" s="57"/>
      <c r="QA95" s="57"/>
      <c r="QB95" s="57"/>
      <c r="QC95" s="57"/>
      <c r="QD95" s="57"/>
      <c r="QE95" s="57"/>
      <c r="QF95" s="57"/>
      <c r="QG95" s="57"/>
      <c r="QH95" s="57"/>
      <c r="QI95" s="57"/>
      <c r="QJ95" s="57"/>
      <c r="QK95" s="57"/>
      <c r="QL95" s="57"/>
      <c r="QM95" s="57"/>
      <c r="QN95" s="57"/>
      <c r="QO95" s="57"/>
      <c r="QP95" s="57"/>
      <c r="QQ95" s="57"/>
      <c r="QR95" s="57"/>
      <c r="QS95" s="57"/>
      <c r="QT95" s="57"/>
      <c r="QU95" s="57"/>
      <c r="QV95" s="57"/>
      <c r="QW95" s="57"/>
      <c r="QX95" s="57"/>
      <c r="QY95" s="57"/>
      <c r="QZ95" s="57"/>
      <c r="RA95" s="57"/>
      <c r="RB95" s="57"/>
      <c r="RC95" s="57"/>
      <c r="RD95" s="57"/>
      <c r="RE95" s="57"/>
      <c r="RF95" s="57"/>
      <c r="RG95" s="57"/>
      <c r="RH95" s="57"/>
      <c r="RI95" s="57"/>
      <c r="RJ95" s="57"/>
      <c r="RK95" s="57"/>
      <c r="RL95" s="57"/>
      <c r="RM95" s="57"/>
      <c r="RN95" s="57"/>
      <c r="RO95" s="57"/>
      <c r="RP95" s="57"/>
      <c r="RQ95" s="57"/>
      <c r="RR95" s="57"/>
      <c r="RS95" s="57"/>
      <c r="RT95" s="57"/>
      <c r="RU95" s="57"/>
      <c r="RV95" s="57"/>
      <c r="RW95" s="57"/>
      <c r="RX95" s="57"/>
      <c r="RY95" s="57"/>
      <c r="RZ95" s="57"/>
      <c r="SA95" s="57"/>
      <c r="SB95" s="57"/>
      <c r="SC95" s="57"/>
      <c r="SD95" s="57"/>
      <c r="SE95" s="57"/>
      <c r="SF95" s="57"/>
      <c r="SG95" s="57"/>
      <c r="SH95" s="57"/>
      <c r="SI95" s="57"/>
      <c r="SJ95" s="57"/>
      <c r="SK95" s="57"/>
      <c r="SL95" s="57"/>
      <c r="SM95" s="57"/>
      <c r="SN95" s="57"/>
      <c r="SO95" s="57"/>
      <c r="SP95" s="57"/>
      <c r="SQ95" s="57"/>
      <c r="SR95" s="57"/>
      <c r="SS95" s="57"/>
      <c r="ST95" s="57"/>
      <c r="SU95" s="57"/>
      <c r="SV95" s="57"/>
      <c r="SW95" s="57"/>
      <c r="SX95" s="57"/>
      <c r="SY95" s="57"/>
      <c r="SZ95" s="57"/>
      <c r="TA95" s="57"/>
      <c r="TB95" s="57"/>
      <c r="TC95" s="57"/>
      <c r="TD95" s="57"/>
      <c r="TE95" s="57"/>
      <c r="TF95" s="57"/>
      <c r="TG95" s="57"/>
      <c r="TH95" s="57"/>
      <c r="TI95" s="57"/>
      <c r="TJ95" s="57"/>
      <c r="TK95" s="57"/>
      <c r="TL95" s="57"/>
      <c r="TM95" s="57"/>
      <c r="TN95" s="57"/>
      <c r="TO95" s="57"/>
      <c r="TP95" s="57"/>
      <c r="TQ95" s="57"/>
      <c r="TR95" s="57"/>
      <c r="TS95" s="57"/>
      <c r="TT95" s="57"/>
      <c r="TU95" s="57"/>
      <c r="TV95" s="57"/>
      <c r="TW95" s="57"/>
      <c r="TX95" s="57"/>
      <c r="TY95" s="57"/>
      <c r="TZ95" s="57"/>
      <c r="UA95" s="57"/>
      <c r="UB95" s="57"/>
      <c r="UC95" s="57"/>
      <c r="UD95" s="57"/>
      <c r="UE95" s="57"/>
      <c r="UF95" s="57"/>
      <c r="UG95" s="57"/>
      <c r="UH95" s="57"/>
      <c r="UI95" s="57"/>
      <c r="UJ95" s="57"/>
      <c r="UK95" s="57"/>
      <c r="UL95" s="57"/>
      <c r="UM95" s="57"/>
      <c r="UN95" s="57"/>
      <c r="UO95" s="57"/>
      <c r="UP95" s="57"/>
      <c r="UQ95" s="57"/>
      <c r="UR95" s="57"/>
      <c r="US95" s="57"/>
      <c r="UT95" s="57"/>
      <c r="UU95" s="57"/>
      <c r="UV95" s="57"/>
      <c r="UW95" s="57"/>
      <c r="UX95" s="57"/>
      <c r="UY95" s="57"/>
      <c r="UZ95" s="57"/>
      <c r="VA95" s="57"/>
      <c r="VB95" s="57"/>
      <c r="VC95" s="57"/>
      <c r="VD95" s="57"/>
      <c r="VE95" s="57"/>
      <c r="VF95" s="57"/>
      <c r="VG95" s="57"/>
      <c r="VH95" s="57"/>
      <c r="VI95" s="57"/>
      <c r="VJ95" s="57"/>
      <c r="VK95" s="57"/>
      <c r="VL95" s="57"/>
      <c r="VM95" s="57"/>
      <c r="VN95" s="57"/>
      <c r="VO95" s="57"/>
      <c r="VP95" s="57"/>
      <c r="VQ95" s="57"/>
      <c r="VR95" s="57"/>
      <c r="VS95" s="57"/>
      <c r="VT95" s="57"/>
      <c r="VU95" s="57"/>
      <c r="VV95" s="57"/>
      <c r="VW95" s="57"/>
      <c r="VX95" s="57"/>
      <c r="VY95" s="57"/>
      <c r="VZ95" s="57"/>
      <c r="WA95" s="57"/>
      <c r="WB95" s="57"/>
      <c r="WC95" s="57"/>
      <c r="WD95" s="57"/>
      <c r="WE95" s="57"/>
      <c r="WF95" s="57"/>
      <c r="WG95" s="57"/>
      <c r="WH95" s="57"/>
      <c r="WI95" s="57"/>
      <c r="WJ95" s="57"/>
      <c r="WK95" s="57"/>
      <c r="WL95" s="57"/>
      <c r="WM95" s="57"/>
      <c r="WN95" s="57"/>
      <c r="WO95" s="57"/>
      <c r="WP95" s="57"/>
      <c r="WQ95" s="57"/>
      <c r="WR95" s="57"/>
      <c r="WS95" s="57"/>
      <c r="WT95" s="57"/>
      <c r="WU95" s="57"/>
      <c r="WV95" s="57"/>
      <c r="WW95" s="57"/>
      <c r="WX95" s="57"/>
      <c r="WY95" s="57"/>
      <c r="WZ95" s="57"/>
      <c r="XA95" s="57"/>
      <c r="XB95" s="57"/>
      <c r="XC95" s="57"/>
      <c r="XD95" s="57"/>
      <c r="XE95" s="57"/>
      <c r="XF95" s="57"/>
      <c r="XG95" s="57"/>
      <c r="XH95" s="57"/>
      <c r="XI95" s="57"/>
      <c r="XJ95" s="57"/>
      <c r="XK95" s="57"/>
      <c r="XL95" s="57"/>
      <c r="XM95" s="57"/>
      <c r="XN95" s="57"/>
      <c r="XO95" s="57"/>
      <c r="XP95" s="57"/>
      <c r="XQ95" s="57"/>
      <c r="XR95" s="57"/>
      <c r="XS95" s="57"/>
      <c r="XT95" s="57"/>
      <c r="XU95" s="57"/>
      <c r="XV95" s="57"/>
      <c r="XW95" s="57"/>
      <c r="XX95" s="57"/>
      <c r="XY95" s="57"/>
      <c r="XZ95" s="57"/>
      <c r="YA95" s="57"/>
      <c r="YB95" s="57"/>
      <c r="YC95" s="57"/>
      <c r="YD95" s="57"/>
      <c r="YE95" s="57"/>
      <c r="YF95" s="57"/>
      <c r="YG95" s="57"/>
      <c r="YH95" s="57"/>
      <c r="YI95" s="57"/>
      <c r="YJ95" s="57"/>
      <c r="YK95" s="57"/>
      <c r="YL95" s="57"/>
      <c r="YM95" s="57"/>
      <c r="YN95" s="57"/>
      <c r="YO95" s="57"/>
      <c r="YP95" s="57"/>
      <c r="YQ95" s="57"/>
      <c r="YR95" s="57"/>
    </row>
    <row r="96" spans="1:668" s="58" customFormat="1" ht="15.75" x14ac:dyDescent="0.25">
      <c r="A96" s="4" t="s">
        <v>131</v>
      </c>
      <c r="B96" s="5" t="s">
        <v>129</v>
      </c>
      <c r="C96" s="5" t="s">
        <v>86</v>
      </c>
      <c r="D96" s="11">
        <v>44318</v>
      </c>
      <c r="E96" s="11">
        <v>44561</v>
      </c>
      <c r="F96" s="7">
        <v>32000</v>
      </c>
      <c r="G96" s="6">
        <f t="shared" si="16"/>
        <v>918.4</v>
      </c>
      <c r="H96" s="6">
        <v>0</v>
      </c>
      <c r="I96" s="49">
        <v>972.8</v>
      </c>
      <c r="J96" s="51">
        <v>0</v>
      </c>
      <c r="K96" s="6">
        <f t="shared" si="17"/>
        <v>1891.1999999999998</v>
      </c>
      <c r="L96" s="80">
        <v>30108.799999999999</v>
      </c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73"/>
      <c r="IB96" s="73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  <c r="IW96" s="57"/>
      <c r="IX96" s="57"/>
      <c r="IY96" s="57"/>
      <c r="IZ96" s="57"/>
      <c r="JA96" s="57"/>
      <c r="JB96" s="57"/>
      <c r="JC96" s="57"/>
      <c r="JD96" s="57"/>
      <c r="JE96" s="57"/>
      <c r="JF96" s="57"/>
      <c r="JG96" s="57"/>
      <c r="JH96" s="57"/>
      <c r="JI96" s="57"/>
      <c r="JJ96" s="57"/>
      <c r="JK96" s="57"/>
      <c r="JL96" s="57"/>
      <c r="JM96" s="57"/>
      <c r="JN96" s="57"/>
      <c r="JO96" s="57"/>
      <c r="JP96" s="57"/>
      <c r="JQ96" s="57"/>
      <c r="JR96" s="57"/>
      <c r="JS96" s="57"/>
      <c r="JT96" s="57"/>
      <c r="JU96" s="57"/>
      <c r="JV96" s="57"/>
      <c r="JW96" s="57"/>
      <c r="JX96" s="57"/>
      <c r="JY96" s="57"/>
      <c r="JZ96" s="57"/>
      <c r="KA96" s="57"/>
      <c r="KB96" s="57"/>
      <c r="KC96" s="57"/>
      <c r="KD96" s="57"/>
      <c r="KE96" s="57"/>
      <c r="KF96" s="57"/>
      <c r="KG96" s="57"/>
      <c r="KH96" s="57"/>
      <c r="KI96" s="57"/>
      <c r="KJ96" s="57"/>
      <c r="KK96" s="57"/>
      <c r="KL96" s="57"/>
      <c r="KM96" s="57"/>
      <c r="KN96" s="57"/>
      <c r="KO96" s="57"/>
      <c r="KP96" s="57"/>
      <c r="KQ96" s="57"/>
      <c r="KR96" s="57"/>
      <c r="KS96" s="57"/>
      <c r="KT96" s="57"/>
      <c r="KU96" s="57"/>
      <c r="KV96" s="57"/>
      <c r="KW96" s="57"/>
      <c r="KX96" s="57"/>
      <c r="KY96" s="57"/>
      <c r="KZ96" s="57"/>
      <c r="LA96" s="57"/>
      <c r="LB96" s="57"/>
      <c r="LC96" s="57"/>
      <c r="LD96" s="57"/>
      <c r="LE96" s="57"/>
      <c r="LF96" s="57"/>
      <c r="LG96" s="57"/>
      <c r="LH96" s="57"/>
      <c r="LI96" s="57"/>
      <c r="LJ96" s="57"/>
      <c r="LK96" s="57"/>
      <c r="LL96" s="57"/>
      <c r="LM96" s="57"/>
      <c r="LN96" s="57"/>
      <c r="LO96" s="57"/>
      <c r="LP96" s="57"/>
      <c r="LQ96" s="57"/>
      <c r="LR96" s="57"/>
      <c r="LS96" s="57"/>
      <c r="LT96" s="57"/>
      <c r="LU96" s="57"/>
      <c r="LV96" s="57"/>
      <c r="LW96" s="57"/>
      <c r="LX96" s="57"/>
      <c r="LY96" s="57"/>
      <c r="LZ96" s="57"/>
      <c r="MA96" s="57"/>
      <c r="MB96" s="57"/>
      <c r="MC96" s="57"/>
      <c r="MD96" s="57"/>
      <c r="ME96" s="57"/>
      <c r="MF96" s="57"/>
      <c r="MG96" s="57"/>
      <c r="MH96" s="57"/>
      <c r="MI96" s="57"/>
      <c r="MJ96" s="57"/>
      <c r="MK96" s="57"/>
      <c r="ML96" s="57"/>
      <c r="MM96" s="57"/>
      <c r="MN96" s="57"/>
      <c r="MO96" s="57"/>
      <c r="MP96" s="57"/>
      <c r="MQ96" s="57"/>
      <c r="MR96" s="57"/>
      <c r="MS96" s="57"/>
      <c r="MT96" s="57"/>
      <c r="MU96" s="57"/>
      <c r="MV96" s="57"/>
      <c r="MW96" s="57"/>
      <c r="MX96" s="57"/>
      <c r="MY96" s="57"/>
      <c r="MZ96" s="57"/>
      <c r="NA96" s="57"/>
      <c r="NB96" s="57"/>
      <c r="NC96" s="57"/>
      <c r="ND96" s="57"/>
      <c r="NE96" s="57"/>
      <c r="NF96" s="57"/>
      <c r="NG96" s="57"/>
      <c r="NH96" s="57"/>
      <c r="NI96" s="57"/>
      <c r="NJ96" s="57"/>
      <c r="NK96" s="57"/>
      <c r="NL96" s="57"/>
      <c r="NM96" s="57"/>
      <c r="NN96" s="57"/>
      <c r="NO96" s="57"/>
      <c r="NP96" s="57"/>
      <c r="NQ96" s="57"/>
      <c r="NR96" s="57"/>
      <c r="NS96" s="57"/>
      <c r="NT96" s="57"/>
      <c r="NU96" s="57"/>
      <c r="NV96" s="57"/>
      <c r="NW96" s="57"/>
      <c r="NX96" s="57"/>
      <c r="NY96" s="57"/>
      <c r="NZ96" s="57"/>
      <c r="OA96" s="57"/>
      <c r="OB96" s="57"/>
      <c r="OC96" s="57"/>
      <c r="OD96" s="57"/>
      <c r="OE96" s="57"/>
      <c r="OF96" s="57"/>
      <c r="OG96" s="57"/>
      <c r="OH96" s="57"/>
      <c r="OI96" s="57"/>
      <c r="OJ96" s="57"/>
      <c r="OK96" s="57"/>
      <c r="OL96" s="57"/>
      <c r="OM96" s="57"/>
      <c r="ON96" s="57"/>
      <c r="OO96" s="57"/>
      <c r="OP96" s="57"/>
      <c r="OQ96" s="57"/>
      <c r="OR96" s="57"/>
      <c r="OS96" s="57"/>
      <c r="OT96" s="57"/>
      <c r="OU96" s="57"/>
      <c r="OV96" s="57"/>
      <c r="OW96" s="57"/>
      <c r="OX96" s="57"/>
      <c r="OY96" s="57"/>
      <c r="OZ96" s="57"/>
      <c r="PA96" s="57"/>
      <c r="PB96" s="57"/>
      <c r="PC96" s="57"/>
      <c r="PD96" s="57"/>
      <c r="PE96" s="57"/>
      <c r="PF96" s="57"/>
      <c r="PG96" s="57"/>
      <c r="PH96" s="57"/>
      <c r="PI96" s="57"/>
      <c r="PJ96" s="57"/>
      <c r="PK96" s="57"/>
      <c r="PL96" s="57"/>
      <c r="PM96" s="57"/>
      <c r="PN96" s="57"/>
      <c r="PO96" s="57"/>
      <c r="PP96" s="57"/>
      <c r="PQ96" s="57"/>
      <c r="PR96" s="57"/>
      <c r="PS96" s="57"/>
      <c r="PT96" s="57"/>
      <c r="PU96" s="57"/>
      <c r="PV96" s="57"/>
      <c r="PW96" s="57"/>
      <c r="PX96" s="57"/>
      <c r="PY96" s="57"/>
      <c r="PZ96" s="57"/>
      <c r="QA96" s="57"/>
      <c r="QB96" s="57"/>
      <c r="QC96" s="57"/>
      <c r="QD96" s="57"/>
      <c r="QE96" s="57"/>
      <c r="QF96" s="57"/>
      <c r="QG96" s="57"/>
      <c r="QH96" s="57"/>
      <c r="QI96" s="57"/>
      <c r="QJ96" s="57"/>
      <c r="QK96" s="57"/>
      <c r="QL96" s="57"/>
      <c r="QM96" s="57"/>
      <c r="QN96" s="57"/>
      <c r="QO96" s="57"/>
      <c r="QP96" s="57"/>
      <c r="QQ96" s="57"/>
      <c r="QR96" s="57"/>
      <c r="QS96" s="57"/>
      <c r="QT96" s="57"/>
      <c r="QU96" s="57"/>
      <c r="QV96" s="57"/>
      <c r="QW96" s="57"/>
      <c r="QX96" s="57"/>
      <c r="QY96" s="57"/>
      <c r="QZ96" s="57"/>
      <c r="RA96" s="57"/>
      <c r="RB96" s="57"/>
      <c r="RC96" s="57"/>
      <c r="RD96" s="57"/>
      <c r="RE96" s="57"/>
      <c r="RF96" s="57"/>
      <c r="RG96" s="57"/>
      <c r="RH96" s="57"/>
      <c r="RI96" s="57"/>
      <c r="RJ96" s="57"/>
      <c r="RK96" s="57"/>
      <c r="RL96" s="57"/>
      <c r="RM96" s="57"/>
      <c r="RN96" s="57"/>
      <c r="RO96" s="57"/>
      <c r="RP96" s="57"/>
      <c r="RQ96" s="57"/>
      <c r="RR96" s="57"/>
      <c r="RS96" s="57"/>
      <c r="RT96" s="57"/>
      <c r="RU96" s="57"/>
      <c r="RV96" s="57"/>
      <c r="RW96" s="57"/>
      <c r="RX96" s="57"/>
      <c r="RY96" s="57"/>
      <c r="RZ96" s="57"/>
      <c r="SA96" s="57"/>
      <c r="SB96" s="57"/>
      <c r="SC96" s="57"/>
      <c r="SD96" s="57"/>
      <c r="SE96" s="57"/>
      <c r="SF96" s="57"/>
      <c r="SG96" s="57"/>
      <c r="SH96" s="57"/>
      <c r="SI96" s="57"/>
      <c r="SJ96" s="57"/>
      <c r="SK96" s="57"/>
      <c r="SL96" s="57"/>
      <c r="SM96" s="57"/>
      <c r="SN96" s="57"/>
      <c r="SO96" s="57"/>
      <c r="SP96" s="57"/>
      <c r="SQ96" s="57"/>
      <c r="SR96" s="57"/>
      <c r="SS96" s="57"/>
      <c r="ST96" s="57"/>
      <c r="SU96" s="57"/>
      <c r="SV96" s="57"/>
      <c r="SW96" s="57"/>
      <c r="SX96" s="57"/>
      <c r="SY96" s="57"/>
      <c r="SZ96" s="57"/>
      <c r="TA96" s="57"/>
      <c r="TB96" s="57"/>
      <c r="TC96" s="57"/>
      <c r="TD96" s="57"/>
      <c r="TE96" s="57"/>
      <c r="TF96" s="57"/>
      <c r="TG96" s="57"/>
      <c r="TH96" s="57"/>
      <c r="TI96" s="57"/>
      <c r="TJ96" s="57"/>
      <c r="TK96" s="57"/>
      <c r="TL96" s="57"/>
      <c r="TM96" s="57"/>
      <c r="TN96" s="57"/>
      <c r="TO96" s="57"/>
      <c r="TP96" s="57"/>
      <c r="TQ96" s="57"/>
      <c r="TR96" s="57"/>
      <c r="TS96" s="57"/>
      <c r="TT96" s="57"/>
      <c r="TU96" s="57"/>
      <c r="TV96" s="57"/>
      <c r="TW96" s="57"/>
      <c r="TX96" s="57"/>
      <c r="TY96" s="57"/>
      <c r="TZ96" s="57"/>
      <c r="UA96" s="57"/>
      <c r="UB96" s="57"/>
      <c r="UC96" s="57"/>
      <c r="UD96" s="57"/>
      <c r="UE96" s="57"/>
      <c r="UF96" s="57"/>
      <c r="UG96" s="57"/>
      <c r="UH96" s="57"/>
      <c r="UI96" s="57"/>
      <c r="UJ96" s="57"/>
      <c r="UK96" s="57"/>
      <c r="UL96" s="57"/>
      <c r="UM96" s="57"/>
      <c r="UN96" s="57"/>
      <c r="UO96" s="57"/>
      <c r="UP96" s="57"/>
      <c r="UQ96" s="57"/>
      <c r="UR96" s="57"/>
      <c r="US96" s="57"/>
      <c r="UT96" s="57"/>
      <c r="UU96" s="57"/>
      <c r="UV96" s="57"/>
      <c r="UW96" s="57"/>
      <c r="UX96" s="57"/>
      <c r="UY96" s="57"/>
      <c r="UZ96" s="57"/>
      <c r="VA96" s="57"/>
      <c r="VB96" s="57"/>
      <c r="VC96" s="57"/>
      <c r="VD96" s="57"/>
      <c r="VE96" s="57"/>
      <c r="VF96" s="57"/>
      <c r="VG96" s="57"/>
      <c r="VH96" s="57"/>
      <c r="VI96" s="57"/>
      <c r="VJ96" s="57"/>
      <c r="VK96" s="57"/>
      <c r="VL96" s="57"/>
      <c r="VM96" s="57"/>
      <c r="VN96" s="57"/>
      <c r="VO96" s="57"/>
      <c r="VP96" s="57"/>
      <c r="VQ96" s="57"/>
      <c r="VR96" s="57"/>
      <c r="VS96" s="57"/>
      <c r="VT96" s="57"/>
      <c r="VU96" s="57"/>
      <c r="VV96" s="57"/>
      <c r="VW96" s="57"/>
      <c r="VX96" s="57"/>
      <c r="VY96" s="57"/>
      <c r="VZ96" s="57"/>
      <c r="WA96" s="57"/>
      <c r="WB96" s="57"/>
      <c r="WC96" s="57"/>
      <c r="WD96" s="57"/>
      <c r="WE96" s="57"/>
      <c r="WF96" s="57"/>
      <c r="WG96" s="57"/>
      <c r="WH96" s="57"/>
      <c r="WI96" s="57"/>
      <c r="WJ96" s="57"/>
      <c r="WK96" s="57"/>
      <c r="WL96" s="57"/>
      <c r="WM96" s="57"/>
      <c r="WN96" s="57"/>
      <c r="WO96" s="57"/>
      <c r="WP96" s="57"/>
      <c r="WQ96" s="57"/>
      <c r="WR96" s="57"/>
      <c r="WS96" s="57"/>
      <c r="WT96" s="57"/>
      <c r="WU96" s="57"/>
      <c r="WV96" s="57"/>
      <c r="WW96" s="57"/>
      <c r="WX96" s="57"/>
      <c r="WY96" s="57"/>
      <c r="WZ96" s="57"/>
      <c r="XA96" s="57"/>
      <c r="XB96" s="57"/>
      <c r="XC96" s="57"/>
      <c r="XD96" s="57"/>
      <c r="XE96" s="57"/>
      <c r="XF96" s="57"/>
      <c r="XG96" s="57"/>
      <c r="XH96" s="57"/>
      <c r="XI96" s="57"/>
      <c r="XJ96" s="57"/>
      <c r="XK96" s="57"/>
      <c r="XL96" s="57"/>
      <c r="XM96" s="57"/>
      <c r="XN96" s="57"/>
      <c r="XO96" s="57"/>
      <c r="XP96" s="57"/>
      <c r="XQ96" s="57"/>
      <c r="XR96" s="57"/>
      <c r="XS96" s="57"/>
      <c r="XT96" s="57"/>
      <c r="XU96" s="57"/>
      <c r="XV96" s="57"/>
      <c r="XW96" s="57"/>
      <c r="XX96" s="57"/>
      <c r="XY96" s="57"/>
      <c r="XZ96" s="57"/>
      <c r="YA96" s="57"/>
      <c r="YB96" s="57"/>
      <c r="YC96" s="57"/>
      <c r="YD96" s="57"/>
      <c r="YE96" s="57"/>
      <c r="YF96" s="57"/>
      <c r="YG96" s="57"/>
      <c r="YH96" s="57"/>
      <c r="YI96" s="57"/>
      <c r="YJ96" s="57"/>
      <c r="YK96" s="57"/>
      <c r="YL96" s="57"/>
      <c r="YM96" s="57"/>
      <c r="YN96" s="57"/>
      <c r="YO96" s="57"/>
      <c r="YP96" s="57"/>
      <c r="YQ96" s="57"/>
      <c r="YR96" s="57"/>
    </row>
    <row r="97" spans="1:668" s="58" customFormat="1" ht="15.75" x14ac:dyDescent="0.25">
      <c r="A97" s="4" t="s">
        <v>132</v>
      </c>
      <c r="B97" s="5" t="s">
        <v>129</v>
      </c>
      <c r="C97" s="5" t="s">
        <v>86</v>
      </c>
      <c r="D97" s="11">
        <v>44317</v>
      </c>
      <c r="E97" s="11">
        <v>44561</v>
      </c>
      <c r="F97" s="7">
        <v>32000</v>
      </c>
      <c r="G97" s="6">
        <f t="shared" si="16"/>
        <v>918.4</v>
      </c>
      <c r="H97" s="6">
        <v>0</v>
      </c>
      <c r="I97" s="49">
        <v>972.8</v>
      </c>
      <c r="J97" s="51">
        <v>0</v>
      </c>
      <c r="K97" s="6">
        <f>G97+H97+I97</f>
        <v>1891.1999999999998</v>
      </c>
      <c r="L97" s="80">
        <v>30108.799999999999</v>
      </c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73"/>
      <c r="IB97" s="73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  <c r="IV97" s="57"/>
      <c r="IW97" s="57"/>
      <c r="IX97" s="57"/>
      <c r="IY97" s="57"/>
      <c r="IZ97" s="57"/>
      <c r="JA97" s="57"/>
      <c r="JB97" s="57"/>
      <c r="JC97" s="57"/>
      <c r="JD97" s="57"/>
      <c r="JE97" s="57"/>
      <c r="JF97" s="57"/>
      <c r="JG97" s="57"/>
      <c r="JH97" s="57"/>
      <c r="JI97" s="57"/>
      <c r="JJ97" s="57"/>
      <c r="JK97" s="57"/>
      <c r="JL97" s="57"/>
      <c r="JM97" s="57"/>
      <c r="JN97" s="57"/>
      <c r="JO97" s="57"/>
      <c r="JP97" s="57"/>
      <c r="JQ97" s="57"/>
      <c r="JR97" s="57"/>
      <c r="JS97" s="57"/>
      <c r="JT97" s="57"/>
      <c r="JU97" s="57"/>
      <c r="JV97" s="57"/>
      <c r="JW97" s="57"/>
      <c r="JX97" s="57"/>
      <c r="JY97" s="57"/>
      <c r="JZ97" s="57"/>
      <c r="KA97" s="57"/>
      <c r="KB97" s="57"/>
      <c r="KC97" s="57"/>
      <c r="KD97" s="57"/>
      <c r="KE97" s="57"/>
      <c r="KF97" s="57"/>
      <c r="KG97" s="57"/>
      <c r="KH97" s="57"/>
      <c r="KI97" s="57"/>
      <c r="KJ97" s="57"/>
      <c r="KK97" s="57"/>
      <c r="KL97" s="57"/>
      <c r="KM97" s="57"/>
      <c r="KN97" s="57"/>
      <c r="KO97" s="57"/>
      <c r="KP97" s="57"/>
      <c r="KQ97" s="57"/>
      <c r="KR97" s="57"/>
      <c r="KS97" s="57"/>
      <c r="KT97" s="57"/>
      <c r="KU97" s="57"/>
      <c r="KV97" s="57"/>
      <c r="KW97" s="57"/>
      <c r="KX97" s="57"/>
      <c r="KY97" s="57"/>
      <c r="KZ97" s="57"/>
      <c r="LA97" s="57"/>
      <c r="LB97" s="57"/>
      <c r="LC97" s="57"/>
      <c r="LD97" s="57"/>
      <c r="LE97" s="57"/>
      <c r="LF97" s="57"/>
      <c r="LG97" s="57"/>
      <c r="LH97" s="57"/>
      <c r="LI97" s="57"/>
      <c r="LJ97" s="57"/>
      <c r="LK97" s="57"/>
      <c r="LL97" s="57"/>
      <c r="LM97" s="57"/>
      <c r="LN97" s="57"/>
      <c r="LO97" s="57"/>
      <c r="LP97" s="57"/>
      <c r="LQ97" s="57"/>
      <c r="LR97" s="57"/>
      <c r="LS97" s="57"/>
      <c r="LT97" s="57"/>
      <c r="LU97" s="57"/>
      <c r="LV97" s="57"/>
      <c r="LW97" s="57"/>
      <c r="LX97" s="57"/>
      <c r="LY97" s="57"/>
      <c r="LZ97" s="57"/>
      <c r="MA97" s="57"/>
      <c r="MB97" s="57"/>
      <c r="MC97" s="57"/>
      <c r="MD97" s="57"/>
      <c r="ME97" s="57"/>
      <c r="MF97" s="57"/>
      <c r="MG97" s="57"/>
      <c r="MH97" s="57"/>
      <c r="MI97" s="57"/>
      <c r="MJ97" s="57"/>
      <c r="MK97" s="57"/>
      <c r="ML97" s="57"/>
      <c r="MM97" s="57"/>
      <c r="MN97" s="57"/>
      <c r="MO97" s="57"/>
      <c r="MP97" s="57"/>
      <c r="MQ97" s="57"/>
      <c r="MR97" s="57"/>
      <c r="MS97" s="57"/>
      <c r="MT97" s="57"/>
      <c r="MU97" s="57"/>
      <c r="MV97" s="57"/>
      <c r="MW97" s="57"/>
      <c r="MX97" s="57"/>
      <c r="MY97" s="57"/>
      <c r="MZ97" s="57"/>
      <c r="NA97" s="57"/>
      <c r="NB97" s="57"/>
      <c r="NC97" s="57"/>
      <c r="ND97" s="57"/>
      <c r="NE97" s="57"/>
      <c r="NF97" s="57"/>
      <c r="NG97" s="57"/>
      <c r="NH97" s="57"/>
      <c r="NI97" s="57"/>
      <c r="NJ97" s="57"/>
      <c r="NK97" s="57"/>
      <c r="NL97" s="57"/>
      <c r="NM97" s="57"/>
      <c r="NN97" s="57"/>
      <c r="NO97" s="57"/>
      <c r="NP97" s="57"/>
      <c r="NQ97" s="57"/>
      <c r="NR97" s="57"/>
      <c r="NS97" s="57"/>
      <c r="NT97" s="57"/>
      <c r="NU97" s="57"/>
      <c r="NV97" s="57"/>
      <c r="NW97" s="57"/>
      <c r="NX97" s="57"/>
      <c r="NY97" s="57"/>
      <c r="NZ97" s="57"/>
      <c r="OA97" s="57"/>
      <c r="OB97" s="57"/>
      <c r="OC97" s="57"/>
      <c r="OD97" s="57"/>
      <c r="OE97" s="57"/>
      <c r="OF97" s="57"/>
      <c r="OG97" s="57"/>
      <c r="OH97" s="57"/>
      <c r="OI97" s="57"/>
      <c r="OJ97" s="57"/>
      <c r="OK97" s="57"/>
      <c r="OL97" s="57"/>
      <c r="OM97" s="57"/>
      <c r="ON97" s="57"/>
      <c r="OO97" s="57"/>
      <c r="OP97" s="57"/>
      <c r="OQ97" s="57"/>
      <c r="OR97" s="57"/>
      <c r="OS97" s="57"/>
      <c r="OT97" s="57"/>
      <c r="OU97" s="57"/>
      <c r="OV97" s="57"/>
      <c r="OW97" s="57"/>
      <c r="OX97" s="57"/>
      <c r="OY97" s="57"/>
      <c r="OZ97" s="57"/>
      <c r="PA97" s="57"/>
      <c r="PB97" s="57"/>
      <c r="PC97" s="57"/>
      <c r="PD97" s="57"/>
      <c r="PE97" s="57"/>
      <c r="PF97" s="57"/>
      <c r="PG97" s="57"/>
      <c r="PH97" s="57"/>
      <c r="PI97" s="57"/>
      <c r="PJ97" s="57"/>
      <c r="PK97" s="57"/>
      <c r="PL97" s="57"/>
      <c r="PM97" s="57"/>
      <c r="PN97" s="57"/>
      <c r="PO97" s="57"/>
      <c r="PP97" s="57"/>
      <c r="PQ97" s="57"/>
      <c r="PR97" s="57"/>
      <c r="PS97" s="57"/>
      <c r="PT97" s="57"/>
      <c r="PU97" s="57"/>
      <c r="PV97" s="57"/>
      <c r="PW97" s="57"/>
      <c r="PX97" s="57"/>
      <c r="PY97" s="57"/>
      <c r="PZ97" s="57"/>
      <c r="QA97" s="57"/>
      <c r="QB97" s="57"/>
      <c r="QC97" s="57"/>
      <c r="QD97" s="57"/>
      <c r="QE97" s="57"/>
      <c r="QF97" s="57"/>
      <c r="QG97" s="57"/>
      <c r="QH97" s="57"/>
      <c r="QI97" s="57"/>
      <c r="QJ97" s="57"/>
      <c r="QK97" s="57"/>
      <c r="QL97" s="57"/>
      <c r="QM97" s="57"/>
      <c r="QN97" s="57"/>
      <c r="QO97" s="57"/>
      <c r="QP97" s="57"/>
      <c r="QQ97" s="57"/>
      <c r="QR97" s="57"/>
      <c r="QS97" s="57"/>
      <c r="QT97" s="57"/>
      <c r="QU97" s="57"/>
      <c r="QV97" s="57"/>
      <c r="QW97" s="57"/>
      <c r="QX97" s="57"/>
      <c r="QY97" s="57"/>
      <c r="QZ97" s="57"/>
      <c r="RA97" s="57"/>
      <c r="RB97" s="57"/>
      <c r="RC97" s="57"/>
      <c r="RD97" s="57"/>
      <c r="RE97" s="57"/>
      <c r="RF97" s="57"/>
      <c r="RG97" s="57"/>
      <c r="RH97" s="57"/>
      <c r="RI97" s="57"/>
      <c r="RJ97" s="57"/>
      <c r="RK97" s="57"/>
      <c r="RL97" s="57"/>
      <c r="RM97" s="57"/>
      <c r="RN97" s="57"/>
      <c r="RO97" s="57"/>
      <c r="RP97" s="57"/>
      <c r="RQ97" s="57"/>
      <c r="RR97" s="57"/>
      <c r="RS97" s="57"/>
      <c r="RT97" s="57"/>
      <c r="RU97" s="57"/>
      <c r="RV97" s="57"/>
      <c r="RW97" s="57"/>
      <c r="RX97" s="57"/>
      <c r="RY97" s="57"/>
      <c r="RZ97" s="57"/>
      <c r="SA97" s="57"/>
      <c r="SB97" s="57"/>
      <c r="SC97" s="57"/>
      <c r="SD97" s="57"/>
      <c r="SE97" s="57"/>
      <c r="SF97" s="57"/>
      <c r="SG97" s="57"/>
      <c r="SH97" s="57"/>
      <c r="SI97" s="57"/>
      <c r="SJ97" s="57"/>
      <c r="SK97" s="57"/>
      <c r="SL97" s="57"/>
      <c r="SM97" s="57"/>
      <c r="SN97" s="57"/>
      <c r="SO97" s="57"/>
      <c r="SP97" s="57"/>
      <c r="SQ97" s="57"/>
      <c r="SR97" s="57"/>
      <c r="SS97" s="57"/>
      <c r="ST97" s="57"/>
      <c r="SU97" s="57"/>
      <c r="SV97" s="57"/>
      <c r="SW97" s="57"/>
      <c r="SX97" s="57"/>
      <c r="SY97" s="57"/>
      <c r="SZ97" s="57"/>
      <c r="TA97" s="57"/>
      <c r="TB97" s="57"/>
      <c r="TC97" s="57"/>
      <c r="TD97" s="57"/>
      <c r="TE97" s="57"/>
      <c r="TF97" s="57"/>
      <c r="TG97" s="57"/>
      <c r="TH97" s="57"/>
      <c r="TI97" s="57"/>
      <c r="TJ97" s="57"/>
      <c r="TK97" s="57"/>
      <c r="TL97" s="57"/>
      <c r="TM97" s="57"/>
      <c r="TN97" s="57"/>
      <c r="TO97" s="57"/>
      <c r="TP97" s="57"/>
      <c r="TQ97" s="57"/>
      <c r="TR97" s="57"/>
      <c r="TS97" s="57"/>
      <c r="TT97" s="57"/>
      <c r="TU97" s="57"/>
      <c r="TV97" s="57"/>
      <c r="TW97" s="57"/>
      <c r="TX97" s="57"/>
      <c r="TY97" s="57"/>
      <c r="TZ97" s="57"/>
      <c r="UA97" s="57"/>
      <c r="UB97" s="57"/>
      <c r="UC97" s="57"/>
      <c r="UD97" s="57"/>
      <c r="UE97" s="57"/>
      <c r="UF97" s="57"/>
      <c r="UG97" s="57"/>
      <c r="UH97" s="57"/>
      <c r="UI97" s="57"/>
      <c r="UJ97" s="57"/>
      <c r="UK97" s="57"/>
      <c r="UL97" s="57"/>
      <c r="UM97" s="57"/>
      <c r="UN97" s="57"/>
      <c r="UO97" s="57"/>
      <c r="UP97" s="57"/>
      <c r="UQ97" s="57"/>
      <c r="UR97" s="57"/>
      <c r="US97" s="57"/>
      <c r="UT97" s="57"/>
      <c r="UU97" s="57"/>
      <c r="UV97" s="57"/>
      <c r="UW97" s="57"/>
      <c r="UX97" s="57"/>
      <c r="UY97" s="57"/>
      <c r="UZ97" s="57"/>
      <c r="VA97" s="57"/>
      <c r="VB97" s="57"/>
      <c r="VC97" s="57"/>
      <c r="VD97" s="57"/>
      <c r="VE97" s="57"/>
      <c r="VF97" s="57"/>
      <c r="VG97" s="57"/>
      <c r="VH97" s="57"/>
      <c r="VI97" s="57"/>
      <c r="VJ97" s="57"/>
      <c r="VK97" s="57"/>
      <c r="VL97" s="57"/>
      <c r="VM97" s="57"/>
      <c r="VN97" s="57"/>
      <c r="VO97" s="57"/>
      <c r="VP97" s="57"/>
      <c r="VQ97" s="57"/>
      <c r="VR97" s="57"/>
      <c r="VS97" s="57"/>
      <c r="VT97" s="57"/>
      <c r="VU97" s="57"/>
      <c r="VV97" s="57"/>
      <c r="VW97" s="57"/>
      <c r="VX97" s="57"/>
      <c r="VY97" s="57"/>
      <c r="VZ97" s="57"/>
      <c r="WA97" s="57"/>
      <c r="WB97" s="57"/>
      <c r="WC97" s="57"/>
      <c r="WD97" s="57"/>
      <c r="WE97" s="57"/>
      <c r="WF97" s="57"/>
      <c r="WG97" s="57"/>
      <c r="WH97" s="57"/>
      <c r="WI97" s="57"/>
      <c r="WJ97" s="57"/>
      <c r="WK97" s="57"/>
      <c r="WL97" s="57"/>
      <c r="WM97" s="57"/>
      <c r="WN97" s="57"/>
      <c r="WO97" s="57"/>
      <c r="WP97" s="57"/>
      <c r="WQ97" s="57"/>
      <c r="WR97" s="57"/>
      <c r="WS97" s="57"/>
      <c r="WT97" s="57"/>
      <c r="WU97" s="57"/>
      <c r="WV97" s="57"/>
      <c r="WW97" s="57"/>
      <c r="WX97" s="57"/>
      <c r="WY97" s="57"/>
      <c r="WZ97" s="57"/>
      <c r="XA97" s="57"/>
      <c r="XB97" s="57"/>
      <c r="XC97" s="57"/>
      <c r="XD97" s="57"/>
      <c r="XE97" s="57"/>
      <c r="XF97" s="57"/>
      <c r="XG97" s="57"/>
      <c r="XH97" s="57"/>
      <c r="XI97" s="57"/>
      <c r="XJ97" s="57"/>
      <c r="XK97" s="57"/>
      <c r="XL97" s="57"/>
      <c r="XM97" s="57"/>
      <c r="XN97" s="57"/>
      <c r="XO97" s="57"/>
      <c r="XP97" s="57"/>
      <c r="XQ97" s="57"/>
      <c r="XR97" s="57"/>
      <c r="XS97" s="57"/>
      <c r="XT97" s="57"/>
      <c r="XU97" s="57"/>
      <c r="XV97" s="57"/>
      <c r="XW97" s="57"/>
      <c r="XX97" s="57"/>
      <c r="XY97" s="57"/>
      <c r="XZ97" s="57"/>
      <c r="YA97" s="57"/>
      <c r="YB97" s="57"/>
      <c r="YC97" s="57"/>
      <c r="YD97" s="57"/>
      <c r="YE97" s="57"/>
      <c r="YF97" s="57"/>
      <c r="YG97" s="57"/>
      <c r="YH97" s="57"/>
      <c r="YI97" s="57"/>
      <c r="YJ97" s="57"/>
      <c r="YK97" s="57"/>
      <c r="YL97" s="57"/>
      <c r="YM97" s="57"/>
      <c r="YN97" s="57"/>
      <c r="YO97" s="57"/>
      <c r="YP97" s="57"/>
      <c r="YQ97" s="57"/>
      <c r="YR97" s="57"/>
    </row>
    <row r="98" spans="1:668" ht="12.75" customHeight="1" x14ac:dyDescent="0.25">
      <c r="A98" s="4" t="s">
        <v>142</v>
      </c>
      <c r="B98" s="5" t="s">
        <v>143</v>
      </c>
      <c r="C98" s="6" t="s">
        <v>86</v>
      </c>
      <c r="D98" s="11">
        <v>44440</v>
      </c>
      <c r="E98" s="11">
        <v>44561</v>
      </c>
      <c r="F98" s="7">
        <v>165000</v>
      </c>
      <c r="G98" s="6">
        <f>F98*0.0287</f>
        <v>4735.5</v>
      </c>
      <c r="H98" s="6">
        <v>27463.39</v>
      </c>
      <c r="I98" s="6">
        <f>F98*0.0304</f>
        <v>5016</v>
      </c>
      <c r="J98" s="6">
        <v>4742.3999999999996</v>
      </c>
      <c r="K98" s="6">
        <v>36941.29</v>
      </c>
      <c r="L98" s="80">
        <v>128058.71</v>
      </c>
      <c r="IA98" s="73"/>
      <c r="IB98" s="73"/>
    </row>
    <row r="99" spans="1:668" ht="18" customHeight="1" x14ac:dyDescent="0.25">
      <c r="A99" s="60" t="s">
        <v>15</v>
      </c>
      <c r="B99" s="13">
        <v>5</v>
      </c>
      <c r="C99" s="8"/>
      <c r="D99" s="60"/>
      <c r="E99" s="60"/>
      <c r="F99" s="8">
        <f t="shared" ref="F99:L99" si="18">SUM(F94:F98)</f>
        <v>293000</v>
      </c>
      <c r="G99" s="8">
        <f t="shared" si="18"/>
        <v>8409.1</v>
      </c>
      <c r="H99" s="8">
        <f t="shared" si="18"/>
        <v>27463.39</v>
      </c>
      <c r="I99" s="8">
        <f t="shared" si="18"/>
        <v>8907.2000000000007</v>
      </c>
      <c r="J99" s="8">
        <f t="shared" si="18"/>
        <v>4742.3999999999996</v>
      </c>
      <c r="K99" s="8">
        <f t="shared" si="18"/>
        <v>44506.09</v>
      </c>
      <c r="L99" s="81">
        <f t="shared" si="18"/>
        <v>248493.91</v>
      </c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IA99" s="73"/>
      <c r="IB99" s="73"/>
    </row>
    <row r="100" spans="1:668" x14ac:dyDescent="0.25">
      <c r="A100" s="56" t="s">
        <v>36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83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  <c r="IW100" s="67"/>
      <c r="IX100" s="67"/>
      <c r="IY100" s="67"/>
      <c r="IZ100" s="67"/>
      <c r="JA100" s="67"/>
      <c r="JB100" s="67"/>
      <c r="JC100" s="67"/>
      <c r="JD100" s="67"/>
      <c r="JE100" s="67"/>
      <c r="JF100" s="67"/>
      <c r="JG100" s="67"/>
      <c r="JH100" s="67"/>
      <c r="JI100" s="67"/>
      <c r="JJ100" s="67"/>
      <c r="JK100" s="67"/>
      <c r="JL100" s="67"/>
      <c r="JM100" s="67"/>
      <c r="JN100" s="67"/>
      <c r="JO100" s="67"/>
      <c r="JP100" s="67"/>
      <c r="JQ100" s="67"/>
      <c r="JR100" s="67"/>
      <c r="JS100" s="67"/>
      <c r="JT100" s="67"/>
      <c r="JU100" s="67"/>
      <c r="JV100" s="67"/>
      <c r="JW100" s="67"/>
      <c r="JX100" s="67"/>
      <c r="JY100" s="67"/>
      <c r="JZ100" s="67"/>
      <c r="KA100" s="67"/>
      <c r="KB100" s="67"/>
      <c r="KC100" s="67"/>
      <c r="KD100" s="67"/>
      <c r="KE100" s="67"/>
      <c r="KF100" s="67"/>
      <c r="KG100" s="67"/>
      <c r="KH100" s="67"/>
      <c r="KI100" s="67"/>
      <c r="KJ100" s="67"/>
      <c r="KK100" s="67"/>
      <c r="KL100" s="67"/>
      <c r="KM100" s="67"/>
      <c r="KN100" s="67"/>
      <c r="KO100" s="67"/>
      <c r="KP100" s="67"/>
      <c r="KQ100" s="67"/>
      <c r="KR100" s="67"/>
      <c r="KS100" s="67"/>
      <c r="KT100" s="67"/>
      <c r="KU100" s="67"/>
      <c r="KV100" s="67"/>
      <c r="KW100" s="67"/>
      <c r="KX100" s="67"/>
      <c r="KY100" s="67"/>
      <c r="KZ100" s="67"/>
      <c r="LA100" s="67"/>
      <c r="LB100" s="67"/>
      <c r="LC100" s="67"/>
      <c r="LD100" s="67"/>
      <c r="LE100" s="67"/>
      <c r="LF100" s="67"/>
      <c r="LG100" s="67"/>
      <c r="LH100" s="67"/>
      <c r="LI100" s="67"/>
      <c r="LJ100" s="67"/>
      <c r="LK100" s="67"/>
      <c r="LL100" s="67"/>
      <c r="LM100" s="67"/>
      <c r="LN100" s="67"/>
      <c r="LO100" s="67"/>
      <c r="LP100" s="67"/>
      <c r="LQ100" s="67"/>
      <c r="LR100" s="67"/>
      <c r="LS100" s="67"/>
      <c r="LT100" s="67"/>
      <c r="LU100" s="67"/>
      <c r="LV100" s="67"/>
      <c r="LW100" s="67"/>
      <c r="LX100" s="67"/>
      <c r="LY100" s="67"/>
      <c r="LZ100" s="67"/>
      <c r="MA100" s="67"/>
      <c r="MB100" s="67"/>
      <c r="MC100" s="67"/>
      <c r="MD100" s="67"/>
      <c r="ME100" s="67"/>
      <c r="MF100" s="67"/>
      <c r="MG100" s="67"/>
      <c r="MH100" s="67"/>
      <c r="MI100" s="67"/>
      <c r="MJ100" s="67"/>
      <c r="MK100" s="67"/>
      <c r="ML100" s="67"/>
      <c r="MM100" s="67"/>
      <c r="MN100" s="67"/>
      <c r="MO100" s="67"/>
      <c r="MP100" s="67"/>
      <c r="MQ100" s="67"/>
      <c r="MR100" s="67"/>
      <c r="MS100" s="67"/>
      <c r="MT100" s="67"/>
      <c r="MU100" s="67"/>
      <c r="MV100" s="67"/>
      <c r="MW100" s="67"/>
      <c r="MX100" s="67"/>
      <c r="MY100" s="67"/>
      <c r="MZ100" s="67"/>
      <c r="NA100" s="67"/>
      <c r="NB100" s="67"/>
      <c r="NC100" s="67"/>
      <c r="ND100" s="67"/>
      <c r="NE100" s="67"/>
      <c r="NF100" s="67"/>
      <c r="NG100" s="67"/>
      <c r="NH100" s="67"/>
      <c r="NI100" s="67"/>
      <c r="NJ100" s="67"/>
      <c r="NK100" s="67"/>
      <c r="NL100" s="67"/>
      <c r="NM100" s="67"/>
      <c r="NN100" s="67"/>
      <c r="NO100" s="67"/>
      <c r="NP100" s="67"/>
      <c r="NQ100" s="67"/>
      <c r="NR100" s="67"/>
      <c r="NS100" s="67"/>
      <c r="NT100" s="67"/>
      <c r="NU100" s="67"/>
      <c r="NV100" s="67"/>
      <c r="NW100" s="67"/>
      <c r="NX100" s="67"/>
      <c r="NY100" s="67"/>
      <c r="NZ100" s="67"/>
      <c r="OA100" s="67"/>
      <c r="OB100" s="67"/>
      <c r="OC100" s="67"/>
      <c r="OD100" s="67"/>
      <c r="OE100" s="67"/>
      <c r="OF100" s="67"/>
      <c r="OG100" s="67"/>
      <c r="OH100" s="67"/>
      <c r="OI100" s="67"/>
      <c r="OJ100" s="67"/>
      <c r="OK100" s="67"/>
      <c r="OL100" s="67"/>
      <c r="OM100" s="67"/>
      <c r="ON100" s="67"/>
      <c r="OO100" s="67"/>
      <c r="OP100" s="67"/>
      <c r="OQ100" s="67"/>
      <c r="OR100" s="67"/>
      <c r="OS100" s="67"/>
      <c r="OT100" s="67"/>
      <c r="OU100" s="67"/>
      <c r="OV100" s="67"/>
      <c r="OW100" s="67"/>
      <c r="OX100" s="67"/>
      <c r="OY100" s="67"/>
      <c r="OZ100" s="67"/>
      <c r="PA100" s="67"/>
      <c r="PB100" s="67"/>
      <c r="PC100" s="67"/>
      <c r="PD100" s="67"/>
      <c r="PE100" s="67"/>
      <c r="PF100" s="67"/>
      <c r="PG100" s="67"/>
      <c r="PH100" s="67"/>
      <c r="PI100" s="67"/>
      <c r="PJ100" s="67"/>
      <c r="PK100" s="67"/>
      <c r="PL100" s="67"/>
      <c r="PM100" s="67"/>
      <c r="PN100" s="67"/>
      <c r="PO100" s="67"/>
      <c r="PP100" s="67"/>
      <c r="PQ100" s="67"/>
      <c r="PR100" s="67"/>
      <c r="PS100" s="67"/>
      <c r="PT100" s="67"/>
      <c r="PU100" s="67"/>
      <c r="PV100" s="67"/>
      <c r="PW100" s="67"/>
      <c r="PX100" s="67"/>
      <c r="PY100" s="67"/>
      <c r="PZ100" s="67"/>
      <c r="QA100" s="67"/>
      <c r="QB100" s="67"/>
      <c r="QC100" s="67"/>
      <c r="QD100" s="67"/>
      <c r="QE100" s="67"/>
      <c r="QF100" s="67"/>
      <c r="QG100" s="67"/>
      <c r="QH100" s="67"/>
      <c r="QI100" s="67"/>
      <c r="QJ100" s="67"/>
      <c r="QK100" s="67"/>
      <c r="QL100" s="67"/>
      <c r="QM100" s="67"/>
      <c r="QN100" s="67"/>
      <c r="QO100" s="67"/>
      <c r="QP100" s="67"/>
      <c r="QQ100" s="67"/>
      <c r="QR100" s="67"/>
      <c r="QS100" s="67"/>
      <c r="QT100" s="67"/>
      <c r="QU100" s="67"/>
      <c r="QV100" s="67"/>
      <c r="QW100" s="67"/>
      <c r="QX100" s="67"/>
      <c r="QY100" s="67"/>
      <c r="QZ100" s="67"/>
      <c r="RA100" s="67"/>
      <c r="RB100" s="67"/>
      <c r="RC100" s="67"/>
      <c r="RD100" s="67"/>
      <c r="RE100" s="67"/>
      <c r="RF100" s="67"/>
      <c r="RG100" s="67"/>
      <c r="RH100" s="67"/>
      <c r="RI100" s="67"/>
      <c r="RJ100" s="67"/>
      <c r="RK100" s="67"/>
      <c r="RL100" s="67"/>
      <c r="RM100" s="67"/>
      <c r="RN100" s="67"/>
      <c r="RO100" s="67"/>
      <c r="RP100" s="67"/>
      <c r="RQ100" s="67"/>
      <c r="RR100" s="67"/>
      <c r="RS100" s="67"/>
      <c r="RT100" s="67"/>
      <c r="RU100" s="67"/>
      <c r="RV100" s="67"/>
      <c r="RW100" s="67"/>
      <c r="RX100" s="67"/>
      <c r="RY100" s="67"/>
      <c r="RZ100" s="67"/>
      <c r="SA100" s="67"/>
      <c r="SB100" s="67"/>
      <c r="SC100" s="67"/>
      <c r="SD100" s="67"/>
      <c r="SE100" s="67"/>
      <c r="SF100" s="67"/>
      <c r="SG100" s="67"/>
      <c r="SH100" s="67"/>
      <c r="SI100" s="67"/>
      <c r="SJ100" s="67"/>
      <c r="SK100" s="67"/>
      <c r="SL100" s="67"/>
      <c r="SM100" s="67"/>
      <c r="SN100" s="67"/>
      <c r="SO100" s="67"/>
      <c r="SP100" s="67"/>
      <c r="SQ100" s="67"/>
      <c r="SR100" s="67"/>
      <c r="SS100" s="67"/>
      <c r="ST100" s="67"/>
      <c r="SU100" s="67"/>
      <c r="SV100" s="67"/>
      <c r="SW100" s="67"/>
      <c r="SX100" s="67"/>
      <c r="SY100" s="67"/>
      <c r="SZ100" s="67"/>
      <c r="TA100" s="67"/>
      <c r="TB100" s="67"/>
      <c r="TC100" s="67"/>
      <c r="TD100" s="67"/>
      <c r="TE100" s="67"/>
      <c r="TF100" s="67"/>
      <c r="TG100" s="67"/>
      <c r="TH100" s="67"/>
      <c r="TI100" s="67"/>
      <c r="TJ100" s="67"/>
      <c r="TK100" s="67"/>
      <c r="TL100" s="67"/>
      <c r="TM100" s="67"/>
      <c r="TN100" s="67"/>
      <c r="TO100" s="67"/>
      <c r="TP100" s="67"/>
      <c r="TQ100" s="67"/>
      <c r="TR100" s="67"/>
      <c r="TS100" s="67"/>
      <c r="TT100" s="67"/>
      <c r="TU100" s="67"/>
      <c r="TV100" s="67"/>
      <c r="TW100" s="67"/>
      <c r="TX100" s="67"/>
      <c r="TY100" s="67"/>
      <c r="TZ100" s="67"/>
      <c r="UA100" s="67"/>
      <c r="UB100" s="67"/>
      <c r="UC100" s="67"/>
      <c r="UD100" s="67"/>
      <c r="UE100" s="67"/>
      <c r="UF100" s="67"/>
      <c r="UG100" s="67"/>
      <c r="UH100" s="67"/>
      <c r="UI100" s="67"/>
      <c r="UJ100" s="67"/>
      <c r="UK100" s="67"/>
      <c r="UL100" s="67"/>
      <c r="UM100" s="67"/>
      <c r="UN100" s="67"/>
      <c r="UO100" s="67"/>
      <c r="UP100" s="67"/>
      <c r="UQ100" s="67"/>
      <c r="UR100" s="67"/>
      <c r="US100" s="67"/>
      <c r="UT100" s="67"/>
      <c r="UU100" s="67"/>
      <c r="UV100" s="67"/>
      <c r="UW100" s="67"/>
      <c r="UX100" s="67"/>
      <c r="UY100" s="67"/>
      <c r="UZ100" s="67"/>
      <c r="VA100" s="67"/>
      <c r="VB100" s="67"/>
      <c r="VC100" s="67"/>
      <c r="VD100" s="67"/>
      <c r="VE100" s="67"/>
      <c r="VF100" s="67"/>
      <c r="VG100" s="67"/>
      <c r="VH100" s="67"/>
      <c r="VI100" s="67"/>
      <c r="VJ100" s="67"/>
      <c r="VK100" s="67"/>
      <c r="VL100" s="67"/>
      <c r="VM100" s="67"/>
      <c r="VN100" s="67"/>
      <c r="VO100" s="67"/>
      <c r="VP100" s="67"/>
      <c r="VQ100" s="67"/>
      <c r="VR100" s="67"/>
      <c r="VS100" s="67"/>
      <c r="VT100" s="67"/>
      <c r="VU100" s="67"/>
      <c r="VV100" s="67"/>
      <c r="VW100" s="67"/>
      <c r="VX100" s="67"/>
      <c r="VY100" s="67"/>
      <c r="VZ100" s="67"/>
      <c r="WA100" s="67"/>
      <c r="WB100" s="67"/>
      <c r="WC100" s="67"/>
      <c r="WD100" s="67"/>
      <c r="WE100" s="67"/>
      <c r="WF100" s="67"/>
      <c r="WG100" s="67"/>
      <c r="WH100" s="67"/>
      <c r="WI100" s="67"/>
      <c r="WJ100" s="67"/>
      <c r="WK100" s="67"/>
      <c r="WL100" s="67"/>
      <c r="WM100" s="67"/>
      <c r="WN100" s="67"/>
      <c r="WO100" s="67"/>
      <c r="WP100" s="67"/>
      <c r="WQ100" s="67"/>
      <c r="WR100" s="67"/>
      <c r="WS100" s="67"/>
      <c r="WT100" s="67"/>
      <c r="WU100" s="67"/>
      <c r="WV100" s="67"/>
      <c r="WW100" s="67"/>
      <c r="WX100" s="67"/>
      <c r="WY100" s="67"/>
      <c r="WZ100" s="67"/>
      <c r="XA100" s="67"/>
      <c r="XB100" s="67"/>
      <c r="XC100" s="67"/>
      <c r="XD100" s="67"/>
      <c r="XE100" s="67"/>
      <c r="XF100" s="67"/>
      <c r="XG100" s="67"/>
      <c r="XH100" s="67"/>
      <c r="XI100" s="67"/>
      <c r="XJ100" s="67"/>
      <c r="XK100" s="67"/>
      <c r="XL100" s="67"/>
      <c r="XM100" s="67"/>
      <c r="XN100" s="67"/>
      <c r="XO100" s="67"/>
      <c r="XP100" s="67"/>
      <c r="XQ100" s="67"/>
      <c r="XR100" s="67"/>
      <c r="XS100" s="67"/>
      <c r="XT100" s="67"/>
      <c r="XU100" s="67"/>
      <c r="XV100" s="67"/>
      <c r="XW100" s="67"/>
      <c r="XX100" s="67"/>
      <c r="XY100" s="67"/>
      <c r="XZ100" s="67"/>
      <c r="YA100" s="67"/>
      <c r="YB100" s="67"/>
      <c r="YC100" s="67"/>
      <c r="YD100" s="67"/>
      <c r="YE100" s="67"/>
      <c r="YF100" s="67"/>
      <c r="YG100" s="67"/>
      <c r="YH100" s="67"/>
      <c r="YI100" s="67"/>
      <c r="YJ100" s="67"/>
      <c r="YK100" s="67"/>
      <c r="YL100" s="67"/>
      <c r="YM100" s="67"/>
      <c r="YN100" s="67"/>
      <c r="YO100" s="67"/>
      <c r="YP100" s="67"/>
      <c r="YQ100" s="67"/>
      <c r="YR100" s="67"/>
    </row>
    <row r="101" spans="1:668" ht="18" customHeight="1" x14ac:dyDescent="0.25">
      <c r="A101" s="4" t="s">
        <v>25</v>
      </c>
      <c r="B101" s="5" t="s">
        <v>35</v>
      </c>
      <c r="C101" s="6" t="s">
        <v>87</v>
      </c>
      <c r="D101" s="11">
        <v>43839</v>
      </c>
      <c r="E101" s="11">
        <v>44561</v>
      </c>
      <c r="F101" s="7">
        <v>165000</v>
      </c>
      <c r="G101" s="6">
        <f>F101*0.0287</f>
        <v>4735.5</v>
      </c>
      <c r="H101" s="6">
        <v>27463.39</v>
      </c>
      <c r="I101" s="6">
        <v>4742.3999999999996</v>
      </c>
      <c r="J101" s="6">
        <v>0</v>
      </c>
      <c r="K101" s="6">
        <v>41591.29</v>
      </c>
      <c r="L101" s="80">
        <v>123408.71</v>
      </c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  <c r="IW101" s="67"/>
      <c r="IX101" s="67"/>
      <c r="IY101" s="67"/>
      <c r="IZ101" s="67"/>
      <c r="JA101" s="67"/>
      <c r="JB101" s="67"/>
      <c r="JC101" s="67"/>
      <c r="JD101" s="67"/>
      <c r="JE101" s="67"/>
      <c r="JF101" s="67"/>
      <c r="JG101" s="67"/>
      <c r="JH101" s="67"/>
      <c r="JI101" s="67"/>
      <c r="JJ101" s="67"/>
      <c r="JK101" s="67"/>
      <c r="JL101" s="67"/>
      <c r="JM101" s="67"/>
      <c r="JN101" s="67"/>
      <c r="JO101" s="67"/>
      <c r="JP101" s="67"/>
      <c r="JQ101" s="67"/>
      <c r="JR101" s="67"/>
      <c r="JS101" s="67"/>
      <c r="JT101" s="67"/>
      <c r="JU101" s="67"/>
      <c r="JV101" s="67"/>
      <c r="JW101" s="67"/>
      <c r="JX101" s="67"/>
      <c r="JY101" s="67"/>
      <c r="JZ101" s="67"/>
      <c r="KA101" s="67"/>
      <c r="KB101" s="67"/>
      <c r="KC101" s="67"/>
      <c r="KD101" s="67"/>
      <c r="KE101" s="67"/>
      <c r="KF101" s="67"/>
      <c r="KG101" s="67"/>
      <c r="KH101" s="67"/>
      <c r="KI101" s="67"/>
      <c r="KJ101" s="67"/>
      <c r="KK101" s="67"/>
      <c r="KL101" s="67"/>
      <c r="KM101" s="67"/>
      <c r="KN101" s="67"/>
      <c r="KO101" s="67"/>
      <c r="KP101" s="67"/>
      <c r="KQ101" s="67"/>
      <c r="KR101" s="67"/>
      <c r="KS101" s="67"/>
      <c r="KT101" s="67"/>
      <c r="KU101" s="67"/>
      <c r="KV101" s="67"/>
      <c r="KW101" s="67"/>
      <c r="KX101" s="67"/>
      <c r="KY101" s="67"/>
      <c r="KZ101" s="67"/>
      <c r="LA101" s="67"/>
      <c r="LB101" s="67"/>
      <c r="LC101" s="67"/>
      <c r="LD101" s="67"/>
      <c r="LE101" s="67"/>
      <c r="LF101" s="67"/>
      <c r="LG101" s="67"/>
      <c r="LH101" s="67"/>
      <c r="LI101" s="67"/>
      <c r="LJ101" s="67"/>
      <c r="LK101" s="67"/>
      <c r="LL101" s="67"/>
      <c r="LM101" s="67"/>
      <c r="LN101" s="67"/>
      <c r="LO101" s="67"/>
      <c r="LP101" s="67"/>
      <c r="LQ101" s="67"/>
      <c r="LR101" s="67"/>
      <c r="LS101" s="67"/>
      <c r="LT101" s="67"/>
      <c r="LU101" s="67"/>
      <c r="LV101" s="67"/>
      <c r="LW101" s="67"/>
      <c r="LX101" s="67"/>
      <c r="LY101" s="67"/>
      <c r="LZ101" s="67"/>
      <c r="MA101" s="67"/>
      <c r="MB101" s="67"/>
      <c r="MC101" s="67"/>
      <c r="MD101" s="67"/>
      <c r="ME101" s="67"/>
      <c r="MF101" s="67"/>
      <c r="MG101" s="67"/>
      <c r="MH101" s="67"/>
      <c r="MI101" s="67"/>
      <c r="MJ101" s="67"/>
      <c r="MK101" s="67"/>
      <c r="ML101" s="67"/>
      <c r="MM101" s="67"/>
      <c r="MN101" s="67"/>
      <c r="MO101" s="67"/>
      <c r="MP101" s="67"/>
      <c r="MQ101" s="67"/>
      <c r="MR101" s="67"/>
      <c r="MS101" s="67"/>
      <c r="MT101" s="67"/>
      <c r="MU101" s="67"/>
      <c r="MV101" s="67"/>
      <c r="MW101" s="67"/>
      <c r="MX101" s="67"/>
      <c r="MY101" s="67"/>
      <c r="MZ101" s="67"/>
      <c r="NA101" s="67"/>
      <c r="NB101" s="67"/>
      <c r="NC101" s="67"/>
      <c r="ND101" s="67"/>
      <c r="NE101" s="67"/>
      <c r="NF101" s="67"/>
      <c r="NG101" s="67"/>
      <c r="NH101" s="67"/>
      <c r="NI101" s="67"/>
      <c r="NJ101" s="67"/>
      <c r="NK101" s="67"/>
      <c r="NL101" s="67"/>
      <c r="NM101" s="67"/>
      <c r="NN101" s="67"/>
      <c r="NO101" s="67"/>
      <c r="NP101" s="67"/>
      <c r="NQ101" s="67"/>
      <c r="NR101" s="67"/>
      <c r="NS101" s="67"/>
      <c r="NT101" s="67"/>
      <c r="NU101" s="67"/>
      <c r="NV101" s="67"/>
      <c r="NW101" s="67"/>
      <c r="NX101" s="67"/>
      <c r="NY101" s="67"/>
      <c r="NZ101" s="67"/>
      <c r="OA101" s="67"/>
      <c r="OB101" s="67"/>
      <c r="OC101" s="67"/>
      <c r="OD101" s="67"/>
      <c r="OE101" s="67"/>
      <c r="OF101" s="67"/>
      <c r="OG101" s="67"/>
      <c r="OH101" s="67"/>
      <c r="OI101" s="67"/>
      <c r="OJ101" s="67"/>
      <c r="OK101" s="67"/>
      <c r="OL101" s="67"/>
      <c r="OM101" s="67"/>
      <c r="ON101" s="67"/>
      <c r="OO101" s="67"/>
      <c r="OP101" s="67"/>
      <c r="OQ101" s="67"/>
      <c r="OR101" s="67"/>
      <c r="OS101" s="67"/>
      <c r="OT101" s="67"/>
      <c r="OU101" s="67"/>
      <c r="OV101" s="67"/>
      <c r="OW101" s="67"/>
      <c r="OX101" s="67"/>
      <c r="OY101" s="67"/>
      <c r="OZ101" s="67"/>
      <c r="PA101" s="67"/>
      <c r="PB101" s="67"/>
      <c r="PC101" s="67"/>
      <c r="PD101" s="67"/>
      <c r="PE101" s="67"/>
      <c r="PF101" s="67"/>
      <c r="PG101" s="67"/>
      <c r="PH101" s="67"/>
      <c r="PI101" s="67"/>
      <c r="PJ101" s="67"/>
      <c r="PK101" s="67"/>
      <c r="PL101" s="67"/>
      <c r="PM101" s="67"/>
      <c r="PN101" s="67"/>
      <c r="PO101" s="67"/>
      <c r="PP101" s="67"/>
      <c r="PQ101" s="67"/>
      <c r="PR101" s="67"/>
      <c r="PS101" s="67"/>
      <c r="PT101" s="67"/>
      <c r="PU101" s="67"/>
      <c r="PV101" s="67"/>
      <c r="PW101" s="67"/>
      <c r="PX101" s="67"/>
      <c r="PY101" s="67"/>
      <c r="PZ101" s="67"/>
      <c r="QA101" s="67"/>
      <c r="QB101" s="67"/>
      <c r="QC101" s="67"/>
      <c r="QD101" s="67"/>
      <c r="QE101" s="67"/>
      <c r="QF101" s="67"/>
      <c r="QG101" s="67"/>
      <c r="QH101" s="67"/>
      <c r="QI101" s="67"/>
      <c r="QJ101" s="67"/>
      <c r="QK101" s="67"/>
      <c r="QL101" s="67"/>
      <c r="QM101" s="67"/>
      <c r="QN101" s="67"/>
      <c r="QO101" s="67"/>
      <c r="QP101" s="67"/>
      <c r="QQ101" s="67"/>
      <c r="QR101" s="67"/>
      <c r="QS101" s="67"/>
      <c r="QT101" s="67"/>
      <c r="QU101" s="67"/>
      <c r="QV101" s="67"/>
      <c r="QW101" s="67"/>
      <c r="QX101" s="67"/>
      <c r="QY101" s="67"/>
      <c r="QZ101" s="67"/>
      <c r="RA101" s="67"/>
      <c r="RB101" s="67"/>
      <c r="RC101" s="67"/>
      <c r="RD101" s="67"/>
      <c r="RE101" s="67"/>
      <c r="RF101" s="67"/>
      <c r="RG101" s="67"/>
      <c r="RH101" s="67"/>
      <c r="RI101" s="67"/>
      <c r="RJ101" s="67"/>
      <c r="RK101" s="67"/>
      <c r="RL101" s="67"/>
      <c r="RM101" s="67"/>
      <c r="RN101" s="67"/>
      <c r="RO101" s="67"/>
      <c r="RP101" s="67"/>
      <c r="RQ101" s="67"/>
      <c r="RR101" s="67"/>
      <c r="RS101" s="67"/>
      <c r="RT101" s="67"/>
      <c r="RU101" s="67"/>
      <c r="RV101" s="67"/>
      <c r="RW101" s="67"/>
      <c r="RX101" s="67"/>
      <c r="RY101" s="67"/>
      <c r="RZ101" s="67"/>
      <c r="SA101" s="67"/>
      <c r="SB101" s="67"/>
      <c r="SC101" s="67"/>
      <c r="SD101" s="67"/>
      <c r="SE101" s="67"/>
      <c r="SF101" s="67"/>
      <c r="SG101" s="67"/>
      <c r="SH101" s="67"/>
      <c r="SI101" s="67"/>
      <c r="SJ101" s="67"/>
      <c r="SK101" s="67"/>
      <c r="SL101" s="67"/>
      <c r="SM101" s="67"/>
      <c r="SN101" s="67"/>
      <c r="SO101" s="67"/>
      <c r="SP101" s="67"/>
      <c r="SQ101" s="67"/>
      <c r="SR101" s="67"/>
      <c r="SS101" s="67"/>
      <c r="ST101" s="67"/>
      <c r="SU101" s="67"/>
      <c r="SV101" s="67"/>
      <c r="SW101" s="67"/>
      <c r="SX101" s="67"/>
      <c r="SY101" s="67"/>
      <c r="SZ101" s="67"/>
      <c r="TA101" s="67"/>
      <c r="TB101" s="67"/>
      <c r="TC101" s="67"/>
      <c r="TD101" s="67"/>
      <c r="TE101" s="67"/>
      <c r="TF101" s="67"/>
      <c r="TG101" s="67"/>
      <c r="TH101" s="67"/>
      <c r="TI101" s="67"/>
      <c r="TJ101" s="67"/>
      <c r="TK101" s="67"/>
      <c r="TL101" s="67"/>
      <c r="TM101" s="67"/>
      <c r="TN101" s="67"/>
      <c r="TO101" s="67"/>
      <c r="TP101" s="67"/>
      <c r="TQ101" s="67"/>
      <c r="TR101" s="67"/>
      <c r="TS101" s="67"/>
      <c r="TT101" s="67"/>
      <c r="TU101" s="67"/>
      <c r="TV101" s="67"/>
      <c r="TW101" s="67"/>
      <c r="TX101" s="67"/>
      <c r="TY101" s="67"/>
      <c r="TZ101" s="67"/>
      <c r="UA101" s="67"/>
      <c r="UB101" s="67"/>
      <c r="UC101" s="67"/>
      <c r="UD101" s="67"/>
      <c r="UE101" s="67"/>
      <c r="UF101" s="67"/>
      <c r="UG101" s="67"/>
      <c r="UH101" s="67"/>
      <c r="UI101" s="67"/>
      <c r="UJ101" s="67"/>
      <c r="UK101" s="67"/>
      <c r="UL101" s="67"/>
      <c r="UM101" s="67"/>
      <c r="UN101" s="67"/>
      <c r="UO101" s="67"/>
      <c r="UP101" s="67"/>
      <c r="UQ101" s="67"/>
      <c r="UR101" s="67"/>
      <c r="US101" s="67"/>
      <c r="UT101" s="67"/>
      <c r="UU101" s="67"/>
      <c r="UV101" s="67"/>
      <c r="UW101" s="67"/>
      <c r="UX101" s="67"/>
      <c r="UY101" s="67"/>
      <c r="UZ101" s="67"/>
      <c r="VA101" s="67"/>
      <c r="VB101" s="67"/>
      <c r="VC101" s="67"/>
      <c r="VD101" s="67"/>
      <c r="VE101" s="67"/>
      <c r="VF101" s="67"/>
      <c r="VG101" s="67"/>
      <c r="VH101" s="67"/>
      <c r="VI101" s="67"/>
      <c r="VJ101" s="67"/>
      <c r="VK101" s="67"/>
      <c r="VL101" s="67"/>
      <c r="VM101" s="67"/>
      <c r="VN101" s="67"/>
      <c r="VO101" s="67"/>
      <c r="VP101" s="67"/>
      <c r="VQ101" s="67"/>
      <c r="VR101" s="67"/>
      <c r="VS101" s="67"/>
      <c r="VT101" s="67"/>
      <c r="VU101" s="67"/>
      <c r="VV101" s="67"/>
      <c r="VW101" s="67"/>
      <c r="VX101" s="67"/>
      <c r="VY101" s="67"/>
      <c r="VZ101" s="67"/>
      <c r="WA101" s="67"/>
      <c r="WB101" s="67"/>
      <c r="WC101" s="67"/>
      <c r="WD101" s="67"/>
      <c r="WE101" s="67"/>
      <c r="WF101" s="67"/>
      <c r="WG101" s="67"/>
      <c r="WH101" s="67"/>
      <c r="WI101" s="67"/>
      <c r="WJ101" s="67"/>
      <c r="WK101" s="67"/>
      <c r="WL101" s="67"/>
      <c r="WM101" s="67"/>
      <c r="WN101" s="67"/>
      <c r="WO101" s="67"/>
      <c r="WP101" s="67"/>
      <c r="WQ101" s="67"/>
      <c r="WR101" s="67"/>
      <c r="WS101" s="67"/>
      <c r="WT101" s="67"/>
      <c r="WU101" s="67"/>
      <c r="WV101" s="67"/>
      <c r="WW101" s="67"/>
      <c r="WX101" s="67"/>
      <c r="WY101" s="67"/>
      <c r="WZ101" s="67"/>
      <c r="XA101" s="67"/>
      <c r="XB101" s="67"/>
      <c r="XC101" s="67"/>
      <c r="XD101" s="67"/>
      <c r="XE101" s="67"/>
      <c r="XF101" s="67"/>
      <c r="XG101" s="67"/>
      <c r="XH101" s="67"/>
      <c r="XI101" s="67"/>
      <c r="XJ101" s="67"/>
      <c r="XK101" s="67"/>
      <c r="XL101" s="67"/>
      <c r="XM101" s="67"/>
      <c r="XN101" s="67"/>
      <c r="XO101" s="67"/>
      <c r="XP101" s="67"/>
      <c r="XQ101" s="67"/>
      <c r="XR101" s="67"/>
      <c r="XS101" s="67"/>
      <c r="XT101" s="67"/>
      <c r="XU101" s="67"/>
      <c r="XV101" s="67"/>
      <c r="XW101" s="67"/>
      <c r="XX101" s="67"/>
      <c r="XY101" s="67"/>
      <c r="XZ101" s="67"/>
      <c r="YA101" s="67"/>
      <c r="YB101" s="67"/>
      <c r="YC101" s="67"/>
      <c r="YD101" s="67"/>
      <c r="YE101" s="67"/>
      <c r="YF101" s="67"/>
      <c r="YG101" s="67"/>
      <c r="YH101" s="67"/>
      <c r="YI101" s="67"/>
      <c r="YJ101" s="67"/>
      <c r="YK101" s="67"/>
      <c r="YL101" s="67"/>
      <c r="YM101" s="67"/>
      <c r="YN101" s="67"/>
      <c r="YO101" s="67"/>
      <c r="YP101" s="67"/>
      <c r="YQ101" s="67"/>
      <c r="YR101" s="67"/>
    </row>
    <row r="102" spans="1:668" ht="12.75" customHeight="1" x14ac:dyDescent="0.25">
      <c r="A102" s="60" t="s">
        <v>15</v>
      </c>
      <c r="B102" s="13">
        <v>1</v>
      </c>
      <c r="C102" s="8"/>
      <c r="D102" s="60"/>
      <c r="E102" s="60"/>
      <c r="F102" s="8">
        <f>SUM(F101:F101)</f>
        <v>165000</v>
      </c>
      <c r="G102" s="8">
        <f t="shared" ref="G102:L102" si="19">SUM(G101:G101)</f>
        <v>4735.5</v>
      </c>
      <c r="H102" s="8">
        <f t="shared" si="19"/>
        <v>27463.39</v>
      </c>
      <c r="I102" s="8">
        <f t="shared" si="19"/>
        <v>4742.3999999999996</v>
      </c>
      <c r="J102" s="8">
        <f t="shared" si="19"/>
        <v>0</v>
      </c>
      <c r="K102" s="8">
        <f t="shared" si="19"/>
        <v>41591.29</v>
      </c>
      <c r="L102" s="81">
        <f t="shared" si="19"/>
        <v>123408.71</v>
      </c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  <c r="JB102" s="64"/>
      <c r="JC102" s="64"/>
      <c r="JD102" s="64"/>
      <c r="JE102" s="64"/>
      <c r="JF102" s="64"/>
      <c r="JG102" s="64"/>
      <c r="JH102" s="64"/>
      <c r="JI102" s="64"/>
      <c r="JJ102" s="64"/>
      <c r="JK102" s="64"/>
      <c r="JL102" s="64"/>
      <c r="JM102" s="64"/>
      <c r="JN102" s="64"/>
      <c r="JO102" s="64"/>
      <c r="JP102" s="64"/>
      <c r="JQ102" s="64"/>
      <c r="JR102" s="64"/>
      <c r="JS102" s="64"/>
      <c r="JT102" s="64"/>
      <c r="JU102" s="64"/>
      <c r="JV102" s="64"/>
      <c r="JW102" s="64"/>
      <c r="JX102" s="64"/>
      <c r="JY102" s="64"/>
      <c r="JZ102" s="64"/>
      <c r="KA102" s="64"/>
      <c r="KB102" s="64"/>
      <c r="KC102" s="64"/>
      <c r="KD102" s="64"/>
      <c r="KE102" s="64"/>
      <c r="KF102" s="64"/>
      <c r="KG102" s="64"/>
      <c r="KH102" s="64"/>
      <c r="KI102" s="64"/>
      <c r="KJ102" s="64"/>
      <c r="KK102" s="64"/>
      <c r="KL102" s="64"/>
      <c r="KM102" s="64"/>
      <c r="KN102" s="64"/>
      <c r="KO102" s="64"/>
      <c r="KP102" s="64"/>
      <c r="KQ102" s="64"/>
      <c r="KR102" s="64"/>
      <c r="KS102" s="64"/>
      <c r="KT102" s="64"/>
      <c r="KU102" s="64"/>
      <c r="KV102" s="64"/>
      <c r="KW102" s="64"/>
      <c r="KX102" s="64"/>
      <c r="KY102" s="64"/>
      <c r="KZ102" s="64"/>
      <c r="LA102" s="64"/>
      <c r="LB102" s="64"/>
      <c r="LC102" s="64"/>
      <c r="LD102" s="64"/>
      <c r="LE102" s="64"/>
      <c r="LF102" s="64"/>
      <c r="LG102" s="64"/>
      <c r="LH102" s="64"/>
      <c r="LI102" s="64"/>
      <c r="LJ102" s="64"/>
      <c r="LK102" s="64"/>
      <c r="LL102" s="64"/>
      <c r="LM102" s="64"/>
      <c r="LN102" s="64"/>
      <c r="LO102" s="64"/>
      <c r="LP102" s="64"/>
      <c r="LQ102" s="64"/>
      <c r="LR102" s="64"/>
      <c r="LS102" s="64"/>
      <c r="LT102" s="64"/>
      <c r="LU102" s="64"/>
      <c r="LV102" s="64"/>
      <c r="LW102" s="64"/>
      <c r="LX102" s="64"/>
      <c r="LY102" s="64"/>
      <c r="LZ102" s="64"/>
      <c r="MA102" s="64"/>
      <c r="MB102" s="64"/>
      <c r="MC102" s="64"/>
      <c r="MD102" s="64"/>
      <c r="ME102" s="64"/>
      <c r="MF102" s="64"/>
      <c r="MG102" s="64"/>
      <c r="MH102" s="64"/>
      <c r="MI102" s="64"/>
      <c r="MJ102" s="64"/>
      <c r="MK102" s="64"/>
      <c r="ML102" s="64"/>
      <c r="MM102" s="64"/>
      <c r="MN102" s="64"/>
      <c r="MO102" s="64"/>
      <c r="MP102" s="64"/>
      <c r="MQ102" s="64"/>
      <c r="MR102" s="64"/>
      <c r="MS102" s="64"/>
      <c r="MT102" s="64"/>
      <c r="MU102" s="64"/>
      <c r="MV102" s="64"/>
      <c r="MW102" s="64"/>
      <c r="MX102" s="64"/>
      <c r="MY102" s="64"/>
      <c r="MZ102" s="64"/>
      <c r="NA102" s="64"/>
      <c r="NB102" s="64"/>
      <c r="NC102" s="64"/>
      <c r="ND102" s="64"/>
      <c r="NE102" s="64"/>
      <c r="NF102" s="64"/>
      <c r="NG102" s="64"/>
      <c r="NH102" s="64"/>
      <c r="NI102" s="64"/>
      <c r="NJ102" s="64"/>
      <c r="NK102" s="64"/>
      <c r="NL102" s="64"/>
      <c r="NM102" s="64"/>
      <c r="NN102" s="64"/>
      <c r="NO102" s="64"/>
      <c r="NP102" s="64"/>
      <c r="NQ102" s="64"/>
      <c r="NR102" s="64"/>
      <c r="NS102" s="64"/>
      <c r="NT102" s="64"/>
      <c r="NU102" s="64"/>
      <c r="NV102" s="64"/>
      <c r="NW102" s="64"/>
      <c r="NX102" s="64"/>
      <c r="NY102" s="64"/>
      <c r="NZ102" s="64"/>
      <c r="OA102" s="64"/>
      <c r="OB102" s="64"/>
      <c r="OC102" s="64"/>
      <c r="OD102" s="64"/>
      <c r="OE102" s="64"/>
      <c r="OF102" s="64"/>
      <c r="OG102" s="64"/>
      <c r="OH102" s="64"/>
      <c r="OI102" s="64"/>
      <c r="OJ102" s="64"/>
      <c r="OK102" s="64"/>
      <c r="OL102" s="64"/>
      <c r="OM102" s="64"/>
      <c r="ON102" s="64"/>
      <c r="OO102" s="64"/>
      <c r="OP102" s="64"/>
      <c r="OQ102" s="64"/>
      <c r="OR102" s="64"/>
      <c r="OS102" s="64"/>
      <c r="OT102" s="64"/>
      <c r="OU102" s="64"/>
      <c r="OV102" s="64"/>
      <c r="OW102" s="64"/>
      <c r="OX102" s="64"/>
      <c r="OY102" s="64"/>
      <c r="OZ102" s="64"/>
      <c r="PA102" s="64"/>
      <c r="PB102" s="64"/>
      <c r="PC102" s="64"/>
      <c r="PD102" s="64"/>
      <c r="PE102" s="64"/>
      <c r="PF102" s="64"/>
      <c r="PG102" s="64"/>
      <c r="PH102" s="64"/>
      <c r="PI102" s="64"/>
      <c r="PJ102" s="64"/>
      <c r="PK102" s="64"/>
      <c r="PL102" s="64"/>
      <c r="PM102" s="64"/>
      <c r="PN102" s="64"/>
      <c r="PO102" s="64"/>
      <c r="PP102" s="64"/>
      <c r="PQ102" s="64"/>
      <c r="PR102" s="64"/>
      <c r="PS102" s="64"/>
      <c r="PT102" s="64"/>
      <c r="PU102" s="64"/>
      <c r="PV102" s="64"/>
      <c r="PW102" s="64"/>
      <c r="PX102" s="64"/>
      <c r="PY102" s="64"/>
      <c r="PZ102" s="64"/>
      <c r="QA102" s="64"/>
      <c r="QB102" s="64"/>
      <c r="QC102" s="64"/>
      <c r="QD102" s="64"/>
      <c r="QE102" s="64"/>
      <c r="QF102" s="64"/>
      <c r="QG102" s="64"/>
      <c r="QH102" s="64"/>
      <c r="QI102" s="64"/>
      <c r="QJ102" s="64"/>
      <c r="QK102" s="64"/>
      <c r="QL102" s="64"/>
      <c r="QM102" s="64"/>
      <c r="QN102" s="64"/>
      <c r="QO102" s="64"/>
      <c r="QP102" s="64"/>
      <c r="QQ102" s="64"/>
      <c r="QR102" s="64"/>
      <c r="QS102" s="64"/>
      <c r="QT102" s="64"/>
      <c r="QU102" s="64"/>
      <c r="QV102" s="64"/>
      <c r="QW102" s="64"/>
      <c r="QX102" s="64"/>
      <c r="QY102" s="64"/>
      <c r="QZ102" s="64"/>
      <c r="RA102" s="64"/>
      <c r="RB102" s="64"/>
      <c r="RC102" s="64"/>
      <c r="RD102" s="64"/>
      <c r="RE102" s="64"/>
      <c r="RF102" s="64"/>
      <c r="RG102" s="64"/>
      <c r="RH102" s="64"/>
      <c r="RI102" s="64"/>
      <c r="RJ102" s="64"/>
      <c r="RK102" s="64"/>
      <c r="RL102" s="64"/>
      <c r="RM102" s="64"/>
      <c r="RN102" s="64"/>
      <c r="RO102" s="64"/>
      <c r="RP102" s="64"/>
      <c r="RQ102" s="64"/>
      <c r="RR102" s="64"/>
      <c r="RS102" s="64"/>
      <c r="RT102" s="64"/>
      <c r="RU102" s="64"/>
      <c r="RV102" s="64"/>
      <c r="RW102" s="64"/>
      <c r="RX102" s="64"/>
      <c r="RY102" s="64"/>
      <c r="RZ102" s="64"/>
      <c r="SA102" s="64"/>
      <c r="SB102" s="64"/>
      <c r="SC102" s="64"/>
      <c r="SD102" s="64"/>
      <c r="SE102" s="64"/>
      <c r="SF102" s="64"/>
      <c r="SG102" s="64"/>
      <c r="SH102" s="64"/>
      <c r="SI102" s="64"/>
      <c r="SJ102" s="64"/>
      <c r="SK102" s="64"/>
      <c r="SL102" s="64"/>
      <c r="SM102" s="64"/>
      <c r="SN102" s="64"/>
      <c r="SO102" s="64"/>
      <c r="SP102" s="64"/>
      <c r="SQ102" s="64"/>
      <c r="SR102" s="64"/>
      <c r="SS102" s="64"/>
      <c r="ST102" s="64"/>
      <c r="SU102" s="64"/>
      <c r="SV102" s="64"/>
      <c r="SW102" s="64"/>
      <c r="SX102" s="64"/>
      <c r="SY102" s="64"/>
      <c r="SZ102" s="64"/>
      <c r="TA102" s="64"/>
      <c r="TB102" s="64"/>
      <c r="TC102" s="64"/>
      <c r="TD102" s="64"/>
      <c r="TE102" s="64"/>
      <c r="TF102" s="64"/>
      <c r="TG102" s="64"/>
      <c r="TH102" s="64"/>
      <c r="TI102" s="64"/>
      <c r="TJ102" s="64"/>
      <c r="TK102" s="64"/>
      <c r="TL102" s="64"/>
      <c r="TM102" s="64"/>
      <c r="TN102" s="64"/>
      <c r="TO102" s="64"/>
      <c r="TP102" s="64"/>
      <c r="TQ102" s="64"/>
      <c r="TR102" s="64"/>
      <c r="TS102" s="64"/>
      <c r="TT102" s="64"/>
      <c r="TU102" s="64"/>
      <c r="TV102" s="64"/>
      <c r="TW102" s="64"/>
      <c r="TX102" s="64"/>
      <c r="TY102" s="64"/>
      <c r="TZ102" s="64"/>
      <c r="UA102" s="64"/>
      <c r="UB102" s="64"/>
      <c r="UC102" s="64"/>
      <c r="UD102" s="64"/>
      <c r="UE102" s="64"/>
      <c r="UF102" s="64"/>
      <c r="UG102" s="64"/>
      <c r="UH102" s="64"/>
      <c r="UI102" s="64"/>
      <c r="UJ102" s="64"/>
      <c r="UK102" s="64"/>
      <c r="UL102" s="64"/>
      <c r="UM102" s="64"/>
      <c r="UN102" s="64"/>
      <c r="UO102" s="64"/>
      <c r="UP102" s="64"/>
      <c r="UQ102" s="64"/>
      <c r="UR102" s="64"/>
      <c r="US102" s="64"/>
      <c r="UT102" s="64"/>
      <c r="UU102" s="64"/>
      <c r="UV102" s="64"/>
      <c r="UW102" s="64"/>
      <c r="UX102" s="64"/>
      <c r="UY102" s="64"/>
      <c r="UZ102" s="64"/>
      <c r="VA102" s="64"/>
      <c r="VB102" s="64"/>
      <c r="VC102" s="64"/>
      <c r="VD102" s="64"/>
      <c r="VE102" s="64"/>
      <c r="VF102" s="64"/>
      <c r="VG102" s="64"/>
      <c r="VH102" s="64"/>
      <c r="VI102" s="64"/>
      <c r="VJ102" s="64"/>
      <c r="VK102" s="64"/>
      <c r="VL102" s="64"/>
      <c r="VM102" s="64"/>
      <c r="VN102" s="64"/>
      <c r="VO102" s="64"/>
      <c r="VP102" s="64"/>
      <c r="VQ102" s="64"/>
      <c r="VR102" s="64"/>
      <c r="VS102" s="64"/>
      <c r="VT102" s="64"/>
      <c r="VU102" s="64"/>
      <c r="VV102" s="64"/>
      <c r="VW102" s="64"/>
      <c r="VX102" s="64"/>
      <c r="VY102" s="64"/>
      <c r="VZ102" s="64"/>
      <c r="WA102" s="64"/>
      <c r="WB102" s="64"/>
      <c r="WC102" s="64"/>
      <c r="WD102" s="64"/>
      <c r="WE102" s="64"/>
      <c r="WF102" s="64"/>
      <c r="WG102" s="64"/>
      <c r="WH102" s="64"/>
      <c r="WI102" s="64"/>
      <c r="WJ102" s="64"/>
      <c r="WK102" s="64"/>
      <c r="WL102" s="64"/>
      <c r="WM102" s="64"/>
      <c r="WN102" s="64"/>
      <c r="WO102" s="64"/>
      <c r="WP102" s="64"/>
      <c r="WQ102" s="64"/>
      <c r="WR102" s="64"/>
      <c r="WS102" s="64"/>
      <c r="WT102" s="64"/>
      <c r="WU102" s="64"/>
      <c r="WV102" s="64"/>
      <c r="WW102" s="64"/>
      <c r="WX102" s="64"/>
      <c r="WY102" s="64"/>
      <c r="WZ102" s="64"/>
      <c r="XA102" s="64"/>
      <c r="XB102" s="64"/>
      <c r="XC102" s="64"/>
      <c r="XD102" s="64"/>
      <c r="XE102" s="64"/>
      <c r="XF102" s="64"/>
      <c r="XG102" s="64"/>
      <c r="XH102" s="64"/>
      <c r="XI102" s="64"/>
      <c r="XJ102" s="64"/>
      <c r="XK102" s="64"/>
      <c r="XL102" s="64"/>
      <c r="XM102" s="64"/>
      <c r="XN102" s="64"/>
      <c r="XO102" s="64"/>
      <c r="XP102" s="64"/>
      <c r="XQ102" s="64"/>
      <c r="XR102" s="64"/>
      <c r="XS102" s="64"/>
      <c r="XT102" s="64"/>
      <c r="XU102" s="64"/>
      <c r="XV102" s="64"/>
      <c r="XW102" s="64"/>
      <c r="XX102" s="64"/>
      <c r="XY102" s="64"/>
      <c r="XZ102" s="64"/>
      <c r="YA102" s="64"/>
      <c r="YB102" s="64"/>
      <c r="YC102" s="64"/>
      <c r="YD102" s="64"/>
      <c r="YE102" s="64"/>
      <c r="YF102" s="64"/>
      <c r="YG102" s="64"/>
      <c r="YH102" s="64"/>
      <c r="YI102" s="64"/>
      <c r="YJ102" s="64"/>
      <c r="YK102" s="64"/>
      <c r="YL102" s="64"/>
      <c r="YM102" s="64"/>
      <c r="YN102" s="64"/>
      <c r="YO102" s="64"/>
      <c r="YP102" s="64"/>
      <c r="YQ102" s="64"/>
      <c r="YR102" s="64"/>
    </row>
    <row r="103" spans="1:668" x14ac:dyDescent="0.25">
      <c r="A103" s="56" t="s">
        <v>78</v>
      </c>
      <c r="B103" s="3"/>
      <c r="C103" s="61"/>
      <c r="D103" s="57"/>
      <c r="E103" s="57"/>
    </row>
    <row r="104" spans="1:668" x14ac:dyDescent="0.25">
      <c r="A104" s="4" t="s">
        <v>61</v>
      </c>
      <c r="B104" s="5" t="s">
        <v>17</v>
      </c>
      <c r="C104" s="6" t="s">
        <v>86</v>
      </c>
      <c r="D104" s="11">
        <v>44197</v>
      </c>
      <c r="E104" s="11">
        <v>44560</v>
      </c>
      <c r="F104" s="7">
        <v>45000</v>
      </c>
      <c r="G104" s="6">
        <f t="shared" ref="G104:G108" si="20">F104*0.0287</f>
        <v>1291.5</v>
      </c>
      <c r="H104" s="6">
        <v>1148.33</v>
      </c>
      <c r="I104" s="6">
        <f t="shared" ref="I104:I108" si="21">F104*0.0304</f>
        <v>1368</v>
      </c>
      <c r="J104" s="6">
        <v>1625</v>
      </c>
      <c r="K104" s="6">
        <v>5432.83</v>
      </c>
      <c r="L104" s="80">
        <f t="shared" ref="L104:L108" si="22">F104-K104</f>
        <v>39567.17</v>
      </c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</row>
    <row r="105" spans="1:668" x14ac:dyDescent="0.25">
      <c r="A105" s="57" t="s">
        <v>133</v>
      </c>
      <c r="B105" s="5" t="s">
        <v>67</v>
      </c>
      <c r="C105" s="6" t="s">
        <v>87</v>
      </c>
      <c r="D105" s="11">
        <v>44354</v>
      </c>
      <c r="E105" s="11">
        <v>44560</v>
      </c>
      <c r="F105" s="7">
        <v>105000</v>
      </c>
      <c r="G105" s="6">
        <v>3013.5</v>
      </c>
      <c r="H105" s="6">
        <v>12943.96</v>
      </c>
      <c r="I105" s="6">
        <v>3192</v>
      </c>
      <c r="J105" s="6">
        <v>1350.12</v>
      </c>
      <c r="K105" s="6">
        <v>20499.580000000002</v>
      </c>
      <c r="L105" s="80">
        <v>84500.42</v>
      </c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</row>
    <row r="106" spans="1:668" x14ac:dyDescent="0.25">
      <c r="A106" s="4" t="s">
        <v>151</v>
      </c>
      <c r="B106" s="5" t="s">
        <v>51</v>
      </c>
      <c r="C106" s="6" t="s">
        <v>86</v>
      </c>
      <c r="D106" s="11">
        <v>44470</v>
      </c>
      <c r="E106" s="11">
        <v>44560</v>
      </c>
      <c r="F106" s="7">
        <v>70000</v>
      </c>
      <c r="G106" s="6">
        <v>2009</v>
      </c>
      <c r="H106" s="6">
        <v>5368.48</v>
      </c>
      <c r="I106" s="6">
        <v>2128</v>
      </c>
      <c r="J106" s="6">
        <v>0</v>
      </c>
      <c r="K106" s="6">
        <v>9505.48</v>
      </c>
      <c r="L106" s="80">
        <v>60494.52</v>
      </c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</row>
    <row r="107" spans="1:668" x14ac:dyDescent="0.25">
      <c r="A107" s="4" t="s">
        <v>135</v>
      </c>
      <c r="B107" s="5" t="s">
        <v>134</v>
      </c>
      <c r="C107" s="6" t="s">
        <v>86</v>
      </c>
      <c r="D107" s="11">
        <v>44354</v>
      </c>
      <c r="E107" s="11">
        <v>44560</v>
      </c>
      <c r="F107" s="7">
        <v>50000</v>
      </c>
      <c r="G107" s="6">
        <v>1435</v>
      </c>
      <c r="H107" s="6">
        <v>1854</v>
      </c>
      <c r="I107" s="6">
        <v>1520</v>
      </c>
      <c r="J107" s="6">
        <v>0</v>
      </c>
      <c r="K107" s="6">
        <v>4809</v>
      </c>
      <c r="L107" s="80">
        <v>45191</v>
      </c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  <c r="IU107" s="65"/>
      <c r="IV107" s="65"/>
      <c r="IW107" s="65"/>
      <c r="IX107" s="65"/>
      <c r="IY107" s="65"/>
      <c r="IZ107" s="65"/>
      <c r="JA107" s="65"/>
      <c r="JB107" s="65"/>
      <c r="JC107" s="65"/>
      <c r="JD107" s="65"/>
      <c r="JE107" s="65"/>
      <c r="JF107" s="65"/>
      <c r="JG107" s="65"/>
      <c r="JH107" s="65"/>
      <c r="JI107" s="65"/>
      <c r="JJ107" s="65"/>
      <c r="JK107" s="65"/>
      <c r="JL107" s="65"/>
      <c r="JM107" s="65"/>
      <c r="JN107" s="65"/>
      <c r="JO107" s="65"/>
      <c r="JP107" s="65"/>
      <c r="JQ107" s="65"/>
      <c r="JR107" s="65"/>
      <c r="JS107" s="65"/>
      <c r="JT107" s="65"/>
      <c r="JU107" s="65"/>
      <c r="JV107" s="65"/>
      <c r="JW107" s="65"/>
      <c r="JX107" s="65"/>
      <c r="JY107" s="65"/>
      <c r="JZ107" s="65"/>
      <c r="KA107" s="65"/>
      <c r="KB107" s="65"/>
      <c r="KC107" s="65"/>
      <c r="KD107" s="65"/>
      <c r="KE107" s="65"/>
      <c r="KF107" s="65"/>
      <c r="KG107" s="65"/>
      <c r="KH107" s="65"/>
      <c r="KI107" s="65"/>
      <c r="KJ107" s="65"/>
      <c r="KK107" s="65"/>
      <c r="KL107" s="65"/>
      <c r="KM107" s="65"/>
      <c r="KN107" s="65"/>
      <c r="KO107" s="65"/>
      <c r="KP107" s="65"/>
      <c r="KQ107" s="65"/>
      <c r="KR107" s="65"/>
      <c r="KS107" s="65"/>
      <c r="KT107" s="65"/>
      <c r="KU107" s="65"/>
      <c r="KV107" s="65"/>
      <c r="KW107" s="65"/>
      <c r="KX107" s="65"/>
      <c r="KY107" s="65"/>
      <c r="KZ107" s="65"/>
      <c r="LA107" s="65"/>
      <c r="LB107" s="65"/>
      <c r="LC107" s="65"/>
      <c r="LD107" s="65"/>
      <c r="LE107" s="65"/>
      <c r="LF107" s="65"/>
      <c r="LG107" s="65"/>
      <c r="LH107" s="65"/>
      <c r="LI107" s="65"/>
      <c r="LJ107" s="65"/>
      <c r="LK107" s="65"/>
      <c r="LL107" s="65"/>
      <c r="LM107" s="65"/>
      <c r="LN107" s="65"/>
      <c r="LO107" s="65"/>
      <c r="LP107" s="65"/>
      <c r="LQ107" s="65"/>
      <c r="LR107" s="65"/>
      <c r="LS107" s="65"/>
      <c r="LT107" s="65"/>
      <c r="LU107" s="65"/>
      <c r="LV107" s="65"/>
      <c r="LW107" s="65"/>
      <c r="LX107" s="65"/>
      <c r="LY107" s="65"/>
      <c r="LZ107" s="65"/>
      <c r="MA107" s="65"/>
      <c r="MB107" s="65"/>
      <c r="MC107" s="65"/>
      <c r="MD107" s="65"/>
      <c r="ME107" s="65"/>
      <c r="MF107" s="65"/>
      <c r="MG107" s="65"/>
      <c r="MH107" s="65"/>
      <c r="MI107" s="65"/>
      <c r="MJ107" s="65"/>
      <c r="MK107" s="65"/>
      <c r="ML107" s="65"/>
      <c r="MM107" s="65"/>
      <c r="MN107" s="65"/>
      <c r="MO107" s="65"/>
      <c r="MP107" s="65"/>
      <c r="MQ107" s="65"/>
      <c r="MR107" s="65"/>
      <c r="MS107" s="65"/>
      <c r="MT107" s="65"/>
      <c r="MU107" s="65"/>
      <c r="MV107" s="65"/>
      <c r="MW107" s="65"/>
      <c r="MX107" s="65"/>
      <c r="MY107" s="65"/>
      <c r="MZ107" s="65"/>
      <c r="NA107" s="65"/>
      <c r="NB107" s="65"/>
      <c r="NC107" s="65"/>
      <c r="ND107" s="65"/>
      <c r="NE107" s="65"/>
      <c r="NF107" s="65"/>
      <c r="NG107" s="65"/>
      <c r="NH107" s="65"/>
      <c r="NI107" s="65"/>
      <c r="NJ107" s="65"/>
      <c r="NK107" s="65"/>
      <c r="NL107" s="65"/>
      <c r="NM107" s="65"/>
      <c r="NN107" s="65"/>
      <c r="NO107" s="65"/>
      <c r="NP107" s="65"/>
      <c r="NQ107" s="65"/>
      <c r="NR107" s="65"/>
      <c r="NS107" s="65"/>
      <c r="NT107" s="65"/>
      <c r="NU107" s="65"/>
      <c r="NV107" s="65"/>
      <c r="NW107" s="65"/>
      <c r="NX107" s="65"/>
      <c r="NY107" s="65"/>
      <c r="NZ107" s="65"/>
      <c r="OA107" s="65"/>
      <c r="OB107" s="65"/>
      <c r="OC107" s="65"/>
      <c r="OD107" s="65"/>
      <c r="OE107" s="65"/>
      <c r="OF107" s="65"/>
      <c r="OG107" s="65"/>
      <c r="OH107" s="65"/>
      <c r="OI107" s="65"/>
      <c r="OJ107" s="65"/>
      <c r="OK107" s="65"/>
      <c r="OL107" s="65"/>
      <c r="OM107" s="65"/>
      <c r="ON107" s="65"/>
      <c r="OO107" s="65"/>
      <c r="OP107" s="65"/>
      <c r="OQ107" s="65"/>
      <c r="OR107" s="65"/>
      <c r="OS107" s="65"/>
      <c r="OT107" s="65"/>
      <c r="OU107" s="65"/>
      <c r="OV107" s="65"/>
      <c r="OW107" s="65"/>
      <c r="OX107" s="65"/>
      <c r="OY107" s="65"/>
      <c r="OZ107" s="65"/>
      <c r="PA107" s="65"/>
      <c r="PB107" s="65"/>
      <c r="PC107" s="65"/>
      <c r="PD107" s="65"/>
      <c r="PE107" s="65"/>
      <c r="PF107" s="65"/>
      <c r="PG107" s="65"/>
      <c r="PH107" s="65"/>
      <c r="PI107" s="65"/>
      <c r="PJ107" s="65"/>
      <c r="PK107" s="65"/>
      <c r="PL107" s="65"/>
      <c r="PM107" s="65"/>
      <c r="PN107" s="65"/>
      <c r="PO107" s="65"/>
      <c r="PP107" s="65"/>
      <c r="PQ107" s="65"/>
      <c r="PR107" s="65"/>
      <c r="PS107" s="65"/>
      <c r="PT107" s="65"/>
      <c r="PU107" s="65"/>
      <c r="PV107" s="65"/>
      <c r="PW107" s="65"/>
      <c r="PX107" s="65"/>
      <c r="PY107" s="65"/>
      <c r="PZ107" s="65"/>
      <c r="QA107" s="65"/>
      <c r="QB107" s="65"/>
      <c r="QC107" s="65"/>
      <c r="QD107" s="65"/>
      <c r="QE107" s="65"/>
      <c r="QF107" s="65"/>
      <c r="QG107" s="65"/>
      <c r="QH107" s="65"/>
      <c r="QI107" s="65"/>
      <c r="QJ107" s="65"/>
      <c r="QK107" s="65"/>
      <c r="QL107" s="65"/>
      <c r="QM107" s="65"/>
      <c r="QN107" s="65"/>
      <c r="QO107" s="65"/>
      <c r="QP107" s="65"/>
      <c r="QQ107" s="65"/>
      <c r="QR107" s="65"/>
      <c r="QS107" s="65"/>
      <c r="QT107" s="65"/>
      <c r="QU107" s="65"/>
      <c r="QV107" s="65"/>
      <c r="QW107" s="65"/>
      <c r="QX107" s="65"/>
      <c r="QY107" s="65"/>
      <c r="QZ107" s="65"/>
      <c r="RA107" s="65"/>
      <c r="RB107" s="65"/>
      <c r="RC107" s="65"/>
      <c r="RD107" s="65"/>
      <c r="RE107" s="65"/>
      <c r="RF107" s="65"/>
      <c r="RG107" s="65"/>
      <c r="RH107" s="65"/>
      <c r="RI107" s="65"/>
      <c r="RJ107" s="65"/>
      <c r="RK107" s="65"/>
      <c r="RL107" s="65"/>
      <c r="RM107" s="65"/>
      <c r="RN107" s="65"/>
      <c r="RO107" s="65"/>
      <c r="RP107" s="65"/>
      <c r="RQ107" s="65"/>
      <c r="RR107" s="65"/>
      <c r="RS107" s="65"/>
      <c r="RT107" s="65"/>
      <c r="RU107" s="65"/>
      <c r="RV107" s="65"/>
      <c r="RW107" s="65"/>
      <c r="RX107" s="65"/>
      <c r="RY107" s="65"/>
      <c r="RZ107" s="65"/>
      <c r="SA107" s="65"/>
      <c r="SB107" s="65"/>
      <c r="SC107" s="65"/>
      <c r="SD107" s="65"/>
      <c r="SE107" s="65"/>
      <c r="SF107" s="65"/>
      <c r="SG107" s="65"/>
      <c r="SH107" s="65"/>
      <c r="SI107" s="65"/>
      <c r="SJ107" s="65"/>
      <c r="SK107" s="65"/>
      <c r="SL107" s="65"/>
      <c r="SM107" s="65"/>
      <c r="SN107" s="65"/>
      <c r="SO107" s="65"/>
      <c r="SP107" s="65"/>
      <c r="SQ107" s="65"/>
      <c r="SR107" s="65"/>
      <c r="SS107" s="65"/>
      <c r="ST107" s="65"/>
      <c r="SU107" s="65"/>
      <c r="SV107" s="65"/>
      <c r="SW107" s="65"/>
      <c r="SX107" s="65"/>
      <c r="SY107" s="65"/>
      <c r="SZ107" s="65"/>
      <c r="TA107" s="65"/>
      <c r="TB107" s="65"/>
      <c r="TC107" s="65"/>
      <c r="TD107" s="65"/>
      <c r="TE107" s="65"/>
      <c r="TF107" s="65"/>
      <c r="TG107" s="65"/>
      <c r="TH107" s="65"/>
      <c r="TI107" s="65"/>
      <c r="TJ107" s="65"/>
      <c r="TK107" s="65"/>
      <c r="TL107" s="65"/>
      <c r="TM107" s="65"/>
      <c r="TN107" s="65"/>
      <c r="TO107" s="65"/>
      <c r="TP107" s="65"/>
      <c r="TQ107" s="65"/>
      <c r="TR107" s="65"/>
      <c r="TS107" s="65"/>
      <c r="TT107" s="65"/>
      <c r="TU107" s="65"/>
      <c r="TV107" s="65"/>
      <c r="TW107" s="65"/>
      <c r="TX107" s="65"/>
      <c r="TY107" s="65"/>
      <c r="TZ107" s="65"/>
      <c r="UA107" s="65"/>
      <c r="UB107" s="65"/>
      <c r="UC107" s="65"/>
      <c r="UD107" s="65"/>
      <c r="UE107" s="65"/>
      <c r="UF107" s="65"/>
      <c r="UG107" s="65"/>
      <c r="UH107" s="65"/>
      <c r="UI107" s="65"/>
      <c r="UJ107" s="65"/>
      <c r="UK107" s="65"/>
      <c r="UL107" s="65"/>
      <c r="UM107" s="65"/>
      <c r="UN107" s="65"/>
      <c r="UO107" s="65"/>
      <c r="UP107" s="65"/>
      <c r="UQ107" s="65"/>
      <c r="UR107" s="65"/>
      <c r="US107" s="65"/>
      <c r="UT107" s="65"/>
      <c r="UU107" s="65"/>
      <c r="UV107" s="65"/>
      <c r="UW107" s="65"/>
      <c r="UX107" s="65"/>
      <c r="UY107" s="65"/>
      <c r="UZ107" s="65"/>
      <c r="VA107" s="65"/>
      <c r="VB107" s="65"/>
      <c r="VC107" s="65"/>
      <c r="VD107" s="65"/>
      <c r="VE107" s="65"/>
      <c r="VF107" s="65"/>
      <c r="VG107" s="65"/>
      <c r="VH107" s="65"/>
      <c r="VI107" s="65"/>
      <c r="VJ107" s="65"/>
      <c r="VK107" s="65"/>
      <c r="VL107" s="65"/>
      <c r="VM107" s="65"/>
      <c r="VN107" s="65"/>
      <c r="VO107" s="65"/>
      <c r="VP107" s="65"/>
      <c r="VQ107" s="65"/>
      <c r="VR107" s="65"/>
      <c r="VS107" s="65"/>
      <c r="VT107" s="65"/>
      <c r="VU107" s="65"/>
      <c r="VV107" s="65"/>
      <c r="VW107" s="65"/>
      <c r="VX107" s="65"/>
      <c r="VY107" s="65"/>
      <c r="VZ107" s="65"/>
      <c r="WA107" s="65"/>
      <c r="WB107" s="65"/>
      <c r="WC107" s="65"/>
      <c r="WD107" s="65"/>
      <c r="WE107" s="65"/>
      <c r="WF107" s="65"/>
      <c r="WG107" s="65"/>
      <c r="WH107" s="65"/>
      <c r="WI107" s="65"/>
      <c r="WJ107" s="65"/>
      <c r="WK107" s="65"/>
      <c r="WL107" s="65"/>
      <c r="WM107" s="65"/>
      <c r="WN107" s="65"/>
      <c r="WO107" s="65"/>
      <c r="WP107" s="65"/>
      <c r="WQ107" s="65"/>
      <c r="WR107" s="65"/>
      <c r="WS107" s="65"/>
      <c r="WT107" s="65"/>
      <c r="WU107" s="65"/>
      <c r="WV107" s="65"/>
      <c r="WW107" s="65"/>
      <c r="WX107" s="65"/>
      <c r="WY107" s="65"/>
      <c r="WZ107" s="65"/>
      <c r="XA107" s="65"/>
      <c r="XB107" s="65"/>
      <c r="XC107" s="65"/>
      <c r="XD107" s="65"/>
      <c r="XE107" s="65"/>
      <c r="XF107" s="65"/>
      <c r="XG107" s="65"/>
      <c r="XH107" s="65"/>
      <c r="XI107" s="65"/>
      <c r="XJ107" s="65"/>
      <c r="XK107" s="65"/>
      <c r="XL107" s="65"/>
      <c r="XM107" s="65"/>
      <c r="XN107" s="65"/>
      <c r="XO107" s="65"/>
      <c r="XP107" s="65"/>
      <c r="XQ107" s="65"/>
      <c r="XR107" s="65"/>
      <c r="XS107" s="65"/>
      <c r="XT107" s="65"/>
      <c r="XU107" s="65"/>
      <c r="XV107" s="65"/>
      <c r="XW107" s="65"/>
      <c r="XX107" s="65"/>
      <c r="XY107" s="65"/>
      <c r="XZ107" s="65"/>
      <c r="YA107" s="65"/>
      <c r="YB107" s="65"/>
      <c r="YC107" s="65"/>
      <c r="YD107" s="65"/>
      <c r="YE107" s="65"/>
      <c r="YF107" s="65"/>
      <c r="YG107" s="65"/>
      <c r="YH107" s="65"/>
      <c r="YI107" s="65"/>
      <c r="YJ107" s="65"/>
      <c r="YK107" s="65"/>
      <c r="YL107" s="65"/>
      <c r="YM107" s="65"/>
      <c r="YN107" s="65"/>
      <c r="YO107" s="65"/>
      <c r="YP107" s="65"/>
      <c r="YQ107" s="65"/>
      <c r="YR107" s="65"/>
    </row>
    <row r="108" spans="1:668" x14ac:dyDescent="0.25">
      <c r="A108" s="4" t="s">
        <v>62</v>
      </c>
      <c r="B108" s="5" t="s">
        <v>17</v>
      </c>
      <c r="C108" s="6" t="s">
        <v>87</v>
      </c>
      <c r="D108" s="11">
        <v>44197</v>
      </c>
      <c r="E108" s="11">
        <v>44560</v>
      </c>
      <c r="F108" s="7">
        <v>45000</v>
      </c>
      <c r="G108" s="6">
        <f t="shared" si="20"/>
        <v>1291.5</v>
      </c>
      <c r="H108" s="6">
        <v>1148.33</v>
      </c>
      <c r="I108" s="6">
        <f t="shared" si="21"/>
        <v>1368</v>
      </c>
      <c r="J108" s="6">
        <v>1766.67</v>
      </c>
      <c r="K108" s="6">
        <v>5574.5</v>
      </c>
      <c r="L108" s="80">
        <f t="shared" si="22"/>
        <v>39425.5</v>
      </c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  <c r="IW108" s="65"/>
      <c r="IX108" s="65"/>
      <c r="IY108" s="65"/>
      <c r="IZ108" s="65"/>
      <c r="JA108" s="65"/>
      <c r="JB108" s="65"/>
      <c r="JC108" s="65"/>
      <c r="JD108" s="65"/>
      <c r="JE108" s="65"/>
      <c r="JF108" s="65"/>
      <c r="JG108" s="65"/>
      <c r="JH108" s="65"/>
      <c r="JI108" s="65"/>
      <c r="JJ108" s="65"/>
      <c r="JK108" s="65"/>
      <c r="JL108" s="65"/>
      <c r="JM108" s="65"/>
      <c r="JN108" s="65"/>
      <c r="JO108" s="65"/>
      <c r="JP108" s="65"/>
      <c r="JQ108" s="65"/>
      <c r="JR108" s="65"/>
      <c r="JS108" s="65"/>
      <c r="JT108" s="65"/>
      <c r="JU108" s="65"/>
      <c r="JV108" s="65"/>
      <c r="JW108" s="65"/>
      <c r="JX108" s="65"/>
      <c r="JY108" s="65"/>
      <c r="JZ108" s="65"/>
      <c r="KA108" s="65"/>
      <c r="KB108" s="65"/>
      <c r="KC108" s="65"/>
      <c r="KD108" s="65"/>
      <c r="KE108" s="65"/>
      <c r="KF108" s="65"/>
      <c r="KG108" s="65"/>
      <c r="KH108" s="65"/>
      <c r="KI108" s="65"/>
      <c r="KJ108" s="65"/>
      <c r="KK108" s="65"/>
      <c r="KL108" s="65"/>
      <c r="KM108" s="65"/>
      <c r="KN108" s="65"/>
      <c r="KO108" s="65"/>
      <c r="KP108" s="65"/>
      <c r="KQ108" s="65"/>
      <c r="KR108" s="65"/>
      <c r="KS108" s="65"/>
      <c r="KT108" s="65"/>
      <c r="KU108" s="65"/>
      <c r="KV108" s="65"/>
      <c r="KW108" s="65"/>
      <c r="KX108" s="65"/>
      <c r="KY108" s="65"/>
      <c r="KZ108" s="65"/>
      <c r="LA108" s="65"/>
      <c r="LB108" s="65"/>
      <c r="LC108" s="65"/>
      <c r="LD108" s="65"/>
      <c r="LE108" s="65"/>
      <c r="LF108" s="65"/>
      <c r="LG108" s="65"/>
      <c r="LH108" s="65"/>
      <c r="LI108" s="65"/>
      <c r="LJ108" s="65"/>
      <c r="LK108" s="65"/>
      <c r="LL108" s="65"/>
      <c r="LM108" s="65"/>
      <c r="LN108" s="65"/>
      <c r="LO108" s="65"/>
      <c r="LP108" s="65"/>
      <c r="LQ108" s="65"/>
      <c r="LR108" s="65"/>
      <c r="LS108" s="65"/>
      <c r="LT108" s="65"/>
      <c r="LU108" s="65"/>
      <c r="LV108" s="65"/>
      <c r="LW108" s="65"/>
      <c r="LX108" s="65"/>
      <c r="LY108" s="65"/>
      <c r="LZ108" s="65"/>
      <c r="MA108" s="65"/>
      <c r="MB108" s="65"/>
      <c r="MC108" s="65"/>
      <c r="MD108" s="65"/>
      <c r="ME108" s="65"/>
      <c r="MF108" s="65"/>
      <c r="MG108" s="65"/>
      <c r="MH108" s="65"/>
      <c r="MI108" s="65"/>
      <c r="MJ108" s="65"/>
      <c r="MK108" s="65"/>
      <c r="ML108" s="65"/>
      <c r="MM108" s="65"/>
      <c r="MN108" s="65"/>
      <c r="MO108" s="65"/>
      <c r="MP108" s="65"/>
      <c r="MQ108" s="65"/>
      <c r="MR108" s="65"/>
      <c r="MS108" s="65"/>
      <c r="MT108" s="65"/>
      <c r="MU108" s="65"/>
      <c r="MV108" s="65"/>
      <c r="MW108" s="65"/>
      <c r="MX108" s="65"/>
      <c r="MY108" s="65"/>
      <c r="MZ108" s="65"/>
      <c r="NA108" s="65"/>
      <c r="NB108" s="65"/>
      <c r="NC108" s="65"/>
      <c r="ND108" s="65"/>
      <c r="NE108" s="65"/>
      <c r="NF108" s="65"/>
      <c r="NG108" s="65"/>
      <c r="NH108" s="65"/>
      <c r="NI108" s="65"/>
      <c r="NJ108" s="65"/>
      <c r="NK108" s="65"/>
      <c r="NL108" s="65"/>
      <c r="NM108" s="65"/>
      <c r="NN108" s="65"/>
      <c r="NO108" s="65"/>
      <c r="NP108" s="65"/>
      <c r="NQ108" s="65"/>
      <c r="NR108" s="65"/>
      <c r="NS108" s="65"/>
      <c r="NT108" s="65"/>
      <c r="NU108" s="65"/>
      <c r="NV108" s="65"/>
      <c r="NW108" s="65"/>
      <c r="NX108" s="65"/>
      <c r="NY108" s="65"/>
      <c r="NZ108" s="65"/>
      <c r="OA108" s="65"/>
      <c r="OB108" s="65"/>
      <c r="OC108" s="65"/>
      <c r="OD108" s="65"/>
      <c r="OE108" s="65"/>
      <c r="OF108" s="65"/>
      <c r="OG108" s="65"/>
      <c r="OH108" s="65"/>
      <c r="OI108" s="65"/>
      <c r="OJ108" s="65"/>
      <c r="OK108" s="65"/>
      <c r="OL108" s="65"/>
      <c r="OM108" s="65"/>
      <c r="ON108" s="65"/>
      <c r="OO108" s="65"/>
      <c r="OP108" s="65"/>
      <c r="OQ108" s="65"/>
      <c r="OR108" s="65"/>
      <c r="OS108" s="65"/>
      <c r="OT108" s="65"/>
      <c r="OU108" s="65"/>
      <c r="OV108" s="65"/>
      <c r="OW108" s="65"/>
      <c r="OX108" s="65"/>
      <c r="OY108" s="65"/>
      <c r="OZ108" s="65"/>
      <c r="PA108" s="65"/>
      <c r="PB108" s="65"/>
      <c r="PC108" s="65"/>
      <c r="PD108" s="65"/>
      <c r="PE108" s="65"/>
      <c r="PF108" s="65"/>
      <c r="PG108" s="65"/>
      <c r="PH108" s="65"/>
      <c r="PI108" s="65"/>
      <c r="PJ108" s="65"/>
      <c r="PK108" s="65"/>
      <c r="PL108" s="65"/>
      <c r="PM108" s="65"/>
      <c r="PN108" s="65"/>
      <c r="PO108" s="65"/>
      <c r="PP108" s="65"/>
      <c r="PQ108" s="65"/>
      <c r="PR108" s="65"/>
      <c r="PS108" s="65"/>
      <c r="PT108" s="65"/>
      <c r="PU108" s="65"/>
      <c r="PV108" s="65"/>
      <c r="PW108" s="65"/>
      <c r="PX108" s="65"/>
      <c r="PY108" s="65"/>
      <c r="PZ108" s="65"/>
      <c r="QA108" s="65"/>
      <c r="QB108" s="65"/>
      <c r="QC108" s="65"/>
      <c r="QD108" s="65"/>
      <c r="QE108" s="65"/>
      <c r="QF108" s="65"/>
      <c r="QG108" s="65"/>
      <c r="QH108" s="65"/>
      <c r="QI108" s="65"/>
      <c r="QJ108" s="65"/>
      <c r="QK108" s="65"/>
      <c r="QL108" s="65"/>
      <c r="QM108" s="65"/>
      <c r="QN108" s="65"/>
      <c r="QO108" s="65"/>
      <c r="QP108" s="65"/>
      <c r="QQ108" s="65"/>
      <c r="QR108" s="65"/>
      <c r="QS108" s="65"/>
      <c r="QT108" s="65"/>
      <c r="QU108" s="65"/>
      <c r="QV108" s="65"/>
      <c r="QW108" s="65"/>
      <c r="QX108" s="65"/>
      <c r="QY108" s="65"/>
      <c r="QZ108" s="65"/>
      <c r="RA108" s="65"/>
      <c r="RB108" s="65"/>
      <c r="RC108" s="65"/>
      <c r="RD108" s="65"/>
      <c r="RE108" s="65"/>
      <c r="RF108" s="65"/>
      <c r="RG108" s="65"/>
      <c r="RH108" s="65"/>
      <c r="RI108" s="65"/>
      <c r="RJ108" s="65"/>
      <c r="RK108" s="65"/>
      <c r="RL108" s="65"/>
      <c r="RM108" s="65"/>
      <c r="RN108" s="65"/>
      <c r="RO108" s="65"/>
      <c r="RP108" s="65"/>
      <c r="RQ108" s="65"/>
      <c r="RR108" s="65"/>
      <c r="RS108" s="65"/>
      <c r="RT108" s="65"/>
      <c r="RU108" s="65"/>
      <c r="RV108" s="65"/>
      <c r="RW108" s="65"/>
      <c r="RX108" s="65"/>
      <c r="RY108" s="65"/>
      <c r="RZ108" s="65"/>
      <c r="SA108" s="65"/>
      <c r="SB108" s="65"/>
      <c r="SC108" s="65"/>
      <c r="SD108" s="65"/>
      <c r="SE108" s="65"/>
      <c r="SF108" s="65"/>
      <c r="SG108" s="65"/>
      <c r="SH108" s="65"/>
      <c r="SI108" s="65"/>
      <c r="SJ108" s="65"/>
      <c r="SK108" s="65"/>
      <c r="SL108" s="65"/>
      <c r="SM108" s="65"/>
      <c r="SN108" s="65"/>
      <c r="SO108" s="65"/>
      <c r="SP108" s="65"/>
      <c r="SQ108" s="65"/>
      <c r="SR108" s="65"/>
      <c r="SS108" s="65"/>
      <c r="ST108" s="65"/>
      <c r="SU108" s="65"/>
      <c r="SV108" s="65"/>
      <c r="SW108" s="65"/>
      <c r="SX108" s="65"/>
      <c r="SY108" s="65"/>
      <c r="SZ108" s="65"/>
      <c r="TA108" s="65"/>
      <c r="TB108" s="65"/>
      <c r="TC108" s="65"/>
      <c r="TD108" s="65"/>
      <c r="TE108" s="65"/>
      <c r="TF108" s="65"/>
      <c r="TG108" s="65"/>
      <c r="TH108" s="65"/>
      <c r="TI108" s="65"/>
      <c r="TJ108" s="65"/>
      <c r="TK108" s="65"/>
      <c r="TL108" s="65"/>
      <c r="TM108" s="65"/>
      <c r="TN108" s="65"/>
      <c r="TO108" s="65"/>
      <c r="TP108" s="65"/>
      <c r="TQ108" s="65"/>
      <c r="TR108" s="65"/>
      <c r="TS108" s="65"/>
      <c r="TT108" s="65"/>
      <c r="TU108" s="65"/>
      <c r="TV108" s="65"/>
      <c r="TW108" s="65"/>
      <c r="TX108" s="65"/>
      <c r="TY108" s="65"/>
      <c r="TZ108" s="65"/>
      <c r="UA108" s="65"/>
      <c r="UB108" s="65"/>
      <c r="UC108" s="65"/>
      <c r="UD108" s="65"/>
      <c r="UE108" s="65"/>
      <c r="UF108" s="65"/>
      <c r="UG108" s="65"/>
      <c r="UH108" s="65"/>
      <c r="UI108" s="65"/>
      <c r="UJ108" s="65"/>
      <c r="UK108" s="65"/>
      <c r="UL108" s="65"/>
      <c r="UM108" s="65"/>
      <c r="UN108" s="65"/>
      <c r="UO108" s="65"/>
      <c r="UP108" s="65"/>
      <c r="UQ108" s="65"/>
      <c r="UR108" s="65"/>
      <c r="US108" s="65"/>
      <c r="UT108" s="65"/>
      <c r="UU108" s="65"/>
      <c r="UV108" s="65"/>
      <c r="UW108" s="65"/>
      <c r="UX108" s="65"/>
      <c r="UY108" s="65"/>
      <c r="UZ108" s="65"/>
      <c r="VA108" s="65"/>
      <c r="VB108" s="65"/>
      <c r="VC108" s="65"/>
      <c r="VD108" s="65"/>
      <c r="VE108" s="65"/>
      <c r="VF108" s="65"/>
      <c r="VG108" s="65"/>
      <c r="VH108" s="65"/>
      <c r="VI108" s="65"/>
      <c r="VJ108" s="65"/>
      <c r="VK108" s="65"/>
      <c r="VL108" s="65"/>
      <c r="VM108" s="65"/>
      <c r="VN108" s="65"/>
      <c r="VO108" s="65"/>
      <c r="VP108" s="65"/>
      <c r="VQ108" s="65"/>
      <c r="VR108" s="65"/>
      <c r="VS108" s="65"/>
      <c r="VT108" s="65"/>
      <c r="VU108" s="65"/>
      <c r="VV108" s="65"/>
      <c r="VW108" s="65"/>
      <c r="VX108" s="65"/>
      <c r="VY108" s="65"/>
      <c r="VZ108" s="65"/>
      <c r="WA108" s="65"/>
      <c r="WB108" s="65"/>
      <c r="WC108" s="65"/>
      <c r="WD108" s="65"/>
      <c r="WE108" s="65"/>
      <c r="WF108" s="65"/>
      <c r="WG108" s="65"/>
      <c r="WH108" s="65"/>
      <c r="WI108" s="65"/>
      <c r="WJ108" s="65"/>
      <c r="WK108" s="65"/>
      <c r="WL108" s="65"/>
      <c r="WM108" s="65"/>
      <c r="WN108" s="65"/>
      <c r="WO108" s="65"/>
      <c r="WP108" s="65"/>
      <c r="WQ108" s="65"/>
      <c r="WR108" s="65"/>
      <c r="WS108" s="65"/>
      <c r="WT108" s="65"/>
      <c r="WU108" s="65"/>
      <c r="WV108" s="65"/>
      <c r="WW108" s="65"/>
      <c r="WX108" s="65"/>
      <c r="WY108" s="65"/>
      <c r="WZ108" s="65"/>
      <c r="XA108" s="65"/>
      <c r="XB108" s="65"/>
      <c r="XC108" s="65"/>
      <c r="XD108" s="65"/>
      <c r="XE108" s="65"/>
      <c r="XF108" s="65"/>
      <c r="XG108" s="65"/>
      <c r="XH108" s="65"/>
      <c r="XI108" s="65"/>
      <c r="XJ108" s="65"/>
      <c r="XK108" s="65"/>
      <c r="XL108" s="65"/>
      <c r="XM108" s="65"/>
      <c r="XN108" s="65"/>
      <c r="XO108" s="65"/>
      <c r="XP108" s="65"/>
      <c r="XQ108" s="65"/>
      <c r="XR108" s="65"/>
      <c r="XS108" s="65"/>
      <c r="XT108" s="65"/>
      <c r="XU108" s="65"/>
      <c r="XV108" s="65"/>
      <c r="XW108" s="65"/>
      <c r="XX108" s="65"/>
      <c r="XY108" s="65"/>
      <c r="XZ108" s="65"/>
      <c r="YA108" s="65"/>
      <c r="YB108" s="65"/>
      <c r="YC108" s="65"/>
      <c r="YD108" s="65"/>
      <c r="YE108" s="65"/>
      <c r="YF108" s="65"/>
      <c r="YG108" s="65"/>
      <c r="YH108" s="65"/>
      <c r="YI108" s="65"/>
      <c r="YJ108" s="65"/>
      <c r="YK108" s="65"/>
      <c r="YL108" s="65"/>
      <c r="YM108" s="65"/>
      <c r="YN108" s="65"/>
      <c r="YO108" s="65"/>
      <c r="YP108" s="65"/>
      <c r="YQ108" s="65"/>
      <c r="YR108" s="65"/>
    </row>
    <row r="109" spans="1:668" x14ac:dyDescent="0.25">
      <c r="A109" s="60" t="s">
        <v>15</v>
      </c>
      <c r="B109" s="13">
        <v>5</v>
      </c>
      <c r="C109" s="8"/>
      <c r="D109" s="60"/>
      <c r="E109" s="60"/>
      <c r="F109" s="8">
        <f t="shared" ref="F109:L109" si="23">SUM(F104:F108)</f>
        <v>315000</v>
      </c>
      <c r="G109" s="8">
        <f t="shared" si="23"/>
        <v>9040.5</v>
      </c>
      <c r="H109" s="8">
        <f t="shared" si="23"/>
        <v>22463.1</v>
      </c>
      <c r="I109" s="8">
        <f t="shared" si="23"/>
        <v>9576</v>
      </c>
      <c r="J109" s="8">
        <f t="shared" si="23"/>
        <v>4741.79</v>
      </c>
      <c r="K109" s="8">
        <f t="shared" si="23"/>
        <v>45821.39</v>
      </c>
      <c r="L109" s="81">
        <f t="shared" si="23"/>
        <v>269178.61</v>
      </c>
      <c r="M109" s="67"/>
      <c r="N109" s="67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  <c r="IU109" s="74"/>
      <c r="IV109" s="74"/>
      <c r="IW109" s="74"/>
      <c r="IX109" s="74"/>
      <c r="IY109" s="74"/>
      <c r="IZ109" s="74"/>
      <c r="JA109" s="74"/>
      <c r="JB109" s="74"/>
      <c r="JC109" s="74"/>
      <c r="JD109" s="74"/>
      <c r="JE109" s="74"/>
      <c r="JF109" s="74"/>
      <c r="JG109" s="74"/>
      <c r="JH109" s="74"/>
      <c r="JI109" s="74"/>
      <c r="JJ109" s="74"/>
      <c r="JK109" s="74"/>
      <c r="JL109" s="74"/>
      <c r="JM109" s="74"/>
      <c r="JN109" s="74"/>
      <c r="JO109" s="74"/>
      <c r="JP109" s="74"/>
      <c r="JQ109" s="74"/>
      <c r="JR109" s="74"/>
      <c r="JS109" s="74"/>
      <c r="JT109" s="74"/>
      <c r="JU109" s="74"/>
      <c r="JV109" s="74"/>
      <c r="JW109" s="74"/>
      <c r="JX109" s="74"/>
      <c r="JY109" s="74"/>
      <c r="JZ109" s="74"/>
      <c r="KA109" s="74"/>
      <c r="KB109" s="74"/>
      <c r="KC109" s="74"/>
      <c r="KD109" s="74"/>
      <c r="KE109" s="74"/>
      <c r="KF109" s="74"/>
      <c r="KG109" s="74"/>
      <c r="KH109" s="74"/>
      <c r="KI109" s="74"/>
      <c r="KJ109" s="74"/>
      <c r="KK109" s="74"/>
      <c r="KL109" s="74"/>
      <c r="KM109" s="74"/>
      <c r="KN109" s="74"/>
      <c r="KO109" s="74"/>
      <c r="KP109" s="74"/>
      <c r="KQ109" s="74"/>
      <c r="KR109" s="74"/>
      <c r="KS109" s="74"/>
      <c r="KT109" s="74"/>
      <c r="KU109" s="74"/>
      <c r="KV109" s="74"/>
      <c r="KW109" s="74"/>
      <c r="KX109" s="74"/>
      <c r="KY109" s="74"/>
      <c r="KZ109" s="74"/>
      <c r="LA109" s="74"/>
      <c r="LB109" s="74"/>
      <c r="LC109" s="74"/>
      <c r="LD109" s="74"/>
      <c r="LE109" s="74"/>
      <c r="LF109" s="74"/>
      <c r="LG109" s="74"/>
      <c r="LH109" s="74"/>
      <c r="LI109" s="74"/>
      <c r="LJ109" s="74"/>
      <c r="LK109" s="74"/>
      <c r="LL109" s="74"/>
      <c r="LM109" s="74"/>
      <c r="LN109" s="74"/>
      <c r="LO109" s="74"/>
      <c r="LP109" s="74"/>
      <c r="LQ109" s="74"/>
      <c r="LR109" s="74"/>
      <c r="LS109" s="74"/>
      <c r="LT109" s="74"/>
      <c r="LU109" s="74"/>
      <c r="LV109" s="74"/>
      <c r="LW109" s="74"/>
      <c r="LX109" s="74"/>
      <c r="LY109" s="74"/>
      <c r="LZ109" s="74"/>
      <c r="MA109" s="74"/>
      <c r="MB109" s="74"/>
      <c r="MC109" s="74"/>
      <c r="MD109" s="74"/>
      <c r="ME109" s="74"/>
      <c r="MF109" s="74"/>
      <c r="MG109" s="74"/>
      <c r="MH109" s="74"/>
      <c r="MI109" s="74"/>
      <c r="MJ109" s="74"/>
      <c r="MK109" s="74"/>
      <c r="ML109" s="74"/>
      <c r="MM109" s="74"/>
      <c r="MN109" s="74"/>
      <c r="MO109" s="74"/>
      <c r="MP109" s="74"/>
      <c r="MQ109" s="74"/>
      <c r="MR109" s="74"/>
      <c r="MS109" s="74"/>
      <c r="MT109" s="74"/>
      <c r="MU109" s="74"/>
      <c r="MV109" s="74"/>
      <c r="MW109" s="74"/>
      <c r="MX109" s="74"/>
      <c r="MY109" s="74"/>
      <c r="MZ109" s="74"/>
      <c r="NA109" s="74"/>
      <c r="NB109" s="74"/>
      <c r="NC109" s="74"/>
      <c r="ND109" s="74"/>
      <c r="NE109" s="74"/>
      <c r="NF109" s="74"/>
      <c r="NG109" s="74"/>
      <c r="NH109" s="74"/>
      <c r="NI109" s="74"/>
      <c r="NJ109" s="74"/>
      <c r="NK109" s="74"/>
      <c r="NL109" s="74"/>
      <c r="NM109" s="74"/>
      <c r="NN109" s="74"/>
      <c r="NO109" s="74"/>
      <c r="NP109" s="74"/>
      <c r="NQ109" s="74"/>
      <c r="NR109" s="74"/>
      <c r="NS109" s="74"/>
      <c r="NT109" s="74"/>
      <c r="NU109" s="74"/>
      <c r="NV109" s="74"/>
      <c r="NW109" s="74"/>
      <c r="NX109" s="74"/>
      <c r="NY109" s="74"/>
      <c r="NZ109" s="74"/>
      <c r="OA109" s="74"/>
      <c r="OB109" s="74"/>
      <c r="OC109" s="74"/>
      <c r="OD109" s="74"/>
      <c r="OE109" s="74"/>
      <c r="OF109" s="74"/>
      <c r="OG109" s="74"/>
      <c r="OH109" s="74"/>
      <c r="OI109" s="74"/>
      <c r="OJ109" s="74"/>
      <c r="OK109" s="74"/>
      <c r="OL109" s="74"/>
      <c r="OM109" s="74"/>
      <c r="ON109" s="74"/>
      <c r="OO109" s="74"/>
      <c r="OP109" s="74"/>
      <c r="OQ109" s="74"/>
      <c r="OR109" s="74"/>
      <c r="OS109" s="74"/>
      <c r="OT109" s="74"/>
      <c r="OU109" s="74"/>
      <c r="OV109" s="74"/>
      <c r="OW109" s="74"/>
      <c r="OX109" s="74"/>
      <c r="OY109" s="74"/>
      <c r="OZ109" s="74"/>
      <c r="PA109" s="74"/>
      <c r="PB109" s="74"/>
      <c r="PC109" s="74"/>
      <c r="PD109" s="74"/>
      <c r="PE109" s="74"/>
      <c r="PF109" s="74"/>
      <c r="PG109" s="74"/>
      <c r="PH109" s="74"/>
      <c r="PI109" s="74"/>
      <c r="PJ109" s="74"/>
      <c r="PK109" s="74"/>
      <c r="PL109" s="74"/>
      <c r="PM109" s="74"/>
      <c r="PN109" s="74"/>
      <c r="PO109" s="74"/>
      <c r="PP109" s="74"/>
      <c r="PQ109" s="74"/>
      <c r="PR109" s="74"/>
      <c r="PS109" s="74"/>
      <c r="PT109" s="74"/>
      <c r="PU109" s="74"/>
      <c r="PV109" s="74"/>
      <c r="PW109" s="74"/>
      <c r="PX109" s="74"/>
      <c r="PY109" s="74"/>
      <c r="PZ109" s="74"/>
      <c r="QA109" s="74"/>
      <c r="QB109" s="74"/>
      <c r="QC109" s="74"/>
      <c r="QD109" s="74"/>
      <c r="QE109" s="74"/>
      <c r="QF109" s="74"/>
      <c r="QG109" s="74"/>
      <c r="QH109" s="74"/>
      <c r="QI109" s="74"/>
      <c r="QJ109" s="74"/>
      <c r="QK109" s="74"/>
      <c r="QL109" s="74"/>
      <c r="QM109" s="74"/>
      <c r="QN109" s="74"/>
      <c r="QO109" s="74"/>
      <c r="QP109" s="74"/>
      <c r="QQ109" s="74"/>
      <c r="QR109" s="74"/>
      <c r="QS109" s="74"/>
      <c r="QT109" s="74"/>
      <c r="QU109" s="74"/>
      <c r="QV109" s="74"/>
      <c r="QW109" s="74"/>
      <c r="QX109" s="74"/>
      <c r="QY109" s="74"/>
      <c r="QZ109" s="74"/>
      <c r="RA109" s="74"/>
      <c r="RB109" s="74"/>
      <c r="RC109" s="74"/>
      <c r="RD109" s="74"/>
      <c r="RE109" s="74"/>
      <c r="RF109" s="74"/>
      <c r="RG109" s="74"/>
      <c r="RH109" s="74"/>
      <c r="RI109" s="74"/>
      <c r="RJ109" s="74"/>
      <c r="RK109" s="74"/>
      <c r="RL109" s="74"/>
      <c r="RM109" s="74"/>
      <c r="RN109" s="74"/>
      <c r="RO109" s="74"/>
      <c r="RP109" s="74"/>
      <c r="RQ109" s="74"/>
      <c r="RR109" s="74"/>
      <c r="RS109" s="74"/>
      <c r="RT109" s="74"/>
      <c r="RU109" s="74"/>
      <c r="RV109" s="74"/>
      <c r="RW109" s="74"/>
      <c r="RX109" s="74"/>
      <c r="RY109" s="74"/>
      <c r="RZ109" s="74"/>
      <c r="SA109" s="74"/>
      <c r="SB109" s="74"/>
      <c r="SC109" s="74"/>
      <c r="SD109" s="74"/>
      <c r="SE109" s="74"/>
      <c r="SF109" s="74"/>
      <c r="SG109" s="74"/>
      <c r="SH109" s="74"/>
      <c r="SI109" s="74"/>
      <c r="SJ109" s="74"/>
      <c r="SK109" s="74"/>
      <c r="SL109" s="74"/>
      <c r="SM109" s="74"/>
      <c r="SN109" s="74"/>
      <c r="SO109" s="74"/>
      <c r="SP109" s="74"/>
      <c r="SQ109" s="74"/>
      <c r="SR109" s="74"/>
      <c r="SS109" s="74"/>
      <c r="ST109" s="74"/>
      <c r="SU109" s="74"/>
      <c r="SV109" s="74"/>
      <c r="SW109" s="74"/>
      <c r="SX109" s="74"/>
      <c r="SY109" s="74"/>
      <c r="SZ109" s="74"/>
      <c r="TA109" s="74"/>
      <c r="TB109" s="74"/>
      <c r="TC109" s="74"/>
      <c r="TD109" s="74"/>
      <c r="TE109" s="74"/>
      <c r="TF109" s="74"/>
      <c r="TG109" s="74"/>
      <c r="TH109" s="74"/>
      <c r="TI109" s="74"/>
      <c r="TJ109" s="74"/>
      <c r="TK109" s="74"/>
      <c r="TL109" s="74"/>
      <c r="TM109" s="74"/>
      <c r="TN109" s="74"/>
      <c r="TO109" s="74"/>
      <c r="TP109" s="74"/>
      <c r="TQ109" s="74"/>
      <c r="TR109" s="74"/>
      <c r="TS109" s="74"/>
      <c r="TT109" s="74"/>
      <c r="TU109" s="74"/>
      <c r="TV109" s="74"/>
      <c r="TW109" s="74"/>
      <c r="TX109" s="74"/>
      <c r="TY109" s="74"/>
      <c r="TZ109" s="74"/>
      <c r="UA109" s="74"/>
      <c r="UB109" s="74"/>
      <c r="UC109" s="74"/>
      <c r="UD109" s="74"/>
      <c r="UE109" s="74"/>
      <c r="UF109" s="74"/>
      <c r="UG109" s="74"/>
      <c r="UH109" s="74"/>
      <c r="UI109" s="74"/>
      <c r="UJ109" s="74"/>
      <c r="UK109" s="74"/>
      <c r="UL109" s="74"/>
      <c r="UM109" s="74"/>
      <c r="UN109" s="74"/>
      <c r="UO109" s="74"/>
      <c r="UP109" s="74"/>
      <c r="UQ109" s="74"/>
      <c r="UR109" s="74"/>
      <c r="US109" s="74"/>
      <c r="UT109" s="74"/>
      <c r="UU109" s="74"/>
      <c r="UV109" s="74"/>
      <c r="UW109" s="74"/>
      <c r="UX109" s="74"/>
      <c r="UY109" s="74"/>
      <c r="UZ109" s="74"/>
      <c r="VA109" s="74"/>
      <c r="VB109" s="74"/>
      <c r="VC109" s="74"/>
      <c r="VD109" s="74"/>
      <c r="VE109" s="74"/>
      <c r="VF109" s="74"/>
      <c r="VG109" s="74"/>
      <c r="VH109" s="74"/>
      <c r="VI109" s="74"/>
      <c r="VJ109" s="74"/>
      <c r="VK109" s="74"/>
      <c r="VL109" s="74"/>
      <c r="VM109" s="74"/>
      <c r="VN109" s="74"/>
      <c r="VO109" s="74"/>
      <c r="VP109" s="74"/>
      <c r="VQ109" s="74"/>
      <c r="VR109" s="74"/>
      <c r="VS109" s="74"/>
      <c r="VT109" s="74"/>
      <c r="VU109" s="74"/>
      <c r="VV109" s="74"/>
      <c r="VW109" s="74"/>
      <c r="VX109" s="74"/>
      <c r="VY109" s="74"/>
      <c r="VZ109" s="74"/>
      <c r="WA109" s="74"/>
      <c r="WB109" s="74"/>
      <c r="WC109" s="74"/>
      <c r="WD109" s="74"/>
      <c r="WE109" s="74"/>
      <c r="WF109" s="74"/>
      <c r="WG109" s="74"/>
      <c r="WH109" s="74"/>
      <c r="WI109" s="74"/>
      <c r="WJ109" s="74"/>
      <c r="WK109" s="74"/>
      <c r="WL109" s="74"/>
      <c r="WM109" s="74"/>
      <c r="WN109" s="74"/>
      <c r="WO109" s="74"/>
      <c r="WP109" s="74"/>
      <c r="WQ109" s="74"/>
      <c r="WR109" s="74"/>
      <c r="WS109" s="74"/>
      <c r="WT109" s="74"/>
      <c r="WU109" s="74"/>
      <c r="WV109" s="74"/>
      <c r="WW109" s="74"/>
      <c r="WX109" s="74"/>
      <c r="WY109" s="74"/>
      <c r="WZ109" s="74"/>
      <c r="XA109" s="74"/>
      <c r="XB109" s="74"/>
      <c r="XC109" s="74"/>
      <c r="XD109" s="74"/>
      <c r="XE109" s="74"/>
      <c r="XF109" s="74"/>
      <c r="XG109" s="74"/>
      <c r="XH109" s="74"/>
      <c r="XI109" s="74"/>
      <c r="XJ109" s="74"/>
      <c r="XK109" s="74"/>
      <c r="XL109" s="74"/>
      <c r="XM109" s="74"/>
      <c r="XN109" s="74"/>
      <c r="XO109" s="74"/>
      <c r="XP109" s="74"/>
      <c r="XQ109" s="74"/>
      <c r="XR109" s="74"/>
      <c r="XS109" s="74"/>
      <c r="XT109" s="74"/>
      <c r="XU109" s="74"/>
      <c r="XV109" s="74"/>
      <c r="XW109" s="74"/>
      <c r="XX109" s="74"/>
      <c r="XY109" s="74"/>
      <c r="XZ109" s="74"/>
      <c r="YA109" s="74"/>
      <c r="YB109" s="74"/>
      <c r="YC109" s="74"/>
      <c r="YD109" s="74"/>
      <c r="YE109" s="74"/>
      <c r="YF109" s="74"/>
      <c r="YG109" s="74"/>
      <c r="YH109" s="74"/>
      <c r="YI109" s="74"/>
      <c r="YJ109" s="74"/>
      <c r="YK109" s="74"/>
      <c r="YL109" s="74"/>
      <c r="YM109" s="74"/>
      <c r="YN109" s="74"/>
      <c r="YO109" s="74"/>
      <c r="YP109" s="74"/>
      <c r="YQ109" s="74"/>
      <c r="YR109" s="74"/>
    </row>
    <row r="110" spans="1:668" ht="18" customHeight="1" x14ac:dyDescent="0.25">
      <c r="A110" s="56" t="s">
        <v>79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83"/>
    </row>
    <row r="111" spans="1:668" x14ac:dyDescent="0.25">
      <c r="A111" s="4" t="s">
        <v>64</v>
      </c>
      <c r="B111" s="5" t="s">
        <v>17</v>
      </c>
      <c r="C111" s="6" t="s">
        <v>86</v>
      </c>
      <c r="D111" s="11">
        <v>44197</v>
      </c>
      <c r="E111" s="11">
        <v>44560</v>
      </c>
      <c r="F111" s="7">
        <v>45000</v>
      </c>
      <c r="G111" s="6">
        <f>F111*0.0287</f>
        <v>1291.5</v>
      </c>
      <c r="H111" s="6">
        <v>1148.33</v>
      </c>
      <c r="I111" s="6">
        <f>F111*0.0304</f>
        <v>1368</v>
      </c>
      <c r="J111" s="6">
        <v>0</v>
      </c>
      <c r="K111" s="6">
        <f>G111+H111+I111</f>
        <v>3807.83</v>
      </c>
      <c r="L111" s="80">
        <f>F111-K111</f>
        <v>41192.17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</row>
    <row r="112" spans="1:668" x14ac:dyDescent="0.25">
      <c r="A112" s="4" t="s">
        <v>58</v>
      </c>
      <c r="B112" s="5" t="s">
        <v>17</v>
      </c>
      <c r="C112" s="6" t="s">
        <v>86</v>
      </c>
      <c r="D112" s="11">
        <v>44197</v>
      </c>
      <c r="E112" s="11">
        <v>44560</v>
      </c>
      <c r="F112" s="7">
        <v>66000</v>
      </c>
      <c r="G112" s="6">
        <f t="shared" ref="G112:G115" si="24">F112*0.0287</f>
        <v>1894.2</v>
      </c>
      <c r="H112" s="6">
        <v>4615.76</v>
      </c>
      <c r="I112" s="6">
        <f t="shared" ref="I112:I114" si="25">F112*0.0304</f>
        <v>2006.4</v>
      </c>
      <c r="J112" s="6">
        <v>0</v>
      </c>
      <c r="K112" s="6">
        <f t="shared" ref="K112:K115" si="26">G112+H112+I112</f>
        <v>8516.36</v>
      </c>
      <c r="L112" s="80">
        <f t="shared" ref="L112:L115" si="27">F112-K112</f>
        <v>57483.64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</row>
    <row r="113" spans="1:668" x14ac:dyDescent="0.25">
      <c r="A113" s="4" t="s">
        <v>59</v>
      </c>
      <c r="B113" s="5" t="s">
        <v>17</v>
      </c>
      <c r="C113" s="6" t="s">
        <v>87</v>
      </c>
      <c r="D113" s="11">
        <v>44197</v>
      </c>
      <c r="E113" s="11">
        <v>44560</v>
      </c>
      <c r="F113" s="7">
        <v>45000</v>
      </c>
      <c r="G113" s="6">
        <f t="shared" si="24"/>
        <v>1291.5</v>
      </c>
      <c r="H113" s="6">
        <v>1148.33</v>
      </c>
      <c r="I113" s="6">
        <f t="shared" si="25"/>
        <v>1368</v>
      </c>
      <c r="J113" s="6">
        <v>0</v>
      </c>
      <c r="K113" s="6">
        <f t="shared" si="26"/>
        <v>3807.83</v>
      </c>
      <c r="L113" s="80">
        <f t="shared" si="27"/>
        <v>41192.17</v>
      </c>
      <c r="O113" s="65"/>
      <c r="P113" s="65"/>
      <c r="Q113" s="65"/>
      <c r="R113" s="65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</row>
    <row r="114" spans="1:668" x14ac:dyDescent="0.25">
      <c r="A114" s="4" t="s">
        <v>60</v>
      </c>
      <c r="B114" s="5" t="s">
        <v>17</v>
      </c>
      <c r="C114" s="6" t="s">
        <v>87</v>
      </c>
      <c r="D114" s="11">
        <v>44197</v>
      </c>
      <c r="E114" s="11">
        <v>44560</v>
      </c>
      <c r="F114" s="7">
        <v>45000</v>
      </c>
      <c r="G114" s="6">
        <f t="shared" si="24"/>
        <v>1291.5</v>
      </c>
      <c r="H114" s="6">
        <v>1148.33</v>
      </c>
      <c r="I114" s="6">
        <f t="shared" si="25"/>
        <v>1368</v>
      </c>
      <c r="J114" s="6">
        <v>0</v>
      </c>
      <c r="K114" s="6">
        <f t="shared" si="26"/>
        <v>3807.83</v>
      </c>
      <c r="L114" s="80">
        <f t="shared" si="27"/>
        <v>41192.17</v>
      </c>
    </row>
    <row r="115" spans="1:668" x14ac:dyDescent="0.25">
      <c r="A115" s="4" t="s">
        <v>63</v>
      </c>
      <c r="B115" s="5" t="s">
        <v>17</v>
      </c>
      <c r="C115" s="6" t="s">
        <v>86</v>
      </c>
      <c r="D115" s="11">
        <v>44197</v>
      </c>
      <c r="E115" s="11">
        <v>44560</v>
      </c>
      <c r="F115" s="7">
        <v>45000</v>
      </c>
      <c r="G115" s="6">
        <f t="shared" si="24"/>
        <v>1291.5</v>
      </c>
      <c r="H115" s="6">
        <v>945.81</v>
      </c>
      <c r="I115" s="6">
        <f>F115*0.0304</f>
        <v>1368</v>
      </c>
      <c r="J115" s="6">
        <v>1350.12</v>
      </c>
      <c r="K115" s="6">
        <v>4955.43</v>
      </c>
      <c r="L115" s="80">
        <f t="shared" si="27"/>
        <v>40044.57</v>
      </c>
    </row>
    <row r="116" spans="1:668" x14ac:dyDescent="0.25">
      <c r="A116" s="60" t="s">
        <v>15</v>
      </c>
      <c r="B116" s="13">
        <v>5</v>
      </c>
      <c r="C116" s="8"/>
      <c r="D116" s="60"/>
      <c r="E116" s="60"/>
      <c r="F116" s="8">
        <f t="shared" ref="F116:L116" si="28">SUM(F111:F115)</f>
        <v>246000</v>
      </c>
      <c r="G116" s="8">
        <f t="shared" si="28"/>
        <v>7060.2</v>
      </c>
      <c r="H116" s="8">
        <f t="shared" si="28"/>
        <v>9006.56</v>
      </c>
      <c r="I116" s="8">
        <f t="shared" si="28"/>
        <v>7478.4</v>
      </c>
      <c r="J116" s="8">
        <f t="shared" si="28"/>
        <v>1350.12</v>
      </c>
      <c r="K116" s="8">
        <f t="shared" si="28"/>
        <v>24895.279999999999</v>
      </c>
      <c r="L116" s="81">
        <f t="shared" si="28"/>
        <v>221104.71999999997</v>
      </c>
      <c r="M116" s="67"/>
      <c r="N116" s="67"/>
    </row>
    <row r="117" spans="1:668" x14ac:dyDescent="0.25">
      <c r="A117" s="56" t="s">
        <v>33</v>
      </c>
      <c r="B117" s="3"/>
      <c r="C117" s="61"/>
      <c r="D117" s="57"/>
      <c r="E117" s="57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</row>
    <row r="118" spans="1:668" ht="18" customHeight="1" x14ac:dyDescent="0.25">
      <c r="A118" s="4" t="s">
        <v>50</v>
      </c>
      <c r="B118" s="5" t="s">
        <v>51</v>
      </c>
      <c r="C118" s="6" t="s">
        <v>86</v>
      </c>
      <c r="D118" s="11">
        <v>44276</v>
      </c>
      <c r="E118" s="11">
        <v>44551</v>
      </c>
      <c r="F118" s="7">
        <v>76000</v>
      </c>
      <c r="G118" s="6">
        <f>F118*0.0287</f>
        <v>2181.1999999999998</v>
      </c>
      <c r="H118" s="6">
        <v>6497.56</v>
      </c>
      <c r="I118" s="6">
        <f>F118*0.0304</f>
        <v>2310.4</v>
      </c>
      <c r="J118" s="6">
        <v>3020</v>
      </c>
      <c r="K118" s="6">
        <v>14009.16</v>
      </c>
      <c r="L118" s="80">
        <f>F118-K118</f>
        <v>61990.84</v>
      </c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</row>
    <row r="119" spans="1:668" ht="18" customHeight="1" x14ac:dyDescent="0.25">
      <c r="A119" s="4" t="s">
        <v>34</v>
      </c>
      <c r="B119" s="5" t="s">
        <v>35</v>
      </c>
      <c r="C119" s="6" t="s">
        <v>86</v>
      </c>
      <c r="D119" s="11">
        <v>43839</v>
      </c>
      <c r="E119" s="11">
        <v>44561</v>
      </c>
      <c r="F119" s="7">
        <v>165000</v>
      </c>
      <c r="G119" s="6">
        <f>F119*0.0287</f>
        <v>4735.5</v>
      </c>
      <c r="H119" s="6">
        <v>27463.39</v>
      </c>
      <c r="I119" s="6">
        <v>4742.3999999999996</v>
      </c>
      <c r="J119" s="6">
        <v>6052</v>
      </c>
      <c r="K119" s="6">
        <f>+J119+I119+H119+G119</f>
        <v>42993.29</v>
      </c>
      <c r="L119" s="80">
        <v>122006.71</v>
      </c>
    </row>
    <row r="120" spans="1:668" ht="19.5" customHeight="1" x14ac:dyDescent="0.25">
      <c r="A120" s="60" t="s">
        <v>15</v>
      </c>
      <c r="B120" s="13">
        <v>2</v>
      </c>
      <c r="C120" s="8"/>
      <c r="D120" s="60"/>
      <c r="E120" s="60"/>
      <c r="F120" s="8">
        <f>SUM(F118:F119)</f>
        <v>241000</v>
      </c>
      <c r="G120" s="8">
        <f t="shared" ref="G120:L120" si="29">SUM(G118:G119)</f>
        <v>6916.7</v>
      </c>
      <c r="H120" s="8">
        <f t="shared" si="29"/>
        <v>33960.949999999997</v>
      </c>
      <c r="I120" s="8">
        <f t="shared" si="29"/>
        <v>7052.7999999999993</v>
      </c>
      <c r="J120" s="8">
        <f t="shared" si="29"/>
        <v>9072</v>
      </c>
      <c r="K120" s="8">
        <f t="shared" si="29"/>
        <v>57002.45</v>
      </c>
      <c r="L120" s="81">
        <f t="shared" si="29"/>
        <v>183997.55</v>
      </c>
    </row>
    <row r="121" spans="1:668" ht="15.75" x14ac:dyDescent="0.25">
      <c r="A121" s="56" t="s">
        <v>80</v>
      </c>
      <c r="B121" s="3"/>
      <c r="C121" s="61"/>
      <c r="D121" s="57"/>
      <c r="E121" s="57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</row>
    <row r="122" spans="1:668" ht="15.75" x14ac:dyDescent="0.25">
      <c r="A122" s="4" t="s">
        <v>39</v>
      </c>
      <c r="B122" s="5" t="s">
        <v>31</v>
      </c>
      <c r="C122" s="6" t="s">
        <v>87</v>
      </c>
      <c r="D122" s="11">
        <v>44276</v>
      </c>
      <c r="E122" s="11">
        <v>44551</v>
      </c>
      <c r="F122" s="7">
        <v>110000</v>
      </c>
      <c r="G122" s="6">
        <f>F122*0.0287</f>
        <v>3157</v>
      </c>
      <c r="H122" s="6">
        <v>14457.62</v>
      </c>
      <c r="I122" s="6">
        <f>F122*0.0304</f>
        <v>3344</v>
      </c>
      <c r="J122" s="6">
        <v>0</v>
      </c>
      <c r="K122" s="6">
        <f>G122+H122+I122</f>
        <v>20958.620000000003</v>
      </c>
      <c r="L122" s="80">
        <f>F122-K122</f>
        <v>89041.38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</row>
    <row r="123" spans="1:668" ht="15.75" x14ac:dyDescent="0.25">
      <c r="A123" s="54" t="s">
        <v>92</v>
      </c>
      <c r="B123" s="5" t="s">
        <v>17</v>
      </c>
      <c r="C123" s="6" t="s">
        <v>86</v>
      </c>
      <c r="D123" s="11">
        <v>44270</v>
      </c>
      <c r="E123" s="11">
        <v>44545</v>
      </c>
      <c r="F123" s="7">
        <v>35000</v>
      </c>
      <c r="G123" s="6">
        <v>1004.5</v>
      </c>
      <c r="H123" s="6">
        <v>0</v>
      </c>
      <c r="I123" s="6">
        <v>1064</v>
      </c>
      <c r="J123" s="6">
        <v>0</v>
      </c>
      <c r="K123" s="6">
        <v>2068.5</v>
      </c>
      <c r="L123" s="80">
        <v>32931.5</v>
      </c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</row>
    <row r="124" spans="1:668" ht="15.75" x14ac:dyDescent="0.25">
      <c r="A124" s="60" t="s">
        <v>15</v>
      </c>
      <c r="B124" s="13">
        <v>2</v>
      </c>
      <c r="C124" s="8"/>
      <c r="D124" s="60"/>
      <c r="E124" s="60"/>
      <c r="F124" s="8">
        <f>SUM(F122:F122)+F123</f>
        <v>145000</v>
      </c>
      <c r="G124" s="8">
        <f>SUM(G122:G122)+G123</f>
        <v>4161.5</v>
      </c>
      <c r="H124" s="8">
        <f t="shared" ref="H124:J124" si="30">SUM(H122:H122)</f>
        <v>14457.62</v>
      </c>
      <c r="I124" s="8">
        <f>SUM(I122:I122)+I123</f>
        <v>4408</v>
      </c>
      <c r="J124" s="8">
        <f t="shared" si="30"/>
        <v>0</v>
      </c>
      <c r="K124" s="8">
        <f>SUM(K122:K122)+K123</f>
        <v>23027.120000000003</v>
      </c>
      <c r="L124" s="81">
        <f>SUM(L122:L122)+L123</f>
        <v>121972.88</v>
      </c>
      <c r="M124" s="67"/>
      <c r="N124" s="67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</row>
    <row r="125" spans="1:668" ht="15.75" x14ac:dyDescent="0.25">
      <c r="A125" s="56" t="s">
        <v>81</v>
      </c>
      <c r="C125" s="61"/>
      <c r="F125" s="82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</row>
    <row r="126" spans="1:668" ht="15.75" x14ac:dyDescent="0.25">
      <c r="A126" s="4" t="s">
        <v>55</v>
      </c>
      <c r="B126" s="5" t="s">
        <v>18</v>
      </c>
      <c r="C126" s="6" t="s">
        <v>86</v>
      </c>
      <c r="D126" s="11">
        <v>44197</v>
      </c>
      <c r="E126" s="11">
        <v>44560</v>
      </c>
      <c r="F126" s="105">
        <v>24000</v>
      </c>
      <c r="G126" s="6">
        <f>F126*0.0287</f>
        <v>688.8</v>
      </c>
      <c r="H126" s="6">
        <v>0</v>
      </c>
      <c r="I126" s="6">
        <f>F126*0.0304</f>
        <v>729.6</v>
      </c>
      <c r="J126" s="80">
        <v>162</v>
      </c>
      <c r="K126" s="6">
        <f>+J126+I126+G126</f>
        <v>1580.4</v>
      </c>
      <c r="L126" s="80">
        <f>F126-K126</f>
        <v>22419.599999999999</v>
      </c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</row>
    <row r="127" spans="1:668" ht="15.75" x14ac:dyDescent="0.25">
      <c r="A127" s="60" t="s">
        <v>15</v>
      </c>
      <c r="B127" s="13">
        <v>1</v>
      </c>
      <c r="C127" s="8"/>
      <c r="D127" s="60"/>
      <c r="E127" s="60"/>
      <c r="F127" s="81">
        <f>SUM(F126:F126)</f>
        <v>24000</v>
      </c>
      <c r="G127" s="8">
        <f t="shared" ref="G127:L127" si="31">SUM(G126:G126)</f>
        <v>688.8</v>
      </c>
      <c r="H127" s="8">
        <f t="shared" si="31"/>
        <v>0</v>
      </c>
      <c r="I127" s="8">
        <f t="shared" si="31"/>
        <v>729.6</v>
      </c>
      <c r="J127" s="81">
        <f t="shared" si="31"/>
        <v>162</v>
      </c>
      <c r="K127" s="8">
        <f t="shared" si="31"/>
        <v>1580.4</v>
      </c>
      <c r="L127" s="81">
        <f t="shared" si="31"/>
        <v>22419.599999999999</v>
      </c>
      <c r="M127" s="67"/>
      <c r="N127" s="67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</row>
    <row r="128" spans="1:668" ht="15.75" x14ac:dyDescent="0.25">
      <c r="A128" s="56" t="s">
        <v>82</v>
      </c>
      <c r="C128" s="61"/>
      <c r="F128" s="82"/>
      <c r="J128" s="82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</row>
    <row r="129" spans="1:668" ht="15.75" x14ac:dyDescent="0.25">
      <c r="A129" s="4" t="s">
        <v>56</v>
      </c>
      <c r="B129" s="5" t="s">
        <v>17</v>
      </c>
      <c r="C129" s="6" t="s">
        <v>87</v>
      </c>
      <c r="D129" s="11">
        <v>44197</v>
      </c>
      <c r="E129" s="11">
        <v>44560</v>
      </c>
      <c r="F129" s="105">
        <v>45000</v>
      </c>
      <c r="G129" s="6">
        <f>F129*0.0287</f>
        <v>1291.5</v>
      </c>
      <c r="H129" s="6">
        <v>1148.33</v>
      </c>
      <c r="I129" s="6">
        <f>F129*0.0304</f>
        <v>1368</v>
      </c>
      <c r="J129" s="80">
        <v>1625</v>
      </c>
      <c r="K129" s="6">
        <v>5432.83</v>
      </c>
      <c r="L129" s="80">
        <f>F129-K129</f>
        <v>39567.17</v>
      </c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</row>
    <row r="130" spans="1:668" ht="15.75" x14ac:dyDescent="0.25">
      <c r="A130" s="4" t="s">
        <v>38</v>
      </c>
      <c r="B130" s="5" t="s">
        <v>31</v>
      </c>
      <c r="C130" s="6" t="s">
        <v>87</v>
      </c>
      <c r="D130" s="11">
        <v>44283</v>
      </c>
      <c r="E130" s="11">
        <v>44558</v>
      </c>
      <c r="F130" s="105">
        <v>110000</v>
      </c>
      <c r="G130" s="6">
        <f>F130*0.0287</f>
        <v>3157</v>
      </c>
      <c r="H130" s="6">
        <v>14457.62</v>
      </c>
      <c r="I130" s="6">
        <f>F130*0.0304</f>
        <v>3344</v>
      </c>
      <c r="J130" s="80">
        <v>9871.6</v>
      </c>
      <c r="K130" s="6">
        <v>30830.22</v>
      </c>
      <c r="L130" s="80">
        <v>79169.78</v>
      </c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</row>
    <row r="131" spans="1:668" ht="15.75" x14ac:dyDescent="0.25">
      <c r="A131" s="4" t="s">
        <v>116</v>
      </c>
      <c r="B131" s="5" t="s">
        <v>18</v>
      </c>
      <c r="C131" s="6" t="s">
        <v>87</v>
      </c>
      <c r="D131" s="11">
        <v>44348</v>
      </c>
      <c r="E131" s="11">
        <v>44561</v>
      </c>
      <c r="F131" s="105">
        <v>22000</v>
      </c>
      <c r="G131" s="6">
        <v>631.4</v>
      </c>
      <c r="H131" s="6">
        <v>0</v>
      </c>
      <c r="I131" s="6">
        <v>668.8</v>
      </c>
      <c r="J131" s="80">
        <v>1060</v>
      </c>
      <c r="K131" s="6">
        <v>2360.1999999999998</v>
      </c>
      <c r="L131" s="80">
        <v>19639.8</v>
      </c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</row>
    <row r="132" spans="1:668" ht="15.75" x14ac:dyDescent="0.25">
      <c r="A132" s="60" t="s">
        <v>15</v>
      </c>
      <c r="B132" s="13">
        <v>3</v>
      </c>
      <c r="C132" s="8"/>
      <c r="D132" s="60"/>
      <c r="E132" s="60"/>
      <c r="F132" s="81">
        <f>+SUM(F129:F130)+F131</f>
        <v>177000</v>
      </c>
      <c r="G132" s="8">
        <f>+SUM(G129:G130)+G131</f>
        <v>5079.8999999999996</v>
      </c>
      <c r="H132" s="8">
        <f>+SUM(H129:H130)+H131</f>
        <v>15605.95</v>
      </c>
      <c r="I132" s="8">
        <f>+SUM(I129:I130)+I131</f>
        <v>5380.8</v>
      </c>
      <c r="J132" s="81">
        <f>+SUM(J129:J130)+J131</f>
        <v>12556.6</v>
      </c>
      <c r="K132" s="8">
        <f>+SUM(K129:K131)</f>
        <v>38623.25</v>
      </c>
      <c r="L132" s="81">
        <f>+SUM(L129:L130)+L131</f>
        <v>138376.75</v>
      </c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</row>
    <row r="133" spans="1:668" s="67" customFormat="1" x14ac:dyDescent="0.25">
      <c r="A133" s="58" t="s">
        <v>117</v>
      </c>
      <c r="C133" s="12"/>
      <c r="D133" s="58"/>
      <c r="E133" s="58"/>
      <c r="F133" s="87"/>
      <c r="G133" s="12"/>
      <c r="H133" s="12"/>
      <c r="I133" s="12"/>
      <c r="J133" s="87"/>
      <c r="K133" s="12"/>
      <c r="L133" s="87"/>
    </row>
    <row r="134" spans="1:668" s="64" customFormat="1" ht="15" customHeight="1" x14ac:dyDescent="0.25">
      <c r="A134" s="64" t="s">
        <v>118</v>
      </c>
      <c r="B134" s="33" t="s">
        <v>17</v>
      </c>
      <c r="C134" s="34" t="s">
        <v>86</v>
      </c>
      <c r="D134" s="35">
        <v>44348</v>
      </c>
      <c r="E134" s="35">
        <v>44561</v>
      </c>
      <c r="F134" s="88">
        <v>38000</v>
      </c>
      <c r="G134" s="34">
        <v>1090.5999999999999</v>
      </c>
      <c r="H134" s="34">
        <v>160.38</v>
      </c>
      <c r="I134" s="34">
        <v>1155.2</v>
      </c>
      <c r="J134" s="88">
        <v>2406.1799999999998</v>
      </c>
      <c r="K134" s="34">
        <v>0</v>
      </c>
      <c r="L134" s="88">
        <v>35593.82</v>
      </c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  <c r="IT134" s="57"/>
      <c r="IU134" s="57"/>
      <c r="IV134" s="57"/>
      <c r="IW134" s="57"/>
      <c r="IX134" s="57"/>
      <c r="IY134" s="57"/>
      <c r="IZ134" s="57"/>
      <c r="JA134" s="57"/>
      <c r="JB134" s="57"/>
      <c r="JC134" s="57"/>
      <c r="JD134" s="57"/>
      <c r="JE134" s="57"/>
      <c r="JF134" s="57"/>
      <c r="JG134" s="57"/>
      <c r="JH134" s="57"/>
      <c r="JI134" s="57"/>
      <c r="JJ134" s="57"/>
      <c r="JK134" s="57"/>
      <c r="JL134" s="57"/>
      <c r="JM134" s="57"/>
      <c r="JN134" s="57"/>
      <c r="JO134" s="57"/>
      <c r="JP134" s="57"/>
      <c r="JQ134" s="57"/>
      <c r="JR134" s="57"/>
      <c r="JS134" s="57"/>
      <c r="JT134" s="57"/>
      <c r="JU134" s="57"/>
      <c r="JV134" s="57"/>
      <c r="JW134" s="57"/>
      <c r="JX134" s="57"/>
      <c r="JY134" s="57"/>
      <c r="JZ134" s="57"/>
      <c r="KA134" s="57"/>
      <c r="KB134" s="57"/>
      <c r="KC134" s="57"/>
      <c r="KD134" s="57"/>
      <c r="KE134" s="57"/>
      <c r="KF134" s="57"/>
      <c r="KG134" s="57"/>
      <c r="KH134" s="57"/>
      <c r="KI134" s="57"/>
      <c r="KJ134" s="57"/>
      <c r="KK134" s="57"/>
      <c r="KL134" s="57"/>
      <c r="KM134" s="57"/>
      <c r="KN134" s="57"/>
      <c r="KO134" s="57"/>
      <c r="KP134" s="57"/>
      <c r="KQ134" s="57"/>
      <c r="KR134" s="57"/>
      <c r="KS134" s="57"/>
      <c r="KT134" s="57"/>
      <c r="KU134" s="57"/>
      <c r="KV134" s="57"/>
      <c r="KW134" s="57"/>
      <c r="KX134" s="57"/>
      <c r="KY134" s="57"/>
      <c r="KZ134" s="57"/>
      <c r="LA134" s="57"/>
      <c r="LB134" s="57"/>
      <c r="LC134" s="57"/>
      <c r="LD134" s="57"/>
      <c r="LE134" s="57"/>
      <c r="LF134" s="57"/>
      <c r="LG134" s="57"/>
      <c r="LH134" s="57"/>
      <c r="LI134" s="57"/>
      <c r="LJ134" s="57"/>
      <c r="LK134" s="57"/>
      <c r="LL134" s="57"/>
      <c r="LM134" s="57"/>
      <c r="LN134" s="57"/>
      <c r="LO134" s="57"/>
      <c r="LP134" s="57"/>
      <c r="LQ134" s="57"/>
      <c r="LR134" s="57"/>
      <c r="LS134" s="57"/>
      <c r="LT134" s="57"/>
      <c r="LU134" s="57"/>
      <c r="LV134" s="57"/>
      <c r="LW134" s="57"/>
      <c r="LX134" s="57"/>
      <c r="LY134" s="57"/>
      <c r="LZ134" s="57"/>
      <c r="MA134" s="57"/>
      <c r="MB134" s="57"/>
      <c r="MC134" s="57"/>
      <c r="MD134" s="57"/>
      <c r="ME134" s="57"/>
      <c r="MF134" s="57"/>
      <c r="MG134" s="57"/>
      <c r="MH134" s="57"/>
      <c r="MI134" s="57"/>
      <c r="MJ134" s="57"/>
      <c r="MK134" s="57"/>
      <c r="ML134" s="57"/>
      <c r="MM134" s="57"/>
      <c r="MN134" s="57"/>
      <c r="MO134" s="57"/>
      <c r="MP134" s="57"/>
      <c r="MQ134" s="57"/>
      <c r="MR134" s="57"/>
      <c r="MS134" s="57"/>
      <c r="MT134" s="57"/>
      <c r="MU134" s="57"/>
      <c r="MV134" s="57"/>
      <c r="MW134" s="57"/>
      <c r="MX134" s="57"/>
      <c r="MY134" s="57"/>
      <c r="MZ134" s="57"/>
      <c r="NA134" s="57"/>
      <c r="NB134" s="57"/>
      <c r="NC134" s="57"/>
      <c r="ND134" s="57"/>
      <c r="NE134" s="57"/>
      <c r="NF134" s="57"/>
      <c r="NG134" s="57"/>
      <c r="NH134" s="57"/>
      <c r="NI134" s="57"/>
      <c r="NJ134" s="57"/>
      <c r="NK134" s="57"/>
      <c r="NL134" s="57"/>
      <c r="NM134" s="57"/>
      <c r="NN134" s="57"/>
      <c r="NO134" s="57"/>
      <c r="NP134" s="57"/>
      <c r="NQ134" s="57"/>
      <c r="NR134" s="57"/>
      <c r="NS134" s="57"/>
      <c r="NT134" s="57"/>
      <c r="NU134" s="57"/>
      <c r="NV134" s="57"/>
      <c r="NW134" s="57"/>
      <c r="NX134" s="57"/>
      <c r="NY134" s="57"/>
      <c r="NZ134" s="57"/>
      <c r="OA134" s="57"/>
      <c r="OB134" s="57"/>
      <c r="OC134" s="57"/>
      <c r="OD134" s="57"/>
      <c r="OE134" s="57"/>
      <c r="OF134" s="57"/>
      <c r="OG134" s="57"/>
      <c r="OH134" s="57"/>
      <c r="OI134" s="57"/>
      <c r="OJ134" s="57"/>
      <c r="OK134" s="57"/>
      <c r="OL134" s="57"/>
      <c r="OM134" s="57"/>
      <c r="ON134" s="57"/>
      <c r="OO134" s="57"/>
      <c r="OP134" s="57"/>
      <c r="OQ134" s="57"/>
      <c r="OR134" s="57"/>
      <c r="OS134" s="57"/>
      <c r="OT134" s="57"/>
      <c r="OU134" s="57"/>
      <c r="OV134" s="57"/>
      <c r="OW134" s="57"/>
      <c r="OX134" s="57"/>
      <c r="OY134" s="57"/>
      <c r="OZ134" s="57"/>
      <c r="PA134" s="57"/>
      <c r="PB134" s="57"/>
      <c r="PC134" s="57"/>
      <c r="PD134" s="57"/>
      <c r="PE134" s="57"/>
      <c r="PF134" s="57"/>
      <c r="PG134" s="57"/>
      <c r="PH134" s="57"/>
      <c r="PI134" s="57"/>
      <c r="PJ134" s="57"/>
      <c r="PK134" s="57"/>
      <c r="PL134" s="57"/>
      <c r="PM134" s="57"/>
      <c r="PN134" s="57"/>
      <c r="PO134" s="57"/>
      <c r="PP134" s="57"/>
      <c r="PQ134" s="57"/>
      <c r="PR134" s="57"/>
      <c r="PS134" s="57"/>
      <c r="PT134" s="57"/>
      <c r="PU134" s="57"/>
      <c r="PV134" s="57"/>
      <c r="PW134" s="57"/>
      <c r="PX134" s="57"/>
      <c r="PY134" s="57"/>
      <c r="PZ134" s="57"/>
      <c r="QA134" s="57"/>
      <c r="QB134" s="57"/>
      <c r="QC134" s="57"/>
      <c r="QD134" s="57"/>
      <c r="QE134" s="57"/>
      <c r="QF134" s="57"/>
      <c r="QG134" s="57"/>
      <c r="QH134" s="57"/>
      <c r="QI134" s="57"/>
      <c r="QJ134" s="57"/>
      <c r="QK134" s="57"/>
      <c r="QL134" s="57"/>
      <c r="QM134" s="57"/>
      <c r="QN134" s="57"/>
      <c r="QO134" s="57"/>
      <c r="QP134" s="57"/>
      <c r="QQ134" s="57"/>
      <c r="QR134" s="57"/>
      <c r="QS134" s="57"/>
      <c r="QT134" s="57"/>
      <c r="QU134" s="57"/>
      <c r="QV134" s="57"/>
      <c r="QW134" s="57"/>
      <c r="QX134" s="57"/>
      <c r="QY134" s="57"/>
      <c r="QZ134" s="57"/>
      <c r="RA134" s="57"/>
      <c r="RB134" s="57"/>
      <c r="RC134" s="57"/>
      <c r="RD134" s="57"/>
      <c r="RE134" s="57"/>
      <c r="RF134" s="57"/>
      <c r="RG134" s="57"/>
      <c r="RH134" s="57"/>
      <c r="RI134" s="57"/>
      <c r="RJ134" s="57"/>
      <c r="RK134" s="57"/>
      <c r="RL134" s="57"/>
      <c r="RM134" s="57"/>
      <c r="RN134" s="57"/>
      <c r="RO134" s="57"/>
      <c r="RP134" s="57"/>
      <c r="RQ134" s="57"/>
      <c r="RR134" s="57"/>
      <c r="RS134" s="57"/>
      <c r="RT134" s="57"/>
      <c r="RU134" s="57"/>
      <c r="RV134" s="57"/>
      <c r="RW134" s="57"/>
      <c r="RX134" s="57"/>
      <c r="RY134" s="57"/>
      <c r="RZ134" s="57"/>
      <c r="SA134" s="57"/>
      <c r="SB134" s="57"/>
      <c r="SC134" s="57"/>
      <c r="SD134" s="57"/>
      <c r="SE134" s="57"/>
      <c r="SF134" s="57"/>
      <c r="SG134" s="57"/>
      <c r="SH134" s="57"/>
      <c r="SI134" s="57"/>
      <c r="SJ134" s="57"/>
      <c r="SK134" s="57"/>
      <c r="SL134" s="57"/>
      <c r="SM134" s="57"/>
      <c r="SN134" s="57"/>
      <c r="SO134" s="57"/>
      <c r="SP134" s="57"/>
      <c r="SQ134" s="57"/>
      <c r="SR134" s="57"/>
      <c r="SS134" s="57"/>
      <c r="ST134" s="57"/>
      <c r="SU134" s="57"/>
      <c r="SV134" s="57"/>
      <c r="SW134" s="57"/>
      <c r="SX134" s="57"/>
      <c r="SY134" s="57"/>
      <c r="SZ134" s="57"/>
      <c r="TA134" s="57"/>
      <c r="TB134" s="57"/>
      <c r="TC134" s="57"/>
      <c r="TD134" s="57"/>
      <c r="TE134" s="57"/>
      <c r="TF134" s="57"/>
      <c r="TG134" s="57"/>
      <c r="TH134" s="57"/>
      <c r="TI134" s="57"/>
      <c r="TJ134" s="57"/>
      <c r="TK134" s="57"/>
      <c r="TL134" s="57"/>
      <c r="TM134" s="57"/>
      <c r="TN134" s="57"/>
      <c r="TO134" s="57"/>
      <c r="TP134" s="57"/>
      <c r="TQ134" s="57"/>
      <c r="TR134" s="57"/>
      <c r="TS134" s="57"/>
      <c r="TT134" s="57"/>
      <c r="TU134" s="57"/>
      <c r="TV134" s="57"/>
      <c r="TW134" s="57"/>
      <c r="TX134" s="57"/>
      <c r="TY134" s="57"/>
      <c r="TZ134" s="57"/>
      <c r="UA134" s="57"/>
      <c r="UB134" s="57"/>
      <c r="UC134" s="57"/>
      <c r="UD134" s="57"/>
      <c r="UE134" s="57"/>
      <c r="UF134" s="57"/>
      <c r="UG134" s="57"/>
      <c r="UH134" s="57"/>
      <c r="UI134" s="57"/>
      <c r="UJ134" s="57"/>
      <c r="UK134" s="57"/>
      <c r="UL134" s="57"/>
      <c r="UM134" s="57"/>
      <c r="UN134" s="57"/>
      <c r="UO134" s="57"/>
      <c r="UP134" s="57"/>
      <c r="UQ134" s="57"/>
      <c r="UR134" s="57"/>
      <c r="US134" s="57"/>
      <c r="UT134" s="57"/>
      <c r="UU134" s="57"/>
      <c r="UV134" s="57"/>
      <c r="UW134" s="57"/>
      <c r="UX134" s="57"/>
      <c r="UY134" s="57"/>
      <c r="UZ134" s="57"/>
      <c r="VA134" s="57"/>
      <c r="VB134" s="57"/>
      <c r="VC134" s="57"/>
      <c r="VD134" s="57"/>
      <c r="VE134" s="57"/>
      <c r="VF134" s="57"/>
      <c r="VG134" s="57"/>
      <c r="VH134" s="57"/>
      <c r="VI134" s="57"/>
      <c r="VJ134" s="57"/>
      <c r="VK134" s="57"/>
      <c r="VL134" s="57"/>
      <c r="VM134" s="57"/>
      <c r="VN134" s="57"/>
      <c r="VO134" s="57"/>
      <c r="VP134" s="57"/>
      <c r="VQ134" s="57"/>
      <c r="VR134" s="57"/>
      <c r="VS134" s="57"/>
      <c r="VT134" s="57"/>
      <c r="VU134" s="57"/>
      <c r="VV134" s="57"/>
      <c r="VW134" s="57"/>
      <c r="VX134" s="57"/>
      <c r="VY134" s="57"/>
      <c r="VZ134" s="57"/>
      <c r="WA134" s="57"/>
      <c r="WB134" s="57"/>
      <c r="WC134" s="57"/>
      <c r="WD134" s="57"/>
      <c r="WE134" s="57"/>
      <c r="WF134" s="57"/>
      <c r="WG134" s="57"/>
      <c r="WH134" s="57"/>
      <c r="WI134" s="57"/>
      <c r="WJ134" s="57"/>
      <c r="WK134" s="57"/>
      <c r="WL134" s="57"/>
      <c r="WM134" s="57"/>
      <c r="WN134" s="57"/>
      <c r="WO134" s="57"/>
      <c r="WP134" s="57"/>
      <c r="WQ134" s="57"/>
      <c r="WR134" s="57"/>
      <c r="WS134" s="57"/>
      <c r="WT134" s="57"/>
      <c r="WU134" s="57"/>
      <c r="WV134" s="57"/>
      <c r="WW134" s="57"/>
      <c r="WX134" s="57"/>
      <c r="WY134" s="57"/>
      <c r="WZ134" s="57"/>
      <c r="XA134" s="57"/>
      <c r="XB134" s="57"/>
      <c r="XC134" s="57"/>
      <c r="XD134" s="57"/>
      <c r="XE134" s="57"/>
      <c r="XF134" s="57"/>
      <c r="XG134" s="57"/>
      <c r="XH134" s="57"/>
      <c r="XI134" s="57"/>
      <c r="XJ134" s="57"/>
      <c r="XK134" s="57"/>
      <c r="XL134" s="57"/>
      <c r="XM134" s="57"/>
      <c r="XN134" s="57"/>
      <c r="XO134" s="57"/>
      <c r="XP134" s="57"/>
      <c r="XQ134" s="57"/>
      <c r="XR134" s="57"/>
      <c r="XS134" s="57"/>
      <c r="XT134" s="57"/>
      <c r="XU134" s="57"/>
      <c r="XV134" s="57"/>
      <c r="XW134" s="57"/>
      <c r="XX134" s="57"/>
      <c r="XY134" s="57"/>
      <c r="XZ134" s="57"/>
      <c r="YA134" s="57"/>
      <c r="YB134" s="57"/>
      <c r="YC134" s="57"/>
      <c r="YD134" s="57"/>
      <c r="YE134" s="57"/>
      <c r="YF134" s="57"/>
      <c r="YG134" s="57"/>
      <c r="YH134" s="57"/>
      <c r="YI134" s="57"/>
      <c r="YJ134" s="57"/>
      <c r="YK134" s="57"/>
      <c r="YL134" s="57"/>
      <c r="YM134" s="57"/>
      <c r="YN134" s="57"/>
      <c r="YO134" s="57"/>
      <c r="YP134" s="57"/>
      <c r="YQ134" s="57"/>
      <c r="YR134" s="57"/>
    </row>
    <row r="135" spans="1:668" ht="19.5" customHeight="1" x14ac:dyDescent="0.25">
      <c r="A135" s="60" t="s">
        <v>15</v>
      </c>
      <c r="B135" s="13">
        <v>1</v>
      </c>
      <c r="C135" s="13"/>
      <c r="D135" s="60"/>
      <c r="E135" s="60"/>
      <c r="F135" s="94">
        <f t="shared" ref="F135:L135" si="32">+SUM(F134)</f>
        <v>38000</v>
      </c>
      <c r="G135" s="18">
        <f t="shared" si="32"/>
        <v>1090.5999999999999</v>
      </c>
      <c r="H135" s="18">
        <f t="shared" si="32"/>
        <v>160.38</v>
      </c>
      <c r="I135" s="18">
        <f t="shared" si="32"/>
        <v>1155.2</v>
      </c>
      <c r="J135" s="94">
        <f t="shared" si="32"/>
        <v>2406.1799999999998</v>
      </c>
      <c r="K135" s="18">
        <f t="shared" si="32"/>
        <v>0</v>
      </c>
      <c r="L135" s="94">
        <f t="shared" si="32"/>
        <v>35593.82</v>
      </c>
    </row>
    <row r="136" spans="1:668" ht="15.75" x14ac:dyDescent="0.25">
      <c r="A136" s="56" t="s">
        <v>83</v>
      </c>
      <c r="B136" s="56"/>
      <c r="C136" s="56"/>
      <c r="D136" s="56"/>
      <c r="E136" s="56"/>
      <c r="F136" s="83"/>
      <c r="G136" s="56"/>
      <c r="H136" s="56"/>
      <c r="I136" s="56"/>
      <c r="J136" s="83"/>
      <c r="K136" s="56"/>
      <c r="L136" s="8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  <c r="IW136" s="73"/>
      <c r="IX136" s="73"/>
      <c r="IY136" s="73"/>
      <c r="IZ136" s="73"/>
      <c r="JA136" s="73"/>
      <c r="JB136" s="73"/>
      <c r="JC136" s="73"/>
      <c r="JD136" s="73"/>
      <c r="JE136" s="73"/>
      <c r="JF136" s="73"/>
      <c r="JG136" s="73"/>
      <c r="JH136" s="73"/>
      <c r="JI136" s="73"/>
      <c r="JJ136" s="73"/>
      <c r="JK136" s="73"/>
      <c r="JL136" s="73"/>
      <c r="JM136" s="73"/>
      <c r="JN136" s="73"/>
      <c r="JO136" s="73"/>
      <c r="JP136" s="73"/>
      <c r="JQ136" s="73"/>
      <c r="JR136" s="73"/>
      <c r="JS136" s="73"/>
      <c r="JT136" s="73"/>
      <c r="JU136" s="73"/>
      <c r="JV136" s="73"/>
      <c r="JW136" s="73"/>
      <c r="JX136" s="73"/>
      <c r="JY136" s="73"/>
      <c r="JZ136" s="73"/>
      <c r="KA136" s="73"/>
      <c r="KB136" s="73"/>
      <c r="KC136" s="73"/>
      <c r="KD136" s="73"/>
      <c r="KE136" s="73"/>
      <c r="KF136" s="73"/>
      <c r="KG136" s="73"/>
      <c r="KH136" s="73"/>
      <c r="KI136" s="73"/>
      <c r="KJ136" s="73"/>
      <c r="KK136" s="73"/>
      <c r="KL136" s="73"/>
      <c r="KM136" s="73"/>
      <c r="KN136" s="73"/>
      <c r="KO136" s="73"/>
      <c r="KP136" s="73"/>
      <c r="KQ136" s="73"/>
      <c r="KR136" s="73"/>
      <c r="KS136" s="73"/>
      <c r="KT136" s="73"/>
      <c r="KU136" s="73"/>
      <c r="KV136" s="73"/>
      <c r="KW136" s="73"/>
      <c r="KX136" s="73"/>
      <c r="KY136" s="73"/>
      <c r="KZ136" s="73"/>
      <c r="LA136" s="73"/>
      <c r="LB136" s="73"/>
      <c r="LC136" s="73"/>
      <c r="LD136" s="73"/>
      <c r="LE136" s="73"/>
      <c r="LF136" s="73"/>
      <c r="LG136" s="73"/>
      <c r="LH136" s="73"/>
      <c r="LI136" s="73"/>
      <c r="LJ136" s="73"/>
      <c r="LK136" s="73"/>
      <c r="LL136" s="73"/>
      <c r="LM136" s="73"/>
      <c r="LN136" s="73"/>
      <c r="LO136" s="73"/>
      <c r="LP136" s="73"/>
      <c r="LQ136" s="73"/>
      <c r="LR136" s="73"/>
      <c r="LS136" s="73"/>
      <c r="LT136" s="73"/>
      <c r="LU136" s="73"/>
      <c r="LV136" s="73"/>
      <c r="LW136" s="73"/>
      <c r="LX136" s="73"/>
      <c r="LY136" s="73"/>
      <c r="LZ136" s="73"/>
      <c r="MA136" s="73"/>
      <c r="MB136" s="73"/>
      <c r="MC136" s="73"/>
      <c r="MD136" s="73"/>
      <c r="ME136" s="73"/>
      <c r="MF136" s="73"/>
      <c r="MG136" s="73"/>
      <c r="MH136" s="73"/>
      <c r="MI136" s="73"/>
      <c r="MJ136" s="73"/>
      <c r="MK136" s="73"/>
      <c r="ML136" s="73"/>
      <c r="MM136" s="73"/>
      <c r="MN136" s="73"/>
      <c r="MO136" s="73"/>
      <c r="MP136" s="73"/>
      <c r="MQ136" s="73"/>
      <c r="MR136" s="73"/>
      <c r="MS136" s="73"/>
      <c r="MT136" s="73"/>
      <c r="MU136" s="73"/>
      <c r="MV136" s="73"/>
      <c r="MW136" s="73"/>
      <c r="MX136" s="73"/>
      <c r="MY136" s="73"/>
      <c r="MZ136" s="73"/>
      <c r="NA136" s="73"/>
      <c r="NB136" s="73"/>
      <c r="NC136" s="73"/>
      <c r="ND136" s="73"/>
      <c r="NE136" s="73"/>
      <c r="NF136" s="73"/>
      <c r="NG136" s="73"/>
      <c r="NH136" s="73"/>
      <c r="NI136" s="73"/>
      <c r="NJ136" s="73"/>
      <c r="NK136" s="73"/>
      <c r="NL136" s="73"/>
      <c r="NM136" s="73"/>
      <c r="NN136" s="73"/>
      <c r="NO136" s="73"/>
      <c r="NP136" s="73"/>
      <c r="NQ136" s="73"/>
      <c r="NR136" s="73"/>
      <c r="NS136" s="73"/>
      <c r="NT136" s="73"/>
      <c r="NU136" s="73"/>
      <c r="NV136" s="73"/>
      <c r="NW136" s="73"/>
      <c r="NX136" s="73"/>
      <c r="NY136" s="73"/>
      <c r="NZ136" s="73"/>
      <c r="OA136" s="73"/>
      <c r="OB136" s="73"/>
      <c r="OC136" s="73"/>
      <c r="OD136" s="73"/>
      <c r="OE136" s="73"/>
      <c r="OF136" s="73"/>
      <c r="OG136" s="73"/>
      <c r="OH136" s="73"/>
      <c r="OI136" s="73"/>
      <c r="OJ136" s="73"/>
      <c r="OK136" s="73"/>
      <c r="OL136" s="73"/>
      <c r="OM136" s="73"/>
      <c r="ON136" s="73"/>
      <c r="OO136" s="73"/>
      <c r="OP136" s="73"/>
      <c r="OQ136" s="73"/>
      <c r="OR136" s="73"/>
      <c r="OS136" s="73"/>
      <c r="OT136" s="73"/>
      <c r="OU136" s="73"/>
      <c r="OV136" s="73"/>
      <c r="OW136" s="73"/>
      <c r="OX136" s="73"/>
      <c r="OY136" s="73"/>
      <c r="OZ136" s="73"/>
      <c r="PA136" s="73"/>
      <c r="PB136" s="73"/>
      <c r="PC136" s="73"/>
      <c r="PD136" s="73"/>
      <c r="PE136" s="73"/>
      <c r="PF136" s="73"/>
      <c r="PG136" s="73"/>
      <c r="PH136" s="73"/>
      <c r="PI136" s="73"/>
      <c r="PJ136" s="73"/>
      <c r="PK136" s="73"/>
      <c r="PL136" s="73"/>
      <c r="PM136" s="73"/>
      <c r="PN136" s="73"/>
      <c r="PO136" s="73"/>
      <c r="PP136" s="73"/>
      <c r="PQ136" s="73"/>
      <c r="PR136" s="73"/>
      <c r="PS136" s="73"/>
      <c r="PT136" s="73"/>
      <c r="PU136" s="73"/>
      <c r="PV136" s="73"/>
      <c r="PW136" s="73"/>
      <c r="PX136" s="73"/>
      <c r="PY136" s="73"/>
      <c r="PZ136" s="73"/>
      <c r="QA136" s="73"/>
      <c r="QB136" s="73"/>
      <c r="QC136" s="73"/>
      <c r="QD136" s="73"/>
      <c r="QE136" s="73"/>
      <c r="QF136" s="73"/>
      <c r="QG136" s="73"/>
      <c r="QH136" s="73"/>
      <c r="QI136" s="73"/>
      <c r="QJ136" s="73"/>
      <c r="QK136" s="73"/>
      <c r="QL136" s="73"/>
      <c r="QM136" s="73"/>
      <c r="QN136" s="73"/>
      <c r="QO136" s="73"/>
      <c r="QP136" s="73"/>
      <c r="QQ136" s="73"/>
      <c r="QR136" s="73"/>
      <c r="QS136" s="73"/>
      <c r="QT136" s="73"/>
      <c r="QU136" s="73"/>
      <c r="QV136" s="73"/>
      <c r="QW136" s="73"/>
      <c r="QX136" s="73"/>
      <c r="QY136" s="73"/>
      <c r="QZ136" s="73"/>
      <c r="RA136" s="73"/>
      <c r="RB136" s="73"/>
      <c r="RC136" s="73"/>
      <c r="RD136" s="73"/>
      <c r="RE136" s="73"/>
      <c r="RF136" s="73"/>
      <c r="RG136" s="73"/>
      <c r="RH136" s="73"/>
      <c r="RI136" s="73"/>
      <c r="RJ136" s="73"/>
      <c r="RK136" s="73"/>
      <c r="RL136" s="73"/>
      <c r="RM136" s="73"/>
      <c r="RN136" s="73"/>
      <c r="RO136" s="73"/>
      <c r="RP136" s="73"/>
      <c r="RQ136" s="73"/>
      <c r="RR136" s="73"/>
      <c r="RS136" s="73"/>
      <c r="RT136" s="73"/>
      <c r="RU136" s="73"/>
      <c r="RV136" s="73"/>
      <c r="RW136" s="73"/>
      <c r="RX136" s="73"/>
      <c r="RY136" s="73"/>
      <c r="RZ136" s="73"/>
      <c r="SA136" s="73"/>
      <c r="SB136" s="73"/>
      <c r="SC136" s="73"/>
      <c r="SD136" s="73"/>
      <c r="SE136" s="73"/>
      <c r="SF136" s="73"/>
      <c r="SG136" s="73"/>
      <c r="SH136" s="73"/>
      <c r="SI136" s="73"/>
      <c r="SJ136" s="73"/>
      <c r="SK136" s="73"/>
      <c r="SL136" s="73"/>
      <c r="SM136" s="73"/>
      <c r="SN136" s="73"/>
      <c r="SO136" s="73"/>
      <c r="SP136" s="73"/>
      <c r="SQ136" s="73"/>
      <c r="SR136" s="73"/>
      <c r="SS136" s="73"/>
      <c r="ST136" s="73"/>
      <c r="SU136" s="73"/>
      <c r="SV136" s="73"/>
      <c r="SW136" s="73"/>
      <c r="SX136" s="73"/>
      <c r="SY136" s="73"/>
      <c r="SZ136" s="73"/>
      <c r="TA136" s="73"/>
      <c r="TB136" s="73"/>
      <c r="TC136" s="73"/>
      <c r="TD136" s="73"/>
      <c r="TE136" s="73"/>
      <c r="TF136" s="73"/>
      <c r="TG136" s="73"/>
      <c r="TH136" s="73"/>
      <c r="TI136" s="73"/>
      <c r="TJ136" s="73"/>
      <c r="TK136" s="73"/>
      <c r="TL136" s="73"/>
      <c r="TM136" s="73"/>
      <c r="TN136" s="73"/>
      <c r="TO136" s="73"/>
      <c r="TP136" s="73"/>
      <c r="TQ136" s="73"/>
      <c r="TR136" s="73"/>
      <c r="TS136" s="73"/>
      <c r="TT136" s="73"/>
      <c r="TU136" s="73"/>
      <c r="TV136" s="73"/>
      <c r="TW136" s="73"/>
      <c r="TX136" s="73"/>
      <c r="TY136" s="73"/>
      <c r="TZ136" s="73"/>
      <c r="UA136" s="73"/>
      <c r="UB136" s="73"/>
      <c r="UC136" s="73"/>
      <c r="UD136" s="73"/>
      <c r="UE136" s="73"/>
      <c r="UF136" s="73"/>
      <c r="UG136" s="73"/>
      <c r="UH136" s="73"/>
      <c r="UI136" s="73"/>
      <c r="UJ136" s="73"/>
      <c r="UK136" s="73"/>
      <c r="UL136" s="73"/>
      <c r="UM136" s="73"/>
      <c r="UN136" s="73"/>
      <c r="UO136" s="73"/>
      <c r="UP136" s="73"/>
      <c r="UQ136" s="73"/>
      <c r="UR136" s="73"/>
      <c r="US136" s="73"/>
      <c r="UT136" s="73"/>
      <c r="UU136" s="73"/>
      <c r="UV136" s="73"/>
      <c r="UW136" s="73"/>
      <c r="UX136" s="73"/>
      <c r="UY136" s="73"/>
      <c r="UZ136" s="73"/>
      <c r="VA136" s="73"/>
      <c r="VB136" s="73"/>
      <c r="VC136" s="73"/>
      <c r="VD136" s="73"/>
      <c r="VE136" s="73"/>
      <c r="VF136" s="73"/>
      <c r="VG136" s="73"/>
      <c r="VH136" s="73"/>
      <c r="VI136" s="73"/>
      <c r="VJ136" s="73"/>
      <c r="VK136" s="73"/>
      <c r="VL136" s="73"/>
      <c r="VM136" s="73"/>
      <c r="VN136" s="73"/>
      <c r="VO136" s="73"/>
      <c r="VP136" s="73"/>
      <c r="VQ136" s="73"/>
      <c r="VR136" s="73"/>
      <c r="VS136" s="73"/>
      <c r="VT136" s="73"/>
      <c r="VU136" s="73"/>
      <c r="VV136" s="73"/>
      <c r="VW136" s="73"/>
      <c r="VX136" s="73"/>
      <c r="VY136" s="73"/>
      <c r="VZ136" s="73"/>
      <c r="WA136" s="73"/>
      <c r="WB136" s="73"/>
      <c r="WC136" s="73"/>
      <c r="WD136" s="73"/>
      <c r="WE136" s="73"/>
      <c r="WF136" s="73"/>
      <c r="WG136" s="73"/>
      <c r="WH136" s="73"/>
      <c r="WI136" s="73"/>
      <c r="WJ136" s="73"/>
      <c r="WK136" s="73"/>
      <c r="WL136" s="73"/>
      <c r="WM136" s="73"/>
      <c r="WN136" s="73"/>
      <c r="WO136" s="73"/>
      <c r="WP136" s="73"/>
      <c r="WQ136" s="73"/>
      <c r="WR136" s="73"/>
      <c r="WS136" s="73"/>
      <c r="WT136" s="73"/>
      <c r="WU136" s="73"/>
      <c r="WV136" s="73"/>
      <c r="WW136" s="73"/>
      <c r="WX136" s="73"/>
      <c r="WY136" s="73"/>
      <c r="WZ136" s="73"/>
      <c r="XA136" s="73"/>
      <c r="XB136" s="73"/>
      <c r="XC136" s="73"/>
      <c r="XD136" s="73"/>
      <c r="XE136" s="73"/>
      <c r="XF136" s="73"/>
      <c r="XG136" s="73"/>
      <c r="XH136" s="73"/>
      <c r="XI136" s="73"/>
      <c r="XJ136" s="73"/>
      <c r="XK136" s="73"/>
      <c r="XL136" s="73"/>
      <c r="XM136" s="73"/>
      <c r="XN136" s="73"/>
      <c r="XO136" s="73"/>
      <c r="XP136" s="73"/>
      <c r="XQ136" s="73"/>
      <c r="XR136" s="73"/>
      <c r="XS136" s="73"/>
      <c r="XT136" s="73"/>
      <c r="XU136" s="73"/>
      <c r="XV136" s="73"/>
      <c r="XW136" s="73"/>
      <c r="XX136" s="73"/>
      <c r="XY136" s="73"/>
      <c r="XZ136" s="73"/>
      <c r="YA136" s="73"/>
      <c r="YB136" s="73"/>
      <c r="YC136" s="73"/>
      <c r="YD136" s="73"/>
      <c r="YE136" s="73"/>
      <c r="YF136" s="73"/>
      <c r="YG136" s="73"/>
      <c r="YH136" s="73"/>
      <c r="YI136" s="73"/>
      <c r="YJ136" s="73"/>
      <c r="YK136" s="73"/>
      <c r="YL136" s="73"/>
      <c r="YM136" s="73"/>
      <c r="YN136" s="73"/>
      <c r="YO136" s="73"/>
      <c r="YP136" s="73"/>
      <c r="YQ136" s="73"/>
      <c r="YR136" s="73"/>
    </row>
    <row r="137" spans="1:668" ht="18" customHeight="1" x14ac:dyDescent="0.25">
      <c r="A137" s="4" t="s">
        <v>37</v>
      </c>
      <c r="B137" s="5" t="s">
        <v>18</v>
      </c>
      <c r="C137" s="6" t="s">
        <v>86</v>
      </c>
      <c r="D137" s="11">
        <v>44276</v>
      </c>
      <c r="E137" s="11">
        <v>44551</v>
      </c>
      <c r="F137" s="105">
        <v>36500</v>
      </c>
      <c r="G137" s="6">
        <f>F137*0.0287</f>
        <v>1047.55</v>
      </c>
      <c r="H137" s="6">
        <v>0</v>
      </c>
      <c r="I137" s="6">
        <f>F137*0.0304</f>
        <v>1109.5999999999999</v>
      </c>
      <c r="J137" s="80">
        <v>912.5</v>
      </c>
      <c r="K137" s="6">
        <v>3069.65</v>
      </c>
      <c r="L137" s="80">
        <v>33430.35</v>
      </c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  <c r="IX137" s="73"/>
      <c r="IY137" s="73"/>
      <c r="IZ137" s="73"/>
      <c r="JA137" s="73"/>
      <c r="JB137" s="73"/>
      <c r="JC137" s="73"/>
      <c r="JD137" s="73"/>
      <c r="JE137" s="73"/>
      <c r="JF137" s="73"/>
      <c r="JG137" s="73"/>
      <c r="JH137" s="73"/>
      <c r="JI137" s="73"/>
      <c r="JJ137" s="73"/>
      <c r="JK137" s="73"/>
      <c r="JL137" s="73"/>
      <c r="JM137" s="73"/>
      <c r="JN137" s="73"/>
      <c r="JO137" s="73"/>
      <c r="JP137" s="73"/>
      <c r="JQ137" s="73"/>
      <c r="JR137" s="73"/>
      <c r="JS137" s="73"/>
      <c r="JT137" s="73"/>
      <c r="JU137" s="73"/>
      <c r="JV137" s="73"/>
      <c r="JW137" s="73"/>
      <c r="JX137" s="73"/>
      <c r="JY137" s="73"/>
      <c r="JZ137" s="73"/>
      <c r="KA137" s="73"/>
      <c r="KB137" s="73"/>
      <c r="KC137" s="73"/>
      <c r="KD137" s="73"/>
      <c r="KE137" s="73"/>
      <c r="KF137" s="73"/>
      <c r="KG137" s="73"/>
      <c r="KH137" s="73"/>
      <c r="KI137" s="73"/>
      <c r="KJ137" s="73"/>
      <c r="KK137" s="73"/>
      <c r="KL137" s="73"/>
      <c r="KM137" s="73"/>
      <c r="KN137" s="73"/>
      <c r="KO137" s="73"/>
      <c r="KP137" s="73"/>
      <c r="KQ137" s="73"/>
      <c r="KR137" s="73"/>
      <c r="KS137" s="73"/>
      <c r="KT137" s="73"/>
      <c r="KU137" s="73"/>
      <c r="KV137" s="73"/>
      <c r="KW137" s="73"/>
      <c r="KX137" s="73"/>
      <c r="KY137" s="73"/>
      <c r="KZ137" s="73"/>
      <c r="LA137" s="73"/>
      <c r="LB137" s="73"/>
      <c r="LC137" s="73"/>
      <c r="LD137" s="73"/>
      <c r="LE137" s="73"/>
      <c r="LF137" s="73"/>
      <c r="LG137" s="73"/>
      <c r="LH137" s="73"/>
      <c r="LI137" s="73"/>
      <c r="LJ137" s="73"/>
      <c r="LK137" s="73"/>
      <c r="LL137" s="73"/>
      <c r="LM137" s="73"/>
      <c r="LN137" s="73"/>
      <c r="LO137" s="73"/>
      <c r="LP137" s="73"/>
      <c r="LQ137" s="73"/>
      <c r="LR137" s="73"/>
      <c r="LS137" s="73"/>
      <c r="LT137" s="73"/>
      <c r="LU137" s="73"/>
      <c r="LV137" s="73"/>
      <c r="LW137" s="73"/>
      <c r="LX137" s="73"/>
      <c r="LY137" s="73"/>
      <c r="LZ137" s="73"/>
      <c r="MA137" s="73"/>
      <c r="MB137" s="73"/>
      <c r="MC137" s="73"/>
      <c r="MD137" s="73"/>
      <c r="ME137" s="73"/>
      <c r="MF137" s="73"/>
      <c r="MG137" s="73"/>
      <c r="MH137" s="73"/>
      <c r="MI137" s="73"/>
      <c r="MJ137" s="73"/>
      <c r="MK137" s="73"/>
      <c r="ML137" s="73"/>
      <c r="MM137" s="73"/>
      <c r="MN137" s="73"/>
      <c r="MO137" s="73"/>
      <c r="MP137" s="73"/>
      <c r="MQ137" s="73"/>
      <c r="MR137" s="73"/>
      <c r="MS137" s="73"/>
      <c r="MT137" s="73"/>
      <c r="MU137" s="73"/>
      <c r="MV137" s="73"/>
      <c r="MW137" s="73"/>
      <c r="MX137" s="73"/>
      <c r="MY137" s="73"/>
      <c r="MZ137" s="73"/>
      <c r="NA137" s="73"/>
      <c r="NB137" s="73"/>
      <c r="NC137" s="73"/>
      <c r="ND137" s="73"/>
      <c r="NE137" s="73"/>
      <c r="NF137" s="73"/>
      <c r="NG137" s="73"/>
      <c r="NH137" s="73"/>
      <c r="NI137" s="73"/>
      <c r="NJ137" s="73"/>
      <c r="NK137" s="73"/>
      <c r="NL137" s="73"/>
      <c r="NM137" s="73"/>
      <c r="NN137" s="73"/>
      <c r="NO137" s="73"/>
      <c r="NP137" s="73"/>
      <c r="NQ137" s="73"/>
      <c r="NR137" s="73"/>
      <c r="NS137" s="73"/>
      <c r="NT137" s="73"/>
      <c r="NU137" s="73"/>
      <c r="NV137" s="73"/>
      <c r="NW137" s="73"/>
      <c r="NX137" s="73"/>
      <c r="NY137" s="73"/>
      <c r="NZ137" s="73"/>
      <c r="OA137" s="73"/>
      <c r="OB137" s="73"/>
      <c r="OC137" s="73"/>
      <c r="OD137" s="73"/>
      <c r="OE137" s="73"/>
      <c r="OF137" s="73"/>
      <c r="OG137" s="73"/>
      <c r="OH137" s="73"/>
      <c r="OI137" s="73"/>
      <c r="OJ137" s="73"/>
      <c r="OK137" s="73"/>
      <c r="OL137" s="73"/>
      <c r="OM137" s="73"/>
      <c r="ON137" s="73"/>
      <c r="OO137" s="73"/>
      <c r="OP137" s="73"/>
      <c r="OQ137" s="73"/>
      <c r="OR137" s="73"/>
      <c r="OS137" s="73"/>
      <c r="OT137" s="73"/>
      <c r="OU137" s="73"/>
      <c r="OV137" s="73"/>
      <c r="OW137" s="73"/>
      <c r="OX137" s="73"/>
      <c r="OY137" s="73"/>
      <c r="OZ137" s="73"/>
      <c r="PA137" s="73"/>
      <c r="PB137" s="73"/>
      <c r="PC137" s="73"/>
      <c r="PD137" s="73"/>
      <c r="PE137" s="73"/>
      <c r="PF137" s="73"/>
      <c r="PG137" s="73"/>
      <c r="PH137" s="73"/>
      <c r="PI137" s="73"/>
      <c r="PJ137" s="73"/>
      <c r="PK137" s="73"/>
      <c r="PL137" s="73"/>
      <c r="PM137" s="73"/>
      <c r="PN137" s="73"/>
      <c r="PO137" s="73"/>
      <c r="PP137" s="73"/>
      <c r="PQ137" s="73"/>
      <c r="PR137" s="73"/>
      <c r="PS137" s="73"/>
      <c r="PT137" s="73"/>
      <c r="PU137" s="73"/>
      <c r="PV137" s="73"/>
      <c r="PW137" s="73"/>
      <c r="PX137" s="73"/>
      <c r="PY137" s="73"/>
      <c r="PZ137" s="73"/>
      <c r="QA137" s="73"/>
      <c r="QB137" s="73"/>
      <c r="QC137" s="73"/>
      <c r="QD137" s="73"/>
      <c r="QE137" s="73"/>
      <c r="QF137" s="73"/>
      <c r="QG137" s="73"/>
      <c r="QH137" s="73"/>
      <c r="QI137" s="73"/>
      <c r="QJ137" s="73"/>
      <c r="QK137" s="73"/>
      <c r="QL137" s="73"/>
      <c r="QM137" s="73"/>
      <c r="QN137" s="73"/>
      <c r="QO137" s="73"/>
      <c r="QP137" s="73"/>
      <c r="QQ137" s="73"/>
      <c r="QR137" s="73"/>
      <c r="QS137" s="73"/>
      <c r="QT137" s="73"/>
      <c r="QU137" s="73"/>
      <c r="QV137" s="73"/>
      <c r="QW137" s="73"/>
      <c r="QX137" s="73"/>
      <c r="QY137" s="73"/>
      <c r="QZ137" s="73"/>
      <c r="RA137" s="73"/>
      <c r="RB137" s="73"/>
      <c r="RC137" s="73"/>
      <c r="RD137" s="73"/>
      <c r="RE137" s="73"/>
      <c r="RF137" s="73"/>
      <c r="RG137" s="73"/>
      <c r="RH137" s="73"/>
      <c r="RI137" s="73"/>
      <c r="RJ137" s="73"/>
      <c r="RK137" s="73"/>
      <c r="RL137" s="73"/>
      <c r="RM137" s="73"/>
      <c r="RN137" s="73"/>
      <c r="RO137" s="73"/>
      <c r="RP137" s="73"/>
      <c r="RQ137" s="73"/>
      <c r="RR137" s="73"/>
      <c r="RS137" s="73"/>
      <c r="RT137" s="73"/>
      <c r="RU137" s="73"/>
      <c r="RV137" s="73"/>
      <c r="RW137" s="73"/>
      <c r="RX137" s="73"/>
      <c r="RY137" s="73"/>
      <c r="RZ137" s="73"/>
      <c r="SA137" s="73"/>
      <c r="SB137" s="73"/>
      <c r="SC137" s="73"/>
      <c r="SD137" s="73"/>
      <c r="SE137" s="73"/>
      <c r="SF137" s="73"/>
      <c r="SG137" s="73"/>
      <c r="SH137" s="73"/>
      <c r="SI137" s="73"/>
      <c r="SJ137" s="73"/>
      <c r="SK137" s="73"/>
      <c r="SL137" s="73"/>
      <c r="SM137" s="73"/>
      <c r="SN137" s="73"/>
      <c r="SO137" s="73"/>
      <c r="SP137" s="73"/>
      <c r="SQ137" s="73"/>
      <c r="SR137" s="73"/>
      <c r="SS137" s="73"/>
      <c r="ST137" s="73"/>
      <c r="SU137" s="73"/>
      <c r="SV137" s="73"/>
      <c r="SW137" s="73"/>
      <c r="SX137" s="73"/>
      <c r="SY137" s="73"/>
      <c r="SZ137" s="73"/>
      <c r="TA137" s="73"/>
      <c r="TB137" s="73"/>
      <c r="TC137" s="73"/>
      <c r="TD137" s="73"/>
      <c r="TE137" s="73"/>
      <c r="TF137" s="73"/>
      <c r="TG137" s="73"/>
      <c r="TH137" s="73"/>
      <c r="TI137" s="73"/>
      <c r="TJ137" s="73"/>
      <c r="TK137" s="73"/>
      <c r="TL137" s="73"/>
      <c r="TM137" s="73"/>
      <c r="TN137" s="73"/>
      <c r="TO137" s="73"/>
      <c r="TP137" s="73"/>
      <c r="TQ137" s="73"/>
      <c r="TR137" s="73"/>
      <c r="TS137" s="73"/>
      <c r="TT137" s="73"/>
      <c r="TU137" s="73"/>
      <c r="TV137" s="73"/>
      <c r="TW137" s="73"/>
      <c r="TX137" s="73"/>
      <c r="TY137" s="73"/>
      <c r="TZ137" s="73"/>
      <c r="UA137" s="73"/>
      <c r="UB137" s="73"/>
      <c r="UC137" s="73"/>
      <c r="UD137" s="73"/>
      <c r="UE137" s="73"/>
      <c r="UF137" s="73"/>
      <c r="UG137" s="73"/>
      <c r="UH137" s="73"/>
      <c r="UI137" s="73"/>
      <c r="UJ137" s="73"/>
      <c r="UK137" s="73"/>
      <c r="UL137" s="73"/>
      <c r="UM137" s="73"/>
      <c r="UN137" s="73"/>
      <c r="UO137" s="73"/>
      <c r="UP137" s="73"/>
      <c r="UQ137" s="73"/>
      <c r="UR137" s="73"/>
      <c r="US137" s="73"/>
      <c r="UT137" s="73"/>
      <c r="UU137" s="73"/>
      <c r="UV137" s="73"/>
      <c r="UW137" s="73"/>
      <c r="UX137" s="73"/>
      <c r="UY137" s="73"/>
      <c r="UZ137" s="73"/>
      <c r="VA137" s="73"/>
      <c r="VB137" s="73"/>
      <c r="VC137" s="73"/>
      <c r="VD137" s="73"/>
      <c r="VE137" s="73"/>
      <c r="VF137" s="73"/>
      <c r="VG137" s="73"/>
      <c r="VH137" s="73"/>
      <c r="VI137" s="73"/>
      <c r="VJ137" s="73"/>
      <c r="VK137" s="73"/>
      <c r="VL137" s="73"/>
      <c r="VM137" s="73"/>
      <c r="VN137" s="73"/>
      <c r="VO137" s="73"/>
      <c r="VP137" s="73"/>
      <c r="VQ137" s="73"/>
      <c r="VR137" s="73"/>
      <c r="VS137" s="73"/>
      <c r="VT137" s="73"/>
      <c r="VU137" s="73"/>
      <c r="VV137" s="73"/>
      <c r="VW137" s="73"/>
      <c r="VX137" s="73"/>
      <c r="VY137" s="73"/>
      <c r="VZ137" s="73"/>
      <c r="WA137" s="73"/>
      <c r="WB137" s="73"/>
      <c r="WC137" s="73"/>
      <c r="WD137" s="73"/>
      <c r="WE137" s="73"/>
      <c r="WF137" s="73"/>
      <c r="WG137" s="73"/>
      <c r="WH137" s="73"/>
      <c r="WI137" s="73"/>
      <c r="WJ137" s="73"/>
      <c r="WK137" s="73"/>
      <c r="WL137" s="73"/>
      <c r="WM137" s="73"/>
      <c r="WN137" s="73"/>
      <c r="WO137" s="73"/>
      <c r="WP137" s="73"/>
      <c r="WQ137" s="73"/>
      <c r="WR137" s="73"/>
      <c r="WS137" s="73"/>
      <c r="WT137" s="73"/>
      <c r="WU137" s="73"/>
      <c r="WV137" s="73"/>
      <c r="WW137" s="73"/>
      <c r="WX137" s="73"/>
      <c r="WY137" s="73"/>
      <c r="WZ137" s="73"/>
      <c r="XA137" s="73"/>
      <c r="XB137" s="73"/>
      <c r="XC137" s="73"/>
      <c r="XD137" s="73"/>
      <c r="XE137" s="73"/>
      <c r="XF137" s="73"/>
      <c r="XG137" s="73"/>
      <c r="XH137" s="73"/>
      <c r="XI137" s="73"/>
      <c r="XJ137" s="73"/>
      <c r="XK137" s="73"/>
      <c r="XL137" s="73"/>
      <c r="XM137" s="73"/>
      <c r="XN137" s="73"/>
      <c r="XO137" s="73"/>
      <c r="XP137" s="73"/>
      <c r="XQ137" s="73"/>
      <c r="XR137" s="73"/>
      <c r="XS137" s="73"/>
      <c r="XT137" s="73"/>
      <c r="XU137" s="73"/>
      <c r="XV137" s="73"/>
      <c r="XW137" s="73"/>
      <c r="XX137" s="73"/>
      <c r="XY137" s="73"/>
      <c r="XZ137" s="73"/>
      <c r="YA137" s="73"/>
      <c r="YB137" s="73"/>
      <c r="YC137" s="73"/>
      <c r="YD137" s="73"/>
      <c r="YE137" s="73"/>
      <c r="YF137" s="73"/>
      <c r="YG137" s="73"/>
      <c r="YH137" s="73"/>
      <c r="YI137" s="73"/>
      <c r="YJ137" s="73"/>
      <c r="YK137" s="73"/>
      <c r="YL137" s="73"/>
      <c r="YM137" s="73"/>
      <c r="YN137" s="73"/>
      <c r="YO137" s="73"/>
      <c r="YP137" s="73"/>
      <c r="YQ137" s="73"/>
      <c r="YR137" s="73"/>
    </row>
    <row r="138" spans="1:668" ht="19.5" customHeight="1" x14ac:dyDescent="0.25">
      <c r="A138" s="60" t="s">
        <v>15</v>
      </c>
      <c r="B138" s="13">
        <v>1</v>
      </c>
      <c r="C138" s="13"/>
      <c r="D138" s="60"/>
      <c r="E138" s="60"/>
      <c r="F138" s="94">
        <f>+SUM(F137)</f>
        <v>36500</v>
      </c>
      <c r="G138" s="18">
        <f t="shared" ref="G138:L138" si="33">+SUM(G137)</f>
        <v>1047.55</v>
      </c>
      <c r="H138" s="18">
        <f t="shared" si="33"/>
        <v>0</v>
      </c>
      <c r="I138" s="18">
        <f t="shared" si="33"/>
        <v>1109.5999999999999</v>
      </c>
      <c r="J138" s="94">
        <f t="shared" si="33"/>
        <v>912.5</v>
      </c>
      <c r="K138" s="18">
        <f t="shared" si="33"/>
        <v>3069.65</v>
      </c>
      <c r="L138" s="94">
        <f t="shared" si="33"/>
        <v>33430.35</v>
      </c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  <c r="IW138" s="73"/>
      <c r="IX138" s="73"/>
      <c r="IY138" s="73"/>
      <c r="IZ138" s="73"/>
      <c r="JA138" s="73"/>
      <c r="JB138" s="73"/>
      <c r="JC138" s="73"/>
      <c r="JD138" s="73"/>
      <c r="JE138" s="73"/>
      <c r="JF138" s="73"/>
      <c r="JG138" s="73"/>
      <c r="JH138" s="73"/>
      <c r="JI138" s="73"/>
      <c r="JJ138" s="73"/>
      <c r="JK138" s="73"/>
      <c r="JL138" s="73"/>
      <c r="JM138" s="73"/>
      <c r="JN138" s="73"/>
      <c r="JO138" s="73"/>
      <c r="JP138" s="73"/>
      <c r="JQ138" s="73"/>
      <c r="JR138" s="73"/>
      <c r="JS138" s="73"/>
      <c r="JT138" s="73"/>
      <c r="JU138" s="73"/>
      <c r="JV138" s="73"/>
      <c r="JW138" s="73"/>
      <c r="JX138" s="73"/>
      <c r="JY138" s="73"/>
      <c r="JZ138" s="73"/>
      <c r="KA138" s="73"/>
      <c r="KB138" s="73"/>
      <c r="KC138" s="73"/>
      <c r="KD138" s="73"/>
      <c r="KE138" s="73"/>
      <c r="KF138" s="73"/>
      <c r="KG138" s="73"/>
      <c r="KH138" s="73"/>
      <c r="KI138" s="73"/>
      <c r="KJ138" s="73"/>
      <c r="KK138" s="73"/>
      <c r="KL138" s="73"/>
      <c r="KM138" s="73"/>
      <c r="KN138" s="73"/>
      <c r="KO138" s="73"/>
      <c r="KP138" s="73"/>
      <c r="KQ138" s="73"/>
      <c r="KR138" s="73"/>
      <c r="KS138" s="73"/>
      <c r="KT138" s="73"/>
      <c r="KU138" s="73"/>
      <c r="KV138" s="73"/>
      <c r="KW138" s="73"/>
      <c r="KX138" s="73"/>
      <c r="KY138" s="73"/>
      <c r="KZ138" s="73"/>
      <c r="LA138" s="73"/>
      <c r="LB138" s="73"/>
      <c r="LC138" s="73"/>
      <c r="LD138" s="73"/>
      <c r="LE138" s="73"/>
      <c r="LF138" s="73"/>
      <c r="LG138" s="73"/>
      <c r="LH138" s="73"/>
      <c r="LI138" s="73"/>
      <c r="LJ138" s="73"/>
      <c r="LK138" s="73"/>
      <c r="LL138" s="73"/>
      <c r="LM138" s="73"/>
      <c r="LN138" s="73"/>
      <c r="LO138" s="73"/>
      <c r="LP138" s="73"/>
      <c r="LQ138" s="73"/>
      <c r="LR138" s="73"/>
      <c r="LS138" s="73"/>
      <c r="LT138" s="73"/>
      <c r="LU138" s="73"/>
      <c r="LV138" s="73"/>
      <c r="LW138" s="73"/>
      <c r="LX138" s="73"/>
      <c r="LY138" s="73"/>
      <c r="LZ138" s="73"/>
      <c r="MA138" s="73"/>
      <c r="MB138" s="73"/>
      <c r="MC138" s="73"/>
      <c r="MD138" s="73"/>
      <c r="ME138" s="73"/>
      <c r="MF138" s="73"/>
      <c r="MG138" s="73"/>
      <c r="MH138" s="73"/>
      <c r="MI138" s="73"/>
      <c r="MJ138" s="73"/>
      <c r="MK138" s="73"/>
      <c r="ML138" s="73"/>
      <c r="MM138" s="73"/>
      <c r="MN138" s="73"/>
      <c r="MO138" s="73"/>
      <c r="MP138" s="73"/>
      <c r="MQ138" s="73"/>
      <c r="MR138" s="73"/>
      <c r="MS138" s="73"/>
      <c r="MT138" s="73"/>
      <c r="MU138" s="73"/>
      <c r="MV138" s="73"/>
      <c r="MW138" s="73"/>
      <c r="MX138" s="73"/>
      <c r="MY138" s="73"/>
      <c r="MZ138" s="73"/>
      <c r="NA138" s="73"/>
      <c r="NB138" s="73"/>
      <c r="NC138" s="73"/>
      <c r="ND138" s="73"/>
      <c r="NE138" s="73"/>
      <c r="NF138" s="73"/>
      <c r="NG138" s="73"/>
      <c r="NH138" s="73"/>
      <c r="NI138" s="73"/>
      <c r="NJ138" s="73"/>
      <c r="NK138" s="73"/>
      <c r="NL138" s="73"/>
      <c r="NM138" s="73"/>
      <c r="NN138" s="73"/>
      <c r="NO138" s="73"/>
      <c r="NP138" s="73"/>
      <c r="NQ138" s="73"/>
      <c r="NR138" s="73"/>
      <c r="NS138" s="73"/>
      <c r="NT138" s="73"/>
      <c r="NU138" s="73"/>
      <c r="NV138" s="73"/>
      <c r="NW138" s="73"/>
      <c r="NX138" s="73"/>
      <c r="NY138" s="73"/>
      <c r="NZ138" s="73"/>
      <c r="OA138" s="73"/>
      <c r="OB138" s="73"/>
      <c r="OC138" s="73"/>
      <c r="OD138" s="73"/>
      <c r="OE138" s="73"/>
      <c r="OF138" s="73"/>
      <c r="OG138" s="73"/>
      <c r="OH138" s="73"/>
      <c r="OI138" s="73"/>
      <c r="OJ138" s="73"/>
      <c r="OK138" s="73"/>
      <c r="OL138" s="73"/>
      <c r="OM138" s="73"/>
      <c r="ON138" s="73"/>
      <c r="OO138" s="73"/>
      <c r="OP138" s="73"/>
      <c r="OQ138" s="73"/>
      <c r="OR138" s="73"/>
      <c r="OS138" s="73"/>
      <c r="OT138" s="73"/>
      <c r="OU138" s="73"/>
      <c r="OV138" s="73"/>
      <c r="OW138" s="73"/>
      <c r="OX138" s="73"/>
      <c r="OY138" s="73"/>
      <c r="OZ138" s="73"/>
      <c r="PA138" s="73"/>
      <c r="PB138" s="73"/>
      <c r="PC138" s="73"/>
      <c r="PD138" s="73"/>
      <c r="PE138" s="73"/>
      <c r="PF138" s="73"/>
      <c r="PG138" s="73"/>
      <c r="PH138" s="73"/>
      <c r="PI138" s="73"/>
      <c r="PJ138" s="73"/>
      <c r="PK138" s="73"/>
      <c r="PL138" s="73"/>
      <c r="PM138" s="73"/>
      <c r="PN138" s="73"/>
      <c r="PO138" s="73"/>
      <c r="PP138" s="73"/>
      <c r="PQ138" s="73"/>
      <c r="PR138" s="73"/>
      <c r="PS138" s="73"/>
      <c r="PT138" s="73"/>
      <c r="PU138" s="73"/>
      <c r="PV138" s="73"/>
      <c r="PW138" s="73"/>
      <c r="PX138" s="73"/>
      <c r="PY138" s="73"/>
      <c r="PZ138" s="73"/>
      <c r="QA138" s="73"/>
      <c r="QB138" s="73"/>
      <c r="QC138" s="73"/>
      <c r="QD138" s="73"/>
      <c r="QE138" s="73"/>
      <c r="QF138" s="73"/>
      <c r="QG138" s="73"/>
      <c r="QH138" s="73"/>
      <c r="QI138" s="73"/>
      <c r="QJ138" s="73"/>
      <c r="QK138" s="73"/>
      <c r="QL138" s="73"/>
      <c r="QM138" s="73"/>
      <c r="QN138" s="73"/>
      <c r="QO138" s="73"/>
      <c r="QP138" s="73"/>
      <c r="QQ138" s="73"/>
      <c r="QR138" s="73"/>
      <c r="QS138" s="73"/>
      <c r="QT138" s="73"/>
      <c r="QU138" s="73"/>
      <c r="QV138" s="73"/>
      <c r="QW138" s="73"/>
      <c r="QX138" s="73"/>
      <c r="QY138" s="73"/>
      <c r="QZ138" s="73"/>
      <c r="RA138" s="73"/>
      <c r="RB138" s="73"/>
      <c r="RC138" s="73"/>
      <c r="RD138" s="73"/>
      <c r="RE138" s="73"/>
      <c r="RF138" s="73"/>
      <c r="RG138" s="73"/>
      <c r="RH138" s="73"/>
      <c r="RI138" s="73"/>
      <c r="RJ138" s="73"/>
      <c r="RK138" s="73"/>
      <c r="RL138" s="73"/>
      <c r="RM138" s="73"/>
      <c r="RN138" s="73"/>
      <c r="RO138" s="73"/>
      <c r="RP138" s="73"/>
      <c r="RQ138" s="73"/>
      <c r="RR138" s="73"/>
      <c r="RS138" s="73"/>
      <c r="RT138" s="73"/>
      <c r="RU138" s="73"/>
      <c r="RV138" s="73"/>
      <c r="RW138" s="73"/>
      <c r="RX138" s="73"/>
      <c r="RY138" s="73"/>
      <c r="RZ138" s="73"/>
      <c r="SA138" s="73"/>
      <c r="SB138" s="73"/>
      <c r="SC138" s="73"/>
      <c r="SD138" s="73"/>
      <c r="SE138" s="73"/>
      <c r="SF138" s="73"/>
      <c r="SG138" s="73"/>
      <c r="SH138" s="73"/>
      <c r="SI138" s="73"/>
      <c r="SJ138" s="73"/>
      <c r="SK138" s="73"/>
      <c r="SL138" s="73"/>
      <c r="SM138" s="73"/>
      <c r="SN138" s="73"/>
      <c r="SO138" s="73"/>
      <c r="SP138" s="73"/>
      <c r="SQ138" s="73"/>
      <c r="SR138" s="73"/>
      <c r="SS138" s="73"/>
      <c r="ST138" s="73"/>
      <c r="SU138" s="73"/>
      <c r="SV138" s="73"/>
      <c r="SW138" s="73"/>
      <c r="SX138" s="73"/>
      <c r="SY138" s="73"/>
      <c r="SZ138" s="73"/>
      <c r="TA138" s="73"/>
      <c r="TB138" s="73"/>
      <c r="TC138" s="73"/>
      <c r="TD138" s="73"/>
      <c r="TE138" s="73"/>
      <c r="TF138" s="73"/>
      <c r="TG138" s="73"/>
      <c r="TH138" s="73"/>
      <c r="TI138" s="73"/>
      <c r="TJ138" s="73"/>
      <c r="TK138" s="73"/>
      <c r="TL138" s="73"/>
      <c r="TM138" s="73"/>
      <c r="TN138" s="73"/>
      <c r="TO138" s="73"/>
      <c r="TP138" s="73"/>
      <c r="TQ138" s="73"/>
      <c r="TR138" s="73"/>
      <c r="TS138" s="73"/>
      <c r="TT138" s="73"/>
      <c r="TU138" s="73"/>
      <c r="TV138" s="73"/>
      <c r="TW138" s="73"/>
      <c r="TX138" s="73"/>
      <c r="TY138" s="73"/>
      <c r="TZ138" s="73"/>
      <c r="UA138" s="73"/>
      <c r="UB138" s="73"/>
      <c r="UC138" s="73"/>
      <c r="UD138" s="73"/>
      <c r="UE138" s="73"/>
      <c r="UF138" s="73"/>
      <c r="UG138" s="73"/>
      <c r="UH138" s="73"/>
      <c r="UI138" s="73"/>
      <c r="UJ138" s="73"/>
      <c r="UK138" s="73"/>
      <c r="UL138" s="73"/>
      <c r="UM138" s="73"/>
      <c r="UN138" s="73"/>
      <c r="UO138" s="73"/>
      <c r="UP138" s="73"/>
      <c r="UQ138" s="73"/>
      <c r="UR138" s="73"/>
      <c r="US138" s="73"/>
      <c r="UT138" s="73"/>
      <c r="UU138" s="73"/>
      <c r="UV138" s="73"/>
      <c r="UW138" s="73"/>
      <c r="UX138" s="73"/>
      <c r="UY138" s="73"/>
      <c r="UZ138" s="73"/>
      <c r="VA138" s="73"/>
      <c r="VB138" s="73"/>
      <c r="VC138" s="73"/>
      <c r="VD138" s="73"/>
      <c r="VE138" s="73"/>
      <c r="VF138" s="73"/>
      <c r="VG138" s="73"/>
      <c r="VH138" s="73"/>
      <c r="VI138" s="73"/>
      <c r="VJ138" s="73"/>
      <c r="VK138" s="73"/>
      <c r="VL138" s="73"/>
      <c r="VM138" s="73"/>
      <c r="VN138" s="73"/>
      <c r="VO138" s="73"/>
      <c r="VP138" s="73"/>
      <c r="VQ138" s="73"/>
      <c r="VR138" s="73"/>
      <c r="VS138" s="73"/>
      <c r="VT138" s="73"/>
      <c r="VU138" s="73"/>
      <c r="VV138" s="73"/>
      <c r="VW138" s="73"/>
      <c r="VX138" s="73"/>
      <c r="VY138" s="73"/>
      <c r="VZ138" s="73"/>
      <c r="WA138" s="73"/>
      <c r="WB138" s="73"/>
      <c r="WC138" s="73"/>
      <c r="WD138" s="73"/>
      <c r="WE138" s="73"/>
      <c r="WF138" s="73"/>
      <c r="WG138" s="73"/>
      <c r="WH138" s="73"/>
      <c r="WI138" s="73"/>
      <c r="WJ138" s="73"/>
      <c r="WK138" s="73"/>
      <c r="WL138" s="73"/>
      <c r="WM138" s="73"/>
      <c r="WN138" s="73"/>
      <c r="WO138" s="73"/>
      <c r="WP138" s="73"/>
      <c r="WQ138" s="73"/>
      <c r="WR138" s="73"/>
      <c r="WS138" s="73"/>
      <c r="WT138" s="73"/>
      <c r="WU138" s="73"/>
      <c r="WV138" s="73"/>
      <c r="WW138" s="73"/>
      <c r="WX138" s="73"/>
      <c r="WY138" s="73"/>
      <c r="WZ138" s="73"/>
      <c r="XA138" s="73"/>
      <c r="XB138" s="73"/>
      <c r="XC138" s="73"/>
      <c r="XD138" s="73"/>
      <c r="XE138" s="73"/>
      <c r="XF138" s="73"/>
      <c r="XG138" s="73"/>
      <c r="XH138" s="73"/>
      <c r="XI138" s="73"/>
      <c r="XJ138" s="73"/>
      <c r="XK138" s="73"/>
      <c r="XL138" s="73"/>
      <c r="XM138" s="73"/>
      <c r="XN138" s="73"/>
      <c r="XO138" s="73"/>
      <c r="XP138" s="73"/>
      <c r="XQ138" s="73"/>
      <c r="XR138" s="73"/>
      <c r="XS138" s="73"/>
      <c r="XT138" s="73"/>
      <c r="XU138" s="73"/>
      <c r="XV138" s="73"/>
      <c r="XW138" s="73"/>
      <c r="XX138" s="73"/>
      <c r="XY138" s="73"/>
      <c r="XZ138" s="73"/>
      <c r="YA138" s="73"/>
      <c r="YB138" s="73"/>
      <c r="YC138" s="73"/>
      <c r="YD138" s="73"/>
      <c r="YE138" s="73"/>
      <c r="YF138" s="73"/>
      <c r="YG138" s="73"/>
      <c r="YH138" s="73"/>
      <c r="YI138" s="73"/>
      <c r="YJ138" s="73"/>
      <c r="YK138" s="73"/>
      <c r="YL138" s="73"/>
      <c r="YM138" s="73"/>
      <c r="YN138" s="73"/>
      <c r="YO138" s="73"/>
      <c r="YP138" s="73"/>
      <c r="YQ138" s="73"/>
      <c r="YR138" s="73"/>
    </row>
    <row r="139" spans="1:668" s="65" customFormat="1" ht="19.5" customHeight="1" x14ac:dyDescent="0.25">
      <c r="A139" s="59" t="s">
        <v>121</v>
      </c>
      <c r="B139" s="20"/>
      <c r="C139" s="20"/>
      <c r="D139" s="59"/>
      <c r="E139" s="59"/>
      <c r="F139" s="95"/>
      <c r="G139" s="37"/>
      <c r="H139" s="37"/>
      <c r="I139" s="37"/>
      <c r="J139" s="95"/>
      <c r="K139" s="37"/>
      <c r="L139" s="95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73"/>
      <c r="ID139" s="73"/>
      <c r="IE139" s="73"/>
      <c r="IF139" s="73"/>
      <c r="IG139" s="73"/>
      <c r="IH139" s="73"/>
      <c r="II139" s="73"/>
      <c r="IJ139" s="73"/>
      <c r="IK139" s="73"/>
      <c r="IL139" s="73"/>
      <c r="IM139" s="73"/>
      <c r="IN139" s="73"/>
      <c r="IO139" s="73"/>
      <c r="IP139" s="73"/>
      <c r="IQ139" s="73"/>
      <c r="IR139" s="73"/>
      <c r="IS139" s="73"/>
      <c r="IT139" s="73"/>
      <c r="IU139" s="73"/>
      <c r="IV139" s="73"/>
      <c r="IW139" s="73"/>
      <c r="IX139" s="73"/>
      <c r="IY139" s="73"/>
      <c r="IZ139" s="73"/>
      <c r="JA139" s="73"/>
      <c r="JB139" s="73"/>
      <c r="JC139" s="73"/>
      <c r="JD139" s="73"/>
      <c r="JE139" s="73"/>
      <c r="JF139" s="73"/>
      <c r="JG139" s="73"/>
      <c r="JH139" s="73"/>
      <c r="JI139" s="73"/>
      <c r="JJ139" s="73"/>
      <c r="JK139" s="73"/>
      <c r="JL139" s="73"/>
      <c r="JM139" s="73"/>
      <c r="JN139" s="73"/>
      <c r="JO139" s="73"/>
      <c r="JP139" s="73"/>
      <c r="JQ139" s="73"/>
      <c r="JR139" s="73"/>
      <c r="JS139" s="73"/>
      <c r="JT139" s="73"/>
      <c r="JU139" s="73"/>
      <c r="JV139" s="73"/>
      <c r="JW139" s="73"/>
      <c r="JX139" s="73"/>
      <c r="JY139" s="73"/>
      <c r="JZ139" s="73"/>
      <c r="KA139" s="73"/>
      <c r="KB139" s="73"/>
      <c r="KC139" s="73"/>
      <c r="KD139" s="73"/>
      <c r="KE139" s="73"/>
      <c r="KF139" s="73"/>
      <c r="KG139" s="73"/>
      <c r="KH139" s="73"/>
      <c r="KI139" s="73"/>
      <c r="KJ139" s="73"/>
      <c r="KK139" s="73"/>
      <c r="KL139" s="73"/>
      <c r="KM139" s="73"/>
      <c r="KN139" s="73"/>
      <c r="KO139" s="73"/>
      <c r="KP139" s="73"/>
      <c r="KQ139" s="73"/>
      <c r="KR139" s="73"/>
      <c r="KS139" s="73"/>
      <c r="KT139" s="73"/>
      <c r="KU139" s="73"/>
      <c r="KV139" s="73"/>
      <c r="KW139" s="73"/>
      <c r="KX139" s="73"/>
      <c r="KY139" s="73"/>
      <c r="KZ139" s="73"/>
      <c r="LA139" s="73"/>
      <c r="LB139" s="73"/>
      <c r="LC139" s="73"/>
      <c r="LD139" s="73"/>
      <c r="LE139" s="73"/>
      <c r="LF139" s="73"/>
      <c r="LG139" s="73"/>
      <c r="LH139" s="73"/>
      <c r="LI139" s="73"/>
      <c r="LJ139" s="73"/>
      <c r="LK139" s="73"/>
      <c r="LL139" s="73"/>
      <c r="LM139" s="73"/>
      <c r="LN139" s="73"/>
      <c r="LO139" s="73"/>
      <c r="LP139" s="73"/>
      <c r="LQ139" s="73"/>
      <c r="LR139" s="73"/>
      <c r="LS139" s="73"/>
      <c r="LT139" s="73"/>
      <c r="LU139" s="73"/>
      <c r="LV139" s="73"/>
      <c r="LW139" s="73"/>
      <c r="LX139" s="73"/>
      <c r="LY139" s="73"/>
      <c r="LZ139" s="73"/>
      <c r="MA139" s="73"/>
      <c r="MB139" s="73"/>
      <c r="MC139" s="73"/>
      <c r="MD139" s="73"/>
      <c r="ME139" s="73"/>
      <c r="MF139" s="73"/>
      <c r="MG139" s="73"/>
      <c r="MH139" s="73"/>
      <c r="MI139" s="73"/>
      <c r="MJ139" s="73"/>
      <c r="MK139" s="73"/>
      <c r="ML139" s="73"/>
      <c r="MM139" s="73"/>
      <c r="MN139" s="73"/>
      <c r="MO139" s="73"/>
      <c r="MP139" s="73"/>
      <c r="MQ139" s="73"/>
      <c r="MR139" s="73"/>
      <c r="MS139" s="73"/>
      <c r="MT139" s="73"/>
      <c r="MU139" s="73"/>
      <c r="MV139" s="73"/>
      <c r="MW139" s="73"/>
      <c r="MX139" s="73"/>
      <c r="MY139" s="73"/>
      <c r="MZ139" s="73"/>
      <c r="NA139" s="73"/>
      <c r="NB139" s="73"/>
      <c r="NC139" s="73"/>
      <c r="ND139" s="73"/>
      <c r="NE139" s="73"/>
      <c r="NF139" s="73"/>
      <c r="NG139" s="73"/>
      <c r="NH139" s="73"/>
      <c r="NI139" s="73"/>
      <c r="NJ139" s="73"/>
      <c r="NK139" s="73"/>
      <c r="NL139" s="73"/>
      <c r="NM139" s="73"/>
      <c r="NN139" s="73"/>
      <c r="NO139" s="73"/>
      <c r="NP139" s="73"/>
      <c r="NQ139" s="73"/>
      <c r="NR139" s="73"/>
      <c r="NS139" s="73"/>
      <c r="NT139" s="73"/>
      <c r="NU139" s="73"/>
      <c r="NV139" s="73"/>
      <c r="NW139" s="73"/>
      <c r="NX139" s="73"/>
      <c r="NY139" s="73"/>
      <c r="NZ139" s="73"/>
      <c r="OA139" s="73"/>
      <c r="OB139" s="73"/>
      <c r="OC139" s="73"/>
      <c r="OD139" s="73"/>
      <c r="OE139" s="73"/>
      <c r="OF139" s="73"/>
      <c r="OG139" s="73"/>
      <c r="OH139" s="73"/>
      <c r="OI139" s="73"/>
      <c r="OJ139" s="73"/>
      <c r="OK139" s="73"/>
      <c r="OL139" s="73"/>
      <c r="OM139" s="73"/>
      <c r="ON139" s="73"/>
      <c r="OO139" s="73"/>
      <c r="OP139" s="73"/>
      <c r="OQ139" s="73"/>
      <c r="OR139" s="73"/>
      <c r="OS139" s="73"/>
      <c r="OT139" s="73"/>
      <c r="OU139" s="73"/>
      <c r="OV139" s="73"/>
      <c r="OW139" s="73"/>
      <c r="OX139" s="73"/>
      <c r="OY139" s="73"/>
      <c r="OZ139" s="73"/>
      <c r="PA139" s="73"/>
      <c r="PB139" s="73"/>
      <c r="PC139" s="73"/>
      <c r="PD139" s="73"/>
      <c r="PE139" s="73"/>
      <c r="PF139" s="73"/>
      <c r="PG139" s="73"/>
      <c r="PH139" s="73"/>
      <c r="PI139" s="73"/>
      <c r="PJ139" s="73"/>
      <c r="PK139" s="73"/>
      <c r="PL139" s="73"/>
      <c r="PM139" s="73"/>
      <c r="PN139" s="73"/>
      <c r="PO139" s="73"/>
      <c r="PP139" s="73"/>
      <c r="PQ139" s="73"/>
      <c r="PR139" s="73"/>
      <c r="PS139" s="73"/>
      <c r="PT139" s="73"/>
      <c r="PU139" s="73"/>
      <c r="PV139" s="73"/>
      <c r="PW139" s="73"/>
      <c r="PX139" s="73"/>
      <c r="PY139" s="73"/>
      <c r="PZ139" s="73"/>
      <c r="QA139" s="73"/>
      <c r="QB139" s="73"/>
      <c r="QC139" s="73"/>
      <c r="QD139" s="73"/>
      <c r="QE139" s="73"/>
      <c r="QF139" s="73"/>
      <c r="QG139" s="73"/>
      <c r="QH139" s="73"/>
      <c r="QI139" s="73"/>
      <c r="QJ139" s="73"/>
      <c r="QK139" s="73"/>
      <c r="QL139" s="73"/>
      <c r="QM139" s="73"/>
      <c r="QN139" s="73"/>
      <c r="QO139" s="73"/>
      <c r="QP139" s="73"/>
      <c r="QQ139" s="73"/>
      <c r="QR139" s="73"/>
      <c r="QS139" s="73"/>
      <c r="QT139" s="73"/>
      <c r="QU139" s="73"/>
      <c r="QV139" s="73"/>
      <c r="QW139" s="73"/>
      <c r="QX139" s="73"/>
      <c r="QY139" s="73"/>
      <c r="QZ139" s="73"/>
      <c r="RA139" s="73"/>
      <c r="RB139" s="73"/>
      <c r="RC139" s="73"/>
      <c r="RD139" s="73"/>
      <c r="RE139" s="73"/>
      <c r="RF139" s="73"/>
      <c r="RG139" s="73"/>
      <c r="RH139" s="73"/>
      <c r="RI139" s="73"/>
      <c r="RJ139" s="73"/>
      <c r="RK139" s="73"/>
      <c r="RL139" s="73"/>
      <c r="RM139" s="73"/>
      <c r="RN139" s="73"/>
      <c r="RO139" s="73"/>
      <c r="RP139" s="73"/>
      <c r="RQ139" s="73"/>
      <c r="RR139" s="73"/>
      <c r="RS139" s="73"/>
      <c r="RT139" s="73"/>
      <c r="RU139" s="73"/>
      <c r="RV139" s="73"/>
      <c r="RW139" s="73"/>
      <c r="RX139" s="73"/>
      <c r="RY139" s="73"/>
      <c r="RZ139" s="73"/>
      <c r="SA139" s="73"/>
      <c r="SB139" s="73"/>
      <c r="SC139" s="73"/>
      <c r="SD139" s="73"/>
      <c r="SE139" s="73"/>
      <c r="SF139" s="73"/>
      <c r="SG139" s="73"/>
      <c r="SH139" s="73"/>
      <c r="SI139" s="73"/>
      <c r="SJ139" s="73"/>
      <c r="SK139" s="73"/>
      <c r="SL139" s="73"/>
      <c r="SM139" s="73"/>
      <c r="SN139" s="73"/>
      <c r="SO139" s="73"/>
      <c r="SP139" s="73"/>
      <c r="SQ139" s="73"/>
      <c r="SR139" s="73"/>
      <c r="SS139" s="73"/>
      <c r="ST139" s="73"/>
      <c r="SU139" s="73"/>
      <c r="SV139" s="73"/>
      <c r="SW139" s="73"/>
      <c r="SX139" s="73"/>
      <c r="SY139" s="73"/>
      <c r="SZ139" s="73"/>
      <c r="TA139" s="73"/>
      <c r="TB139" s="73"/>
      <c r="TC139" s="73"/>
      <c r="TD139" s="73"/>
      <c r="TE139" s="73"/>
      <c r="TF139" s="73"/>
      <c r="TG139" s="73"/>
      <c r="TH139" s="73"/>
      <c r="TI139" s="73"/>
      <c r="TJ139" s="73"/>
      <c r="TK139" s="73"/>
      <c r="TL139" s="73"/>
      <c r="TM139" s="73"/>
      <c r="TN139" s="73"/>
      <c r="TO139" s="73"/>
      <c r="TP139" s="73"/>
      <c r="TQ139" s="73"/>
      <c r="TR139" s="73"/>
      <c r="TS139" s="73"/>
      <c r="TT139" s="73"/>
      <c r="TU139" s="73"/>
      <c r="TV139" s="73"/>
      <c r="TW139" s="73"/>
      <c r="TX139" s="73"/>
      <c r="TY139" s="73"/>
      <c r="TZ139" s="73"/>
      <c r="UA139" s="73"/>
      <c r="UB139" s="73"/>
      <c r="UC139" s="73"/>
      <c r="UD139" s="73"/>
      <c r="UE139" s="73"/>
      <c r="UF139" s="73"/>
      <c r="UG139" s="73"/>
      <c r="UH139" s="73"/>
      <c r="UI139" s="73"/>
      <c r="UJ139" s="73"/>
      <c r="UK139" s="73"/>
      <c r="UL139" s="73"/>
      <c r="UM139" s="73"/>
      <c r="UN139" s="73"/>
      <c r="UO139" s="73"/>
      <c r="UP139" s="73"/>
      <c r="UQ139" s="73"/>
      <c r="UR139" s="73"/>
      <c r="US139" s="73"/>
      <c r="UT139" s="73"/>
      <c r="UU139" s="73"/>
      <c r="UV139" s="73"/>
      <c r="UW139" s="73"/>
      <c r="UX139" s="73"/>
      <c r="UY139" s="73"/>
      <c r="UZ139" s="73"/>
      <c r="VA139" s="73"/>
      <c r="VB139" s="73"/>
      <c r="VC139" s="73"/>
      <c r="VD139" s="73"/>
      <c r="VE139" s="73"/>
      <c r="VF139" s="73"/>
      <c r="VG139" s="73"/>
      <c r="VH139" s="73"/>
      <c r="VI139" s="73"/>
      <c r="VJ139" s="73"/>
      <c r="VK139" s="73"/>
      <c r="VL139" s="73"/>
      <c r="VM139" s="73"/>
      <c r="VN139" s="73"/>
      <c r="VO139" s="73"/>
      <c r="VP139" s="73"/>
      <c r="VQ139" s="73"/>
      <c r="VR139" s="73"/>
      <c r="VS139" s="73"/>
      <c r="VT139" s="73"/>
      <c r="VU139" s="73"/>
      <c r="VV139" s="73"/>
      <c r="VW139" s="73"/>
      <c r="VX139" s="73"/>
      <c r="VY139" s="73"/>
      <c r="VZ139" s="73"/>
      <c r="WA139" s="73"/>
      <c r="WB139" s="73"/>
      <c r="WC139" s="73"/>
      <c r="WD139" s="73"/>
      <c r="WE139" s="73"/>
      <c r="WF139" s="73"/>
      <c r="WG139" s="73"/>
      <c r="WH139" s="73"/>
      <c r="WI139" s="73"/>
      <c r="WJ139" s="73"/>
      <c r="WK139" s="73"/>
      <c r="WL139" s="73"/>
      <c r="WM139" s="73"/>
      <c r="WN139" s="73"/>
      <c r="WO139" s="73"/>
      <c r="WP139" s="73"/>
      <c r="WQ139" s="73"/>
      <c r="WR139" s="73"/>
      <c r="WS139" s="73"/>
      <c r="WT139" s="73"/>
      <c r="WU139" s="73"/>
      <c r="WV139" s="73"/>
      <c r="WW139" s="73"/>
      <c r="WX139" s="73"/>
      <c r="WY139" s="73"/>
      <c r="WZ139" s="73"/>
      <c r="XA139" s="73"/>
      <c r="XB139" s="73"/>
      <c r="XC139" s="73"/>
      <c r="XD139" s="73"/>
      <c r="XE139" s="73"/>
      <c r="XF139" s="73"/>
      <c r="XG139" s="73"/>
      <c r="XH139" s="73"/>
      <c r="XI139" s="73"/>
      <c r="XJ139" s="73"/>
      <c r="XK139" s="73"/>
      <c r="XL139" s="73"/>
      <c r="XM139" s="73"/>
      <c r="XN139" s="73"/>
      <c r="XO139" s="73"/>
      <c r="XP139" s="73"/>
      <c r="XQ139" s="73"/>
      <c r="XR139" s="73"/>
      <c r="XS139" s="73"/>
      <c r="XT139" s="73"/>
      <c r="XU139" s="73"/>
      <c r="XV139" s="73"/>
      <c r="XW139" s="73"/>
      <c r="XX139" s="73"/>
      <c r="XY139" s="73"/>
      <c r="XZ139" s="73"/>
      <c r="YA139" s="73"/>
      <c r="YB139" s="73"/>
      <c r="YC139" s="73"/>
      <c r="YD139" s="73"/>
      <c r="YE139" s="73"/>
      <c r="YF139" s="73"/>
      <c r="YG139" s="73"/>
      <c r="YH139" s="73"/>
      <c r="YI139" s="73"/>
      <c r="YJ139" s="73"/>
      <c r="YK139" s="73"/>
      <c r="YL139" s="73"/>
      <c r="YM139" s="73"/>
      <c r="YN139" s="73"/>
      <c r="YO139" s="73"/>
      <c r="YP139" s="73"/>
      <c r="YQ139" s="73"/>
      <c r="YR139" s="73"/>
    </row>
    <row r="140" spans="1:668" s="65" customFormat="1" ht="19.5" customHeight="1" x14ac:dyDescent="0.25">
      <c r="A140" s="66" t="s">
        <v>122</v>
      </c>
      <c r="B140" s="22" t="s">
        <v>17</v>
      </c>
      <c r="C140" s="22" t="s">
        <v>86</v>
      </c>
      <c r="D140" s="112">
        <v>44448</v>
      </c>
      <c r="E140" s="25">
        <v>44561</v>
      </c>
      <c r="F140" s="47">
        <v>60000</v>
      </c>
      <c r="G140" s="47">
        <v>1722</v>
      </c>
      <c r="H140" s="106">
        <v>3486.68</v>
      </c>
      <c r="I140" s="96">
        <v>1824</v>
      </c>
      <c r="J140" s="111">
        <v>350</v>
      </c>
      <c r="K140" s="106">
        <v>7382.68</v>
      </c>
      <c r="L140" s="96">
        <v>52617.32</v>
      </c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  <c r="IW140" s="73"/>
      <c r="IX140" s="73"/>
      <c r="IY140" s="73"/>
      <c r="IZ140" s="73"/>
      <c r="JA140" s="73"/>
      <c r="JB140" s="73"/>
      <c r="JC140" s="73"/>
      <c r="JD140" s="73"/>
      <c r="JE140" s="73"/>
      <c r="JF140" s="73"/>
      <c r="JG140" s="73"/>
      <c r="JH140" s="73"/>
      <c r="JI140" s="73"/>
      <c r="JJ140" s="73"/>
      <c r="JK140" s="73"/>
      <c r="JL140" s="73"/>
      <c r="JM140" s="73"/>
      <c r="JN140" s="73"/>
      <c r="JO140" s="73"/>
      <c r="JP140" s="73"/>
      <c r="JQ140" s="73"/>
      <c r="JR140" s="73"/>
      <c r="JS140" s="73"/>
      <c r="JT140" s="73"/>
      <c r="JU140" s="73"/>
      <c r="JV140" s="73"/>
      <c r="JW140" s="73"/>
      <c r="JX140" s="73"/>
      <c r="JY140" s="73"/>
      <c r="JZ140" s="73"/>
      <c r="KA140" s="73"/>
      <c r="KB140" s="73"/>
      <c r="KC140" s="73"/>
      <c r="KD140" s="73"/>
      <c r="KE140" s="73"/>
      <c r="KF140" s="73"/>
      <c r="KG140" s="73"/>
      <c r="KH140" s="73"/>
      <c r="KI140" s="73"/>
      <c r="KJ140" s="73"/>
      <c r="KK140" s="73"/>
      <c r="KL140" s="73"/>
      <c r="KM140" s="73"/>
      <c r="KN140" s="73"/>
      <c r="KO140" s="73"/>
      <c r="KP140" s="73"/>
      <c r="KQ140" s="73"/>
      <c r="KR140" s="73"/>
      <c r="KS140" s="73"/>
      <c r="KT140" s="73"/>
      <c r="KU140" s="73"/>
      <c r="KV140" s="73"/>
      <c r="KW140" s="73"/>
      <c r="KX140" s="73"/>
      <c r="KY140" s="73"/>
      <c r="KZ140" s="73"/>
      <c r="LA140" s="73"/>
      <c r="LB140" s="73"/>
      <c r="LC140" s="73"/>
      <c r="LD140" s="73"/>
      <c r="LE140" s="73"/>
      <c r="LF140" s="73"/>
      <c r="LG140" s="73"/>
      <c r="LH140" s="73"/>
      <c r="LI140" s="73"/>
      <c r="LJ140" s="73"/>
      <c r="LK140" s="73"/>
      <c r="LL140" s="73"/>
      <c r="LM140" s="73"/>
      <c r="LN140" s="73"/>
      <c r="LO140" s="73"/>
      <c r="LP140" s="73"/>
      <c r="LQ140" s="73"/>
      <c r="LR140" s="73"/>
      <c r="LS140" s="73"/>
      <c r="LT140" s="73"/>
      <c r="LU140" s="73"/>
      <c r="LV140" s="73"/>
      <c r="LW140" s="73"/>
      <c r="LX140" s="73"/>
      <c r="LY140" s="73"/>
      <c r="LZ140" s="73"/>
      <c r="MA140" s="73"/>
      <c r="MB140" s="73"/>
      <c r="MC140" s="73"/>
      <c r="MD140" s="73"/>
      <c r="ME140" s="73"/>
      <c r="MF140" s="73"/>
      <c r="MG140" s="73"/>
      <c r="MH140" s="73"/>
      <c r="MI140" s="73"/>
      <c r="MJ140" s="73"/>
      <c r="MK140" s="73"/>
      <c r="ML140" s="73"/>
      <c r="MM140" s="73"/>
      <c r="MN140" s="73"/>
      <c r="MO140" s="73"/>
      <c r="MP140" s="73"/>
      <c r="MQ140" s="73"/>
      <c r="MR140" s="73"/>
      <c r="MS140" s="73"/>
      <c r="MT140" s="73"/>
      <c r="MU140" s="73"/>
      <c r="MV140" s="73"/>
      <c r="MW140" s="73"/>
      <c r="MX140" s="73"/>
      <c r="MY140" s="73"/>
      <c r="MZ140" s="73"/>
      <c r="NA140" s="73"/>
      <c r="NB140" s="73"/>
      <c r="NC140" s="73"/>
      <c r="ND140" s="73"/>
      <c r="NE140" s="73"/>
      <c r="NF140" s="73"/>
      <c r="NG140" s="73"/>
      <c r="NH140" s="73"/>
      <c r="NI140" s="73"/>
      <c r="NJ140" s="73"/>
      <c r="NK140" s="73"/>
      <c r="NL140" s="73"/>
      <c r="NM140" s="73"/>
      <c r="NN140" s="73"/>
      <c r="NO140" s="73"/>
      <c r="NP140" s="73"/>
      <c r="NQ140" s="73"/>
      <c r="NR140" s="73"/>
      <c r="NS140" s="73"/>
      <c r="NT140" s="73"/>
      <c r="NU140" s="73"/>
      <c r="NV140" s="73"/>
      <c r="NW140" s="73"/>
      <c r="NX140" s="73"/>
      <c r="NY140" s="73"/>
      <c r="NZ140" s="73"/>
      <c r="OA140" s="73"/>
      <c r="OB140" s="73"/>
      <c r="OC140" s="73"/>
      <c r="OD140" s="73"/>
      <c r="OE140" s="73"/>
      <c r="OF140" s="73"/>
      <c r="OG140" s="73"/>
      <c r="OH140" s="73"/>
      <c r="OI140" s="73"/>
      <c r="OJ140" s="73"/>
      <c r="OK140" s="73"/>
      <c r="OL140" s="73"/>
      <c r="OM140" s="73"/>
      <c r="ON140" s="73"/>
      <c r="OO140" s="73"/>
      <c r="OP140" s="73"/>
      <c r="OQ140" s="73"/>
      <c r="OR140" s="73"/>
      <c r="OS140" s="73"/>
      <c r="OT140" s="73"/>
      <c r="OU140" s="73"/>
      <c r="OV140" s="73"/>
      <c r="OW140" s="73"/>
      <c r="OX140" s="73"/>
      <c r="OY140" s="73"/>
      <c r="OZ140" s="73"/>
      <c r="PA140" s="73"/>
      <c r="PB140" s="73"/>
      <c r="PC140" s="73"/>
      <c r="PD140" s="73"/>
      <c r="PE140" s="73"/>
      <c r="PF140" s="73"/>
      <c r="PG140" s="73"/>
      <c r="PH140" s="73"/>
      <c r="PI140" s="73"/>
      <c r="PJ140" s="73"/>
      <c r="PK140" s="73"/>
      <c r="PL140" s="73"/>
      <c r="PM140" s="73"/>
      <c r="PN140" s="73"/>
      <c r="PO140" s="73"/>
      <c r="PP140" s="73"/>
      <c r="PQ140" s="73"/>
      <c r="PR140" s="73"/>
      <c r="PS140" s="73"/>
      <c r="PT140" s="73"/>
      <c r="PU140" s="73"/>
      <c r="PV140" s="73"/>
      <c r="PW140" s="73"/>
      <c r="PX140" s="73"/>
      <c r="PY140" s="73"/>
      <c r="PZ140" s="73"/>
      <c r="QA140" s="73"/>
      <c r="QB140" s="73"/>
      <c r="QC140" s="73"/>
      <c r="QD140" s="73"/>
      <c r="QE140" s="73"/>
      <c r="QF140" s="73"/>
      <c r="QG140" s="73"/>
      <c r="QH140" s="73"/>
      <c r="QI140" s="73"/>
      <c r="QJ140" s="73"/>
      <c r="QK140" s="73"/>
      <c r="QL140" s="73"/>
      <c r="QM140" s="73"/>
      <c r="QN140" s="73"/>
      <c r="QO140" s="73"/>
      <c r="QP140" s="73"/>
      <c r="QQ140" s="73"/>
      <c r="QR140" s="73"/>
      <c r="QS140" s="73"/>
      <c r="QT140" s="73"/>
      <c r="QU140" s="73"/>
      <c r="QV140" s="73"/>
      <c r="QW140" s="73"/>
      <c r="QX140" s="73"/>
      <c r="QY140" s="73"/>
      <c r="QZ140" s="73"/>
      <c r="RA140" s="73"/>
      <c r="RB140" s="73"/>
      <c r="RC140" s="73"/>
      <c r="RD140" s="73"/>
      <c r="RE140" s="73"/>
      <c r="RF140" s="73"/>
      <c r="RG140" s="73"/>
      <c r="RH140" s="73"/>
      <c r="RI140" s="73"/>
      <c r="RJ140" s="73"/>
      <c r="RK140" s="73"/>
      <c r="RL140" s="73"/>
      <c r="RM140" s="73"/>
      <c r="RN140" s="73"/>
      <c r="RO140" s="73"/>
      <c r="RP140" s="73"/>
      <c r="RQ140" s="73"/>
      <c r="RR140" s="73"/>
      <c r="RS140" s="73"/>
      <c r="RT140" s="73"/>
      <c r="RU140" s="73"/>
      <c r="RV140" s="73"/>
      <c r="RW140" s="73"/>
      <c r="RX140" s="73"/>
      <c r="RY140" s="73"/>
      <c r="RZ140" s="73"/>
      <c r="SA140" s="73"/>
      <c r="SB140" s="73"/>
      <c r="SC140" s="73"/>
      <c r="SD140" s="73"/>
      <c r="SE140" s="73"/>
      <c r="SF140" s="73"/>
      <c r="SG140" s="73"/>
      <c r="SH140" s="73"/>
      <c r="SI140" s="73"/>
      <c r="SJ140" s="73"/>
      <c r="SK140" s="73"/>
      <c r="SL140" s="73"/>
      <c r="SM140" s="73"/>
      <c r="SN140" s="73"/>
      <c r="SO140" s="73"/>
      <c r="SP140" s="73"/>
      <c r="SQ140" s="73"/>
      <c r="SR140" s="73"/>
      <c r="SS140" s="73"/>
      <c r="ST140" s="73"/>
      <c r="SU140" s="73"/>
      <c r="SV140" s="73"/>
      <c r="SW140" s="73"/>
      <c r="SX140" s="73"/>
      <c r="SY140" s="73"/>
      <c r="SZ140" s="73"/>
      <c r="TA140" s="73"/>
      <c r="TB140" s="73"/>
      <c r="TC140" s="73"/>
      <c r="TD140" s="73"/>
      <c r="TE140" s="73"/>
      <c r="TF140" s="73"/>
      <c r="TG140" s="73"/>
      <c r="TH140" s="73"/>
      <c r="TI140" s="73"/>
      <c r="TJ140" s="73"/>
      <c r="TK140" s="73"/>
      <c r="TL140" s="73"/>
      <c r="TM140" s="73"/>
      <c r="TN140" s="73"/>
      <c r="TO140" s="73"/>
      <c r="TP140" s="73"/>
      <c r="TQ140" s="73"/>
      <c r="TR140" s="73"/>
      <c r="TS140" s="73"/>
      <c r="TT140" s="73"/>
      <c r="TU140" s="73"/>
      <c r="TV140" s="73"/>
      <c r="TW140" s="73"/>
      <c r="TX140" s="73"/>
      <c r="TY140" s="73"/>
      <c r="TZ140" s="73"/>
      <c r="UA140" s="73"/>
      <c r="UB140" s="73"/>
      <c r="UC140" s="73"/>
      <c r="UD140" s="73"/>
      <c r="UE140" s="73"/>
      <c r="UF140" s="73"/>
      <c r="UG140" s="73"/>
      <c r="UH140" s="73"/>
      <c r="UI140" s="73"/>
      <c r="UJ140" s="73"/>
      <c r="UK140" s="73"/>
      <c r="UL140" s="73"/>
      <c r="UM140" s="73"/>
      <c r="UN140" s="73"/>
      <c r="UO140" s="73"/>
      <c r="UP140" s="73"/>
      <c r="UQ140" s="73"/>
      <c r="UR140" s="73"/>
      <c r="US140" s="73"/>
      <c r="UT140" s="73"/>
      <c r="UU140" s="73"/>
      <c r="UV140" s="73"/>
      <c r="UW140" s="73"/>
      <c r="UX140" s="73"/>
      <c r="UY140" s="73"/>
      <c r="UZ140" s="73"/>
      <c r="VA140" s="73"/>
      <c r="VB140" s="73"/>
      <c r="VC140" s="73"/>
      <c r="VD140" s="73"/>
      <c r="VE140" s="73"/>
      <c r="VF140" s="73"/>
      <c r="VG140" s="73"/>
      <c r="VH140" s="73"/>
      <c r="VI140" s="73"/>
      <c r="VJ140" s="73"/>
      <c r="VK140" s="73"/>
      <c r="VL140" s="73"/>
      <c r="VM140" s="73"/>
      <c r="VN140" s="73"/>
      <c r="VO140" s="73"/>
      <c r="VP140" s="73"/>
      <c r="VQ140" s="73"/>
      <c r="VR140" s="73"/>
      <c r="VS140" s="73"/>
      <c r="VT140" s="73"/>
      <c r="VU140" s="73"/>
      <c r="VV140" s="73"/>
      <c r="VW140" s="73"/>
      <c r="VX140" s="73"/>
      <c r="VY140" s="73"/>
      <c r="VZ140" s="73"/>
      <c r="WA140" s="73"/>
      <c r="WB140" s="73"/>
      <c r="WC140" s="73"/>
      <c r="WD140" s="73"/>
      <c r="WE140" s="73"/>
      <c r="WF140" s="73"/>
      <c r="WG140" s="73"/>
      <c r="WH140" s="73"/>
      <c r="WI140" s="73"/>
      <c r="WJ140" s="73"/>
      <c r="WK140" s="73"/>
      <c r="WL140" s="73"/>
      <c r="WM140" s="73"/>
      <c r="WN140" s="73"/>
      <c r="WO140" s="73"/>
      <c r="WP140" s="73"/>
      <c r="WQ140" s="73"/>
      <c r="WR140" s="73"/>
      <c r="WS140" s="73"/>
      <c r="WT140" s="73"/>
      <c r="WU140" s="73"/>
      <c r="WV140" s="73"/>
      <c r="WW140" s="73"/>
      <c r="WX140" s="73"/>
      <c r="WY140" s="73"/>
      <c r="WZ140" s="73"/>
      <c r="XA140" s="73"/>
      <c r="XB140" s="73"/>
      <c r="XC140" s="73"/>
      <c r="XD140" s="73"/>
      <c r="XE140" s="73"/>
      <c r="XF140" s="73"/>
      <c r="XG140" s="73"/>
      <c r="XH140" s="73"/>
      <c r="XI140" s="73"/>
      <c r="XJ140" s="73"/>
      <c r="XK140" s="73"/>
      <c r="XL140" s="73"/>
      <c r="XM140" s="73"/>
      <c r="XN140" s="73"/>
      <c r="XO140" s="73"/>
      <c r="XP140" s="73"/>
      <c r="XQ140" s="73"/>
      <c r="XR140" s="73"/>
      <c r="XS140" s="73"/>
      <c r="XT140" s="73"/>
      <c r="XU140" s="73"/>
      <c r="XV140" s="73"/>
      <c r="XW140" s="73"/>
      <c r="XX140" s="73"/>
      <c r="XY140" s="73"/>
      <c r="XZ140" s="73"/>
      <c r="YA140" s="73"/>
      <c r="YB140" s="73"/>
      <c r="YC140" s="73"/>
      <c r="YD140" s="73"/>
      <c r="YE140" s="73"/>
      <c r="YF140" s="73"/>
      <c r="YG140" s="73"/>
      <c r="YH140" s="73"/>
      <c r="YI140" s="73"/>
      <c r="YJ140" s="73"/>
      <c r="YK140" s="73"/>
      <c r="YL140" s="73"/>
      <c r="YM140" s="73"/>
      <c r="YN140" s="73"/>
      <c r="YO140" s="73"/>
      <c r="YP140" s="73"/>
      <c r="YQ140" s="73"/>
      <c r="YR140" s="73"/>
    </row>
    <row r="141" spans="1:668" s="74" customFormat="1" ht="18" customHeight="1" x14ac:dyDescent="0.25">
      <c r="A141" s="38" t="s">
        <v>15</v>
      </c>
      <c r="B141" s="46">
        <v>1</v>
      </c>
      <c r="C141" s="39"/>
      <c r="D141" s="39"/>
      <c r="E141" s="39"/>
      <c r="F141" s="132">
        <v>60000</v>
      </c>
      <c r="G141" s="133">
        <f>G140</f>
        <v>1722</v>
      </c>
      <c r="H141" s="134">
        <f>H140</f>
        <v>3486.68</v>
      </c>
      <c r="I141" s="135">
        <f>I140</f>
        <v>1824</v>
      </c>
      <c r="J141" s="134">
        <v>0</v>
      </c>
      <c r="K141" s="134">
        <v>7032.68</v>
      </c>
      <c r="L141" s="97">
        <v>52967.32</v>
      </c>
      <c r="M141" s="65"/>
      <c r="N141" s="65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  <c r="IA141" s="57"/>
      <c r="IB141" s="57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  <c r="IW141" s="73"/>
      <c r="IX141" s="73"/>
      <c r="IY141" s="73"/>
      <c r="IZ141" s="73"/>
      <c r="JA141" s="73"/>
      <c r="JB141" s="73"/>
      <c r="JC141" s="73"/>
      <c r="JD141" s="73"/>
      <c r="JE141" s="73"/>
      <c r="JF141" s="73"/>
      <c r="JG141" s="73"/>
      <c r="JH141" s="73"/>
      <c r="JI141" s="73"/>
      <c r="JJ141" s="73"/>
      <c r="JK141" s="73"/>
      <c r="JL141" s="73"/>
      <c r="JM141" s="73"/>
      <c r="JN141" s="73"/>
      <c r="JO141" s="73"/>
      <c r="JP141" s="73"/>
      <c r="JQ141" s="73"/>
      <c r="JR141" s="73"/>
      <c r="JS141" s="73"/>
      <c r="JT141" s="73"/>
      <c r="JU141" s="73"/>
      <c r="JV141" s="73"/>
      <c r="JW141" s="73"/>
      <c r="JX141" s="73"/>
      <c r="JY141" s="73"/>
      <c r="JZ141" s="73"/>
      <c r="KA141" s="73"/>
      <c r="KB141" s="73"/>
      <c r="KC141" s="73"/>
      <c r="KD141" s="73"/>
      <c r="KE141" s="73"/>
      <c r="KF141" s="73"/>
      <c r="KG141" s="73"/>
      <c r="KH141" s="73"/>
      <c r="KI141" s="73"/>
      <c r="KJ141" s="73"/>
      <c r="KK141" s="73"/>
      <c r="KL141" s="73"/>
      <c r="KM141" s="73"/>
      <c r="KN141" s="73"/>
      <c r="KO141" s="73"/>
      <c r="KP141" s="73"/>
      <c r="KQ141" s="73"/>
      <c r="KR141" s="73"/>
      <c r="KS141" s="73"/>
      <c r="KT141" s="73"/>
      <c r="KU141" s="73"/>
      <c r="KV141" s="73"/>
      <c r="KW141" s="73"/>
      <c r="KX141" s="73"/>
      <c r="KY141" s="73"/>
      <c r="KZ141" s="73"/>
      <c r="LA141" s="73"/>
      <c r="LB141" s="73"/>
      <c r="LC141" s="73"/>
      <c r="LD141" s="73"/>
      <c r="LE141" s="73"/>
      <c r="LF141" s="73"/>
      <c r="LG141" s="73"/>
      <c r="LH141" s="73"/>
      <c r="LI141" s="73"/>
      <c r="LJ141" s="73"/>
      <c r="LK141" s="73"/>
      <c r="LL141" s="73"/>
      <c r="LM141" s="73"/>
      <c r="LN141" s="73"/>
      <c r="LO141" s="73"/>
      <c r="LP141" s="73"/>
      <c r="LQ141" s="73"/>
      <c r="LR141" s="73"/>
      <c r="LS141" s="73"/>
      <c r="LT141" s="73"/>
      <c r="LU141" s="73"/>
      <c r="LV141" s="73"/>
      <c r="LW141" s="73"/>
      <c r="LX141" s="73"/>
      <c r="LY141" s="73"/>
      <c r="LZ141" s="73"/>
      <c r="MA141" s="73"/>
      <c r="MB141" s="73"/>
      <c r="MC141" s="73"/>
      <c r="MD141" s="73"/>
      <c r="ME141" s="73"/>
      <c r="MF141" s="73"/>
      <c r="MG141" s="73"/>
      <c r="MH141" s="73"/>
      <c r="MI141" s="73"/>
      <c r="MJ141" s="73"/>
      <c r="MK141" s="73"/>
      <c r="ML141" s="73"/>
      <c r="MM141" s="73"/>
      <c r="MN141" s="73"/>
      <c r="MO141" s="73"/>
      <c r="MP141" s="73"/>
      <c r="MQ141" s="73"/>
      <c r="MR141" s="73"/>
      <c r="MS141" s="73"/>
      <c r="MT141" s="73"/>
      <c r="MU141" s="73"/>
      <c r="MV141" s="73"/>
      <c r="MW141" s="73"/>
      <c r="MX141" s="73"/>
      <c r="MY141" s="73"/>
      <c r="MZ141" s="73"/>
      <c r="NA141" s="73"/>
      <c r="NB141" s="73"/>
      <c r="NC141" s="73"/>
      <c r="ND141" s="73"/>
      <c r="NE141" s="73"/>
      <c r="NF141" s="73"/>
      <c r="NG141" s="73"/>
      <c r="NH141" s="73"/>
      <c r="NI141" s="73"/>
      <c r="NJ141" s="73"/>
      <c r="NK141" s="73"/>
      <c r="NL141" s="73"/>
      <c r="NM141" s="73"/>
      <c r="NN141" s="73"/>
      <c r="NO141" s="73"/>
      <c r="NP141" s="73"/>
      <c r="NQ141" s="73"/>
      <c r="NR141" s="73"/>
      <c r="NS141" s="73"/>
      <c r="NT141" s="73"/>
      <c r="NU141" s="73"/>
      <c r="NV141" s="73"/>
      <c r="NW141" s="73"/>
      <c r="NX141" s="73"/>
      <c r="NY141" s="73"/>
      <c r="NZ141" s="73"/>
      <c r="OA141" s="73"/>
      <c r="OB141" s="73"/>
      <c r="OC141" s="73"/>
      <c r="OD141" s="73"/>
      <c r="OE141" s="73"/>
      <c r="OF141" s="73"/>
      <c r="OG141" s="73"/>
      <c r="OH141" s="73"/>
      <c r="OI141" s="73"/>
      <c r="OJ141" s="73"/>
      <c r="OK141" s="73"/>
      <c r="OL141" s="73"/>
      <c r="OM141" s="73"/>
      <c r="ON141" s="73"/>
      <c r="OO141" s="73"/>
      <c r="OP141" s="73"/>
      <c r="OQ141" s="73"/>
      <c r="OR141" s="73"/>
      <c r="OS141" s="73"/>
      <c r="OT141" s="73"/>
      <c r="OU141" s="73"/>
      <c r="OV141" s="73"/>
      <c r="OW141" s="73"/>
      <c r="OX141" s="73"/>
      <c r="OY141" s="73"/>
      <c r="OZ141" s="73"/>
      <c r="PA141" s="73"/>
      <c r="PB141" s="73"/>
      <c r="PC141" s="73"/>
      <c r="PD141" s="73"/>
      <c r="PE141" s="73"/>
      <c r="PF141" s="73"/>
      <c r="PG141" s="73"/>
      <c r="PH141" s="73"/>
      <c r="PI141" s="73"/>
      <c r="PJ141" s="73"/>
      <c r="PK141" s="73"/>
      <c r="PL141" s="73"/>
      <c r="PM141" s="73"/>
      <c r="PN141" s="73"/>
      <c r="PO141" s="73"/>
      <c r="PP141" s="73"/>
      <c r="PQ141" s="73"/>
      <c r="PR141" s="73"/>
      <c r="PS141" s="73"/>
      <c r="PT141" s="73"/>
      <c r="PU141" s="73"/>
      <c r="PV141" s="73"/>
      <c r="PW141" s="73"/>
      <c r="PX141" s="73"/>
      <c r="PY141" s="73"/>
      <c r="PZ141" s="73"/>
      <c r="QA141" s="73"/>
      <c r="QB141" s="73"/>
      <c r="QC141" s="73"/>
      <c r="QD141" s="73"/>
      <c r="QE141" s="73"/>
      <c r="QF141" s="73"/>
      <c r="QG141" s="73"/>
      <c r="QH141" s="73"/>
      <c r="QI141" s="73"/>
      <c r="QJ141" s="73"/>
      <c r="QK141" s="73"/>
      <c r="QL141" s="73"/>
      <c r="QM141" s="73"/>
      <c r="QN141" s="73"/>
      <c r="QO141" s="73"/>
      <c r="QP141" s="73"/>
      <c r="QQ141" s="73"/>
      <c r="QR141" s="73"/>
      <c r="QS141" s="73"/>
      <c r="QT141" s="73"/>
      <c r="QU141" s="73"/>
      <c r="QV141" s="73"/>
      <c r="QW141" s="73"/>
      <c r="QX141" s="73"/>
      <c r="QY141" s="73"/>
      <c r="QZ141" s="73"/>
      <c r="RA141" s="73"/>
      <c r="RB141" s="73"/>
      <c r="RC141" s="73"/>
      <c r="RD141" s="73"/>
      <c r="RE141" s="73"/>
      <c r="RF141" s="73"/>
      <c r="RG141" s="73"/>
      <c r="RH141" s="73"/>
      <c r="RI141" s="73"/>
      <c r="RJ141" s="73"/>
      <c r="RK141" s="73"/>
      <c r="RL141" s="73"/>
      <c r="RM141" s="73"/>
      <c r="RN141" s="73"/>
      <c r="RO141" s="73"/>
      <c r="RP141" s="73"/>
      <c r="RQ141" s="73"/>
      <c r="RR141" s="73"/>
      <c r="RS141" s="73"/>
      <c r="RT141" s="73"/>
      <c r="RU141" s="73"/>
      <c r="RV141" s="73"/>
      <c r="RW141" s="73"/>
      <c r="RX141" s="73"/>
      <c r="RY141" s="73"/>
      <c r="RZ141" s="73"/>
      <c r="SA141" s="73"/>
      <c r="SB141" s="73"/>
      <c r="SC141" s="73"/>
      <c r="SD141" s="73"/>
      <c r="SE141" s="73"/>
      <c r="SF141" s="73"/>
      <c r="SG141" s="73"/>
      <c r="SH141" s="73"/>
      <c r="SI141" s="73"/>
      <c r="SJ141" s="73"/>
      <c r="SK141" s="73"/>
      <c r="SL141" s="73"/>
      <c r="SM141" s="73"/>
      <c r="SN141" s="73"/>
      <c r="SO141" s="73"/>
      <c r="SP141" s="73"/>
      <c r="SQ141" s="73"/>
      <c r="SR141" s="73"/>
      <c r="SS141" s="73"/>
      <c r="ST141" s="73"/>
      <c r="SU141" s="73"/>
      <c r="SV141" s="73"/>
      <c r="SW141" s="73"/>
      <c r="SX141" s="73"/>
      <c r="SY141" s="73"/>
      <c r="SZ141" s="73"/>
      <c r="TA141" s="73"/>
      <c r="TB141" s="73"/>
      <c r="TC141" s="73"/>
      <c r="TD141" s="73"/>
      <c r="TE141" s="73"/>
      <c r="TF141" s="73"/>
      <c r="TG141" s="73"/>
      <c r="TH141" s="73"/>
      <c r="TI141" s="73"/>
      <c r="TJ141" s="73"/>
      <c r="TK141" s="73"/>
      <c r="TL141" s="73"/>
      <c r="TM141" s="73"/>
      <c r="TN141" s="73"/>
      <c r="TO141" s="73"/>
      <c r="TP141" s="73"/>
      <c r="TQ141" s="73"/>
      <c r="TR141" s="73"/>
      <c r="TS141" s="73"/>
      <c r="TT141" s="73"/>
      <c r="TU141" s="73"/>
      <c r="TV141" s="73"/>
      <c r="TW141" s="73"/>
      <c r="TX141" s="73"/>
      <c r="TY141" s="73"/>
      <c r="TZ141" s="73"/>
      <c r="UA141" s="73"/>
      <c r="UB141" s="73"/>
      <c r="UC141" s="73"/>
      <c r="UD141" s="73"/>
      <c r="UE141" s="73"/>
      <c r="UF141" s="73"/>
      <c r="UG141" s="73"/>
      <c r="UH141" s="73"/>
      <c r="UI141" s="73"/>
      <c r="UJ141" s="73"/>
      <c r="UK141" s="73"/>
      <c r="UL141" s="73"/>
      <c r="UM141" s="73"/>
      <c r="UN141" s="73"/>
      <c r="UO141" s="73"/>
      <c r="UP141" s="73"/>
      <c r="UQ141" s="73"/>
      <c r="UR141" s="73"/>
      <c r="US141" s="73"/>
      <c r="UT141" s="73"/>
      <c r="UU141" s="73"/>
      <c r="UV141" s="73"/>
      <c r="UW141" s="73"/>
      <c r="UX141" s="73"/>
      <c r="UY141" s="73"/>
      <c r="UZ141" s="73"/>
      <c r="VA141" s="73"/>
      <c r="VB141" s="73"/>
      <c r="VC141" s="73"/>
      <c r="VD141" s="73"/>
      <c r="VE141" s="73"/>
      <c r="VF141" s="73"/>
      <c r="VG141" s="73"/>
      <c r="VH141" s="73"/>
      <c r="VI141" s="73"/>
      <c r="VJ141" s="73"/>
      <c r="VK141" s="73"/>
      <c r="VL141" s="73"/>
      <c r="VM141" s="73"/>
      <c r="VN141" s="73"/>
      <c r="VO141" s="73"/>
      <c r="VP141" s="73"/>
      <c r="VQ141" s="73"/>
      <c r="VR141" s="73"/>
      <c r="VS141" s="73"/>
      <c r="VT141" s="73"/>
      <c r="VU141" s="73"/>
      <c r="VV141" s="73"/>
      <c r="VW141" s="73"/>
      <c r="VX141" s="73"/>
      <c r="VY141" s="73"/>
      <c r="VZ141" s="73"/>
      <c r="WA141" s="73"/>
      <c r="WB141" s="73"/>
      <c r="WC141" s="73"/>
      <c r="WD141" s="73"/>
      <c r="WE141" s="73"/>
      <c r="WF141" s="73"/>
      <c r="WG141" s="73"/>
      <c r="WH141" s="73"/>
      <c r="WI141" s="73"/>
      <c r="WJ141" s="73"/>
      <c r="WK141" s="73"/>
      <c r="WL141" s="73"/>
      <c r="WM141" s="73"/>
      <c r="WN141" s="73"/>
      <c r="WO141" s="73"/>
      <c r="WP141" s="73"/>
      <c r="WQ141" s="73"/>
      <c r="WR141" s="73"/>
      <c r="WS141" s="73"/>
      <c r="WT141" s="73"/>
      <c r="WU141" s="73"/>
      <c r="WV141" s="73"/>
      <c r="WW141" s="73"/>
      <c r="WX141" s="73"/>
      <c r="WY141" s="73"/>
      <c r="WZ141" s="73"/>
      <c r="XA141" s="73"/>
      <c r="XB141" s="73"/>
      <c r="XC141" s="73"/>
      <c r="XD141" s="73"/>
      <c r="XE141" s="73"/>
      <c r="XF141" s="73"/>
      <c r="XG141" s="73"/>
      <c r="XH141" s="73"/>
      <c r="XI141" s="73"/>
      <c r="XJ141" s="73"/>
      <c r="XK141" s="73"/>
      <c r="XL141" s="73"/>
      <c r="XM141" s="73"/>
      <c r="XN141" s="73"/>
      <c r="XO141" s="73"/>
      <c r="XP141" s="73"/>
      <c r="XQ141" s="73"/>
      <c r="XR141" s="73"/>
      <c r="XS141" s="73"/>
      <c r="XT141" s="73"/>
      <c r="XU141" s="73"/>
      <c r="XV141" s="73"/>
      <c r="XW141" s="73"/>
      <c r="XX141" s="73"/>
      <c r="XY141" s="73"/>
      <c r="XZ141" s="73"/>
      <c r="YA141" s="73"/>
      <c r="YB141" s="73"/>
      <c r="YC141" s="73"/>
      <c r="YD141" s="73"/>
      <c r="YE141" s="73"/>
      <c r="YF141" s="73"/>
      <c r="YG141" s="73"/>
      <c r="YH141" s="73"/>
      <c r="YI141" s="73"/>
      <c r="YJ141" s="73"/>
      <c r="YK141" s="73"/>
      <c r="YL141" s="73"/>
      <c r="YM141" s="73"/>
      <c r="YN141" s="73"/>
      <c r="YO141" s="73"/>
      <c r="YP141" s="73"/>
      <c r="YQ141" s="73"/>
      <c r="YR141" s="73"/>
    </row>
    <row r="142" spans="1:668" s="74" customFormat="1" ht="18" customHeight="1" x14ac:dyDescent="0.25">
      <c r="A142" s="129" t="s">
        <v>57</v>
      </c>
      <c r="B142" s="182"/>
      <c r="C142" s="183"/>
      <c r="D142" s="183"/>
      <c r="E142" s="183"/>
      <c r="F142" s="184"/>
      <c r="G142" s="185"/>
      <c r="H142" s="186"/>
      <c r="I142" s="187"/>
      <c r="J142" s="186"/>
      <c r="K142" s="186"/>
      <c r="L142" s="188"/>
      <c r="M142" s="65"/>
      <c r="N142" s="65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  <c r="IA142" s="57"/>
      <c r="IB142" s="57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  <c r="IW142" s="73"/>
      <c r="IX142" s="73"/>
      <c r="IY142" s="73"/>
      <c r="IZ142" s="73"/>
      <c r="JA142" s="73"/>
      <c r="JB142" s="73"/>
      <c r="JC142" s="73"/>
      <c r="JD142" s="73"/>
      <c r="JE142" s="73"/>
      <c r="JF142" s="73"/>
      <c r="JG142" s="73"/>
      <c r="JH142" s="73"/>
      <c r="JI142" s="73"/>
      <c r="JJ142" s="73"/>
      <c r="JK142" s="73"/>
      <c r="JL142" s="73"/>
      <c r="JM142" s="73"/>
      <c r="JN142" s="73"/>
      <c r="JO142" s="73"/>
      <c r="JP142" s="73"/>
      <c r="JQ142" s="73"/>
      <c r="JR142" s="73"/>
      <c r="JS142" s="73"/>
      <c r="JT142" s="73"/>
      <c r="JU142" s="73"/>
      <c r="JV142" s="73"/>
      <c r="JW142" s="73"/>
      <c r="JX142" s="73"/>
      <c r="JY142" s="73"/>
      <c r="JZ142" s="73"/>
      <c r="KA142" s="73"/>
      <c r="KB142" s="73"/>
      <c r="KC142" s="73"/>
      <c r="KD142" s="73"/>
      <c r="KE142" s="73"/>
      <c r="KF142" s="73"/>
      <c r="KG142" s="73"/>
      <c r="KH142" s="73"/>
      <c r="KI142" s="73"/>
      <c r="KJ142" s="73"/>
      <c r="KK142" s="73"/>
      <c r="KL142" s="73"/>
      <c r="KM142" s="73"/>
      <c r="KN142" s="73"/>
      <c r="KO142" s="73"/>
      <c r="KP142" s="73"/>
      <c r="KQ142" s="73"/>
      <c r="KR142" s="73"/>
      <c r="KS142" s="73"/>
      <c r="KT142" s="73"/>
      <c r="KU142" s="73"/>
      <c r="KV142" s="73"/>
      <c r="KW142" s="73"/>
      <c r="KX142" s="73"/>
      <c r="KY142" s="73"/>
      <c r="KZ142" s="73"/>
      <c r="LA142" s="73"/>
      <c r="LB142" s="73"/>
      <c r="LC142" s="73"/>
      <c r="LD142" s="73"/>
      <c r="LE142" s="73"/>
      <c r="LF142" s="73"/>
      <c r="LG142" s="73"/>
      <c r="LH142" s="73"/>
      <c r="LI142" s="73"/>
      <c r="LJ142" s="73"/>
      <c r="LK142" s="73"/>
      <c r="LL142" s="73"/>
      <c r="LM142" s="73"/>
      <c r="LN142" s="73"/>
      <c r="LO142" s="73"/>
      <c r="LP142" s="73"/>
      <c r="LQ142" s="73"/>
      <c r="LR142" s="73"/>
      <c r="LS142" s="73"/>
      <c r="LT142" s="73"/>
      <c r="LU142" s="73"/>
      <c r="LV142" s="73"/>
      <c r="LW142" s="73"/>
      <c r="LX142" s="73"/>
      <c r="LY142" s="73"/>
      <c r="LZ142" s="73"/>
      <c r="MA142" s="73"/>
      <c r="MB142" s="73"/>
      <c r="MC142" s="73"/>
      <c r="MD142" s="73"/>
      <c r="ME142" s="73"/>
      <c r="MF142" s="73"/>
      <c r="MG142" s="73"/>
      <c r="MH142" s="73"/>
      <c r="MI142" s="73"/>
      <c r="MJ142" s="73"/>
      <c r="MK142" s="73"/>
      <c r="ML142" s="73"/>
      <c r="MM142" s="73"/>
      <c r="MN142" s="73"/>
      <c r="MO142" s="73"/>
      <c r="MP142" s="73"/>
      <c r="MQ142" s="73"/>
      <c r="MR142" s="73"/>
      <c r="MS142" s="73"/>
      <c r="MT142" s="73"/>
      <c r="MU142" s="73"/>
      <c r="MV142" s="73"/>
      <c r="MW142" s="73"/>
      <c r="MX142" s="73"/>
      <c r="MY142" s="73"/>
      <c r="MZ142" s="73"/>
      <c r="NA142" s="73"/>
      <c r="NB142" s="73"/>
      <c r="NC142" s="73"/>
      <c r="ND142" s="73"/>
      <c r="NE142" s="73"/>
      <c r="NF142" s="73"/>
      <c r="NG142" s="73"/>
      <c r="NH142" s="73"/>
      <c r="NI142" s="73"/>
      <c r="NJ142" s="73"/>
      <c r="NK142" s="73"/>
      <c r="NL142" s="73"/>
      <c r="NM142" s="73"/>
      <c r="NN142" s="73"/>
      <c r="NO142" s="73"/>
      <c r="NP142" s="73"/>
      <c r="NQ142" s="73"/>
      <c r="NR142" s="73"/>
      <c r="NS142" s="73"/>
      <c r="NT142" s="73"/>
      <c r="NU142" s="73"/>
      <c r="NV142" s="73"/>
      <c r="NW142" s="73"/>
      <c r="NX142" s="73"/>
      <c r="NY142" s="73"/>
      <c r="NZ142" s="73"/>
      <c r="OA142" s="73"/>
      <c r="OB142" s="73"/>
      <c r="OC142" s="73"/>
      <c r="OD142" s="73"/>
      <c r="OE142" s="73"/>
      <c r="OF142" s="73"/>
      <c r="OG142" s="73"/>
      <c r="OH142" s="73"/>
      <c r="OI142" s="73"/>
      <c r="OJ142" s="73"/>
      <c r="OK142" s="73"/>
      <c r="OL142" s="73"/>
      <c r="OM142" s="73"/>
      <c r="ON142" s="73"/>
      <c r="OO142" s="73"/>
      <c r="OP142" s="73"/>
      <c r="OQ142" s="73"/>
      <c r="OR142" s="73"/>
      <c r="OS142" s="73"/>
      <c r="OT142" s="73"/>
      <c r="OU142" s="73"/>
      <c r="OV142" s="73"/>
      <c r="OW142" s="73"/>
      <c r="OX142" s="73"/>
      <c r="OY142" s="73"/>
      <c r="OZ142" s="73"/>
      <c r="PA142" s="73"/>
      <c r="PB142" s="73"/>
      <c r="PC142" s="73"/>
      <c r="PD142" s="73"/>
      <c r="PE142" s="73"/>
      <c r="PF142" s="73"/>
      <c r="PG142" s="73"/>
      <c r="PH142" s="73"/>
      <c r="PI142" s="73"/>
      <c r="PJ142" s="73"/>
      <c r="PK142" s="73"/>
      <c r="PL142" s="73"/>
      <c r="PM142" s="73"/>
      <c r="PN142" s="73"/>
      <c r="PO142" s="73"/>
      <c r="PP142" s="73"/>
      <c r="PQ142" s="73"/>
      <c r="PR142" s="73"/>
      <c r="PS142" s="73"/>
      <c r="PT142" s="73"/>
      <c r="PU142" s="73"/>
      <c r="PV142" s="73"/>
      <c r="PW142" s="73"/>
      <c r="PX142" s="73"/>
      <c r="PY142" s="73"/>
      <c r="PZ142" s="73"/>
      <c r="QA142" s="73"/>
      <c r="QB142" s="73"/>
      <c r="QC142" s="73"/>
      <c r="QD142" s="73"/>
      <c r="QE142" s="73"/>
      <c r="QF142" s="73"/>
      <c r="QG142" s="73"/>
      <c r="QH142" s="73"/>
      <c r="QI142" s="73"/>
      <c r="QJ142" s="73"/>
      <c r="QK142" s="73"/>
      <c r="QL142" s="73"/>
      <c r="QM142" s="73"/>
      <c r="QN142" s="73"/>
      <c r="QO142" s="73"/>
      <c r="QP142" s="73"/>
      <c r="QQ142" s="73"/>
      <c r="QR142" s="73"/>
      <c r="QS142" s="73"/>
      <c r="QT142" s="73"/>
      <c r="QU142" s="73"/>
      <c r="QV142" s="73"/>
      <c r="QW142" s="73"/>
      <c r="QX142" s="73"/>
      <c r="QY142" s="73"/>
      <c r="QZ142" s="73"/>
      <c r="RA142" s="73"/>
      <c r="RB142" s="73"/>
      <c r="RC142" s="73"/>
      <c r="RD142" s="73"/>
      <c r="RE142" s="73"/>
      <c r="RF142" s="73"/>
      <c r="RG142" s="73"/>
      <c r="RH142" s="73"/>
      <c r="RI142" s="73"/>
      <c r="RJ142" s="73"/>
      <c r="RK142" s="73"/>
      <c r="RL142" s="73"/>
      <c r="RM142" s="73"/>
      <c r="RN142" s="73"/>
      <c r="RO142" s="73"/>
      <c r="RP142" s="73"/>
      <c r="RQ142" s="73"/>
      <c r="RR142" s="73"/>
      <c r="RS142" s="73"/>
      <c r="RT142" s="73"/>
      <c r="RU142" s="73"/>
      <c r="RV142" s="73"/>
      <c r="RW142" s="73"/>
      <c r="RX142" s="73"/>
      <c r="RY142" s="73"/>
      <c r="RZ142" s="73"/>
      <c r="SA142" s="73"/>
      <c r="SB142" s="73"/>
      <c r="SC142" s="73"/>
      <c r="SD142" s="73"/>
      <c r="SE142" s="73"/>
      <c r="SF142" s="73"/>
      <c r="SG142" s="73"/>
      <c r="SH142" s="73"/>
      <c r="SI142" s="73"/>
      <c r="SJ142" s="73"/>
      <c r="SK142" s="73"/>
      <c r="SL142" s="73"/>
      <c r="SM142" s="73"/>
      <c r="SN142" s="73"/>
      <c r="SO142" s="73"/>
      <c r="SP142" s="73"/>
      <c r="SQ142" s="73"/>
      <c r="SR142" s="73"/>
      <c r="SS142" s="73"/>
      <c r="ST142" s="73"/>
      <c r="SU142" s="73"/>
      <c r="SV142" s="73"/>
      <c r="SW142" s="73"/>
      <c r="SX142" s="73"/>
      <c r="SY142" s="73"/>
      <c r="SZ142" s="73"/>
      <c r="TA142" s="73"/>
      <c r="TB142" s="73"/>
      <c r="TC142" s="73"/>
      <c r="TD142" s="73"/>
      <c r="TE142" s="73"/>
      <c r="TF142" s="73"/>
      <c r="TG142" s="73"/>
      <c r="TH142" s="73"/>
      <c r="TI142" s="73"/>
      <c r="TJ142" s="73"/>
      <c r="TK142" s="73"/>
      <c r="TL142" s="73"/>
      <c r="TM142" s="73"/>
      <c r="TN142" s="73"/>
      <c r="TO142" s="73"/>
      <c r="TP142" s="73"/>
      <c r="TQ142" s="73"/>
      <c r="TR142" s="73"/>
      <c r="TS142" s="73"/>
      <c r="TT142" s="73"/>
      <c r="TU142" s="73"/>
      <c r="TV142" s="73"/>
      <c r="TW142" s="73"/>
      <c r="TX142" s="73"/>
      <c r="TY142" s="73"/>
      <c r="TZ142" s="73"/>
      <c r="UA142" s="73"/>
      <c r="UB142" s="73"/>
      <c r="UC142" s="73"/>
      <c r="UD142" s="73"/>
      <c r="UE142" s="73"/>
      <c r="UF142" s="73"/>
      <c r="UG142" s="73"/>
      <c r="UH142" s="73"/>
      <c r="UI142" s="73"/>
      <c r="UJ142" s="73"/>
      <c r="UK142" s="73"/>
      <c r="UL142" s="73"/>
      <c r="UM142" s="73"/>
      <c r="UN142" s="73"/>
      <c r="UO142" s="73"/>
      <c r="UP142" s="73"/>
      <c r="UQ142" s="73"/>
      <c r="UR142" s="73"/>
      <c r="US142" s="73"/>
      <c r="UT142" s="73"/>
      <c r="UU142" s="73"/>
      <c r="UV142" s="73"/>
      <c r="UW142" s="73"/>
      <c r="UX142" s="73"/>
      <c r="UY142" s="73"/>
      <c r="UZ142" s="73"/>
      <c r="VA142" s="73"/>
      <c r="VB142" s="73"/>
      <c r="VC142" s="73"/>
      <c r="VD142" s="73"/>
      <c r="VE142" s="73"/>
      <c r="VF142" s="73"/>
      <c r="VG142" s="73"/>
      <c r="VH142" s="73"/>
      <c r="VI142" s="73"/>
      <c r="VJ142" s="73"/>
      <c r="VK142" s="73"/>
      <c r="VL142" s="73"/>
      <c r="VM142" s="73"/>
      <c r="VN142" s="73"/>
      <c r="VO142" s="73"/>
      <c r="VP142" s="73"/>
      <c r="VQ142" s="73"/>
      <c r="VR142" s="73"/>
      <c r="VS142" s="73"/>
      <c r="VT142" s="73"/>
      <c r="VU142" s="73"/>
      <c r="VV142" s="73"/>
      <c r="VW142" s="73"/>
      <c r="VX142" s="73"/>
      <c r="VY142" s="73"/>
      <c r="VZ142" s="73"/>
      <c r="WA142" s="73"/>
      <c r="WB142" s="73"/>
      <c r="WC142" s="73"/>
      <c r="WD142" s="73"/>
      <c r="WE142" s="73"/>
      <c r="WF142" s="73"/>
      <c r="WG142" s="73"/>
      <c r="WH142" s="73"/>
      <c r="WI142" s="73"/>
      <c r="WJ142" s="73"/>
      <c r="WK142" s="73"/>
      <c r="WL142" s="73"/>
      <c r="WM142" s="73"/>
      <c r="WN142" s="73"/>
      <c r="WO142" s="73"/>
      <c r="WP142" s="73"/>
      <c r="WQ142" s="73"/>
      <c r="WR142" s="73"/>
      <c r="WS142" s="73"/>
      <c r="WT142" s="73"/>
      <c r="WU142" s="73"/>
      <c r="WV142" s="73"/>
      <c r="WW142" s="73"/>
      <c r="WX142" s="73"/>
      <c r="WY142" s="73"/>
      <c r="WZ142" s="73"/>
      <c r="XA142" s="73"/>
      <c r="XB142" s="73"/>
      <c r="XC142" s="73"/>
      <c r="XD142" s="73"/>
      <c r="XE142" s="73"/>
      <c r="XF142" s="73"/>
      <c r="XG142" s="73"/>
      <c r="XH142" s="73"/>
      <c r="XI142" s="73"/>
      <c r="XJ142" s="73"/>
      <c r="XK142" s="73"/>
      <c r="XL142" s="73"/>
      <c r="XM142" s="73"/>
      <c r="XN142" s="73"/>
      <c r="XO142" s="73"/>
      <c r="XP142" s="73"/>
      <c r="XQ142" s="73"/>
      <c r="XR142" s="73"/>
      <c r="XS142" s="73"/>
      <c r="XT142" s="73"/>
      <c r="XU142" s="73"/>
      <c r="XV142" s="73"/>
      <c r="XW142" s="73"/>
      <c r="XX142" s="73"/>
      <c r="XY142" s="73"/>
      <c r="XZ142" s="73"/>
      <c r="YA142" s="73"/>
      <c r="YB142" s="73"/>
      <c r="YC142" s="73"/>
      <c r="YD142" s="73"/>
      <c r="YE142" s="73"/>
      <c r="YF142" s="73"/>
      <c r="YG142" s="73"/>
      <c r="YH142" s="73"/>
      <c r="YI142" s="73"/>
      <c r="YJ142" s="73"/>
      <c r="YK142" s="73"/>
      <c r="YL142" s="73"/>
      <c r="YM142" s="73"/>
      <c r="YN142" s="73"/>
      <c r="YO142" s="73"/>
      <c r="YP142" s="73"/>
      <c r="YQ142" s="73"/>
      <c r="YR142" s="73"/>
    </row>
    <row r="143" spans="1:668" ht="18" customHeight="1" x14ac:dyDescent="0.25">
      <c r="A143" s="45" t="s">
        <v>23</v>
      </c>
      <c r="B143" s="40" t="s">
        <v>17</v>
      </c>
      <c r="C143" s="109" t="s">
        <v>87</v>
      </c>
      <c r="D143" s="124">
        <v>44448</v>
      </c>
      <c r="E143" s="125">
        <v>44561</v>
      </c>
      <c r="F143" s="116">
        <v>45000</v>
      </c>
      <c r="G143" s="109">
        <f>F143*0.0287</f>
        <v>1291.5</v>
      </c>
      <c r="H143" s="120">
        <v>1148.33</v>
      </c>
      <c r="I143" s="120">
        <f>F143*0.0304</f>
        <v>1368</v>
      </c>
      <c r="J143" s="211">
        <v>162</v>
      </c>
      <c r="K143" s="120">
        <v>3969.83</v>
      </c>
      <c r="L143" s="122">
        <v>41030.17</v>
      </c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  <c r="IW143" s="73"/>
      <c r="IX143" s="73"/>
      <c r="IY143" s="73"/>
      <c r="IZ143" s="73"/>
      <c r="JA143" s="73"/>
      <c r="JB143" s="73"/>
      <c r="JC143" s="73"/>
      <c r="JD143" s="73"/>
      <c r="JE143" s="73"/>
      <c r="JF143" s="73"/>
      <c r="JG143" s="73"/>
      <c r="JH143" s="73"/>
      <c r="JI143" s="73"/>
      <c r="JJ143" s="73"/>
      <c r="JK143" s="73"/>
      <c r="JL143" s="73"/>
      <c r="JM143" s="73"/>
      <c r="JN143" s="73"/>
      <c r="JO143" s="73"/>
      <c r="JP143" s="73"/>
      <c r="JQ143" s="73"/>
      <c r="JR143" s="73"/>
      <c r="JS143" s="73"/>
      <c r="JT143" s="73"/>
      <c r="JU143" s="73"/>
      <c r="JV143" s="73"/>
      <c r="JW143" s="73"/>
      <c r="JX143" s="73"/>
      <c r="JY143" s="73"/>
      <c r="JZ143" s="73"/>
      <c r="KA143" s="73"/>
      <c r="KB143" s="73"/>
      <c r="KC143" s="73"/>
      <c r="KD143" s="73"/>
      <c r="KE143" s="73"/>
      <c r="KF143" s="73"/>
      <c r="KG143" s="73"/>
      <c r="KH143" s="73"/>
      <c r="KI143" s="73"/>
      <c r="KJ143" s="73"/>
      <c r="KK143" s="73"/>
      <c r="KL143" s="73"/>
      <c r="KM143" s="73"/>
      <c r="KN143" s="73"/>
      <c r="KO143" s="73"/>
      <c r="KP143" s="73"/>
      <c r="KQ143" s="73"/>
      <c r="KR143" s="73"/>
      <c r="KS143" s="73"/>
      <c r="KT143" s="73"/>
      <c r="KU143" s="73"/>
      <c r="KV143" s="73"/>
      <c r="KW143" s="73"/>
      <c r="KX143" s="73"/>
      <c r="KY143" s="73"/>
      <c r="KZ143" s="73"/>
      <c r="LA143" s="73"/>
      <c r="LB143" s="73"/>
      <c r="LC143" s="73"/>
      <c r="LD143" s="73"/>
      <c r="LE143" s="73"/>
      <c r="LF143" s="73"/>
      <c r="LG143" s="73"/>
      <c r="LH143" s="73"/>
      <c r="LI143" s="73"/>
      <c r="LJ143" s="73"/>
      <c r="LK143" s="73"/>
      <c r="LL143" s="73"/>
      <c r="LM143" s="73"/>
      <c r="LN143" s="73"/>
      <c r="LO143" s="73"/>
      <c r="LP143" s="73"/>
      <c r="LQ143" s="73"/>
      <c r="LR143" s="73"/>
      <c r="LS143" s="73"/>
      <c r="LT143" s="73"/>
      <c r="LU143" s="73"/>
      <c r="LV143" s="73"/>
      <c r="LW143" s="73"/>
      <c r="LX143" s="73"/>
      <c r="LY143" s="73"/>
      <c r="LZ143" s="73"/>
      <c r="MA143" s="73"/>
      <c r="MB143" s="73"/>
      <c r="MC143" s="73"/>
      <c r="MD143" s="73"/>
      <c r="ME143" s="73"/>
      <c r="MF143" s="73"/>
      <c r="MG143" s="73"/>
      <c r="MH143" s="73"/>
      <c r="MI143" s="73"/>
      <c r="MJ143" s="73"/>
      <c r="MK143" s="73"/>
      <c r="ML143" s="73"/>
      <c r="MM143" s="73"/>
      <c r="MN143" s="73"/>
      <c r="MO143" s="73"/>
      <c r="MP143" s="73"/>
      <c r="MQ143" s="73"/>
      <c r="MR143" s="73"/>
      <c r="MS143" s="73"/>
      <c r="MT143" s="73"/>
      <c r="MU143" s="73"/>
      <c r="MV143" s="73"/>
      <c r="MW143" s="73"/>
      <c r="MX143" s="73"/>
      <c r="MY143" s="73"/>
      <c r="MZ143" s="73"/>
      <c r="NA143" s="73"/>
      <c r="NB143" s="73"/>
      <c r="NC143" s="73"/>
      <c r="ND143" s="73"/>
      <c r="NE143" s="73"/>
      <c r="NF143" s="73"/>
      <c r="NG143" s="73"/>
      <c r="NH143" s="73"/>
      <c r="NI143" s="73"/>
      <c r="NJ143" s="73"/>
      <c r="NK143" s="73"/>
      <c r="NL143" s="73"/>
      <c r="NM143" s="73"/>
      <c r="NN143" s="73"/>
      <c r="NO143" s="73"/>
      <c r="NP143" s="73"/>
      <c r="NQ143" s="73"/>
      <c r="NR143" s="73"/>
      <c r="NS143" s="73"/>
      <c r="NT143" s="73"/>
      <c r="NU143" s="73"/>
      <c r="NV143" s="73"/>
      <c r="NW143" s="73"/>
      <c r="NX143" s="73"/>
      <c r="NY143" s="73"/>
      <c r="NZ143" s="73"/>
      <c r="OA143" s="73"/>
      <c r="OB143" s="73"/>
      <c r="OC143" s="73"/>
      <c r="OD143" s="73"/>
      <c r="OE143" s="73"/>
      <c r="OF143" s="73"/>
      <c r="OG143" s="73"/>
      <c r="OH143" s="73"/>
      <c r="OI143" s="73"/>
      <c r="OJ143" s="73"/>
      <c r="OK143" s="73"/>
      <c r="OL143" s="73"/>
      <c r="OM143" s="73"/>
      <c r="ON143" s="73"/>
      <c r="OO143" s="73"/>
      <c r="OP143" s="73"/>
      <c r="OQ143" s="73"/>
      <c r="OR143" s="73"/>
      <c r="OS143" s="73"/>
      <c r="OT143" s="73"/>
      <c r="OU143" s="73"/>
      <c r="OV143" s="73"/>
      <c r="OW143" s="73"/>
      <c r="OX143" s="73"/>
      <c r="OY143" s="73"/>
      <c r="OZ143" s="73"/>
      <c r="PA143" s="73"/>
      <c r="PB143" s="73"/>
      <c r="PC143" s="73"/>
      <c r="PD143" s="73"/>
      <c r="PE143" s="73"/>
      <c r="PF143" s="73"/>
      <c r="PG143" s="73"/>
      <c r="PH143" s="73"/>
      <c r="PI143" s="73"/>
      <c r="PJ143" s="73"/>
      <c r="PK143" s="73"/>
      <c r="PL143" s="73"/>
      <c r="PM143" s="73"/>
      <c r="PN143" s="73"/>
      <c r="PO143" s="73"/>
      <c r="PP143" s="73"/>
      <c r="PQ143" s="73"/>
      <c r="PR143" s="73"/>
      <c r="PS143" s="73"/>
      <c r="PT143" s="73"/>
      <c r="PU143" s="73"/>
      <c r="PV143" s="73"/>
      <c r="PW143" s="73"/>
      <c r="PX143" s="73"/>
      <c r="PY143" s="73"/>
      <c r="PZ143" s="73"/>
      <c r="QA143" s="73"/>
      <c r="QB143" s="73"/>
      <c r="QC143" s="73"/>
      <c r="QD143" s="73"/>
      <c r="QE143" s="73"/>
      <c r="QF143" s="73"/>
      <c r="QG143" s="73"/>
      <c r="QH143" s="73"/>
      <c r="QI143" s="73"/>
      <c r="QJ143" s="73"/>
      <c r="QK143" s="73"/>
      <c r="QL143" s="73"/>
      <c r="QM143" s="73"/>
      <c r="QN143" s="73"/>
      <c r="QO143" s="73"/>
      <c r="QP143" s="73"/>
      <c r="QQ143" s="73"/>
      <c r="QR143" s="73"/>
      <c r="QS143" s="73"/>
      <c r="QT143" s="73"/>
      <c r="QU143" s="73"/>
      <c r="QV143" s="73"/>
      <c r="QW143" s="73"/>
      <c r="QX143" s="73"/>
      <c r="QY143" s="73"/>
      <c r="QZ143" s="73"/>
      <c r="RA143" s="73"/>
      <c r="RB143" s="73"/>
      <c r="RC143" s="73"/>
      <c r="RD143" s="73"/>
      <c r="RE143" s="73"/>
      <c r="RF143" s="73"/>
      <c r="RG143" s="73"/>
      <c r="RH143" s="73"/>
      <c r="RI143" s="73"/>
      <c r="RJ143" s="73"/>
      <c r="RK143" s="73"/>
      <c r="RL143" s="73"/>
      <c r="RM143" s="73"/>
      <c r="RN143" s="73"/>
      <c r="RO143" s="73"/>
      <c r="RP143" s="73"/>
      <c r="RQ143" s="73"/>
      <c r="RR143" s="73"/>
      <c r="RS143" s="73"/>
      <c r="RT143" s="73"/>
      <c r="RU143" s="73"/>
      <c r="RV143" s="73"/>
      <c r="RW143" s="73"/>
      <c r="RX143" s="73"/>
      <c r="RY143" s="73"/>
      <c r="RZ143" s="73"/>
      <c r="SA143" s="73"/>
      <c r="SB143" s="73"/>
      <c r="SC143" s="73"/>
      <c r="SD143" s="73"/>
      <c r="SE143" s="73"/>
      <c r="SF143" s="73"/>
      <c r="SG143" s="73"/>
      <c r="SH143" s="73"/>
      <c r="SI143" s="73"/>
      <c r="SJ143" s="73"/>
      <c r="SK143" s="73"/>
      <c r="SL143" s="73"/>
      <c r="SM143" s="73"/>
      <c r="SN143" s="73"/>
      <c r="SO143" s="73"/>
      <c r="SP143" s="73"/>
      <c r="SQ143" s="73"/>
      <c r="SR143" s="73"/>
      <c r="SS143" s="73"/>
      <c r="ST143" s="73"/>
      <c r="SU143" s="73"/>
      <c r="SV143" s="73"/>
      <c r="SW143" s="73"/>
      <c r="SX143" s="73"/>
      <c r="SY143" s="73"/>
      <c r="SZ143" s="73"/>
      <c r="TA143" s="73"/>
      <c r="TB143" s="73"/>
      <c r="TC143" s="73"/>
      <c r="TD143" s="73"/>
      <c r="TE143" s="73"/>
      <c r="TF143" s="73"/>
      <c r="TG143" s="73"/>
      <c r="TH143" s="73"/>
      <c r="TI143" s="73"/>
      <c r="TJ143" s="73"/>
      <c r="TK143" s="73"/>
      <c r="TL143" s="73"/>
      <c r="TM143" s="73"/>
      <c r="TN143" s="73"/>
      <c r="TO143" s="73"/>
      <c r="TP143" s="73"/>
      <c r="TQ143" s="73"/>
      <c r="TR143" s="73"/>
      <c r="TS143" s="73"/>
      <c r="TT143" s="73"/>
      <c r="TU143" s="73"/>
      <c r="TV143" s="73"/>
      <c r="TW143" s="73"/>
      <c r="TX143" s="73"/>
      <c r="TY143" s="73"/>
      <c r="TZ143" s="73"/>
      <c r="UA143" s="73"/>
      <c r="UB143" s="73"/>
      <c r="UC143" s="73"/>
      <c r="UD143" s="73"/>
      <c r="UE143" s="73"/>
      <c r="UF143" s="73"/>
      <c r="UG143" s="73"/>
      <c r="UH143" s="73"/>
      <c r="UI143" s="73"/>
      <c r="UJ143" s="73"/>
      <c r="UK143" s="73"/>
      <c r="UL143" s="73"/>
      <c r="UM143" s="73"/>
      <c r="UN143" s="73"/>
      <c r="UO143" s="73"/>
      <c r="UP143" s="73"/>
      <c r="UQ143" s="73"/>
      <c r="UR143" s="73"/>
      <c r="US143" s="73"/>
      <c r="UT143" s="73"/>
      <c r="UU143" s="73"/>
      <c r="UV143" s="73"/>
      <c r="UW143" s="73"/>
      <c r="UX143" s="73"/>
      <c r="UY143" s="73"/>
      <c r="UZ143" s="73"/>
      <c r="VA143" s="73"/>
      <c r="VB143" s="73"/>
      <c r="VC143" s="73"/>
      <c r="VD143" s="73"/>
      <c r="VE143" s="73"/>
      <c r="VF143" s="73"/>
      <c r="VG143" s="73"/>
      <c r="VH143" s="73"/>
      <c r="VI143" s="73"/>
      <c r="VJ143" s="73"/>
      <c r="VK143" s="73"/>
      <c r="VL143" s="73"/>
      <c r="VM143" s="73"/>
      <c r="VN143" s="73"/>
      <c r="VO143" s="73"/>
      <c r="VP143" s="73"/>
      <c r="VQ143" s="73"/>
      <c r="VR143" s="73"/>
      <c r="VS143" s="73"/>
      <c r="VT143" s="73"/>
      <c r="VU143" s="73"/>
      <c r="VV143" s="73"/>
      <c r="VW143" s="73"/>
      <c r="VX143" s="73"/>
      <c r="VY143" s="73"/>
      <c r="VZ143" s="73"/>
      <c r="WA143" s="73"/>
      <c r="WB143" s="73"/>
      <c r="WC143" s="73"/>
      <c r="WD143" s="73"/>
      <c r="WE143" s="73"/>
      <c r="WF143" s="73"/>
      <c r="WG143" s="73"/>
      <c r="WH143" s="73"/>
      <c r="WI143" s="73"/>
      <c r="WJ143" s="73"/>
      <c r="WK143" s="73"/>
      <c r="WL143" s="73"/>
      <c r="WM143" s="73"/>
      <c r="WN143" s="73"/>
      <c r="WO143" s="73"/>
      <c r="WP143" s="73"/>
      <c r="WQ143" s="73"/>
      <c r="WR143" s="73"/>
      <c r="WS143" s="73"/>
      <c r="WT143" s="73"/>
      <c r="WU143" s="73"/>
      <c r="WV143" s="73"/>
      <c r="WW143" s="73"/>
      <c r="WX143" s="73"/>
      <c r="WY143" s="73"/>
      <c r="WZ143" s="73"/>
      <c r="XA143" s="73"/>
      <c r="XB143" s="73"/>
      <c r="XC143" s="73"/>
      <c r="XD143" s="73"/>
      <c r="XE143" s="73"/>
      <c r="XF143" s="73"/>
      <c r="XG143" s="73"/>
      <c r="XH143" s="73"/>
      <c r="XI143" s="73"/>
      <c r="XJ143" s="73"/>
      <c r="XK143" s="73"/>
      <c r="XL143" s="73"/>
      <c r="XM143" s="73"/>
      <c r="XN143" s="73"/>
      <c r="XO143" s="73"/>
      <c r="XP143" s="73"/>
      <c r="XQ143" s="73"/>
      <c r="XR143" s="73"/>
      <c r="XS143" s="73"/>
      <c r="XT143" s="73"/>
      <c r="XU143" s="73"/>
      <c r="XV143" s="73"/>
      <c r="XW143" s="73"/>
      <c r="XX143" s="73"/>
      <c r="XY143" s="73"/>
      <c r="XZ143" s="73"/>
      <c r="YA143" s="73"/>
      <c r="YB143" s="73"/>
      <c r="YC143" s="73"/>
      <c r="YD143" s="73"/>
      <c r="YE143" s="73"/>
      <c r="YF143" s="73"/>
      <c r="YG143" s="73"/>
      <c r="YH143" s="73"/>
      <c r="YI143" s="73"/>
      <c r="YJ143" s="73"/>
      <c r="YK143" s="73"/>
      <c r="YL143" s="73"/>
      <c r="YM143" s="73"/>
      <c r="YN143" s="73"/>
      <c r="YO143" s="73"/>
      <c r="YP143" s="73"/>
      <c r="YQ143" s="73"/>
      <c r="YR143" s="73"/>
    </row>
    <row r="144" spans="1:668" ht="18" customHeight="1" x14ac:dyDescent="0.25">
      <c r="A144" s="45" t="s">
        <v>93</v>
      </c>
      <c r="B144" s="40" t="s">
        <v>94</v>
      </c>
      <c r="C144" s="109" t="s">
        <v>87</v>
      </c>
      <c r="D144" s="124">
        <v>44440</v>
      </c>
      <c r="E144" s="125">
        <v>44561</v>
      </c>
      <c r="F144" s="116">
        <v>32000</v>
      </c>
      <c r="G144" s="109">
        <v>918.4</v>
      </c>
      <c r="H144" s="120">
        <v>0</v>
      </c>
      <c r="I144" s="120">
        <v>972.8</v>
      </c>
      <c r="J144" s="211">
        <v>3607.87</v>
      </c>
      <c r="K144" s="120">
        <v>5607.87</v>
      </c>
      <c r="L144" s="122">
        <v>26392.13</v>
      </c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  <c r="IW144" s="73"/>
      <c r="IX144" s="73"/>
      <c r="IY144" s="73"/>
      <c r="IZ144" s="73"/>
      <c r="JA144" s="73"/>
      <c r="JB144" s="73"/>
      <c r="JC144" s="73"/>
      <c r="JD144" s="73"/>
      <c r="JE144" s="73"/>
      <c r="JF144" s="73"/>
      <c r="JG144" s="73"/>
      <c r="JH144" s="73"/>
      <c r="JI144" s="73"/>
      <c r="JJ144" s="73"/>
      <c r="JK144" s="73"/>
      <c r="JL144" s="73"/>
      <c r="JM144" s="73"/>
      <c r="JN144" s="73"/>
      <c r="JO144" s="73"/>
      <c r="JP144" s="73"/>
      <c r="JQ144" s="73"/>
      <c r="JR144" s="73"/>
      <c r="JS144" s="73"/>
      <c r="JT144" s="73"/>
      <c r="JU144" s="73"/>
      <c r="JV144" s="73"/>
      <c r="JW144" s="73"/>
      <c r="JX144" s="73"/>
      <c r="JY144" s="73"/>
      <c r="JZ144" s="73"/>
      <c r="KA144" s="73"/>
      <c r="KB144" s="73"/>
      <c r="KC144" s="73"/>
      <c r="KD144" s="73"/>
      <c r="KE144" s="73"/>
      <c r="KF144" s="73"/>
      <c r="KG144" s="73"/>
      <c r="KH144" s="73"/>
      <c r="KI144" s="73"/>
      <c r="KJ144" s="73"/>
      <c r="KK144" s="73"/>
      <c r="KL144" s="73"/>
      <c r="KM144" s="73"/>
      <c r="KN144" s="73"/>
      <c r="KO144" s="73"/>
      <c r="KP144" s="73"/>
      <c r="KQ144" s="73"/>
      <c r="KR144" s="73"/>
      <c r="KS144" s="73"/>
      <c r="KT144" s="73"/>
      <c r="KU144" s="73"/>
      <c r="KV144" s="73"/>
      <c r="KW144" s="73"/>
      <c r="KX144" s="73"/>
      <c r="KY144" s="73"/>
      <c r="KZ144" s="73"/>
      <c r="LA144" s="73"/>
      <c r="LB144" s="73"/>
      <c r="LC144" s="73"/>
      <c r="LD144" s="73"/>
      <c r="LE144" s="73"/>
      <c r="LF144" s="73"/>
      <c r="LG144" s="73"/>
      <c r="LH144" s="73"/>
      <c r="LI144" s="73"/>
      <c r="LJ144" s="73"/>
      <c r="LK144" s="73"/>
      <c r="LL144" s="73"/>
      <c r="LM144" s="73"/>
      <c r="LN144" s="73"/>
      <c r="LO144" s="73"/>
      <c r="LP144" s="73"/>
      <c r="LQ144" s="73"/>
      <c r="LR144" s="73"/>
      <c r="LS144" s="73"/>
      <c r="LT144" s="73"/>
      <c r="LU144" s="73"/>
      <c r="LV144" s="73"/>
      <c r="LW144" s="73"/>
      <c r="LX144" s="73"/>
      <c r="LY144" s="73"/>
      <c r="LZ144" s="73"/>
      <c r="MA144" s="73"/>
      <c r="MB144" s="73"/>
      <c r="MC144" s="73"/>
      <c r="MD144" s="73"/>
      <c r="ME144" s="73"/>
      <c r="MF144" s="73"/>
      <c r="MG144" s="73"/>
      <c r="MH144" s="73"/>
      <c r="MI144" s="73"/>
      <c r="MJ144" s="73"/>
      <c r="MK144" s="73"/>
      <c r="ML144" s="73"/>
      <c r="MM144" s="73"/>
      <c r="MN144" s="73"/>
      <c r="MO144" s="73"/>
      <c r="MP144" s="73"/>
      <c r="MQ144" s="73"/>
      <c r="MR144" s="73"/>
      <c r="MS144" s="73"/>
      <c r="MT144" s="73"/>
      <c r="MU144" s="73"/>
      <c r="MV144" s="73"/>
      <c r="MW144" s="73"/>
      <c r="MX144" s="73"/>
      <c r="MY144" s="73"/>
      <c r="MZ144" s="73"/>
      <c r="NA144" s="73"/>
      <c r="NB144" s="73"/>
      <c r="NC144" s="73"/>
      <c r="ND144" s="73"/>
      <c r="NE144" s="73"/>
      <c r="NF144" s="73"/>
      <c r="NG144" s="73"/>
      <c r="NH144" s="73"/>
      <c r="NI144" s="73"/>
      <c r="NJ144" s="73"/>
      <c r="NK144" s="73"/>
      <c r="NL144" s="73"/>
      <c r="NM144" s="73"/>
      <c r="NN144" s="73"/>
      <c r="NO144" s="73"/>
      <c r="NP144" s="73"/>
      <c r="NQ144" s="73"/>
      <c r="NR144" s="73"/>
      <c r="NS144" s="73"/>
      <c r="NT144" s="73"/>
      <c r="NU144" s="73"/>
      <c r="NV144" s="73"/>
      <c r="NW144" s="73"/>
      <c r="NX144" s="73"/>
      <c r="NY144" s="73"/>
      <c r="NZ144" s="73"/>
      <c r="OA144" s="73"/>
      <c r="OB144" s="73"/>
      <c r="OC144" s="73"/>
      <c r="OD144" s="73"/>
      <c r="OE144" s="73"/>
      <c r="OF144" s="73"/>
      <c r="OG144" s="73"/>
      <c r="OH144" s="73"/>
      <c r="OI144" s="73"/>
      <c r="OJ144" s="73"/>
      <c r="OK144" s="73"/>
      <c r="OL144" s="73"/>
      <c r="OM144" s="73"/>
      <c r="ON144" s="73"/>
      <c r="OO144" s="73"/>
      <c r="OP144" s="73"/>
      <c r="OQ144" s="73"/>
      <c r="OR144" s="73"/>
      <c r="OS144" s="73"/>
      <c r="OT144" s="73"/>
      <c r="OU144" s="73"/>
      <c r="OV144" s="73"/>
      <c r="OW144" s="73"/>
      <c r="OX144" s="73"/>
      <c r="OY144" s="73"/>
      <c r="OZ144" s="73"/>
      <c r="PA144" s="73"/>
      <c r="PB144" s="73"/>
      <c r="PC144" s="73"/>
      <c r="PD144" s="73"/>
      <c r="PE144" s="73"/>
      <c r="PF144" s="73"/>
      <c r="PG144" s="73"/>
      <c r="PH144" s="73"/>
      <c r="PI144" s="73"/>
      <c r="PJ144" s="73"/>
      <c r="PK144" s="73"/>
      <c r="PL144" s="73"/>
      <c r="PM144" s="73"/>
      <c r="PN144" s="73"/>
      <c r="PO144" s="73"/>
      <c r="PP144" s="73"/>
      <c r="PQ144" s="73"/>
      <c r="PR144" s="73"/>
      <c r="PS144" s="73"/>
      <c r="PT144" s="73"/>
      <c r="PU144" s="73"/>
      <c r="PV144" s="73"/>
      <c r="PW144" s="73"/>
      <c r="PX144" s="73"/>
      <c r="PY144" s="73"/>
      <c r="PZ144" s="73"/>
      <c r="QA144" s="73"/>
      <c r="QB144" s="73"/>
      <c r="QC144" s="73"/>
      <c r="QD144" s="73"/>
      <c r="QE144" s="73"/>
      <c r="QF144" s="73"/>
      <c r="QG144" s="73"/>
      <c r="QH144" s="73"/>
      <c r="QI144" s="73"/>
      <c r="QJ144" s="73"/>
      <c r="QK144" s="73"/>
      <c r="QL144" s="73"/>
      <c r="QM144" s="73"/>
      <c r="QN144" s="73"/>
      <c r="QO144" s="73"/>
      <c r="QP144" s="73"/>
      <c r="QQ144" s="73"/>
      <c r="QR144" s="73"/>
      <c r="QS144" s="73"/>
      <c r="QT144" s="73"/>
      <c r="QU144" s="73"/>
      <c r="QV144" s="73"/>
      <c r="QW144" s="73"/>
      <c r="QX144" s="73"/>
      <c r="QY144" s="73"/>
      <c r="QZ144" s="73"/>
      <c r="RA144" s="73"/>
      <c r="RB144" s="73"/>
      <c r="RC144" s="73"/>
      <c r="RD144" s="73"/>
      <c r="RE144" s="73"/>
      <c r="RF144" s="73"/>
      <c r="RG144" s="73"/>
      <c r="RH144" s="73"/>
      <c r="RI144" s="73"/>
      <c r="RJ144" s="73"/>
      <c r="RK144" s="73"/>
      <c r="RL144" s="73"/>
      <c r="RM144" s="73"/>
      <c r="RN144" s="73"/>
      <c r="RO144" s="73"/>
      <c r="RP144" s="73"/>
      <c r="RQ144" s="73"/>
      <c r="RR144" s="73"/>
      <c r="RS144" s="73"/>
      <c r="RT144" s="73"/>
      <c r="RU144" s="73"/>
      <c r="RV144" s="73"/>
      <c r="RW144" s="73"/>
      <c r="RX144" s="73"/>
      <c r="RY144" s="73"/>
      <c r="RZ144" s="73"/>
      <c r="SA144" s="73"/>
      <c r="SB144" s="73"/>
      <c r="SC144" s="73"/>
      <c r="SD144" s="73"/>
      <c r="SE144" s="73"/>
      <c r="SF144" s="73"/>
      <c r="SG144" s="73"/>
      <c r="SH144" s="73"/>
      <c r="SI144" s="73"/>
      <c r="SJ144" s="73"/>
      <c r="SK144" s="73"/>
      <c r="SL144" s="73"/>
      <c r="SM144" s="73"/>
      <c r="SN144" s="73"/>
      <c r="SO144" s="73"/>
      <c r="SP144" s="73"/>
      <c r="SQ144" s="73"/>
      <c r="SR144" s="73"/>
      <c r="SS144" s="73"/>
      <c r="ST144" s="73"/>
      <c r="SU144" s="73"/>
      <c r="SV144" s="73"/>
      <c r="SW144" s="73"/>
      <c r="SX144" s="73"/>
      <c r="SY144" s="73"/>
      <c r="SZ144" s="73"/>
      <c r="TA144" s="73"/>
      <c r="TB144" s="73"/>
      <c r="TC144" s="73"/>
      <c r="TD144" s="73"/>
      <c r="TE144" s="73"/>
      <c r="TF144" s="73"/>
      <c r="TG144" s="73"/>
      <c r="TH144" s="73"/>
      <c r="TI144" s="73"/>
      <c r="TJ144" s="73"/>
      <c r="TK144" s="73"/>
      <c r="TL144" s="73"/>
      <c r="TM144" s="73"/>
      <c r="TN144" s="73"/>
      <c r="TO144" s="73"/>
      <c r="TP144" s="73"/>
      <c r="TQ144" s="73"/>
      <c r="TR144" s="73"/>
      <c r="TS144" s="73"/>
      <c r="TT144" s="73"/>
      <c r="TU144" s="73"/>
      <c r="TV144" s="73"/>
      <c r="TW144" s="73"/>
      <c r="TX144" s="73"/>
      <c r="TY144" s="73"/>
      <c r="TZ144" s="73"/>
      <c r="UA144" s="73"/>
      <c r="UB144" s="73"/>
      <c r="UC144" s="73"/>
      <c r="UD144" s="73"/>
      <c r="UE144" s="73"/>
      <c r="UF144" s="73"/>
      <c r="UG144" s="73"/>
      <c r="UH144" s="73"/>
      <c r="UI144" s="73"/>
      <c r="UJ144" s="73"/>
      <c r="UK144" s="73"/>
      <c r="UL144" s="73"/>
      <c r="UM144" s="73"/>
      <c r="UN144" s="73"/>
      <c r="UO144" s="73"/>
      <c r="UP144" s="73"/>
      <c r="UQ144" s="73"/>
      <c r="UR144" s="73"/>
      <c r="US144" s="73"/>
      <c r="UT144" s="73"/>
      <c r="UU144" s="73"/>
      <c r="UV144" s="73"/>
      <c r="UW144" s="73"/>
      <c r="UX144" s="73"/>
      <c r="UY144" s="73"/>
      <c r="UZ144" s="73"/>
      <c r="VA144" s="73"/>
      <c r="VB144" s="73"/>
      <c r="VC144" s="73"/>
      <c r="VD144" s="73"/>
      <c r="VE144" s="73"/>
      <c r="VF144" s="73"/>
      <c r="VG144" s="73"/>
      <c r="VH144" s="73"/>
      <c r="VI144" s="73"/>
      <c r="VJ144" s="73"/>
      <c r="VK144" s="73"/>
      <c r="VL144" s="73"/>
      <c r="VM144" s="73"/>
      <c r="VN144" s="73"/>
      <c r="VO144" s="73"/>
      <c r="VP144" s="73"/>
      <c r="VQ144" s="73"/>
      <c r="VR144" s="73"/>
      <c r="VS144" s="73"/>
      <c r="VT144" s="73"/>
      <c r="VU144" s="73"/>
      <c r="VV144" s="73"/>
      <c r="VW144" s="73"/>
      <c r="VX144" s="73"/>
      <c r="VY144" s="73"/>
      <c r="VZ144" s="73"/>
      <c r="WA144" s="73"/>
      <c r="WB144" s="73"/>
      <c r="WC144" s="73"/>
      <c r="WD144" s="73"/>
      <c r="WE144" s="73"/>
      <c r="WF144" s="73"/>
      <c r="WG144" s="73"/>
      <c r="WH144" s="73"/>
      <c r="WI144" s="73"/>
      <c r="WJ144" s="73"/>
      <c r="WK144" s="73"/>
      <c r="WL144" s="73"/>
      <c r="WM144" s="73"/>
      <c r="WN144" s="73"/>
      <c r="WO144" s="73"/>
      <c r="WP144" s="73"/>
      <c r="WQ144" s="73"/>
      <c r="WR144" s="73"/>
      <c r="WS144" s="73"/>
      <c r="WT144" s="73"/>
      <c r="WU144" s="73"/>
      <c r="WV144" s="73"/>
      <c r="WW144" s="73"/>
      <c r="WX144" s="73"/>
      <c r="WY144" s="73"/>
      <c r="WZ144" s="73"/>
      <c r="XA144" s="73"/>
      <c r="XB144" s="73"/>
      <c r="XC144" s="73"/>
      <c r="XD144" s="73"/>
      <c r="XE144" s="73"/>
      <c r="XF144" s="73"/>
      <c r="XG144" s="73"/>
      <c r="XH144" s="73"/>
      <c r="XI144" s="73"/>
      <c r="XJ144" s="73"/>
      <c r="XK144" s="73"/>
      <c r="XL144" s="73"/>
      <c r="XM144" s="73"/>
      <c r="XN144" s="73"/>
      <c r="XO144" s="73"/>
      <c r="XP144" s="73"/>
      <c r="XQ144" s="73"/>
      <c r="XR144" s="73"/>
      <c r="XS144" s="73"/>
      <c r="XT144" s="73"/>
      <c r="XU144" s="73"/>
      <c r="XV144" s="73"/>
      <c r="XW144" s="73"/>
      <c r="XX144" s="73"/>
      <c r="XY144" s="73"/>
      <c r="XZ144" s="73"/>
      <c r="YA144" s="73"/>
      <c r="YB144" s="73"/>
      <c r="YC144" s="73"/>
      <c r="YD144" s="73"/>
      <c r="YE144" s="73"/>
      <c r="YF144" s="73"/>
      <c r="YG144" s="73"/>
      <c r="YH144" s="73"/>
      <c r="YI144" s="73"/>
      <c r="YJ144" s="73"/>
      <c r="YK144" s="73"/>
      <c r="YL144" s="73"/>
      <c r="YM144" s="73"/>
      <c r="YN144" s="73"/>
      <c r="YO144" s="73"/>
      <c r="YP144" s="73"/>
      <c r="YQ144" s="73"/>
      <c r="YR144" s="73"/>
    </row>
    <row r="145" spans="1:668" ht="15.75" x14ac:dyDescent="0.25">
      <c r="A145" s="45" t="s">
        <v>24</v>
      </c>
      <c r="B145" s="40" t="s">
        <v>17</v>
      </c>
      <c r="C145" s="109" t="s">
        <v>87</v>
      </c>
      <c r="D145" s="124">
        <v>44440</v>
      </c>
      <c r="E145" s="125">
        <v>44561</v>
      </c>
      <c r="F145" s="116">
        <v>45000</v>
      </c>
      <c r="G145" s="109">
        <f>F145*0.0287</f>
        <v>1291.5</v>
      </c>
      <c r="H145" s="120">
        <v>1148.33</v>
      </c>
      <c r="I145" s="120">
        <f>F145*0.0304</f>
        <v>1368</v>
      </c>
      <c r="J145" s="211">
        <v>252.5</v>
      </c>
      <c r="K145" s="120">
        <v>4060.33</v>
      </c>
      <c r="L145" s="122">
        <v>40939.67</v>
      </c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  <c r="IW145" s="73"/>
      <c r="IX145" s="73"/>
      <c r="IY145" s="73"/>
      <c r="IZ145" s="73"/>
      <c r="JA145" s="73"/>
      <c r="JB145" s="73"/>
      <c r="JC145" s="73"/>
      <c r="JD145" s="73"/>
      <c r="JE145" s="73"/>
      <c r="JF145" s="73"/>
      <c r="JG145" s="73"/>
      <c r="JH145" s="73"/>
      <c r="JI145" s="73"/>
      <c r="JJ145" s="73"/>
      <c r="JK145" s="73"/>
      <c r="JL145" s="73"/>
      <c r="JM145" s="73"/>
      <c r="JN145" s="73"/>
      <c r="JO145" s="73"/>
      <c r="JP145" s="73"/>
      <c r="JQ145" s="73"/>
      <c r="JR145" s="73"/>
      <c r="JS145" s="73"/>
      <c r="JT145" s="73"/>
      <c r="JU145" s="73"/>
      <c r="JV145" s="73"/>
      <c r="JW145" s="73"/>
      <c r="JX145" s="73"/>
      <c r="JY145" s="73"/>
      <c r="JZ145" s="73"/>
      <c r="KA145" s="73"/>
      <c r="KB145" s="73"/>
      <c r="KC145" s="73"/>
      <c r="KD145" s="73"/>
      <c r="KE145" s="73"/>
      <c r="KF145" s="73"/>
      <c r="KG145" s="73"/>
      <c r="KH145" s="73"/>
      <c r="KI145" s="73"/>
      <c r="KJ145" s="73"/>
      <c r="KK145" s="73"/>
      <c r="KL145" s="73"/>
      <c r="KM145" s="73"/>
      <c r="KN145" s="73"/>
      <c r="KO145" s="73"/>
      <c r="KP145" s="73"/>
      <c r="KQ145" s="73"/>
      <c r="KR145" s="73"/>
      <c r="KS145" s="73"/>
      <c r="KT145" s="73"/>
      <c r="KU145" s="73"/>
      <c r="KV145" s="73"/>
      <c r="KW145" s="73"/>
      <c r="KX145" s="73"/>
      <c r="KY145" s="73"/>
      <c r="KZ145" s="73"/>
      <c r="LA145" s="73"/>
      <c r="LB145" s="73"/>
      <c r="LC145" s="73"/>
      <c r="LD145" s="73"/>
      <c r="LE145" s="73"/>
      <c r="LF145" s="73"/>
      <c r="LG145" s="73"/>
      <c r="LH145" s="73"/>
      <c r="LI145" s="73"/>
      <c r="LJ145" s="73"/>
      <c r="LK145" s="73"/>
      <c r="LL145" s="73"/>
      <c r="LM145" s="73"/>
      <c r="LN145" s="73"/>
      <c r="LO145" s="73"/>
      <c r="LP145" s="73"/>
      <c r="LQ145" s="73"/>
      <c r="LR145" s="73"/>
      <c r="LS145" s="73"/>
      <c r="LT145" s="73"/>
      <c r="LU145" s="73"/>
      <c r="LV145" s="73"/>
      <c r="LW145" s="73"/>
      <c r="LX145" s="73"/>
      <c r="LY145" s="73"/>
      <c r="LZ145" s="73"/>
      <c r="MA145" s="73"/>
      <c r="MB145" s="73"/>
      <c r="MC145" s="73"/>
      <c r="MD145" s="73"/>
      <c r="ME145" s="73"/>
      <c r="MF145" s="73"/>
      <c r="MG145" s="73"/>
      <c r="MH145" s="73"/>
      <c r="MI145" s="73"/>
      <c r="MJ145" s="73"/>
      <c r="MK145" s="73"/>
      <c r="ML145" s="73"/>
      <c r="MM145" s="73"/>
      <c r="MN145" s="73"/>
      <c r="MO145" s="73"/>
      <c r="MP145" s="73"/>
      <c r="MQ145" s="73"/>
      <c r="MR145" s="73"/>
      <c r="MS145" s="73"/>
      <c r="MT145" s="73"/>
      <c r="MU145" s="73"/>
      <c r="MV145" s="73"/>
      <c r="MW145" s="73"/>
      <c r="MX145" s="73"/>
      <c r="MY145" s="73"/>
      <c r="MZ145" s="73"/>
      <c r="NA145" s="73"/>
      <c r="NB145" s="73"/>
      <c r="NC145" s="73"/>
      <c r="ND145" s="73"/>
      <c r="NE145" s="73"/>
      <c r="NF145" s="73"/>
      <c r="NG145" s="73"/>
      <c r="NH145" s="73"/>
      <c r="NI145" s="73"/>
      <c r="NJ145" s="73"/>
      <c r="NK145" s="73"/>
      <c r="NL145" s="73"/>
      <c r="NM145" s="73"/>
      <c r="NN145" s="73"/>
      <c r="NO145" s="73"/>
      <c r="NP145" s="73"/>
      <c r="NQ145" s="73"/>
      <c r="NR145" s="73"/>
      <c r="NS145" s="73"/>
      <c r="NT145" s="73"/>
      <c r="NU145" s="73"/>
      <c r="NV145" s="73"/>
      <c r="NW145" s="73"/>
      <c r="NX145" s="73"/>
      <c r="NY145" s="73"/>
      <c r="NZ145" s="73"/>
      <c r="OA145" s="73"/>
      <c r="OB145" s="73"/>
      <c r="OC145" s="73"/>
      <c r="OD145" s="73"/>
      <c r="OE145" s="73"/>
      <c r="OF145" s="73"/>
      <c r="OG145" s="73"/>
      <c r="OH145" s="73"/>
      <c r="OI145" s="73"/>
      <c r="OJ145" s="73"/>
      <c r="OK145" s="73"/>
      <c r="OL145" s="73"/>
      <c r="OM145" s="73"/>
      <c r="ON145" s="73"/>
      <c r="OO145" s="73"/>
      <c r="OP145" s="73"/>
      <c r="OQ145" s="73"/>
      <c r="OR145" s="73"/>
      <c r="OS145" s="73"/>
      <c r="OT145" s="73"/>
      <c r="OU145" s="73"/>
      <c r="OV145" s="73"/>
      <c r="OW145" s="73"/>
      <c r="OX145" s="73"/>
      <c r="OY145" s="73"/>
      <c r="OZ145" s="73"/>
      <c r="PA145" s="73"/>
      <c r="PB145" s="73"/>
      <c r="PC145" s="73"/>
      <c r="PD145" s="73"/>
      <c r="PE145" s="73"/>
      <c r="PF145" s="73"/>
      <c r="PG145" s="73"/>
      <c r="PH145" s="73"/>
      <c r="PI145" s="73"/>
      <c r="PJ145" s="73"/>
      <c r="PK145" s="73"/>
      <c r="PL145" s="73"/>
      <c r="PM145" s="73"/>
      <c r="PN145" s="73"/>
      <c r="PO145" s="73"/>
      <c r="PP145" s="73"/>
      <c r="PQ145" s="73"/>
      <c r="PR145" s="73"/>
      <c r="PS145" s="73"/>
      <c r="PT145" s="73"/>
      <c r="PU145" s="73"/>
      <c r="PV145" s="73"/>
      <c r="PW145" s="73"/>
      <c r="PX145" s="73"/>
      <c r="PY145" s="73"/>
      <c r="PZ145" s="73"/>
      <c r="QA145" s="73"/>
      <c r="QB145" s="73"/>
      <c r="QC145" s="73"/>
      <c r="QD145" s="73"/>
      <c r="QE145" s="73"/>
      <c r="QF145" s="73"/>
      <c r="QG145" s="73"/>
      <c r="QH145" s="73"/>
      <c r="QI145" s="73"/>
      <c r="QJ145" s="73"/>
      <c r="QK145" s="73"/>
      <c r="QL145" s="73"/>
      <c r="QM145" s="73"/>
      <c r="QN145" s="73"/>
      <c r="QO145" s="73"/>
      <c r="QP145" s="73"/>
      <c r="QQ145" s="73"/>
      <c r="QR145" s="73"/>
      <c r="QS145" s="73"/>
      <c r="QT145" s="73"/>
      <c r="QU145" s="73"/>
      <c r="QV145" s="73"/>
      <c r="QW145" s="73"/>
      <c r="QX145" s="73"/>
      <c r="QY145" s="73"/>
      <c r="QZ145" s="73"/>
      <c r="RA145" s="73"/>
      <c r="RB145" s="73"/>
      <c r="RC145" s="73"/>
      <c r="RD145" s="73"/>
      <c r="RE145" s="73"/>
      <c r="RF145" s="73"/>
      <c r="RG145" s="73"/>
      <c r="RH145" s="73"/>
      <c r="RI145" s="73"/>
      <c r="RJ145" s="73"/>
      <c r="RK145" s="73"/>
      <c r="RL145" s="73"/>
      <c r="RM145" s="73"/>
      <c r="RN145" s="73"/>
      <c r="RO145" s="73"/>
      <c r="RP145" s="73"/>
      <c r="RQ145" s="73"/>
      <c r="RR145" s="73"/>
      <c r="RS145" s="73"/>
      <c r="RT145" s="73"/>
      <c r="RU145" s="73"/>
      <c r="RV145" s="73"/>
      <c r="RW145" s="73"/>
      <c r="RX145" s="73"/>
      <c r="RY145" s="73"/>
      <c r="RZ145" s="73"/>
      <c r="SA145" s="73"/>
      <c r="SB145" s="73"/>
      <c r="SC145" s="73"/>
      <c r="SD145" s="73"/>
      <c r="SE145" s="73"/>
      <c r="SF145" s="73"/>
      <c r="SG145" s="73"/>
      <c r="SH145" s="73"/>
      <c r="SI145" s="73"/>
      <c r="SJ145" s="73"/>
      <c r="SK145" s="73"/>
      <c r="SL145" s="73"/>
      <c r="SM145" s="73"/>
      <c r="SN145" s="73"/>
      <c r="SO145" s="73"/>
      <c r="SP145" s="73"/>
      <c r="SQ145" s="73"/>
      <c r="SR145" s="73"/>
      <c r="SS145" s="73"/>
      <c r="ST145" s="73"/>
      <c r="SU145" s="73"/>
      <c r="SV145" s="73"/>
      <c r="SW145" s="73"/>
      <c r="SX145" s="73"/>
      <c r="SY145" s="73"/>
      <c r="SZ145" s="73"/>
      <c r="TA145" s="73"/>
      <c r="TB145" s="73"/>
      <c r="TC145" s="73"/>
      <c r="TD145" s="73"/>
      <c r="TE145" s="73"/>
      <c r="TF145" s="73"/>
      <c r="TG145" s="73"/>
      <c r="TH145" s="73"/>
      <c r="TI145" s="73"/>
      <c r="TJ145" s="73"/>
      <c r="TK145" s="73"/>
      <c r="TL145" s="73"/>
      <c r="TM145" s="73"/>
      <c r="TN145" s="73"/>
      <c r="TO145" s="73"/>
      <c r="TP145" s="73"/>
      <c r="TQ145" s="73"/>
      <c r="TR145" s="73"/>
      <c r="TS145" s="73"/>
      <c r="TT145" s="73"/>
      <c r="TU145" s="73"/>
      <c r="TV145" s="73"/>
      <c r="TW145" s="73"/>
      <c r="TX145" s="73"/>
      <c r="TY145" s="73"/>
      <c r="TZ145" s="73"/>
      <c r="UA145" s="73"/>
      <c r="UB145" s="73"/>
      <c r="UC145" s="73"/>
      <c r="UD145" s="73"/>
      <c r="UE145" s="73"/>
      <c r="UF145" s="73"/>
      <c r="UG145" s="73"/>
      <c r="UH145" s="73"/>
      <c r="UI145" s="73"/>
      <c r="UJ145" s="73"/>
      <c r="UK145" s="73"/>
      <c r="UL145" s="73"/>
      <c r="UM145" s="73"/>
      <c r="UN145" s="73"/>
      <c r="UO145" s="73"/>
      <c r="UP145" s="73"/>
      <c r="UQ145" s="73"/>
      <c r="UR145" s="73"/>
      <c r="US145" s="73"/>
      <c r="UT145" s="73"/>
      <c r="UU145" s="73"/>
      <c r="UV145" s="73"/>
      <c r="UW145" s="73"/>
      <c r="UX145" s="73"/>
      <c r="UY145" s="73"/>
      <c r="UZ145" s="73"/>
      <c r="VA145" s="73"/>
      <c r="VB145" s="73"/>
      <c r="VC145" s="73"/>
      <c r="VD145" s="73"/>
      <c r="VE145" s="73"/>
      <c r="VF145" s="73"/>
      <c r="VG145" s="73"/>
      <c r="VH145" s="73"/>
      <c r="VI145" s="73"/>
      <c r="VJ145" s="73"/>
      <c r="VK145" s="73"/>
      <c r="VL145" s="73"/>
      <c r="VM145" s="73"/>
      <c r="VN145" s="73"/>
      <c r="VO145" s="73"/>
      <c r="VP145" s="73"/>
      <c r="VQ145" s="73"/>
      <c r="VR145" s="73"/>
      <c r="VS145" s="73"/>
      <c r="VT145" s="73"/>
      <c r="VU145" s="73"/>
      <c r="VV145" s="73"/>
      <c r="VW145" s="73"/>
      <c r="VX145" s="73"/>
      <c r="VY145" s="73"/>
      <c r="VZ145" s="73"/>
      <c r="WA145" s="73"/>
      <c r="WB145" s="73"/>
      <c r="WC145" s="73"/>
      <c r="WD145" s="73"/>
      <c r="WE145" s="73"/>
      <c r="WF145" s="73"/>
      <c r="WG145" s="73"/>
      <c r="WH145" s="73"/>
      <c r="WI145" s="73"/>
      <c r="WJ145" s="73"/>
      <c r="WK145" s="73"/>
      <c r="WL145" s="73"/>
      <c r="WM145" s="73"/>
      <c r="WN145" s="73"/>
      <c r="WO145" s="73"/>
      <c r="WP145" s="73"/>
      <c r="WQ145" s="73"/>
      <c r="WR145" s="73"/>
      <c r="WS145" s="73"/>
      <c r="WT145" s="73"/>
      <c r="WU145" s="73"/>
      <c r="WV145" s="73"/>
      <c r="WW145" s="73"/>
      <c r="WX145" s="73"/>
      <c r="WY145" s="73"/>
      <c r="WZ145" s="73"/>
      <c r="XA145" s="73"/>
      <c r="XB145" s="73"/>
      <c r="XC145" s="73"/>
      <c r="XD145" s="73"/>
      <c r="XE145" s="73"/>
      <c r="XF145" s="73"/>
      <c r="XG145" s="73"/>
      <c r="XH145" s="73"/>
      <c r="XI145" s="73"/>
      <c r="XJ145" s="73"/>
      <c r="XK145" s="73"/>
      <c r="XL145" s="73"/>
      <c r="XM145" s="73"/>
      <c r="XN145" s="73"/>
      <c r="XO145" s="73"/>
      <c r="XP145" s="73"/>
      <c r="XQ145" s="73"/>
      <c r="XR145" s="73"/>
      <c r="XS145" s="73"/>
      <c r="XT145" s="73"/>
      <c r="XU145" s="73"/>
      <c r="XV145" s="73"/>
      <c r="XW145" s="73"/>
      <c r="XX145" s="73"/>
      <c r="XY145" s="73"/>
      <c r="XZ145" s="73"/>
      <c r="YA145" s="73"/>
      <c r="YB145" s="73"/>
      <c r="YC145" s="73"/>
      <c r="YD145" s="73"/>
      <c r="YE145" s="73"/>
      <c r="YF145" s="73"/>
      <c r="YG145" s="73"/>
      <c r="YH145" s="73"/>
      <c r="YI145" s="73"/>
      <c r="YJ145" s="73"/>
      <c r="YK145" s="73"/>
      <c r="YL145" s="73"/>
      <c r="YM145" s="73"/>
      <c r="YN145" s="73"/>
      <c r="YO145" s="73"/>
      <c r="YP145" s="73"/>
      <c r="YQ145" s="73"/>
      <c r="YR145" s="73"/>
    </row>
    <row r="146" spans="1:668" ht="15.75" x14ac:dyDescent="0.25">
      <c r="A146" s="173" t="s">
        <v>15</v>
      </c>
      <c r="B146" s="55">
        <v>3</v>
      </c>
      <c r="C146" s="98"/>
      <c r="D146" s="110"/>
      <c r="E146" s="110"/>
      <c r="F146" s="117">
        <f>SUM(F143:F145)</f>
        <v>122000</v>
      </c>
      <c r="G146" s="131">
        <f>SUM(G143:G145)</f>
        <v>3501.4</v>
      </c>
      <c r="H146" s="117">
        <f>SUM(H143:H145)</f>
        <v>2296.66</v>
      </c>
      <c r="I146" s="117">
        <f>SUM(I143:I145)</f>
        <v>3708.8</v>
      </c>
      <c r="J146" s="117">
        <f>SUM(J143:J145)</f>
        <v>4022.37</v>
      </c>
      <c r="K146" s="117">
        <f>K143+K144+K145</f>
        <v>13638.03</v>
      </c>
      <c r="L146" s="130">
        <f>SUM(L143:L145)</f>
        <v>108361.97</v>
      </c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  <c r="IV146" s="73"/>
      <c r="IW146" s="73"/>
      <c r="IX146" s="73"/>
      <c r="IY146" s="73"/>
      <c r="IZ146" s="73"/>
      <c r="JA146" s="73"/>
      <c r="JB146" s="73"/>
      <c r="JC146" s="73"/>
      <c r="JD146" s="73"/>
      <c r="JE146" s="73"/>
      <c r="JF146" s="73"/>
      <c r="JG146" s="73"/>
      <c r="JH146" s="73"/>
      <c r="JI146" s="73"/>
      <c r="JJ146" s="73"/>
      <c r="JK146" s="73"/>
      <c r="JL146" s="73"/>
      <c r="JM146" s="73"/>
      <c r="JN146" s="73"/>
      <c r="JO146" s="73"/>
      <c r="JP146" s="73"/>
      <c r="JQ146" s="73"/>
      <c r="JR146" s="73"/>
      <c r="JS146" s="73"/>
      <c r="JT146" s="73"/>
      <c r="JU146" s="73"/>
      <c r="JV146" s="73"/>
      <c r="JW146" s="73"/>
      <c r="JX146" s="73"/>
      <c r="JY146" s="73"/>
      <c r="JZ146" s="73"/>
      <c r="KA146" s="73"/>
      <c r="KB146" s="73"/>
      <c r="KC146" s="73"/>
      <c r="KD146" s="73"/>
      <c r="KE146" s="73"/>
      <c r="KF146" s="73"/>
      <c r="KG146" s="73"/>
      <c r="KH146" s="73"/>
      <c r="KI146" s="73"/>
      <c r="KJ146" s="73"/>
      <c r="KK146" s="73"/>
      <c r="KL146" s="73"/>
      <c r="KM146" s="73"/>
      <c r="KN146" s="73"/>
      <c r="KO146" s="73"/>
      <c r="KP146" s="73"/>
      <c r="KQ146" s="73"/>
      <c r="KR146" s="73"/>
      <c r="KS146" s="73"/>
      <c r="KT146" s="73"/>
      <c r="KU146" s="73"/>
      <c r="KV146" s="73"/>
      <c r="KW146" s="73"/>
      <c r="KX146" s="73"/>
      <c r="KY146" s="73"/>
      <c r="KZ146" s="73"/>
      <c r="LA146" s="73"/>
      <c r="LB146" s="73"/>
      <c r="LC146" s="73"/>
      <c r="LD146" s="73"/>
      <c r="LE146" s="73"/>
      <c r="LF146" s="73"/>
      <c r="LG146" s="73"/>
      <c r="LH146" s="73"/>
      <c r="LI146" s="73"/>
      <c r="LJ146" s="73"/>
      <c r="LK146" s="73"/>
      <c r="LL146" s="73"/>
      <c r="LM146" s="73"/>
      <c r="LN146" s="73"/>
      <c r="LO146" s="73"/>
      <c r="LP146" s="73"/>
      <c r="LQ146" s="73"/>
      <c r="LR146" s="73"/>
      <c r="LS146" s="73"/>
      <c r="LT146" s="73"/>
      <c r="LU146" s="73"/>
      <c r="LV146" s="73"/>
      <c r="LW146" s="73"/>
      <c r="LX146" s="73"/>
      <c r="LY146" s="73"/>
      <c r="LZ146" s="73"/>
      <c r="MA146" s="73"/>
      <c r="MB146" s="73"/>
      <c r="MC146" s="73"/>
      <c r="MD146" s="73"/>
      <c r="ME146" s="73"/>
      <c r="MF146" s="73"/>
      <c r="MG146" s="73"/>
      <c r="MH146" s="73"/>
      <c r="MI146" s="73"/>
      <c r="MJ146" s="73"/>
      <c r="MK146" s="73"/>
      <c r="ML146" s="73"/>
      <c r="MM146" s="73"/>
      <c r="MN146" s="73"/>
      <c r="MO146" s="73"/>
      <c r="MP146" s="73"/>
      <c r="MQ146" s="73"/>
      <c r="MR146" s="73"/>
      <c r="MS146" s="73"/>
      <c r="MT146" s="73"/>
      <c r="MU146" s="73"/>
      <c r="MV146" s="73"/>
      <c r="MW146" s="73"/>
      <c r="MX146" s="73"/>
      <c r="MY146" s="73"/>
      <c r="MZ146" s="73"/>
      <c r="NA146" s="73"/>
      <c r="NB146" s="73"/>
      <c r="NC146" s="73"/>
      <c r="ND146" s="73"/>
      <c r="NE146" s="73"/>
      <c r="NF146" s="73"/>
      <c r="NG146" s="73"/>
      <c r="NH146" s="73"/>
      <c r="NI146" s="73"/>
      <c r="NJ146" s="73"/>
      <c r="NK146" s="73"/>
      <c r="NL146" s="73"/>
      <c r="NM146" s="73"/>
      <c r="NN146" s="73"/>
      <c r="NO146" s="73"/>
      <c r="NP146" s="73"/>
      <c r="NQ146" s="73"/>
      <c r="NR146" s="73"/>
      <c r="NS146" s="73"/>
      <c r="NT146" s="73"/>
      <c r="NU146" s="73"/>
      <c r="NV146" s="73"/>
      <c r="NW146" s="73"/>
      <c r="NX146" s="73"/>
      <c r="NY146" s="73"/>
      <c r="NZ146" s="73"/>
      <c r="OA146" s="73"/>
      <c r="OB146" s="73"/>
      <c r="OC146" s="73"/>
      <c r="OD146" s="73"/>
      <c r="OE146" s="73"/>
      <c r="OF146" s="73"/>
      <c r="OG146" s="73"/>
      <c r="OH146" s="73"/>
      <c r="OI146" s="73"/>
      <c r="OJ146" s="73"/>
      <c r="OK146" s="73"/>
      <c r="OL146" s="73"/>
      <c r="OM146" s="73"/>
      <c r="ON146" s="73"/>
      <c r="OO146" s="73"/>
      <c r="OP146" s="73"/>
      <c r="OQ146" s="73"/>
      <c r="OR146" s="73"/>
      <c r="OS146" s="73"/>
      <c r="OT146" s="73"/>
      <c r="OU146" s="73"/>
      <c r="OV146" s="73"/>
      <c r="OW146" s="73"/>
      <c r="OX146" s="73"/>
      <c r="OY146" s="73"/>
      <c r="OZ146" s="73"/>
      <c r="PA146" s="73"/>
      <c r="PB146" s="73"/>
      <c r="PC146" s="73"/>
      <c r="PD146" s="73"/>
      <c r="PE146" s="73"/>
      <c r="PF146" s="73"/>
      <c r="PG146" s="73"/>
      <c r="PH146" s="73"/>
      <c r="PI146" s="73"/>
      <c r="PJ146" s="73"/>
      <c r="PK146" s="73"/>
      <c r="PL146" s="73"/>
      <c r="PM146" s="73"/>
      <c r="PN146" s="73"/>
      <c r="PO146" s="73"/>
      <c r="PP146" s="73"/>
      <c r="PQ146" s="73"/>
      <c r="PR146" s="73"/>
      <c r="PS146" s="73"/>
      <c r="PT146" s="73"/>
      <c r="PU146" s="73"/>
      <c r="PV146" s="73"/>
      <c r="PW146" s="73"/>
      <c r="PX146" s="73"/>
      <c r="PY146" s="73"/>
      <c r="PZ146" s="73"/>
      <c r="QA146" s="73"/>
      <c r="QB146" s="73"/>
      <c r="QC146" s="73"/>
      <c r="QD146" s="73"/>
      <c r="QE146" s="73"/>
      <c r="QF146" s="73"/>
      <c r="QG146" s="73"/>
      <c r="QH146" s="73"/>
      <c r="QI146" s="73"/>
      <c r="QJ146" s="73"/>
      <c r="QK146" s="73"/>
      <c r="QL146" s="73"/>
      <c r="QM146" s="73"/>
      <c r="QN146" s="73"/>
      <c r="QO146" s="73"/>
      <c r="QP146" s="73"/>
      <c r="QQ146" s="73"/>
      <c r="QR146" s="73"/>
      <c r="QS146" s="73"/>
      <c r="QT146" s="73"/>
      <c r="QU146" s="73"/>
      <c r="QV146" s="73"/>
      <c r="QW146" s="73"/>
      <c r="QX146" s="73"/>
      <c r="QY146" s="73"/>
      <c r="QZ146" s="73"/>
      <c r="RA146" s="73"/>
      <c r="RB146" s="73"/>
      <c r="RC146" s="73"/>
      <c r="RD146" s="73"/>
      <c r="RE146" s="73"/>
      <c r="RF146" s="73"/>
      <c r="RG146" s="73"/>
      <c r="RH146" s="73"/>
      <c r="RI146" s="73"/>
      <c r="RJ146" s="73"/>
      <c r="RK146" s="73"/>
      <c r="RL146" s="73"/>
      <c r="RM146" s="73"/>
      <c r="RN146" s="73"/>
      <c r="RO146" s="73"/>
      <c r="RP146" s="73"/>
      <c r="RQ146" s="73"/>
      <c r="RR146" s="73"/>
      <c r="RS146" s="73"/>
      <c r="RT146" s="73"/>
      <c r="RU146" s="73"/>
      <c r="RV146" s="73"/>
      <c r="RW146" s="73"/>
      <c r="RX146" s="73"/>
      <c r="RY146" s="73"/>
      <c r="RZ146" s="73"/>
      <c r="SA146" s="73"/>
      <c r="SB146" s="73"/>
      <c r="SC146" s="73"/>
      <c r="SD146" s="73"/>
      <c r="SE146" s="73"/>
      <c r="SF146" s="73"/>
      <c r="SG146" s="73"/>
      <c r="SH146" s="73"/>
      <c r="SI146" s="73"/>
      <c r="SJ146" s="73"/>
      <c r="SK146" s="73"/>
      <c r="SL146" s="73"/>
      <c r="SM146" s="73"/>
      <c r="SN146" s="73"/>
      <c r="SO146" s="73"/>
      <c r="SP146" s="73"/>
      <c r="SQ146" s="73"/>
      <c r="SR146" s="73"/>
      <c r="SS146" s="73"/>
      <c r="ST146" s="73"/>
      <c r="SU146" s="73"/>
      <c r="SV146" s="73"/>
      <c r="SW146" s="73"/>
      <c r="SX146" s="73"/>
      <c r="SY146" s="73"/>
      <c r="SZ146" s="73"/>
      <c r="TA146" s="73"/>
      <c r="TB146" s="73"/>
      <c r="TC146" s="73"/>
      <c r="TD146" s="73"/>
      <c r="TE146" s="73"/>
      <c r="TF146" s="73"/>
      <c r="TG146" s="73"/>
      <c r="TH146" s="73"/>
      <c r="TI146" s="73"/>
      <c r="TJ146" s="73"/>
      <c r="TK146" s="73"/>
      <c r="TL146" s="73"/>
      <c r="TM146" s="73"/>
      <c r="TN146" s="73"/>
      <c r="TO146" s="73"/>
      <c r="TP146" s="73"/>
      <c r="TQ146" s="73"/>
      <c r="TR146" s="73"/>
      <c r="TS146" s="73"/>
      <c r="TT146" s="73"/>
      <c r="TU146" s="73"/>
      <c r="TV146" s="73"/>
      <c r="TW146" s="73"/>
      <c r="TX146" s="73"/>
      <c r="TY146" s="73"/>
      <c r="TZ146" s="73"/>
      <c r="UA146" s="73"/>
      <c r="UB146" s="73"/>
      <c r="UC146" s="73"/>
      <c r="UD146" s="73"/>
      <c r="UE146" s="73"/>
      <c r="UF146" s="73"/>
      <c r="UG146" s="73"/>
      <c r="UH146" s="73"/>
      <c r="UI146" s="73"/>
      <c r="UJ146" s="73"/>
      <c r="UK146" s="73"/>
      <c r="UL146" s="73"/>
      <c r="UM146" s="73"/>
      <c r="UN146" s="73"/>
      <c r="UO146" s="73"/>
      <c r="UP146" s="73"/>
      <c r="UQ146" s="73"/>
      <c r="UR146" s="73"/>
      <c r="US146" s="73"/>
      <c r="UT146" s="73"/>
      <c r="UU146" s="73"/>
      <c r="UV146" s="73"/>
      <c r="UW146" s="73"/>
      <c r="UX146" s="73"/>
      <c r="UY146" s="73"/>
      <c r="UZ146" s="73"/>
      <c r="VA146" s="73"/>
      <c r="VB146" s="73"/>
      <c r="VC146" s="73"/>
      <c r="VD146" s="73"/>
      <c r="VE146" s="73"/>
      <c r="VF146" s="73"/>
      <c r="VG146" s="73"/>
      <c r="VH146" s="73"/>
      <c r="VI146" s="73"/>
      <c r="VJ146" s="73"/>
      <c r="VK146" s="73"/>
      <c r="VL146" s="73"/>
      <c r="VM146" s="73"/>
      <c r="VN146" s="73"/>
      <c r="VO146" s="73"/>
      <c r="VP146" s="73"/>
      <c r="VQ146" s="73"/>
      <c r="VR146" s="73"/>
      <c r="VS146" s="73"/>
      <c r="VT146" s="73"/>
      <c r="VU146" s="73"/>
      <c r="VV146" s="73"/>
      <c r="VW146" s="73"/>
      <c r="VX146" s="73"/>
      <c r="VY146" s="73"/>
      <c r="VZ146" s="73"/>
      <c r="WA146" s="73"/>
      <c r="WB146" s="73"/>
      <c r="WC146" s="73"/>
      <c r="WD146" s="73"/>
      <c r="WE146" s="73"/>
      <c r="WF146" s="73"/>
      <c r="WG146" s="73"/>
      <c r="WH146" s="73"/>
      <c r="WI146" s="73"/>
      <c r="WJ146" s="73"/>
      <c r="WK146" s="73"/>
      <c r="WL146" s="73"/>
      <c r="WM146" s="73"/>
      <c r="WN146" s="73"/>
      <c r="WO146" s="73"/>
      <c r="WP146" s="73"/>
      <c r="WQ146" s="73"/>
      <c r="WR146" s="73"/>
      <c r="WS146" s="73"/>
      <c r="WT146" s="73"/>
      <c r="WU146" s="73"/>
      <c r="WV146" s="73"/>
      <c r="WW146" s="73"/>
      <c r="WX146" s="73"/>
      <c r="WY146" s="73"/>
      <c r="WZ146" s="73"/>
      <c r="XA146" s="73"/>
      <c r="XB146" s="73"/>
      <c r="XC146" s="73"/>
      <c r="XD146" s="73"/>
      <c r="XE146" s="73"/>
      <c r="XF146" s="73"/>
      <c r="XG146" s="73"/>
      <c r="XH146" s="73"/>
      <c r="XI146" s="73"/>
      <c r="XJ146" s="73"/>
      <c r="XK146" s="73"/>
      <c r="XL146" s="73"/>
      <c r="XM146" s="73"/>
      <c r="XN146" s="73"/>
      <c r="XO146" s="73"/>
      <c r="XP146" s="73"/>
      <c r="XQ146" s="73"/>
      <c r="XR146" s="73"/>
      <c r="XS146" s="73"/>
      <c r="XT146" s="73"/>
      <c r="XU146" s="73"/>
      <c r="XV146" s="73"/>
      <c r="XW146" s="73"/>
      <c r="XX146" s="73"/>
      <c r="XY146" s="73"/>
      <c r="XZ146" s="73"/>
      <c r="YA146" s="73"/>
      <c r="YB146" s="73"/>
      <c r="YC146" s="73"/>
      <c r="YD146" s="73"/>
      <c r="YE146" s="73"/>
      <c r="YF146" s="73"/>
      <c r="YG146" s="73"/>
      <c r="YH146" s="73"/>
      <c r="YI146" s="73"/>
      <c r="YJ146" s="73"/>
      <c r="YK146" s="73"/>
      <c r="YL146" s="73"/>
      <c r="YM146" s="73"/>
      <c r="YN146" s="73"/>
      <c r="YO146" s="73"/>
      <c r="YP146" s="73"/>
      <c r="YQ146" s="73"/>
      <c r="YR146" s="73"/>
    </row>
    <row r="147" spans="1:668" ht="15.75" x14ac:dyDescent="0.25">
      <c r="A147" s="50" t="s">
        <v>90</v>
      </c>
      <c r="B147" s="41"/>
      <c r="C147" s="99" t="s">
        <v>140</v>
      </c>
      <c r="D147" s="107"/>
      <c r="E147" s="107"/>
      <c r="F147" s="116"/>
      <c r="G147" s="107"/>
      <c r="H147" s="116"/>
      <c r="I147" s="116"/>
      <c r="J147" s="116"/>
      <c r="K147" s="116"/>
      <c r="L147" s="121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  <c r="IW147" s="73"/>
      <c r="IX147" s="73"/>
      <c r="IY147" s="73"/>
      <c r="IZ147" s="73"/>
      <c r="JA147" s="73"/>
      <c r="JB147" s="73"/>
      <c r="JC147" s="73"/>
      <c r="JD147" s="73"/>
      <c r="JE147" s="73"/>
      <c r="JF147" s="73"/>
      <c r="JG147" s="73"/>
      <c r="JH147" s="73"/>
      <c r="JI147" s="73"/>
      <c r="JJ147" s="73"/>
      <c r="JK147" s="73"/>
      <c r="JL147" s="73"/>
      <c r="JM147" s="73"/>
      <c r="JN147" s="73"/>
      <c r="JO147" s="73"/>
      <c r="JP147" s="73"/>
      <c r="JQ147" s="73"/>
      <c r="JR147" s="73"/>
      <c r="JS147" s="73"/>
      <c r="JT147" s="73"/>
      <c r="JU147" s="73"/>
      <c r="JV147" s="73"/>
      <c r="JW147" s="73"/>
      <c r="JX147" s="73"/>
      <c r="JY147" s="73"/>
      <c r="JZ147" s="73"/>
      <c r="KA147" s="73"/>
      <c r="KB147" s="73"/>
      <c r="KC147" s="73"/>
      <c r="KD147" s="73"/>
      <c r="KE147" s="73"/>
      <c r="KF147" s="73"/>
      <c r="KG147" s="73"/>
      <c r="KH147" s="73"/>
      <c r="KI147" s="73"/>
      <c r="KJ147" s="73"/>
      <c r="KK147" s="73"/>
      <c r="KL147" s="73"/>
      <c r="KM147" s="73"/>
      <c r="KN147" s="73"/>
      <c r="KO147" s="73"/>
      <c r="KP147" s="73"/>
      <c r="KQ147" s="73"/>
      <c r="KR147" s="73"/>
      <c r="KS147" s="73"/>
      <c r="KT147" s="73"/>
      <c r="KU147" s="73"/>
      <c r="KV147" s="73"/>
      <c r="KW147" s="73"/>
      <c r="KX147" s="73"/>
      <c r="KY147" s="73"/>
      <c r="KZ147" s="73"/>
      <c r="LA147" s="73"/>
      <c r="LB147" s="73"/>
      <c r="LC147" s="73"/>
      <c r="LD147" s="73"/>
      <c r="LE147" s="73"/>
      <c r="LF147" s="73"/>
      <c r="LG147" s="73"/>
      <c r="LH147" s="73"/>
      <c r="LI147" s="73"/>
      <c r="LJ147" s="73"/>
      <c r="LK147" s="73"/>
      <c r="LL147" s="73"/>
      <c r="LM147" s="73"/>
      <c r="LN147" s="73"/>
      <c r="LO147" s="73"/>
      <c r="LP147" s="73"/>
      <c r="LQ147" s="73"/>
      <c r="LR147" s="73"/>
      <c r="LS147" s="73"/>
      <c r="LT147" s="73"/>
      <c r="LU147" s="73"/>
      <c r="LV147" s="73"/>
      <c r="LW147" s="73"/>
      <c r="LX147" s="73"/>
      <c r="LY147" s="73"/>
      <c r="LZ147" s="73"/>
      <c r="MA147" s="73"/>
      <c r="MB147" s="73"/>
      <c r="MC147" s="73"/>
      <c r="MD147" s="73"/>
      <c r="ME147" s="73"/>
      <c r="MF147" s="73"/>
      <c r="MG147" s="73"/>
      <c r="MH147" s="73"/>
      <c r="MI147" s="73"/>
      <c r="MJ147" s="73"/>
      <c r="MK147" s="73"/>
      <c r="ML147" s="73"/>
      <c r="MM147" s="73"/>
      <c r="MN147" s="73"/>
      <c r="MO147" s="73"/>
      <c r="MP147" s="73"/>
      <c r="MQ147" s="73"/>
      <c r="MR147" s="73"/>
      <c r="MS147" s="73"/>
      <c r="MT147" s="73"/>
      <c r="MU147" s="73"/>
      <c r="MV147" s="73"/>
      <c r="MW147" s="73"/>
      <c r="MX147" s="73"/>
      <c r="MY147" s="73"/>
      <c r="MZ147" s="73"/>
      <c r="NA147" s="73"/>
      <c r="NB147" s="73"/>
      <c r="NC147" s="73"/>
      <c r="ND147" s="73"/>
      <c r="NE147" s="73"/>
      <c r="NF147" s="73"/>
      <c r="NG147" s="73"/>
      <c r="NH147" s="73"/>
      <c r="NI147" s="73"/>
      <c r="NJ147" s="73"/>
      <c r="NK147" s="73"/>
      <c r="NL147" s="73"/>
      <c r="NM147" s="73"/>
      <c r="NN147" s="73"/>
      <c r="NO147" s="73"/>
      <c r="NP147" s="73"/>
      <c r="NQ147" s="73"/>
      <c r="NR147" s="73"/>
      <c r="NS147" s="73"/>
      <c r="NT147" s="73"/>
      <c r="NU147" s="73"/>
      <c r="NV147" s="73"/>
      <c r="NW147" s="73"/>
      <c r="NX147" s="73"/>
      <c r="NY147" s="73"/>
      <c r="NZ147" s="73"/>
      <c r="OA147" s="73"/>
      <c r="OB147" s="73"/>
      <c r="OC147" s="73"/>
      <c r="OD147" s="73"/>
      <c r="OE147" s="73"/>
      <c r="OF147" s="73"/>
      <c r="OG147" s="73"/>
      <c r="OH147" s="73"/>
      <c r="OI147" s="73"/>
      <c r="OJ147" s="73"/>
      <c r="OK147" s="73"/>
      <c r="OL147" s="73"/>
      <c r="OM147" s="73"/>
      <c r="ON147" s="73"/>
      <c r="OO147" s="73"/>
      <c r="OP147" s="73"/>
      <c r="OQ147" s="73"/>
      <c r="OR147" s="73"/>
      <c r="OS147" s="73"/>
      <c r="OT147" s="73"/>
      <c r="OU147" s="73"/>
      <c r="OV147" s="73"/>
      <c r="OW147" s="73"/>
      <c r="OX147" s="73"/>
      <c r="OY147" s="73"/>
      <c r="OZ147" s="73"/>
      <c r="PA147" s="73"/>
      <c r="PB147" s="73"/>
      <c r="PC147" s="73"/>
      <c r="PD147" s="73"/>
      <c r="PE147" s="73"/>
      <c r="PF147" s="73"/>
      <c r="PG147" s="73"/>
      <c r="PH147" s="73"/>
      <c r="PI147" s="73"/>
      <c r="PJ147" s="73"/>
      <c r="PK147" s="73"/>
      <c r="PL147" s="73"/>
      <c r="PM147" s="73"/>
      <c r="PN147" s="73"/>
      <c r="PO147" s="73"/>
      <c r="PP147" s="73"/>
      <c r="PQ147" s="73"/>
      <c r="PR147" s="73"/>
      <c r="PS147" s="73"/>
      <c r="PT147" s="73"/>
      <c r="PU147" s="73"/>
      <c r="PV147" s="73"/>
      <c r="PW147" s="73"/>
      <c r="PX147" s="73"/>
      <c r="PY147" s="73"/>
      <c r="PZ147" s="73"/>
      <c r="QA147" s="73"/>
      <c r="QB147" s="73"/>
      <c r="QC147" s="73"/>
      <c r="QD147" s="73"/>
      <c r="QE147" s="73"/>
      <c r="QF147" s="73"/>
      <c r="QG147" s="73"/>
      <c r="QH147" s="73"/>
      <c r="QI147" s="73"/>
      <c r="QJ147" s="73"/>
      <c r="QK147" s="73"/>
      <c r="QL147" s="73"/>
      <c r="QM147" s="73"/>
      <c r="QN147" s="73"/>
      <c r="QO147" s="73"/>
      <c r="QP147" s="73"/>
      <c r="QQ147" s="73"/>
      <c r="QR147" s="73"/>
      <c r="QS147" s="73"/>
      <c r="QT147" s="73"/>
      <c r="QU147" s="73"/>
      <c r="QV147" s="73"/>
      <c r="QW147" s="73"/>
      <c r="QX147" s="73"/>
      <c r="QY147" s="73"/>
      <c r="QZ147" s="73"/>
      <c r="RA147" s="73"/>
      <c r="RB147" s="73"/>
      <c r="RC147" s="73"/>
      <c r="RD147" s="73"/>
      <c r="RE147" s="73"/>
      <c r="RF147" s="73"/>
      <c r="RG147" s="73"/>
      <c r="RH147" s="73"/>
      <c r="RI147" s="73"/>
      <c r="RJ147" s="73"/>
      <c r="RK147" s="73"/>
      <c r="RL147" s="73"/>
      <c r="RM147" s="73"/>
      <c r="RN147" s="73"/>
      <c r="RO147" s="73"/>
      <c r="RP147" s="73"/>
      <c r="RQ147" s="73"/>
      <c r="RR147" s="73"/>
      <c r="RS147" s="73"/>
      <c r="RT147" s="73"/>
      <c r="RU147" s="73"/>
      <c r="RV147" s="73"/>
      <c r="RW147" s="73"/>
      <c r="RX147" s="73"/>
      <c r="RY147" s="73"/>
      <c r="RZ147" s="73"/>
      <c r="SA147" s="73"/>
      <c r="SB147" s="73"/>
      <c r="SC147" s="73"/>
      <c r="SD147" s="73"/>
      <c r="SE147" s="73"/>
      <c r="SF147" s="73"/>
      <c r="SG147" s="73"/>
      <c r="SH147" s="73"/>
      <c r="SI147" s="73"/>
      <c r="SJ147" s="73"/>
      <c r="SK147" s="73"/>
      <c r="SL147" s="73"/>
      <c r="SM147" s="73"/>
      <c r="SN147" s="73"/>
      <c r="SO147" s="73"/>
      <c r="SP147" s="73"/>
      <c r="SQ147" s="73"/>
      <c r="SR147" s="73"/>
      <c r="SS147" s="73"/>
      <c r="ST147" s="73"/>
      <c r="SU147" s="73"/>
      <c r="SV147" s="73"/>
      <c r="SW147" s="73"/>
      <c r="SX147" s="73"/>
      <c r="SY147" s="73"/>
      <c r="SZ147" s="73"/>
      <c r="TA147" s="73"/>
      <c r="TB147" s="73"/>
      <c r="TC147" s="73"/>
      <c r="TD147" s="73"/>
      <c r="TE147" s="73"/>
      <c r="TF147" s="73"/>
      <c r="TG147" s="73"/>
      <c r="TH147" s="73"/>
      <c r="TI147" s="73"/>
      <c r="TJ147" s="73"/>
      <c r="TK147" s="73"/>
      <c r="TL147" s="73"/>
      <c r="TM147" s="73"/>
      <c r="TN147" s="73"/>
      <c r="TO147" s="73"/>
      <c r="TP147" s="73"/>
      <c r="TQ147" s="73"/>
      <c r="TR147" s="73"/>
      <c r="TS147" s="73"/>
      <c r="TT147" s="73"/>
      <c r="TU147" s="73"/>
      <c r="TV147" s="73"/>
      <c r="TW147" s="73"/>
      <c r="TX147" s="73"/>
      <c r="TY147" s="73"/>
      <c r="TZ147" s="73"/>
      <c r="UA147" s="73"/>
      <c r="UB147" s="73"/>
      <c r="UC147" s="73"/>
      <c r="UD147" s="73"/>
      <c r="UE147" s="73"/>
      <c r="UF147" s="73"/>
      <c r="UG147" s="73"/>
      <c r="UH147" s="73"/>
      <c r="UI147" s="73"/>
      <c r="UJ147" s="73"/>
      <c r="UK147" s="73"/>
      <c r="UL147" s="73"/>
      <c r="UM147" s="73"/>
      <c r="UN147" s="73"/>
      <c r="UO147" s="73"/>
      <c r="UP147" s="73"/>
      <c r="UQ147" s="73"/>
      <c r="UR147" s="73"/>
      <c r="US147" s="73"/>
      <c r="UT147" s="73"/>
      <c r="UU147" s="73"/>
      <c r="UV147" s="73"/>
      <c r="UW147" s="73"/>
      <c r="UX147" s="73"/>
      <c r="UY147" s="73"/>
      <c r="UZ147" s="73"/>
      <c r="VA147" s="73"/>
      <c r="VB147" s="73"/>
      <c r="VC147" s="73"/>
      <c r="VD147" s="73"/>
      <c r="VE147" s="73"/>
      <c r="VF147" s="73"/>
      <c r="VG147" s="73"/>
      <c r="VH147" s="73"/>
      <c r="VI147" s="73"/>
      <c r="VJ147" s="73"/>
      <c r="VK147" s="73"/>
      <c r="VL147" s="73"/>
      <c r="VM147" s="73"/>
      <c r="VN147" s="73"/>
      <c r="VO147" s="73"/>
      <c r="VP147" s="73"/>
      <c r="VQ147" s="73"/>
      <c r="VR147" s="73"/>
      <c r="VS147" s="73"/>
      <c r="VT147" s="73"/>
      <c r="VU147" s="73"/>
      <c r="VV147" s="73"/>
      <c r="VW147" s="73"/>
      <c r="VX147" s="73"/>
      <c r="VY147" s="73"/>
      <c r="VZ147" s="73"/>
      <c r="WA147" s="73"/>
      <c r="WB147" s="73"/>
      <c r="WC147" s="73"/>
      <c r="WD147" s="73"/>
      <c r="WE147" s="73"/>
      <c r="WF147" s="73"/>
      <c r="WG147" s="73"/>
      <c r="WH147" s="73"/>
      <c r="WI147" s="73"/>
      <c r="WJ147" s="73"/>
      <c r="WK147" s="73"/>
      <c r="WL147" s="73"/>
      <c r="WM147" s="73"/>
      <c r="WN147" s="73"/>
      <c r="WO147" s="73"/>
      <c r="WP147" s="73"/>
      <c r="WQ147" s="73"/>
      <c r="WR147" s="73"/>
      <c r="WS147" s="73"/>
      <c r="WT147" s="73"/>
      <c r="WU147" s="73"/>
      <c r="WV147" s="73"/>
      <c r="WW147" s="73"/>
      <c r="WX147" s="73"/>
      <c r="WY147" s="73"/>
      <c r="WZ147" s="73"/>
      <c r="XA147" s="73"/>
      <c r="XB147" s="73"/>
      <c r="XC147" s="73"/>
      <c r="XD147" s="73"/>
      <c r="XE147" s="73"/>
      <c r="XF147" s="73"/>
      <c r="XG147" s="73"/>
      <c r="XH147" s="73"/>
      <c r="XI147" s="73"/>
      <c r="XJ147" s="73"/>
      <c r="XK147" s="73"/>
      <c r="XL147" s="73"/>
      <c r="XM147" s="73"/>
      <c r="XN147" s="73"/>
      <c r="XO147" s="73"/>
      <c r="XP147" s="73"/>
      <c r="XQ147" s="73"/>
      <c r="XR147" s="73"/>
      <c r="XS147" s="73"/>
      <c r="XT147" s="73"/>
      <c r="XU147" s="73"/>
      <c r="XV147" s="73"/>
      <c r="XW147" s="73"/>
      <c r="XX147" s="73"/>
      <c r="XY147" s="73"/>
      <c r="XZ147" s="73"/>
      <c r="YA147" s="73"/>
      <c r="YB147" s="73"/>
      <c r="YC147" s="73"/>
      <c r="YD147" s="73"/>
      <c r="YE147" s="73"/>
      <c r="YF147" s="73"/>
      <c r="YG147" s="73"/>
      <c r="YH147" s="73"/>
      <c r="YI147" s="73"/>
      <c r="YJ147" s="73"/>
      <c r="YK147" s="73"/>
      <c r="YL147" s="73"/>
      <c r="YM147" s="73"/>
      <c r="YN147" s="73"/>
      <c r="YO147" s="73"/>
      <c r="YP147" s="73"/>
      <c r="YQ147" s="73"/>
      <c r="YR147" s="73"/>
    </row>
    <row r="148" spans="1:668" s="3" customFormat="1" ht="15.75" x14ac:dyDescent="0.25">
      <c r="A148" s="41" t="s">
        <v>91</v>
      </c>
      <c r="B148" s="41" t="s">
        <v>136</v>
      </c>
      <c r="C148" s="99"/>
      <c r="D148" s="126">
        <v>44409</v>
      </c>
      <c r="E148" s="126">
        <v>44561</v>
      </c>
      <c r="F148" s="116">
        <v>133000</v>
      </c>
      <c r="G148" s="107">
        <v>3817.1</v>
      </c>
      <c r="H148" s="116">
        <v>19867.79</v>
      </c>
      <c r="I148" s="116">
        <v>4043.2</v>
      </c>
      <c r="J148" s="116">
        <v>14510.8</v>
      </c>
      <c r="K148" s="116">
        <v>42238.89</v>
      </c>
      <c r="L148" s="121">
        <v>90761.11</v>
      </c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  <c r="IW148" s="73"/>
      <c r="IX148" s="73"/>
      <c r="IY148" s="73"/>
      <c r="IZ148" s="73"/>
      <c r="JA148" s="73"/>
      <c r="JB148" s="73"/>
      <c r="JC148" s="73"/>
      <c r="JD148" s="73"/>
      <c r="JE148" s="73"/>
      <c r="JF148" s="73"/>
      <c r="JG148" s="73"/>
      <c r="JH148" s="73"/>
      <c r="JI148" s="73"/>
      <c r="JJ148" s="73"/>
      <c r="JK148" s="73"/>
      <c r="JL148" s="73"/>
      <c r="JM148" s="73"/>
      <c r="JN148" s="73"/>
      <c r="JO148" s="73"/>
      <c r="JP148" s="73"/>
      <c r="JQ148" s="73"/>
      <c r="JR148" s="73"/>
      <c r="JS148" s="73"/>
      <c r="JT148" s="73"/>
      <c r="JU148" s="73"/>
      <c r="JV148" s="73"/>
      <c r="JW148" s="73"/>
      <c r="JX148" s="73"/>
      <c r="JY148" s="73"/>
      <c r="JZ148" s="73"/>
      <c r="KA148" s="73"/>
      <c r="KB148" s="73"/>
      <c r="KC148" s="73"/>
      <c r="KD148" s="73"/>
      <c r="KE148" s="73"/>
      <c r="KF148" s="73"/>
      <c r="KG148" s="73"/>
      <c r="KH148" s="73"/>
      <c r="KI148" s="73"/>
      <c r="KJ148" s="73"/>
      <c r="KK148" s="73"/>
      <c r="KL148" s="73"/>
      <c r="KM148" s="73"/>
      <c r="KN148" s="73"/>
      <c r="KO148" s="73"/>
      <c r="KP148" s="73"/>
      <c r="KQ148" s="73"/>
      <c r="KR148" s="73"/>
      <c r="KS148" s="73"/>
      <c r="KT148" s="73"/>
      <c r="KU148" s="73"/>
      <c r="KV148" s="73"/>
      <c r="KW148" s="73"/>
      <c r="KX148" s="73"/>
      <c r="KY148" s="73"/>
      <c r="KZ148" s="73"/>
      <c r="LA148" s="73"/>
      <c r="LB148" s="73"/>
      <c r="LC148" s="73"/>
      <c r="LD148" s="73"/>
      <c r="LE148" s="73"/>
      <c r="LF148" s="73"/>
      <c r="LG148" s="73"/>
      <c r="LH148" s="73"/>
      <c r="LI148" s="73"/>
      <c r="LJ148" s="73"/>
      <c r="LK148" s="73"/>
      <c r="LL148" s="73"/>
      <c r="LM148" s="73"/>
      <c r="LN148" s="73"/>
      <c r="LO148" s="73"/>
      <c r="LP148" s="73"/>
      <c r="LQ148" s="73"/>
      <c r="LR148" s="73"/>
      <c r="LS148" s="73"/>
      <c r="LT148" s="73"/>
      <c r="LU148" s="73"/>
      <c r="LV148" s="73"/>
      <c r="LW148" s="73"/>
      <c r="LX148" s="73"/>
      <c r="LY148" s="73"/>
      <c r="LZ148" s="73"/>
      <c r="MA148" s="73"/>
      <c r="MB148" s="73"/>
      <c r="MC148" s="73"/>
      <c r="MD148" s="73"/>
      <c r="ME148" s="73"/>
      <c r="MF148" s="73"/>
      <c r="MG148" s="73"/>
      <c r="MH148" s="73"/>
      <c r="MI148" s="73"/>
      <c r="MJ148" s="73"/>
      <c r="MK148" s="73"/>
      <c r="ML148" s="73"/>
      <c r="MM148" s="73"/>
      <c r="MN148" s="73"/>
      <c r="MO148" s="73"/>
      <c r="MP148" s="73"/>
      <c r="MQ148" s="73"/>
      <c r="MR148" s="73"/>
      <c r="MS148" s="73"/>
      <c r="MT148" s="73"/>
      <c r="MU148" s="73"/>
      <c r="MV148" s="73"/>
      <c r="MW148" s="73"/>
      <c r="MX148" s="73"/>
      <c r="MY148" s="73"/>
      <c r="MZ148" s="73"/>
      <c r="NA148" s="73"/>
      <c r="NB148" s="73"/>
      <c r="NC148" s="73"/>
      <c r="ND148" s="73"/>
      <c r="NE148" s="73"/>
      <c r="NF148" s="73"/>
      <c r="NG148" s="73"/>
      <c r="NH148" s="73"/>
      <c r="NI148" s="73"/>
      <c r="NJ148" s="73"/>
      <c r="NK148" s="73"/>
      <c r="NL148" s="73"/>
      <c r="NM148" s="73"/>
      <c r="NN148" s="73"/>
      <c r="NO148" s="73"/>
      <c r="NP148" s="73"/>
      <c r="NQ148" s="73"/>
      <c r="NR148" s="73"/>
      <c r="NS148" s="73"/>
      <c r="NT148" s="73"/>
      <c r="NU148" s="73"/>
      <c r="NV148" s="73"/>
      <c r="NW148" s="73"/>
      <c r="NX148" s="73"/>
      <c r="NY148" s="73"/>
      <c r="NZ148" s="73"/>
      <c r="OA148" s="73"/>
      <c r="OB148" s="73"/>
      <c r="OC148" s="73"/>
      <c r="OD148" s="73"/>
      <c r="OE148" s="73"/>
      <c r="OF148" s="73"/>
      <c r="OG148" s="73"/>
      <c r="OH148" s="73"/>
      <c r="OI148" s="73"/>
      <c r="OJ148" s="73"/>
      <c r="OK148" s="73"/>
      <c r="OL148" s="73"/>
      <c r="OM148" s="73"/>
      <c r="ON148" s="73"/>
      <c r="OO148" s="73"/>
      <c r="OP148" s="73"/>
      <c r="OQ148" s="73"/>
      <c r="OR148" s="73"/>
      <c r="OS148" s="73"/>
      <c r="OT148" s="73"/>
      <c r="OU148" s="73"/>
      <c r="OV148" s="73"/>
      <c r="OW148" s="73"/>
      <c r="OX148" s="73"/>
      <c r="OY148" s="73"/>
      <c r="OZ148" s="73"/>
      <c r="PA148" s="73"/>
      <c r="PB148" s="73"/>
      <c r="PC148" s="73"/>
      <c r="PD148" s="73"/>
      <c r="PE148" s="73"/>
      <c r="PF148" s="73"/>
      <c r="PG148" s="73"/>
      <c r="PH148" s="73"/>
      <c r="PI148" s="73"/>
      <c r="PJ148" s="73"/>
      <c r="PK148" s="73"/>
      <c r="PL148" s="73"/>
      <c r="PM148" s="73"/>
      <c r="PN148" s="73"/>
      <c r="PO148" s="73"/>
      <c r="PP148" s="73"/>
      <c r="PQ148" s="73"/>
      <c r="PR148" s="73"/>
      <c r="PS148" s="73"/>
      <c r="PT148" s="73"/>
      <c r="PU148" s="73"/>
      <c r="PV148" s="73"/>
      <c r="PW148" s="73"/>
      <c r="PX148" s="73"/>
      <c r="PY148" s="73"/>
      <c r="PZ148" s="73"/>
      <c r="QA148" s="73"/>
      <c r="QB148" s="73"/>
      <c r="QC148" s="73"/>
      <c r="QD148" s="73"/>
      <c r="QE148" s="73"/>
      <c r="QF148" s="73"/>
      <c r="QG148" s="73"/>
      <c r="QH148" s="73"/>
      <c r="QI148" s="73"/>
      <c r="QJ148" s="73"/>
      <c r="QK148" s="73"/>
      <c r="QL148" s="73"/>
      <c r="QM148" s="73"/>
      <c r="QN148" s="73"/>
      <c r="QO148" s="73"/>
      <c r="QP148" s="73"/>
      <c r="QQ148" s="73"/>
      <c r="QR148" s="73"/>
      <c r="QS148" s="73"/>
      <c r="QT148" s="73"/>
      <c r="QU148" s="73"/>
      <c r="QV148" s="73"/>
      <c r="QW148" s="73"/>
      <c r="QX148" s="73"/>
      <c r="QY148" s="73"/>
      <c r="QZ148" s="73"/>
      <c r="RA148" s="73"/>
      <c r="RB148" s="73"/>
      <c r="RC148" s="73"/>
      <c r="RD148" s="73"/>
      <c r="RE148" s="73"/>
      <c r="RF148" s="73"/>
      <c r="RG148" s="73"/>
      <c r="RH148" s="73"/>
      <c r="RI148" s="73"/>
      <c r="RJ148" s="73"/>
      <c r="RK148" s="73"/>
      <c r="RL148" s="73"/>
      <c r="RM148" s="73"/>
      <c r="RN148" s="73"/>
      <c r="RO148" s="73"/>
      <c r="RP148" s="73"/>
      <c r="RQ148" s="73"/>
      <c r="RR148" s="73"/>
      <c r="RS148" s="73"/>
      <c r="RT148" s="73"/>
      <c r="RU148" s="73"/>
      <c r="RV148" s="73"/>
      <c r="RW148" s="73"/>
      <c r="RX148" s="73"/>
      <c r="RY148" s="73"/>
      <c r="RZ148" s="73"/>
      <c r="SA148" s="73"/>
      <c r="SB148" s="73"/>
      <c r="SC148" s="73"/>
      <c r="SD148" s="73"/>
      <c r="SE148" s="73"/>
      <c r="SF148" s="73"/>
      <c r="SG148" s="73"/>
      <c r="SH148" s="73"/>
      <c r="SI148" s="73"/>
      <c r="SJ148" s="73"/>
      <c r="SK148" s="73"/>
      <c r="SL148" s="73"/>
      <c r="SM148" s="73"/>
      <c r="SN148" s="73"/>
      <c r="SO148" s="73"/>
      <c r="SP148" s="73"/>
      <c r="SQ148" s="73"/>
      <c r="SR148" s="73"/>
      <c r="SS148" s="73"/>
      <c r="ST148" s="73"/>
      <c r="SU148" s="73"/>
      <c r="SV148" s="73"/>
      <c r="SW148" s="73"/>
      <c r="SX148" s="73"/>
      <c r="SY148" s="73"/>
      <c r="SZ148" s="73"/>
      <c r="TA148" s="73"/>
      <c r="TB148" s="73"/>
      <c r="TC148" s="73"/>
      <c r="TD148" s="73"/>
      <c r="TE148" s="73"/>
      <c r="TF148" s="73"/>
      <c r="TG148" s="73"/>
      <c r="TH148" s="73"/>
      <c r="TI148" s="73"/>
      <c r="TJ148" s="73"/>
      <c r="TK148" s="73"/>
      <c r="TL148" s="73"/>
      <c r="TM148" s="73"/>
      <c r="TN148" s="73"/>
      <c r="TO148" s="73"/>
      <c r="TP148" s="73"/>
      <c r="TQ148" s="73"/>
      <c r="TR148" s="73"/>
      <c r="TS148" s="73"/>
      <c r="TT148" s="73"/>
      <c r="TU148" s="73"/>
      <c r="TV148" s="73"/>
      <c r="TW148" s="73"/>
      <c r="TX148" s="73"/>
      <c r="TY148" s="73"/>
      <c r="TZ148" s="73"/>
      <c r="UA148" s="73"/>
      <c r="UB148" s="73"/>
      <c r="UC148" s="73"/>
      <c r="UD148" s="73"/>
      <c r="UE148" s="73"/>
      <c r="UF148" s="73"/>
      <c r="UG148" s="73"/>
      <c r="UH148" s="73"/>
      <c r="UI148" s="73"/>
      <c r="UJ148" s="73"/>
      <c r="UK148" s="73"/>
      <c r="UL148" s="73"/>
      <c r="UM148" s="73"/>
      <c r="UN148" s="73"/>
      <c r="UO148" s="73"/>
      <c r="UP148" s="73"/>
      <c r="UQ148" s="73"/>
      <c r="UR148" s="73"/>
      <c r="US148" s="73"/>
      <c r="UT148" s="73"/>
      <c r="UU148" s="73"/>
      <c r="UV148" s="73"/>
      <c r="UW148" s="73"/>
      <c r="UX148" s="73"/>
      <c r="UY148" s="73"/>
      <c r="UZ148" s="73"/>
      <c r="VA148" s="73"/>
      <c r="VB148" s="73"/>
      <c r="VC148" s="73"/>
      <c r="VD148" s="73"/>
      <c r="VE148" s="73"/>
      <c r="VF148" s="73"/>
      <c r="VG148" s="73"/>
      <c r="VH148" s="73"/>
      <c r="VI148" s="73"/>
      <c r="VJ148" s="73"/>
      <c r="VK148" s="73"/>
      <c r="VL148" s="73"/>
      <c r="VM148" s="73"/>
      <c r="VN148" s="73"/>
      <c r="VO148" s="73"/>
      <c r="VP148" s="73"/>
      <c r="VQ148" s="73"/>
      <c r="VR148" s="73"/>
      <c r="VS148" s="73"/>
      <c r="VT148" s="73"/>
      <c r="VU148" s="73"/>
      <c r="VV148" s="73"/>
      <c r="VW148" s="73"/>
      <c r="VX148" s="73"/>
      <c r="VY148" s="73"/>
      <c r="VZ148" s="73"/>
      <c r="WA148" s="73"/>
      <c r="WB148" s="73"/>
      <c r="WC148" s="73"/>
      <c r="WD148" s="73"/>
      <c r="WE148" s="73"/>
      <c r="WF148" s="73"/>
      <c r="WG148" s="73"/>
      <c r="WH148" s="73"/>
      <c r="WI148" s="73"/>
      <c r="WJ148" s="73"/>
      <c r="WK148" s="73"/>
      <c r="WL148" s="73"/>
      <c r="WM148" s="73"/>
      <c r="WN148" s="73"/>
      <c r="WO148" s="73"/>
      <c r="WP148" s="73"/>
      <c r="WQ148" s="73"/>
      <c r="WR148" s="73"/>
      <c r="WS148" s="73"/>
      <c r="WT148" s="73"/>
      <c r="WU148" s="73"/>
      <c r="WV148" s="73"/>
      <c r="WW148" s="73"/>
      <c r="WX148" s="73"/>
      <c r="WY148" s="73"/>
      <c r="WZ148" s="73"/>
      <c r="XA148" s="73"/>
      <c r="XB148" s="73"/>
      <c r="XC148" s="73"/>
      <c r="XD148" s="73"/>
      <c r="XE148" s="73"/>
      <c r="XF148" s="73"/>
      <c r="XG148" s="73"/>
      <c r="XH148" s="73"/>
      <c r="XI148" s="73"/>
      <c r="XJ148" s="73"/>
      <c r="XK148" s="73"/>
      <c r="XL148" s="73"/>
      <c r="XM148" s="73"/>
      <c r="XN148" s="73"/>
      <c r="XO148" s="73"/>
      <c r="XP148" s="73"/>
      <c r="XQ148" s="73"/>
      <c r="XR148" s="73"/>
      <c r="XS148" s="73"/>
      <c r="XT148" s="73"/>
      <c r="XU148" s="73"/>
      <c r="XV148" s="73"/>
      <c r="XW148" s="73"/>
      <c r="XX148" s="73"/>
      <c r="XY148" s="73"/>
      <c r="XZ148" s="73"/>
      <c r="YA148" s="73"/>
      <c r="YB148" s="73"/>
      <c r="YC148" s="73"/>
      <c r="YD148" s="73"/>
      <c r="YE148" s="73"/>
      <c r="YF148" s="73"/>
      <c r="YG148" s="73"/>
      <c r="YH148" s="73"/>
      <c r="YI148" s="73"/>
      <c r="YJ148" s="73"/>
      <c r="YK148" s="73"/>
      <c r="YL148" s="73"/>
      <c r="YM148" s="73"/>
      <c r="YN148" s="73"/>
      <c r="YO148" s="73"/>
      <c r="YP148" s="73"/>
      <c r="YQ148" s="73"/>
      <c r="YR148" s="73"/>
    </row>
    <row r="149" spans="1:668" s="19" customFormat="1" ht="15.75" x14ac:dyDescent="0.25">
      <c r="A149" s="177" t="s">
        <v>15</v>
      </c>
      <c r="B149" s="114">
        <v>1</v>
      </c>
      <c r="C149" s="108"/>
      <c r="D149" s="108"/>
      <c r="E149" s="100"/>
      <c r="F149" s="118">
        <f>F148</f>
        <v>133000</v>
      </c>
      <c r="G149" s="137">
        <f>G148</f>
        <v>3817.1</v>
      </c>
      <c r="H149" s="118">
        <f>H148</f>
        <v>19867.79</v>
      </c>
      <c r="I149" s="118">
        <f>I148</f>
        <v>4043.2</v>
      </c>
      <c r="J149" s="118">
        <f>J148</f>
        <v>14510.8</v>
      </c>
      <c r="K149" s="118">
        <v>42198.29</v>
      </c>
      <c r="L149" s="136">
        <f>L148</f>
        <v>90761.11</v>
      </c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57"/>
      <c r="HX149" s="57"/>
      <c r="HY149" s="57"/>
      <c r="HZ149" s="57"/>
      <c r="IA149" s="57"/>
      <c r="IB149" s="57"/>
      <c r="IC149" s="57"/>
      <c r="ID149" s="57"/>
      <c r="IE149" s="57"/>
      <c r="IF149" s="57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  <c r="IT149" s="57"/>
      <c r="IU149" s="57"/>
      <c r="IV149" s="57"/>
      <c r="IW149" s="57"/>
      <c r="IX149" s="57"/>
      <c r="IY149" s="57"/>
      <c r="IZ149" s="57"/>
      <c r="JA149" s="57"/>
      <c r="JB149" s="57"/>
      <c r="JC149" s="57"/>
      <c r="JD149" s="57"/>
      <c r="JE149" s="57"/>
      <c r="JF149" s="57"/>
      <c r="JG149" s="57"/>
      <c r="JH149" s="57"/>
      <c r="JI149" s="57"/>
      <c r="JJ149" s="57"/>
      <c r="JK149" s="57"/>
      <c r="JL149" s="57"/>
      <c r="JM149" s="57"/>
      <c r="JN149" s="57"/>
      <c r="JO149" s="57"/>
      <c r="JP149" s="57"/>
      <c r="JQ149" s="57"/>
      <c r="JR149" s="57"/>
      <c r="JS149" s="57"/>
      <c r="JT149" s="57"/>
      <c r="JU149" s="57"/>
      <c r="JV149" s="57"/>
      <c r="JW149" s="57"/>
      <c r="JX149" s="57"/>
      <c r="JY149" s="57"/>
      <c r="JZ149" s="57"/>
      <c r="KA149" s="57"/>
      <c r="KB149" s="57"/>
      <c r="KC149" s="57"/>
      <c r="KD149" s="57"/>
      <c r="KE149" s="57"/>
      <c r="KF149" s="57"/>
      <c r="KG149" s="57"/>
      <c r="KH149" s="57"/>
      <c r="KI149" s="57"/>
      <c r="KJ149" s="57"/>
      <c r="KK149" s="57"/>
      <c r="KL149" s="57"/>
      <c r="KM149" s="57"/>
      <c r="KN149" s="57"/>
      <c r="KO149" s="57"/>
      <c r="KP149" s="57"/>
      <c r="KQ149" s="57"/>
      <c r="KR149" s="57"/>
      <c r="KS149" s="57"/>
      <c r="KT149" s="57"/>
      <c r="KU149" s="57"/>
      <c r="KV149" s="57"/>
      <c r="KW149" s="57"/>
      <c r="KX149" s="57"/>
      <c r="KY149" s="57"/>
      <c r="KZ149" s="57"/>
      <c r="LA149" s="57"/>
      <c r="LB149" s="57"/>
      <c r="LC149" s="57"/>
      <c r="LD149" s="57"/>
      <c r="LE149" s="57"/>
      <c r="LF149" s="57"/>
      <c r="LG149" s="57"/>
      <c r="LH149" s="57"/>
      <c r="LI149" s="57"/>
      <c r="LJ149" s="57"/>
      <c r="LK149" s="57"/>
      <c r="LL149" s="57"/>
      <c r="LM149" s="57"/>
      <c r="LN149" s="57"/>
      <c r="LO149" s="57"/>
      <c r="LP149" s="57"/>
      <c r="LQ149" s="57"/>
      <c r="LR149" s="57"/>
      <c r="LS149" s="57"/>
      <c r="LT149" s="57"/>
      <c r="LU149" s="57"/>
      <c r="LV149" s="57"/>
      <c r="LW149" s="57"/>
      <c r="LX149" s="57"/>
      <c r="LY149" s="57"/>
      <c r="LZ149" s="57"/>
      <c r="MA149" s="57"/>
      <c r="MB149" s="57"/>
      <c r="MC149" s="57"/>
      <c r="MD149" s="57"/>
      <c r="ME149" s="57"/>
      <c r="MF149" s="57"/>
      <c r="MG149" s="57"/>
      <c r="MH149" s="57"/>
      <c r="MI149" s="57"/>
      <c r="MJ149" s="57"/>
      <c r="MK149" s="57"/>
      <c r="ML149" s="57"/>
      <c r="MM149" s="57"/>
      <c r="MN149" s="57"/>
      <c r="MO149" s="57"/>
      <c r="MP149" s="57"/>
      <c r="MQ149" s="57"/>
      <c r="MR149" s="57"/>
      <c r="MS149" s="57"/>
      <c r="MT149" s="57"/>
      <c r="MU149" s="57"/>
      <c r="MV149" s="57"/>
      <c r="MW149" s="57"/>
      <c r="MX149" s="57"/>
      <c r="MY149" s="57"/>
      <c r="MZ149" s="57"/>
      <c r="NA149" s="57"/>
      <c r="NB149" s="57"/>
      <c r="NC149" s="57"/>
      <c r="ND149" s="57"/>
      <c r="NE149" s="57"/>
      <c r="NF149" s="57"/>
      <c r="NG149" s="57"/>
      <c r="NH149" s="57"/>
      <c r="NI149" s="57"/>
      <c r="NJ149" s="57"/>
      <c r="NK149" s="57"/>
      <c r="NL149" s="57"/>
      <c r="NM149" s="57"/>
      <c r="NN149" s="57"/>
      <c r="NO149" s="57"/>
      <c r="NP149" s="57"/>
      <c r="NQ149" s="57"/>
      <c r="NR149" s="57"/>
      <c r="NS149" s="57"/>
      <c r="NT149" s="57"/>
      <c r="NU149" s="57"/>
      <c r="NV149" s="57"/>
      <c r="NW149" s="57"/>
      <c r="NX149" s="57"/>
      <c r="NY149" s="57"/>
      <c r="NZ149" s="57"/>
      <c r="OA149" s="57"/>
      <c r="OB149" s="57"/>
      <c r="OC149" s="57"/>
      <c r="OD149" s="57"/>
      <c r="OE149" s="57"/>
      <c r="OF149" s="57"/>
      <c r="OG149" s="57"/>
      <c r="OH149" s="57"/>
      <c r="OI149" s="57"/>
      <c r="OJ149" s="57"/>
      <c r="OK149" s="57"/>
      <c r="OL149" s="57"/>
      <c r="OM149" s="57"/>
      <c r="ON149" s="57"/>
      <c r="OO149" s="57"/>
      <c r="OP149" s="57"/>
      <c r="OQ149" s="57"/>
      <c r="OR149" s="57"/>
      <c r="OS149" s="57"/>
      <c r="OT149" s="57"/>
      <c r="OU149" s="57"/>
      <c r="OV149" s="57"/>
      <c r="OW149" s="57"/>
      <c r="OX149" s="57"/>
      <c r="OY149" s="57"/>
      <c r="OZ149" s="57"/>
      <c r="PA149" s="57"/>
      <c r="PB149" s="57"/>
      <c r="PC149" s="57"/>
      <c r="PD149" s="57"/>
      <c r="PE149" s="57"/>
      <c r="PF149" s="57"/>
      <c r="PG149" s="57"/>
      <c r="PH149" s="57"/>
      <c r="PI149" s="57"/>
      <c r="PJ149" s="57"/>
      <c r="PK149" s="57"/>
      <c r="PL149" s="57"/>
      <c r="PM149" s="57"/>
      <c r="PN149" s="57"/>
      <c r="PO149" s="57"/>
      <c r="PP149" s="57"/>
      <c r="PQ149" s="57"/>
      <c r="PR149" s="57"/>
      <c r="PS149" s="57"/>
      <c r="PT149" s="57"/>
      <c r="PU149" s="57"/>
      <c r="PV149" s="57"/>
      <c r="PW149" s="57"/>
      <c r="PX149" s="57"/>
      <c r="PY149" s="57"/>
      <c r="PZ149" s="57"/>
      <c r="QA149" s="57"/>
      <c r="QB149" s="57"/>
      <c r="QC149" s="57"/>
      <c r="QD149" s="57"/>
      <c r="QE149" s="57"/>
      <c r="QF149" s="57"/>
      <c r="QG149" s="57"/>
      <c r="QH149" s="57"/>
      <c r="QI149" s="57"/>
      <c r="QJ149" s="57"/>
      <c r="QK149" s="57"/>
      <c r="QL149" s="57"/>
      <c r="QM149" s="57"/>
      <c r="QN149" s="57"/>
      <c r="QO149" s="57"/>
      <c r="QP149" s="57"/>
      <c r="QQ149" s="57"/>
      <c r="QR149" s="57"/>
      <c r="QS149" s="57"/>
      <c r="QT149" s="57"/>
      <c r="QU149" s="57"/>
      <c r="QV149" s="57"/>
      <c r="QW149" s="57"/>
      <c r="QX149" s="57"/>
      <c r="QY149" s="57"/>
      <c r="QZ149" s="57"/>
      <c r="RA149" s="57"/>
      <c r="RB149" s="57"/>
      <c r="RC149" s="57"/>
      <c r="RD149" s="57"/>
      <c r="RE149" s="57"/>
      <c r="RF149" s="57"/>
      <c r="RG149" s="57"/>
      <c r="RH149" s="57"/>
      <c r="RI149" s="57"/>
      <c r="RJ149" s="57"/>
      <c r="RK149" s="57"/>
      <c r="RL149" s="57"/>
      <c r="RM149" s="57"/>
      <c r="RN149" s="57"/>
      <c r="RO149" s="57"/>
      <c r="RP149" s="57"/>
      <c r="RQ149" s="57"/>
      <c r="RR149" s="57"/>
      <c r="RS149" s="57"/>
      <c r="RT149" s="57"/>
      <c r="RU149" s="57"/>
      <c r="RV149" s="57"/>
      <c r="RW149" s="57"/>
      <c r="RX149" s="57"/>
      <c r="RY149" s="57"/>
      <c r="RZ149" s="57"/>
      <c r="SA149" s="57"/>
      <c r="SB149" s="57"/>
      <c r="SC149" s="57"/>
      <c r="SD149" s="57"/>
      <c r="SE149" s="57"/>
      <c r="SF149" s="57"/>
      <c r="SG149" s="57"/>
      <c r="SH149" s="57"/>
      <c r="SI149" s="57"/>
      <c r="SJ149" s="57"/>
      <c r="SK149" s="57"/>
      <c r="SL149" s="57"/>
      <c r="SM149" s="57"/>
      <c r="SN149" s="57"/>
      <c r="SO149" s="57"/>
      <c r="SP149" s="57"/>
      <c r="SQ149" s="57"/>
      <c r="SR149" s="57"/>
      <c r="SS149" s="57"/>
      <c r="ST149" s="57"/>
      <c r="SU149" s="57"/>
      <c r="SV149" s="57"/>
      <c r="SW149" s="57"/>
      <c r="SX149" s="57"/>
      <c r="SY149" s="57"/>
      <c r="SZ149" s="57"/>
      <c r="TA149" s="57"/>
      <c r="TB149" s="57"/>
      <c r="TC149" s="57"/>
      <c r="TD149" s="57"/>
      <c r="TE149" s="57"/>
      <c r="TF149" s="57"/>
      <c r="TG149" s="57"/>
      <c r="TH149" s="57"/>
      <c r="TI149" s="57"/>
      <c r="TJ149" s="57"/>
      <c r="TK149" s="57"/>
      <c r="TL149" s="57"/>
      <c r="TM149" s="57"/>
      <c r="TN149" s="57"/>
      <c r="TO149" s="57"/>
      <c r="TP149" s="57"/>
      <c r="TQ149" s="57"/>
      <c r="TR149" s="57"/>
      <c r="TS149" s="57"/>
      <c r="TT149" s="57"/>
      <c r="TU149" s="57"/>
      <c r="TV149" s="57"/>
      <c r="TW149" s="57"/>
      <c r="TX149" s="57"/>
      <c r="TY149" s="57"/>
      <c r="TZ149" s="57"/>
      <c r="UA149" s="57"/>
      <c r="UB149" s="57"/>
      <c r="UC149" s="57"/>
      <c r="UD149" s="57"/>
      <c r="UE149" s="57"/>
      <c r="UF149" s="57"/>
      <c r="UG149" s="57"/>
      <c r="UH149" s="57"/>
      <c r="UI149" s="57"/>
      <c r="UJ149" s="57"/>
      <c r="UK149" s="57"/>
      <c r="UL149" s="57"/>
      <c r="UM149" s="57"/>
      <c r="UN149" s="57"/>
      <c r="UO149" s="57"/>
      <c r="UP149" s="57"/>
      <c r="UQ149" s="57"/>
      <c r="UR149" s="57"/>
      <c r="US149" s="57"/>
      <c r="UT149" s="57"/>
      <c r="UU149" s="57"/>
      <c r="UV149" s="57"/>
      <c r="UW149" s="57"/>
      <c r="UX149" s="57"/>
      <c r="UY149" s="57"/>
      <c r="UZ149" s="57"/>
      <c r="VA149" s="57"/>
      <c r="VB149" s="57"/>
      <c r="VC149" s="57"/>
      <c r="VD149" s="57"/>
      <c r="VE149" s="57"/>
      <c r="VF149" s="57"/>
      <c r="VG149" s="57"/>
      <c r="VH149" s="57"/>
      <c r="VI149" s="57"/>
      <c r="VJ149" s="57"/>
      <c r="VK149" s="57"/>
      <c r="VL149" s="57"/>
      <c r="VM149" s="57"/>
      <c r="VN149" s="57"/>
      <c r="VO149" s="57"/>
      <c r="VP149" s="57"/>
      <c r="VQ149" s="57"/>
      <c r="VR149" s="57"/>
      <c r="VS149" s="57"/>
      <c r="VT149" s="57"/>
      <c r="VU149" s="57"/>
      <c r="VV149" s="57"/>
      <c r="VW149" s="57"/>
      <c r="VX149" s="57"/>
      <c r="VY149" s="57"/>
      <c r="VZ149" s="57"/>
      <c r="WA149" s="57"/>
      <c r="WB149" s="57"/>
      <c r="WC149" s="57"/>
      <c r="WD149" s="57"/>
      <c r="WE149" s="57"/>
      <c r="WF149" s="57"/>
      <c r="WG149" s="57"/>
      <c r="WH149" s="57"/>
      <c r="WI149" s="57"/>
      <c r="WJ149" s="57"/>
      <c r="WK149" s="57"/>
      <c r="WL149" s="57"/>
      <c r="WM149" s="57"/>
      <c r="WN149" s="57"/>
      <c r="WO149" s="57"/>
      <c r="WP149" s="57"/>
      <c r="WQ149" s="57"/>
      <c r="WR149" s="57"/>
      <c r="WS149" s="57"/>
      <c r="WT149" s="57"/>
      <c r="WU149" s="57"/>
      <c r="WV149" s="57"/>
      <c r="WW149" s="57"/>
      <c r="WX149" s="57"/>
      <c r="WY149" s="57"/>
      <c r="WZ149" s="57"/>
      <c r="XA149" s="57"/>
      <c r="XB149" s="57"/>
      <c r="XC149" s="57"/>
      <c r="XD149" s="57"/>
      <c r="XE149" s="57"/>
      <c r="XF149" s="57"/>
      <c r="XG149" s="57"/>
      <c r="XH149" s="57"/>
      <c r="XI149" s="57"/>
      <c r="XJ149" s="57"/>
      <c r="XK149" s="57"/>
      <c r="XL149" s="57"/>
      <c r="XM149" s="57"/>
      <c r="XN149" s="57"/>
      <c r="XO149" s="57"/>
      <c r="XP149" s="57"/>
      <c r="XQ149" s="57"/>
      <c r="XR149" s="57"/>
      <c r="XS149" s="57"/>
      <c r="XT149" s="57"/>
      <c r="XU149" s="57"/>
      <c r="XV149" s="57"/>
      <c r="XW149" s="57"/>
      <c r="XX149" s="57"/>
      <c r="XY149" s="57"/>
      <c r="XZ149" s="57"/>
      <c r="YA149" s="57"/>
      <c r="YB149" s="57"/>
      <c r="YC149" s="57"/>
      <c r="YD149" s="57"/>
      <c r="YE149" s="57"/>
      <c r="YF149" s="57"/>
      <c r="YG149" s="57"/>
      <c r="YH149" s="57"/>
      <c r="YI149" s="57"/>
      <c r="YJ149" s="57"/>
      <c r="YK149" s="57"/>
      <c r="YL149" s="57"/>
      <c r="YM149" s="57"/>
      <c r="YN149" s="57"/>
      <c r="YO149" s="57"/>
      <c r="YP149" s="57"/>
      <c r="YQ149" s="57"/>
      <c r="YR149" s="57"/>
    </row>
    <row r="150" spans="1:668" s="9" customFormat="1" ht="15.75" x14ac:dyDescent="0.25">
      <c r="A150" s="161" t="s">
        <v>152</v>
      </c>
      <c r="B150" s="155"/>
      <c r="C150" s="156"/>
      <c r="D150" s="156"/>
      <c r="E150" s="102"/>
      <c r="F150" s="157"/>
      <c r="G150" s="158"/>
      <c r="H150" s="157"/>
      <c r="I150" s="157"/>
      <c r="J150" s="157"/>
      <c r="K150" s="157"/>
      <c r="L150" s="159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  <c r="IW150" s="67"/>
      <c r="IX150" s="67"/>
      <c r="IY150" s="67"/>
      <c r="IZ150" s="67"/>
      <c r="JA150" s="67"/>
      <c r="JB150" s="67"/>
      <c r="JC150" s="67"/>
      <c r="JD150" s="67"/>
      <c r="JE150" s="67"/>
      <c r="JF150" s="67"/>
      <c r="JG150" s="67"/>
      <c r="JH150" s="67"/>
      <c r="JI150" s="67"/>
      <c r="JJ150" s="67"/>
      <c r="JK150" s="67"/>
      <c r="JL150" s="67"/>
      <c r="JM150" s="67"/>
      <c r="JN150" s="67"/>
      <c r="JO150" s="67"/>
      <c r="JP150" s="67"/>
      <c r="JQ150" s="67"/>
      <c r="JR150" s="67"/>
      <c r="JS150" s="67"/>
      <c r="JT150" s="67"/>
      <c r="JU150" s="67"/>
      <c r="JV150" s="67"/>
      <c r="JW150" s="67"/>
      <c r="JX150" s="67"/>
      <c r="JY150" s="67"/>
      <c r="JZ150" s="67"/>
      <c r="KA150" s="67"/>
      <c r="KB150" s="67"/>
      <c r="KC150" s="67"/>
      <c r="KD150" s="67"/>
      <c r="KE150" s="67"/>
      <c r="KF150" s="67"/>
      <c r="KG150" s="67"/>
      <c r="KH150" s="67"/>
      <c r="KI150" s="67"/>
      <c r="KJ150" s="67"/>
      <c r="KK150" s="67"/>
      <c r="KL150" s="67"/>
      <c r="KM150" s="67"/>
      <c r="KN150" s="67"/>
      <c r="KO150" s="67"/>
      <c r="KP150" s="67"/>
      <c r="KQ150" s="67"/>
      <c r="KR150" s="67"/>
      <c r="KS150" s="67"/>
      <c r="KT150" s="67"/>
      <c r="KU150" s="67"/>
      <c r="KV150" s="67"/>
      <c r="KW150" s="67"/>
      <c r="KX150" s="67"/>
      <c r="KY150" s="67"/>
      <c r="KZ150" s="67"/>
      <c r="LA150" s="67"/>
      <c r="LB150" s="67"/>
      <c r="LC150" s="67"/>
      <c r="LD150" s="67"/>
      <c r="LE150" s="67"/>
      <c r="LF150" s="67"/>
      <c r="LG150" s="67"/>
      <c r="LH150" s="67"/>
      <c r="LI150" s="67"/>
      <c r="LJ150" s="67"/>
      <c r="LK150" s="67"/>
      <c r="LL150" s="67"/>
      <c r="LM150" s="67"/>
      <c r="LN150" s="67"/>
      <c r="LO150" s="67"/>
      <c r="LP150" s="67"/>
      <c r="LQ150" s="67"/>
      <c r="LR150" s="67"/>
      <c r="LS150" s="67"/>
      <c r="LT150" s="67"/>
      <c r="LU150" s="67"/>
      <c r="LV150" s="67"/>
      <c r="LW150" s="67"/>
      <c r="LX150" s="67"/>
      <c r="LY150" s="67"/>
      <c r="LZ150" s="67"/>
      <c r="MA150" s="67"/>
      <c r="MB150" s="67"/>
      <c r="MC150" s="67"/>
      <c r="MD150" s="67"/>
      <c r="ME150" s="67"/>
      <c r="MF150" s="67"/>
      <c r="MG150" s="67"/>
      <c r="MH150" s="67"/>
      <c r="MI150" s="67"/>
      <c r="MJ150" s="67"/>
      <c r="MK150" s="67"/>
      <c r="ML150" s="67"/>
      <c r="MM150" s="67"/>
      <c r="MN150" s="67"/>
      <c r="MO150" s="67"/>
      <c r="MP150" s="67"/>
      <c r="MQ150" s="67"/>
      <c r="MR150" s="67"/>
      <c r="MS150" s="67"/>
      <c r="MT150" s="67"/>
      <c r="MU150" s="67"/>
      <c r="MV150" s="67"/>
      <c r="MW150" s="67"/>
      <c r="MX150" s="67"/>
      <c r="MY150" s="67"/>
      <c r="MZ150" s="67"/>
      <c r="NA150" s="67"/>
      <c r="NB150" s="67"/>
      <c r="NC150" s="67"/>
      <c r="ND150" s="67"/>
      <c r="NE150" s="67"/>
      <c r="NF150" s="67"/>
      <c r="NG150" s="67"/>
      <c r="NH150" s="67"/>
      <c r="NI150" s="67"/>
      <c r="NJ150" s="67"/>
      <c r="NK150" s="67"/>
      <c r="NL150" s="67"/>
      <c r="NM150" s="67"/>
      <c r="NN150" s="67"/>
      <c r="NO150" s="67"/>
      <c r="NP150" s="67"/>
      <c r="NQ150" s="67"/>
      <c r="NR150" s="67"/>
      <c r="NS150" s="67"/>
      <c r="NT150" s="67"/>
      <c r="NU150" s="67"/>
      <c r="NV150" s="67"/>
      <c r="NW150" s="67"/>
      <c r="NX150" s="67"/>
      <c r="NY150" s="67"/>
      <c r="NZ150" s="67"/>
      <c r="OA150" s="67"/>
      <c r="OB150" s="67"/>
      <c r="OC150" s="67"/>
      <c r="OD150" s="67"/>
      <c r="OE150" s="67"/>
      <c r="OF150" s="67"/>
      <c r="OG150" s="67"/>
      <c r="OH150" s="67"/>
      <c r="OI150" s="67"/>
      <c r="OJ150" s="67"/>
      <c r="OK150" s="67"/>
      <c r="OL150" s="67"/>
      <c r="OM150" s="67"/>
      <c r="ON150" s="67"/>
      <c r="OO150" s="67"/>
      <c r="OP150" s="67"/>
      <c r="OQ150" s="67"/>
      <c r="OR150" s="67"/>
      <c r="OS150" s="67"/>
      <c r="OT150" s="67"/>
      <c r="OU150" s="67"/>
      <c r="OV150" s="67"/>
      <c r="OW150" s="67"/>
      <c r="OX150" s="67"/>
      <c r="OY150" s="67"/>
      <c r="OZ150" s="67"/>
      <c r="PA150" s="67"/>
      <c r="PB150" s="67"/>
      <c r="PC150" s="67"/>
      <c r="PD150" s="67"/>
      <c r="PE150" s="67"/>
      <c r="PF150" s="67"/>
      <c r="PG150" s="67"/>
      <c r="PH150" s="67"/>
      <c r="PI150" s="67"/>
      <c r="PJ150" s="67"/>
      <c r="PK150" s="67"/>
      <c r="PL150" s="67"/>
      <c r="PM150" s="67"/>
      <c r="PN150" s="67"/>
      <c r="PO150" s="67"/>
      <c r="PP150" s="67"/>
      <c r="PQ150" s="67"/>
      <c r="PR150" s="67"/>
      <c r="PS150" s="67"/>
      <c r="PT150" s="67"/>
      <c r="PU150" s="67"/>
      <c r="PV150" s="67"/>
      <c r="PW150" s="67"/>
      <c r="PX150" s="67"/>
      <c r="PY150" s="67"/>
      <c r="PZ150" s="67"/>
      <c r="QA150" s="67"/>
      <c r="QB150" s="67"/>
      <c r="QC150" s="67"/>
      <c r="QD150" s="67"/>
      <c r="QE150" s="67"/>
      <c r="QF150" s="67"/>
      <c r="QG150" s="67"/>
      <c r="QH150" s="67"/>
      <c r="QI150" s="67"/>
      <c r="QJ150" s="67"/>
      <c r="QK150" s="67"/>
      <c r="QL150" s="67"/>
      <c r="QM150" s="67"/>
      <c r="QN150" s="67"/>
      <c r="QO150" s="67"/>
      <c r="QP150" s="67"/>
      <c r="QQ150" s="67"/>
      <c r="QR150" s="67"/>
      <c r="QS150" s="67"/>
      <c r="QT150" s="67"/>
      <c r="QU150" s="67"/>
      <c r="QV150" s="67"/>
      <c r="QW150" s="67"/>
      <c r="QX150" s="67"/>
      <c r="QY150" s="67"/>
      <c r="QZ150" s="67"/>
      <c r="RA150" s="67"/>
      <c r="RB150" s="67"/>
      <c r="RC150" s="67"/>
      <c r="RD150" s="67"/>
      <c r="RE150" s="67"/>
      <c r="RF150" s="67"/>
      <c r="RG150" s="67"/>
      <c r="RH150" s="67"/>
      <c r="RI150" s="67"/>
      <c r="RJ150" s="67"/>
      <c r="RK150" s="67"/>
      <c r="RL150" s="67"/>
      <c r="RM150" s="67"/>
      <c r="RN150" s="67"/>
      <c r="RO150" s="67"/>
      <c r="RP150" s="67"/>
      <c r="RQ150" s="67"/>
      <c r="RR150" s="67"/>
      <c r="RS150" s="67"/>
      <c r="RT150" s="67"/>
      <c r="RU150" s="67"/>
      <c r="RV150" s="67"/>
      <c r="RW150" s="67"/>
      <c r="RX150" s="67"/>
      <c r="RY150" s="67"/>
      <c r="RZ150" s="67"/>
      <c r="SA150" s="67"/>
      <c r="SB150" s="67"/>
      <c r="SC150" s="67"/>
      <c r="SD150" s="67"/>
      <c r="SE150" s="67"/>
      <c r="SF150" s="67"/>
      <c r="SG150" s="67"/>
      <c r="SH150" s="67"/>
      <c r="SI150" s="67"/>
      <c r="SJ150" s="67"/>
      <c r="SK150" s="67"/>
      <c r="SL150" s="67"/>
      <c r="SM150" s="67"/>
      <c r="SN150" s="67"/>
      <c r="SO150" s="67"/>
      <c r="SP150" s="67"/>
      <c r="SQ150" s="67"/>
      <c r="SR150" s="67"/>
      <c r="SS150" s="67"/>
      <c r="ST150" s="67"/>
      <c r="SU150" s="67"/>
      <c r="SV150" s="67"/>
      <c r="SW150" s="67"/>
      <c r="SX150" s="67"/>
      <c r="SY150" s="67"/>
      <c r="SZ150" s="67"/>
      <c r="TA150" s="67"/>
      <c r="TB150" s="67"/>
      <c r="TC150" s="67"/>
      <c r="TD150" s="67"/>
      <c r="TE150" s="67"/>
      <c r="TF150" s="67"/>
      <c r="TG150" s="67"/>
      <c r="TH150" s="67"/>
      <c r="TI150" s="67"/>
      <c r="TJ150" s="67"/>
      <c r="TK150" s="67"/>
      <c r="TL150" s="67"/>
      <c r="TM150" s="67"/>
      <c r="TN150" s="67"/>
      <c r="TO150" s="67"/>
      <c r="TP150" s="67"/>
      <c r="TQ150" s="67"/>
      <c r="TR150" s="67"/>
      <c r="TS150" s="67"/>
      <c r="TT150" s="67"/>
      <c r="TU150" s="67"/>
      <c r="TV150" s="67"/>
      <c r="TW150" s="67"/>
      <c r="TX150" s="67"/>
      <c r="TY150" s="67"/>
      <c r="TZ150" s="67"/>
      <c r="UA150" s="67"/>
      <c r="UB150" s="67"/>
      <c r="UC150" s="67"/>
      <c r="UD150" s="67"/>
      <c r="UE150" s="67"/>
      <c r="UF150" s="67"/>
      <c r="UG150" s="67"/>
      <c r="UH150" s="67"/>
      <c r="UI150" s="67"/>
      <c r="UJ150" s="67"/>
      <c r="UK150" s="67"/>
      <c r="UL150" s="67"/>
      <c r="UM150" s="67"/>
      <c r="UN150" s="67"/>
      <c r="UO150" s="67"/>
      <c r="UP150" s="67"/>
      <c r="UQ150" s="67"/>
      <c r="UR150" s="67"/>
      <c r="US150" s="67"/>
      <c r="UT150" s="67"/>
      <c r="UU150" s="67"/>
      <c r="UV150" s="67"/>
      <c r="UW150" s="67"/>
      <c r="UX150" s="67"/>
      <c r="UY150" s="67"/>
      <c r="UZ150" s="67"/>
      <c r="VA150" s="67"/>
      <c r="VB150" s="67"/>
      <c r="VC150" s="67"/>
      <c r="VD150" s="67"/>
      <c r="VE150" s="67"/>
      <c r="VF150" s="67"/>
      <c r="VG150" s="67"/>
      <c r="VH150" s="67"/>
      <c r="VI150" s="67"/>
      <c r="VJ150" s="67"/>
      <c r="VK150" s="67"/>
      <c r="VL150" s="67"/>
      <c r="VM150" s="67"/>
      <c r="VN150" s="67"/>
      <c r="VO150" s="67"/>
      <c r="VP150" s="67"/>
      <c r="VQ150" s="67"/>
      <c r="VR150" s="67"/>
      <c r="VS150" s="67"/>
      <c r="VT150" s="67"/>
      <c r="VU150" s="67"/>
      <c r="VV150" s="67"/>
      <c r="VW150" s="67"/>
      <c r="VX150" s="67"/>
      <c r="VY150" s="67"/>
      <c r="VZ150" s="67"/>
      <c r="WA150" s="67"/>
      <c r="WB150" s="67"/>
      <c r="WC150" s="67"/>
      <c r="WD150" s="67"/>
      <c r="WE150" s="67"/>
      <c r="WF150" s="67"/>
      <c r="WG150" s="67"/>
      <c r="WH150" s="67"/>
      <c r="WI150" s="67"/>
      <c r="WJ150" s="67"/>
      <c r="WK150" s="67"/>
      <c r="WL150" s="67"/>
      <c r="WM150" s="67"/>
      <c r="WN150" s="67"/>
      <c r="WO150" s="67"/>
      <c r="WP150" s="67"/>
      <c r="WQ150" s="67"/>
      <c r="WR150" s="67"/>
      <c r="WS150" s="67"/>
      <c r="WT150" s="67"/>
      <c r="WU150" s="67"/>
      <c r="WV150" s="67"/>
      <c r="WW150" s="67"/>
      <c r="WX150" s="67"/>
      <c r="WY150" s="67"/>
      <c r="WZ150" s="67"/>
      <c r="XA150" s="67"/>
      <c r="XB150" s="67"/>
      <c r="XC150" s="67"/>
      <c r="XD150" s="67"/>
      <c r="XE150" s="67"/>
      <c r="XF150" s="67"/>
      <c r="XG150" s="67"/>
      <c r="XH150" s="67"/>
      <c r="XI150" s="67"/>
      <c r="XJ150" s="67"/>
      <c r="XK150" s="67"/>
      <c r="XL150" s="67"/>
      <c r="XM150" s="67"/>
      <c r="XN150" s="67"/>
      <c r="XO150" s="67"/>
      <c r="XP150" s="67"/>
      <c r="XQ150" s="67"/>
      <c r="XR150" s="67"/>
      <c r="XS150" s="67"/>
      <c r="XT150" s="67"/>
      <c r="XU150" s="67"/>
      <c r="XV150" s="67"/>
      <c r="XW150" s="67"/>
      <c r="XX150" s="67"/>
      <c r="XY150" s="67"/>
      <c r="XZ150" s="67"/>
      <c r="YA150" s="67"/>
      <c r="YB150" s="67"/>
      <c r="YC150" s="67"/>
      <c r="YD150" s="67"/>
      <c r="YE150" s="67"/>
      <c r="YF150" s="67"/>
      <c r="YG150" s="67"/>
      <c r="YH150" s="67"/>
      <c r="YI150" s="67"/>
      <c r="YJ150" s="67"/>
      <c r="YK150" s="67"/>
      <c r="YL150" s="67"/>
      <c r="YM150" s="67"/>
      <c r="YN150" s="67"/>
      <c r="YO150" s="67"/>
      <c r="YP150" s="67"/>
      <c r="YQ150" s="67"/>
      <c r="YR150" s="67"/>
    </row>
    <row r="151" spans="1:668" s="33" customFormat="1" ht="15.75" x14ac:dyDescent="0.25">
      <c r="A151" s="167" t="s">
        <v>153</v>
      </c>
      <c r="B151" s="168" t="s">
        <v>113</v>
      </c>
      <c r="C151" s="169" t="s">
        <v>87</v>
      </c>
      <c r="D151" s="170">
        <v>44470</v>
      </c>
      <c r="E151" s="171">
        <v>44561</v>
      </c>
      <c r="F151" s="165">
        <v>115000</v>
      </c>
      <c r="G151" s="169">
        <v>3300.5</v>
      </c>
      <c r="H151" s="165">
        <v>15633.74</v>
      </c>
      <c r="I151" s="165">
        <v>3496</v>
      </c>
      <c r="J151" s="165">
        <v>0</v>
      </c>
      <c r="K151" s="165">
        <v>22430.240000000002</v>
      </c>
      <c r="L151" s="172">
        <v>92569.76</v>
      </c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  <c r="IW151" s="64"/>
      <c r="IX151" s="64"/>
      <c r="IY151" s="64"/>
      <c r="IZ151" s="64"/>
      <c r="JA151" s="64"/>
      <c r="JB151" s="64"/>
      <c r="JC151" s="64"/>
      <c r="JD151" s="64"/>
      <c r="JE151" s="64"/>
      <c r="JF151" s="64"/>
      <c r="JG151" s="64"/>
      <c r="JH151" s="64"/>
      <c r="JI151" s="64"/>
      <c r="JJ151" s="64"/>
      <c r="JK151" s="64"/>
      <c r="JL151" s="64"/>
      <c r="JM151" s="64"/>
      <c r="JN151" s="64"/>
      <c r="JO151" s="64"/>
      <c r="JP151" s="64"/>
      <c r="JQ151" s="64"/>
      <c r="JR151" s="64"/>
      <c r="JS151" s="64"/>
      <c r="JT151" s="64"/>
      <c r="JU151" s="64"/>
      <c r="JV151" s="64"/>
      <c r="JW151" s="64"/>
      <c r="JX151" s="64"/>
      <c r="JY151" s="64"/>
      <c r="JZ151" s="64"/>
      <c r="KA151" s="64"/>
      <c r="KB151" s="64"/>
      <c r="KC151" s="64"/>
      <c r="KD151" s="64"/>
      <c r="KE151" s="64"/>
      <c r="KF151" s="64"/>
      <c r="KG151" s="64"/>
      <c r="KH151" s="64"/>
      <c r="KI151" s="64"/>
      <c r="KJ151" s="64"/>
      <c r="KK151" s="64"/>
      <c r="KL151" s="64"/>
      <c r="KM151" s="64"/>
      <c r="KN151" s="64"/>
      <c r="KO151" s="64"/>
      <c r="KP151" s="64"/>
      <c r="KQ151" s="64"/>
      <c r="KR151" s="64"/>
      <c r="KS151" s="64"/>
      <c r="KT151" s="64"/>
      <c r="KU151" s="64"/>
      <c r="KV151" s="64"/>
      <c r="KW151" s="64"/>
      <c r="KX151" s="64"/>
      <c r="KY151" s="64"/>
      <c r="KZ151" s="64"/>
      <c r="LA151" s="64"/>
      <c r="LB151" s="64"/>
      <c r="LC151" s="64"/>
      <c r="LD151" s="64"/>
      <c r="LE151" s="64"/>
      <c r="LF151" s="64"/>
      <c r="LG151" s="64"/>
      <c r="LH151" s="64"/>
      <c r="LI151" s="64"/>
      <c r="LJ151" s="64"/>
      <c r="LK151" s="64"/>
      <c r="LL151" s="64"/>
      <c r="LM151" s="64"/>
      <c r="LN151" s="64"/>
      <c r="LO151" s="64"/>
      <c r="LP151" s="64"/>
      <c r="LQ151" s="64"/>
      <c r="LR151" s="64"/>
      <c r="LS151" s="64"/>
      <c r="LT151" s="64"/>
      <c r="LU151" s="64"/>
      <c r="LV151" s="64"/>
      <c r="LW151" s="64"/>
      <c r="LX151" s="64"/>
      <c r="LY151" s="64"/>
      <c r="LZ151" s="64"/>
      <c r="MA151" s="64"/>
      <c r="MB151" s="64"/>
      <c r="MC151" s="64"/>
      <c r="MD151" s="64"/>
      <c r="ME151" s="64"/>
      <c r="MF151" s="64"/>
      <c r="MG151" s="64"/>
      <c r="MH151" s="64"/>
      <c r="MI151" s="64"/>
      <c r="MJ151" s="64"/>
      <c r="MK151" s="64"/>
      <c r="ML151" s="64"/>
      <c r="MM151" s="64"/>
      <c r="MN151" s="64"/>
      <c r="MO151" s="64"/>
      <c r="MP151" s="64"/>
      <c r="MQ151" s="64"/>
      <c r="MR151" s="64"/>
      <c r="MS151" s="64"/>
      <c r="MT151" s="64"/>
      <c r="MU151" s="64"/>
      <c r="MV151" s="64"/>
      <c r="MW151" s="64"/>
      <c r="MX151" s="64"/>
      <c r="MY151" s="64"/>
      <c r="MZ151" s="64"/>
      <c r="NA151" s="64"/>
      <c r="NB151" s="64"/>
      <c r="NC151" s="64"/>
      <c r="ND151" s="64"/>
      <c r="NE151" s="64"/>
      <c r="NF151" s="64"/>
      <c r="NG151" s="64"/>
      <c r="NH151" s="64"/>
      <c r="NI151" s="64"/>
      <c r="NJ151" s="64"/>
      <c r="NK151" s="64"/>
      <c r="NL151" s="64"/>
      <c r="NM151" s="64"/>
      <c r="NN151" s="64"/>
      <c r="NO151" s="64"/>
      <c r="NP151" s="64"/>
      <c r="NQ151" s="64"/>
      <c r="NR151" s="64"/>
      <c r="NS151" s="64"/>
      <c r="NT151" s="64"/>
      <c r="NU151" s="64"/>
      <c r="NV151" s="64"/>
      <c r="NW151" s="64"/>
      <c r="NX151" s="64"/>
      <c r="NY151" s="64"/>
      <c r="NZ151" s="64"/>
      <c r="OA151" s="64"/>
      <c r="OB151" s="64"/>
      <c r="OC151" s="64"/>
      <c r="OD151" s="64"/>
      <c r="OE151" s="64"/>
      <c r="OF151" s="64"/>
      <c r="OG151" s="64"/>
      <c r="OH151" s="64"/>
      <c r="OI151" s="64"/>
      <c r="OJ151" s="64"/>
      <c r="OK151" s="64"/>
      <c r="OL151" s="64"/>
      <c r="OM151" s="64"/>
      <c r="ON151" s="64"/>
      <c r="OO151" s="64"/>
      <c r="OP151" s="64"/>
      <c r="OQ151" s="64"/>
      <c r="OR151" s="64"/>
      <c r="OS151" s="64"/>
      <c r="OT151" s="64"/>
      <c r="OU151" s="64"/>
      <c r="OV151" s="64"/>
      <c r="OW151" s="64"/>
      <c r="OX151" s="64"/>
      <c r="OY151" s="64"/>
      <c r="OZ151" s="64"/>
      <c r="PA151" s="64"/>
      <c r="PB151" s="64"/>
      <c r="PC151" s="64"/>
      <c r="PD151" s="64"/>
      <c r="PE151" s="64"/>
      <c r="PF151" s="64"/>
      <c r="PG151" s="64"/>
      <c r="PH151" s="64"/>
      <c r="PI151" s="64"/>
      <c r="PJ151" s="64"/>
      <c r="PK151" s="64"/>
      <c r="PL151" s="64"/>
      <c r="PM151" s="64"/>
      <c r="PN151" s="64"/>
      <c r="PO151" s="64"/>
      <c r="PP151" s="64"/>
      <c r="PQ151" s="64"/>
      <c r="PR151" s="64"/>
      <c r="PS151" s="64"/>
      <c r="PT151" s="64"/>
      <c r="PU151" s="64"/>
      <c r="PV151" s="64"/>
      <c r="PW151" s="64"/>
      <c r="PX151" s="64"/>
      <c r="PY151" s="64"/>
      <c r="PZ151" s="64"/>
      <c r="QA151" s="64"/>
      <c r="QB151" s="64"/>
      <c r="QC151" s="64"/>
      <c r="QD151" s="64"/>
      <c r="QE151" s="64"/>
      <c r="QF151" s="64"/>
      <c r="QG151" s="64"/>
      <c r="QH151" s="64"/>
      <c r="QI151" s="64"/>
      <c r="QJ151" s="64"/>
      <c r="QK151" s="64"/>
      <c r="QL151" s="64"/>
      <c r="QM151" s="64"/>
      <c r="QN151" s="64"/>
      <c r="QO151" s="64"/>
      <c r="QP151" s="64"/>
      <c r="QQ151" s="64"/>
      <c r="QR151" s="64"/>
      <c r="QS151" s="64"/>
      <c r="QT151" s="64"/>
      <c r="QU151" s="64"/>
      <c r="QV151" s="64"/>
      <c r="QW151" s="64"/>
      <c r="QX151" s="64"/>
      <c r="QY151" s="64"/>
      <c r="QZ151" s="64"/>
      <c r="RA151" s="64"/>
      <c r="RB151" s="64"/>
      <c r="RC151" s="64"/>
      <c r="RD151" s="64"/>
      <c r="RE151" s="64"/>
      <c r="RF151" s="64"/>
      <c r="RG151" s="64"/>
      <c r="RH151" s="64"/>
      <c r="RI151" s="64"/>
      <c r="RJ151" s="64"/>
      <c r="RK151" s="64"/>
      <c r="RL151" s="64"/>
      <c r="RM151" s="64"/>
      <c r="RN151" s="64"/>
      <c r="RO151" s="64"/>
      <c r="RP151" s="64"/>
      <c r="RQ151" s="64"/>
      <c r="RR151" s="64"/>
      <c r="RS151" s="64"/>
      <c r="RT151" s="64"/>
      <c r="RU151" s="64"/>
      <c r="RV151" s="64"/>
      <c r="RW151" s="64"/>
      <c r="RX151" s="64"/>
      <c r="RY151" s="64"/>
      <c r="RZ151" s="64"/>
      <c r="SA151" s="64"/>
      <c r="SB151" s="64"/>
      <c r="SC151" s="64"/>
      <c r="SD151" s="64"/>
      <c r="SE151" s="64"/>
      <c r="SF151" s="64"/>
      <c r="SG151" s="64"/>
      <c r="SH151" s="64"/>
      <c r="SI151" s="64"/>
      <c r="SJ151" s="64"/>
      <c r="SK151" s="64"/>
      <c r="SL151" s="64"/>
      <c r="SM151" s="64"/>
      <c r="SN151" s="64"/>
      <c r="SO151" s="64"/>
      <c r="SP151" s="64"/>
      <c r="SQ151" s="64"/>
      <c r="SR151" s="64"/>
      <c r="SS151" s="64"/>
      <c r="ST151" s="64"/>
      <c r="SU151" s="64"/>
      <c r="SV151" s="64"/>
      <c r="SW151" s="64"/>
      <c r="SX151" s="64"/>
      <c r="SY151" s="64"/>
      <c r="SZ151" s="64"/>
      <c r="TA151" s="64"/>
      <c r="TB151" s="64"/>
      <c r="TC151" s="64"/>
      <c r="TD151" s="64"/>
      <c r="TE151" s="64"/>
      <c r="TF151" s="64"/>
      <c r="TG151" s="64"/>
      <c r="TH151" s="64"/>
      <c r="TI151" s="64"/>
      <c r="TJ151" s="64"/>
      <c r="TK151" s="64"/>
      <c r="TL151" s="64"/>
      <c r="TM151" s="64"/>
      <c r="TN151" s="64"/>
      <c r="TO151" s="64"/>
      <c r="TP151" s="64"/>
      <c r="TQ151" s="64"/>
      <c r="TR151" s="64"/>
      <c r="TS151" s="64"/>
      <c r="TT151" s="64"/>
      <c r="TU151" s="64"/>
      <c r="TV151" s="64"/>
      <c r="TW151" s="64"/>
      <c r="TX151" s="64"/>
      <c r="TY151" s="64"/>
      <c r="TZ151" s="64"/>
      <c r="UA151" s="64"/>
      <c r="UB151" s="64"/>
      <c r="UC151" s="64"/>
      <c r="UD151" s="64"/>
      <c r="UE151" s="64"/>
      <c r="UF151" s="64"/>
      <c r="UG151" s="64"/>
      <c r="UH151" s="64"/>
      <c r="UI151" s="64"/>
      <c r="UJ151" s="64"/>
      <c r="UK151" s="64"/>
      <c r="UL151" s="64"/>
      <c r="UM151" s="64"/>
      <c r="UN151" s="64"/>
      <c r="UO151" s="64"/>
      <c r="UP151" s="64"/>
      <c r="UQ151" s="64"/>
      <c r="UR151" s="64"/>
      <c r="US151" s="64"/>
      <c r="UT151" s="64"/>
      <c r="UU151" s="64"/>
      <c r="UV151" s="64"/>
      <c r="UW151" s="64"/>
      <c r="UX151" s="64"/>
      <c r="UY151" s="64"/>
      <c r="UZ151" s="64"/>
      <c r="VA151" s="64"/>
      <c r="VB151" s="64"/>
      <c r="VC151" s="64"/>
      <c r="VD151" s="64"/>
      <c r="VE151" s="64"/>
      <c r="VF151" s="64"/>
      <c r="VG151" s="64"/>
      <c r="VH151" s="64"/>
      <c r="VI151" s="64"/>
      <c r="VJ151" s="64"/>
      <c r="VK151" s="64"/>
      <c r="VL151" s="64"/>
      <c r="VM151" s="64"/>
      <c r="VN151" s="64"/>
      <c r="VO151" s="64"/>
      <c r="VP151" s="64"/>
      <c r="VQ151" s="64"/>
      <c r="VR151" s="64"/>
      <c r="VS151" s="64"/>
      <c r="VT151" s="64"/>
      <c r="VU151" s="64"/>
      <c r="VV151" s="64"/>
      <c r="VW151" s="64"/>
      <c r="VX151" s="64"/>
      <c r="VY151" s="64"/>
      <c r="VZ151" s="64"/>
      <c r="WA151" s="64"/>
      <c r="WB151" s="64"/>
      <c r="WC151" s="64"/>
      <c r="WD151" s="64"/>
      <c r="WE151" s="64"/>
      <c r="WF151" s="64"/>
      <c r="WG151" s="64"/>
      <c r="WH151" s="64"/>
      <c r="WI151" s="64"/>
      <c r="WJ151" s="64"/>
      <c r="WK151" s="64"/>
      <c r="WL151" s="64"/>
      <c r="WM151" s="64"/>
      <c r="WN151" s="64"/>
      <c r="WO151" s="64"/>
      <c r="WP151" s="64"/>
      <c r="WQ151" s="64"/>
      <c r="WR151" s="64"/>
      <c r="WS151" s="64"/>
      <c r="WT151" s="64"/>
      <c r="WU151" s="64"/>
      <c r="WV151" s="64"/>
      <c r="WW151" s="64"/>
      <c r="WX151" s="64"/>
      <c r="WY151" s="64"/>
      <c r="WZ151" s="64"/>
      <c r="XA151" s="64"/>
      <c r="XB151" s="64"/>
      <c r="XC151" s="64"/>
      <c r="XD151" s="64"/>
      <c r="XE151" s="64"/>
      <c r="XF151" s="64"/>
      <c r="XG151" s="64"/>
      <c r="XH151" s="64"/>
      <c r="XI151" s="64"/>
      <c r="XJ151" s="64"/>
      <c r="XK151" s="64"/>
      <c r="XL151" s="64"/>
      <c r="XM151" s="64"/>
      <c r="XN151" s="64"/>
      <c r="XO151" s="64"/>
      <c r="XP151" s="64"/>
      <c r="XQ151" s="64"/>
      <c r="XR151" s="64"/>
      <c r="XS151" s="64"/>
      <c r="XT151" s="64"/>
      <c r="XU151" s="64"/>
      <c r="XV151" s="64"/>
      <c r="XW151" s="64"/>
      <c r="XX151" s="64"/>
      <c r="XY151" s="64"/>
      <c r="XZ151" s="64"/>
      <c r="YA151" s="64"/>
      <c r="YB151" s="64"/>
      <c r="YC151" s="64"/>
      <c r="YD151" s="64"/>
      <c r="YE151" s="64"/>
      <c r="YF151" s="64"/>
      <c r="YG151" s="64"/>
      <c r="YH151" s="64"/>
      <c r="YI151" s="64"/>
      <c r="YJ151" s="64"/>
      <c r="YK151" s="64"/>
      <c r="YL151" s="64"/>
      <c r="YM151" s="64"/>
      <c r="YN151" s="64"/>
      <c r="YO151" s="64"/>
      <c r="YP151" s="64"/>
      <c r="YQ151" s="64"/>
      <c r="YR151" s="64"/>
    </row>
    <row r="152" spans="1:668" s="175" customFormat="1" ht="15.75" x14ac:dyDescent="0.25">
      <c r="A152" s="173" t="s">
        <v>15</v>
      </c>
      <c r="B152" s="174">
        <v>1</v>
      </c>
      <c r="C152" s="110"/>
      <c r="D152" s="110"/>
      <c r="E152" s="98"/>
      <c r="F152" s="117">
        <f>F151</f>
        <v>115000</v>
      </c>
      <c r="G152" s="131">
        <f>G151</f>
        <v>3300.5</v>
      </c>
      <c r="H152" s="117">
        <f>H151</f>
        <v>15633.74</v>
      </c>
      <c r="I152" s="117">
        <f>I151</f>
        <v>3496</v>
      </c>
      <c r="J152" s="117"/>
      <c r="K152" s="117">
        <v>22430.240000000002</v>
      </c>
      <c r="L152" s="130">
        <v>92569.76</v>
      </c>
      <c r="M152" s="9"/>
      <c r="N152" s="9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2"/>
      <c r="EJ152" s="152"/>
      <c r="EK152" s="152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152"/>
      <c r="FF152" s="152"/>
      <c r="FG152" s="152"/>
      <c r="FH152" s="152"/>
      <c r="FI152" s="152"/>
      <c r="FJ152" s="152"/>
      <c r="FK152" s="152"/>
      <c r="FL152" s="152"/>
      <c r="FM152" s="152"/>
      <c r="FN152" s="152"/>
      <c r="FO152" s="152"/>
      <c r="FP152" s="152"/>
      <c r="FQ152" s="152"/>
      <c r="FR152" s="152"/>
      <c r="FS152" s="152"/>
      <c r="FT152" s="152"/>
      <c r="FU152" s="152"/>
      <c r="FV152" s="152"/>
      <c r="FW152" s="152"/>
      <c r="FX152" s="152"/>
      <c r="FY152" s="152"/>
      <c r="FZ152" s="152"/>
      <c r="GA152" s="152"/>
      <c r="GB152" s="152"/>
      <c r="GC152" s="152"/>
      <c r="GD152" s="152"/>
      <c r="GE152" s="152"/>
      <c r="GF152" s="152"/>
      <c r="GG152" s="152"/>
      <c r="GH152" s="152"/>
      <c r="GI152" s="152"/>
      <c r="GJ152" s="152"/>
      <c r="GK152" s="152"/>
      <c r="GL152" s="152"/>
      <c r="GM152" s="152"/>
      <c r="GN152" s="152"/>
      <c r="GO152" s="152"/>
      <c r="GP152" s="152"/>
      <c r="GQ152" s="152"/>
      <c r="GR152" s="152"/>
      <c r="GS152" s="152"/>
      <c r="GT152" s="152"/>
      <c r="GU152" s="152"/>
      <c r="GV152" s="152"/>
      <c r="GW152" s="152"/>
      <c r="GX152" s="152"/>
      <c r="GY152" s="152"/>
      <c r="GZ152" s="152"/>
      <c r="HA152" s="152"/>
      <c r="HB152" s="152"/>
      <c r="HC152" s="152"/>
      <c r="HD152" s="152"/>
      <c r="HE152" s="152"/>
      <c r="HF152" s="152"/>
      <c r="HG152" s="152"/>
      <c r="HH152" s="152"/>
      <c r="HI152" s="152"/>
      <c r="HJ152" s="152"/>
      <c r="HK152" s="152"/>
      <c r="HL152" s="152"/>
      <c r="HM152" s="152"/>
      <c r="HN152" s="152"/>
      <c r="HO152" s="152"/>
      <c r="HP152" s="152"/>
      <c r="HQ152" s="152"/>
      <c r="HR152" s="152"/>
      <c r="HS152" s="152"/>
      <c r="HT152" s="152"/>
      <c r="HU152" s="152"/>
      <c r="HV152" s="152"/>
      <c r="HW152" s="152"/>
      <c r="HX152" s="152"/>
      <c r="HY152" s="152"/>
      <c r="HZ152" s="152"/>
      <c r="IA152" s="152"/>
      <c r="IB152" s="152"/>
      <c r="IC152" s="152"/>
      <c r="ID152" s="152"/>
      <c r="IE152" s="152"/>
      <c r="IF152" s="152"/>
      <c r="IG152" s="152"/>
      <c r="IH152" s="152"/>
      <c r="II152" s="152"/>
      <c r="IJ152" s="152"/>
      <c r="IK152" s="152"/>
      <c r="IL152" s="152"/>
      <c r="IM152" s="152"/>
      <c r="IN152" s="152"/>
      <c r="IO152" s="152"/>
      <c r="IP152" s="152"/>
      <c r="IQ152" s="152"/>
      <c r="IR152" s="152"/>
      <c r="IS152" s="152"/>
      <c r="IT152" s="152"/>
      <c r="IU152" s="152"/>
      <c r="IV152" s="152"/>
      <c r="IW152" s="152"/>
      <c r="IX152" s="152"/>
      <c r="IY152" s="152"/>
      <c r="IZ152" s="152"/>
      <c r="JA152" s="152"/>
      <c r="JB152" s="152"/>
      <c r="JC152" s="152"/>
      <c r="JD152" s="152"/>
      <c r="JE152" s="152"/>
      <c r="JF152" s="152"/>
      <c r="JG152" s="152"/>
      <c r="JH152" s="152"/>
      <c r="JI152" s="152"/>
      <c r="JJ152" s="152"/>
      <c r="JK152" s="152"/>
      <c r="JL152" s="152"/>
      <c r="JM152" s="152"/>
      <c r="JN152" s="152"/>
      <c r="JO152" s="152"/>
      <c r="JP152" s="152"/>
      <c r="JQ152" s="152"/>
      <c r="JR152" s="152"/>
      <c r="JS152" s="152"/>
      <c r="JT152" s="152"/>
      <c r="JU152" s="152"/>
      <c r="JV152" s="152"/>
      <c r="JW152" s="152"/>
      <c r="JX152" s="152"/>
      <c r="JY152" s="152"/>
      <c r="JZ152" s="152"/>
      <c r="KA152" s="152"/>
      <c r="KB152" s="152"/>
      <c r="KC152" s="152"/>
      <c r="KD152" s="152"/>
      <c r="KE152" s="152"/>
      <c r="KF152" s="152"/>
      <c r="KG152" s="152"/>
      <c r="KH152" s="152"/>
      <c r="KI152" s="152"/>
      <c r="KJ152" s="152"/>
      <c r="KK152" s="152"/>
      <c r="KL152" s="152"/>
      <c r="KM152" s="152"/>
      <c r="KN152" s="152"/>
      <c r="KO152" s="152"/>
      <c r="KP152" s="152"/>
      <c r="KQ152" s="152"/>
      <c r="KR152" s="152"/>
      <c r="KS152" s="152"/>
      <c r="KT152" s="152"/>
      <c r="KU152" s="152"/>
      <c r="KV152" s="152"/>
      <c r="KW152" s="152"/>
      <c r="KX152" s="152"/>
      <c r="KY152" s="152"/>
      <c r="KZ152" s="152"/>
      <c r="LA152" s="152"/>
      <c r="LB152" s="152"/>
      <c r="LC152" s="152"/>
      <c r="LD152" s="152"/>
      <c r="LE152" s="152"/>
      <c r="LF152" s="152"/>
      <c r="LG152" s="152"/>
      <c r="LH152" s="152"/>
      <c r="LI152" s="152"/>
      <c r="LJ152" s="152"/>
      <c r="LK152" s="152"/>
      <c r="LL152" s="152"/>
      <c r="LM152" s="152"/>
      <c r="LN152" s="152"/>
      <c r="LO152" s="152"/>
      <c r="LP152" s="152"/>
      <c r="LQ152" s="152"/>
      <c r="LR152" s="152"/>
      <c r="LS152" s="152"/>
      <c r="LT152" s="152"/>
      <c r="LU152" s="152"/>
      <c r="LV152" s="152"/>
      <c r="LW152" s="152"/>
      <c r="LX152" s="152"/>
      <c r="LY152" s="152"/>
      <c r="LZ152" s="152"/>
      <c r="MA152" s="152"/>
      <c r="MB152" s="152"/>
      <c r="MC152" s="152"/>
      <c r="MD152" s="152"/>
      <c r="ME152" s="152"/>
      <c r="MF152" s="152"/>
      <c r="MG152" s="152"/>
      <c r="MH152" s="152"/>
      <c r="MI152" s="152"/>
      <c r="MJ152" s="152"/>
      <c r="MK152" s="152"/>
      <c r="ML152" s="152"/>
      <c r="MM152" s="152"/>
      <c r="MN152" s="152"/>
      <c r="MO152" s="152"/>
      <c r="MP152" s="152"/>
      <c r="MQ152" s="152"/>
      <c r="MR152" s="152"/>
      <c r="MS152" s="152"/>
      <c r="MT152" s="152"/>
      <c r="MU152" s="152"/>
      <c r="MV152" s="152"/>
      <c r="MW152" s="152"/>
      <c r="MX152" s="152"/>
      <c r="MY152" s="152"/>
      <c r="MZ152" s="152"/>
      <c r="NA152" s="152"/>
      <c r="NB152" s="152"/>
      <c r="NC152" s="152"/>
      <c r="ND152" s="152"/>
      <c r="NE152" s="152"/>
      <c r="NF152" s="152"/>
      <c r="NG152" s="152"/>
      <c r="NH152" s="152"/>
      <c r="NI152" s="152"/>
      <c r="NJ152" s="152"/>
      <c r="NK152" s="152"/>
      <c r="NL152" s="152"/>
      <c r="NM152" s="152"/>
      <c r="NN152" s="152"/>
      <c r="NO152" s="152"/>
      <c r="NP152" s="152"/>
      <c r="NQ152" s="152"/>
      <c r="NR152" s="152"/>
      <c r="NS152" s="152"/>
      <c r="NT152" s="152"/>
      <c r="NU152" s="152"/>
      <c r="NV152" s="152"/>
      <c r="NW152" s="152"/>
      <c r="NX152" s="152"/>
      <c r="NY152" s="152"/>
      <c r="NZ152" s="152"/>
      <c r="OA152" s="152"/>
      <c r="OB152" s="152"/>
      <c r="OC152" s="152"/>
      <c r="OD152" s="152"/>
      <c r="OE152" s="152"/>
      <c r="OF152" s="152"/>
      <c r="OG152" s="152"/>
      <c r="OH152" s="152"/>
      <c r="OI152" s="152"/>
      <c r="OJ152" s="152"/>
      <c r="OK152" s="152"/>
      <c r="OL152" s="152"/>
      <c r="OM152" s="152"/>
      <c r="ON152" s="152"/>
      <c r="OO152" s="152"/>
      <c r="OP152" s="152"/>
      <c r="OQ152" s="152"/>
      <c r="OR152" s="152"/>
      <c r="OS152" s="152"/>
      <c r="OT152" s="152"/>
      <c r="OU152" s="152"/>
      <c r="OV152" s="152"/>
      <c r="OW152" s="152"/>
      <c r="OX152" s="152"/>
      <c r="OY152" s="152"/>
      <c r="OZ152" s="152"/>
      <c r="PA152" s="152"/>
      <c r="PB152" s="152"/>
      <c r="PC152" s="152"/>
      <c r="PD152" s="152"/>
      <c r="PE152" s="152"/>
      <c r="PF152" s="152"/>
      <c r="PG152" s="152"/>
      <c r="PH152" s="152"/>
      <c r="PI152" s="152"/>
      <c r="PJ152" s="152"/>
      <c r="PK152" s="152"/>
      <c r="PL152" s="152"/>
      <c r="PM152" s="152"/>
      <c r="PN152" s="152"/>
      <c r="PO152" s="152"/>
      <c r="PP152" s="152"/>
      <c r="PQ152" s="152"/>
      <c r="PR152" s="152"/>
      <c r="PS152" s="152"/>
      <c r="PT152" s="152"/>
      <c r="PU152" s="152"/>
      <c r="PV152" s="152"/>
      <c r="PW152" s="152"/>
      <c r="PX152" s="152"/>
      <c r="PY152" s="152"/>
      <c r="PZ152" s="152"/>
      <c r="QA152" s="152"/>
      <c r="QB152" s="152"/>
      <c r="QC152" s="152"/>
      <c r="QD152" s="152"/>
      <c r="QE152" s="152"/>
      <c r="QF152" s="152"/>
      <c r="QG152" s="152"/>
      <c r="QH152" s="152"/>
      <c r="QI152" s="152"/>
      <c r="QJ152" s="152"/>
      <c r="QK152" s="152"/>
      <c r="QL152" s="152"/>
      <c r="QM152" s="152"/>
      <c r="QN152" s="152"/>
      <c r="QO152" s="152"/>
      <c r="QP152" s="152"/>
      <c r="QQ152" s="152"/>
      <c r="QR152" s="152"/>
      <c r="QS152" s="152"/>
      <c r="QT152" s="152"/>
      <c r="QU152" s="152"/>
      <c r="QV152" s="152"/>
      <c r="QW152" s="152"/>
      <c r="QX152" s="152"/>
      <c r="QY152" s="152"/>
      <c r="QZ152" s="152"/>
      <c r="RA152" s="152"/>
      <c r="RB152" s="152"/>
      <c r="RC152" s="152"/>
      <c r="RD152" s="152"/>
      <c r="RE152" s="152"/>
      <c r="RF152" s="152"/>
      <c r="RG152" s="152"/>
      <c r="RH152" s="152"/>
      <c r="RI152" s="152"/>
      <c r="RJ152" s="152"/>
      <c r="RK152" s="152"/>
      <c r="RL152" s="152"/>
      <c r="RM152" s="152"/>
      <c r="RN152" s="152"/>
      <c r="RO152" s="152"/>
      <c r="RP152" s="152"/>
      <c r="RQ152" s="152"/>
      <c r="RR152" s="152"/>
      <c r="RS152" s="152"/>
      <c r="RT152" s="152"/>
      <c r="RU152" s="152"/>
      <c r="RV152" s="152"/>
      <c r="RW152" s="152"/>
      <c r="RX152" s="152"/>
      <c r="RY152" s="152"/>
      <c r="RZ152" s="152"/>
      <c r="SA152" s="152"/>
      <c r="SB152" s="152"/>
      <c r="SC152" s="152"/>
      <c r="SD152" s="152"/>
      <c r="SE152" s="152"/>
      <c r="SF152" s="152"/>
      <c r="SG152" s="152"/>
      <c r="SH152" s="152"/>
      <c r="SI152" s="152"/>
      <c r="SJ152" s="152"/>
      <c r="SK152" s="152"/>
      <c r="SL152" s="152"/>
      <c r="SM152" s="152"/>
      <c r="SN152" s="152"/>
      <c r="SO152" s="152"/>
      <c r="SP152" s="152"/>
      <c r="SQ152" s="152"/>
      <c r="SR152" s="152"/>
      <c r="SS152" s="152"/>
      <c r="ST152" s="152"/>
      <c r="SU152" s="152"/>
      <c r="SV152" s="152"/>
      <c r="SW152" s="152"/>
      <c r="SX152" s="152"/>
      <c r="SY152" s="152"/>
      <c r="SZ152" s="152"/>
      <c r="TA152" s="152"/>
      <c r="TB152" s="152"/>
      <c r="TC152" s="152"/>
      <c r="TD152" s="152"/>
      <c r="TE152" s="152"/>
      <c r="TF152" s="152"/>
      <c r="TG152" s="152"/>
      <c r="TH152" s="152"/>
      <c r="TI152" s="152"/>
      <c r="TJ152" s="152"/>
      <c r="TK152" s="152"/>
      <c r="TL152" s="152"/>
      <c r="TM152" s="152"/>
      <c r="TN152" s="152"/>
      <c r="TO152" s="152"/>
      <c r="TP152" s="152"/>
      <c r="TQ152" s="152"/>
      <c r="TR152" s="152"/>
      <c r="TS152" s="152"/>
      <c r="TT152" s="152"/>
      <c r="TU152" s="152"/>
      <c r="TV152" s="152"/>
      <c r="TW152" s="152"/>
      <c r="TX152" s="152"/>
      <c r="TY152" s="152"/>
      <c r="TZ152" s="152"/>
      <c r="UA152" s="152"/>
      <c r="UB152" s="152"/>
      <c r="UC152" s="152"/>
      <c r="UD152" s="152"/>
      <c r="UE152" s="152"/>
      <c r="UF152" s="152"/>
      <c r="UG152" s="152"/>
      <c r="UH152" s="152"/>
      <c r="UI152" s="152"/>
      <c r="UJ152" s="152"/>
      <c r="UK152" s="152"/>
      <c r="UL152" s="152"/>
      <c r="UM152" s="152"/>
      <c r="UN152" s="152"/>
      <c r="UO152" s="152"/>
      <c r="UP152" s="152"/>
      <c r="UQ152" s="152"/>
      <c r="UR152" s="152"/>
      <c r="US152" s="152"/>
      <c r="UT152" s="152"/>
      <c r="UU152" s="152"/>
      <c r="UV152" s="152"/>
      <c r="UW152" s="152"/>
      <c r="UX152" s="152"/>
      <c r="UY152" s="152"/>
      <c r="UZ152" s="152"/>
      <c r="VA152" s="152"/>
      <c r="VB152" s="152"/>
      <c r="VC152" s="152"/>
      <c r="VD152" s="152"/>
      <c r="VE152" s="152"/>
      <c r="VF152" s="152"/>
      <c r="VG152" s="152"/>
      <c r="VH152" s="152"/>
      <c r="VI152" s="152"/>
      <c r="VJ152" s="152"/>
      <c r="VK152" s="152"/>
      <c r="VL152" s="152"/>
      <c r="VM152" s="152"/>
      <c r="VN152" s="152"/>
      <c r="VO152" s="152"/>
      <c r="VP152" s="152"/>
      <c r="VQ152" s="152"/>
      <c r="VR152" s="152"/>
      <c r="VS152" s="152"/>
      <c r="VT152" s="152"/>
      <c r="VU152" s="152"/>
      <c r="VV152" s="152"/>
      <c r="VW152" s="152"/>
      <c r="VX152" s="152"/>
      <c r="VY152" s="152"/>
      <c r="VZ152" s="152"/>
      <c r="WA152" s="152"/>
      <c r="WB152" s="152"/>
      <c r="WC152" s="152"/>
      <c r="WD152" s="152"/>
      <c r="WE152" s="152"/>
      <c r="WF152" s="152"/>
      <c r="WG152" s="152"/>
      <c r="WH152" s="152"/>
      <c r="WI152" s="152"/>
      <c r="WJ152" s="152"/>
      <c r="WK152" s="152"/>
      <c r="WL152" s="152"/>
      <c r="WM152" s="152"/>
      <c r="WN152" s="152"/>
      <c r="WO152" s="152"/>
      <c r="WP152" s="152"/>
      <c r="WQ152" s="152"/>
      <c r="WR152" s="152"/>
      <c r="WS152" s="152"/>
      <c r="WT152" s="152"/>
      <c r="WU152" s="152"/>
      <c r="WV152" s="152"/>
      <c r="WW152" s="152"/>
      <c r="WX152" s="152"/>
      <c r="WY152" s="152"/>
      <c r="WZ152" s="152"/>
      <c r="XA152" s="152"/>
      <c r="XB152" s="152"/>
      <c r="XC152" s="152"/>
      <c r="XD152" s="152"/>
      <c r="XE152" s="152"/>
      <c r="XF152" s="152"/>
      <c r="XG152" s="152"/>
      <c r="XH152" s="152"/>
      <c r="XI152" s="152"/>
      <c r="XJ152" s="152"/>
      <c r="XK152" s="152"/>
      <c r="XL152" s="152"/>
      <c r="XM152" s="152"/>
      <c r="XN152" s="152"/>
      <c r="XO152" s="152"/>
      <c r="XP152" s="152"/>
      <c r="XQ152" s="152"/>
      <c r="XR152" s="152"/>
      <c r="XS152" s="152"/>
      <c r="XT152" s="152"/>
      <c r="XU152" s="152"/>
      <c r="XV152" s="152"/>
      <c r="XW152" s="152"/>
      <c r="XX152" s="152"/>
      <c r="XY152" s="152"/>
      <c r="XZ152" s="152"/>
      <c r="YA152" s="152"/>
      <c r="YB152" s="152"/>
      <c r="YC152" s="152"/>
      <c r="YD152" s="152"/>
      <c r="YE152" s="152"/>
      <c r="YF152" s="152"/>
      <c r="YG152" s="152"/>
      <c r="YH152" s="152"/>
      <c r="YI152" s="152"/>
      <c r="YJ152" s="152"/>
      <c r="YK152" s="152"/>
      <c r="YL152" s="152"/>
      <c r="YM152" s="152"/>
      <c r="YN152" s="152"/>
      <c r="YO152" s="152"/>
      <c r="YP152" s="152"/>
      <c r="YQ152" s="152"/>
      <c r="YR152" s="152"/>
    </row>
    <row r="153" spans="1:668" s="9" customFormat="1" ht="15.75" x14ac:dyDescent="0.25">
      <c r="A153" s="161" t="s">
        <v>154</v>
      </c>
      <c r="B153" s="155"/>
      <c r="C153" s="156"/>
      <c r="D153" s="156"/>
      <c r="E153" s="102"/>
      <c r="F153" s="157"/>
      <c r="G153" s="158"/>
      <c r="H153" s="157"/>
      <c r="I153" s="157"/>
      <c r="J153" s="157"/>
      <c r="K153" s="157"/>
      <c r="L153" s="159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  <c r="IW153" s="67"/>
      <c r="IX153" s="67"/>
      <c r="IY153" s="67"/>
      <c r="IZ153" s="67"/>
      <c r="JA153" s="67"/>
      <c r="JB153" s="67"/>
      <c r="JC153" s="67"/>
      <c r="JD153" s="67"/>
      <c r="JE153" s="67"/>
      <c r="JF153" s="67"/>
      <c r="JG153" s="67"/>
      <c r="JH153" s="67"/>
      <c r="JI153" s="67"/>
      <c r="JJ153" s="67"/>
      <c r="JK153" s="67"/>
      <c r="JL153" s="67"/>
      <c r="JM153" s="67"/>
      <c r="JN153" s="67"/>
      <c r="JO153" s="67"/>
      <c r="JP153" s="67"/>
      <c r="JQ153" s="67"/>
      <c r="JR153" s="67"/>
      <c r="JS153" s="67"/>
      <c r="JT153" s="67"/>
      <c r="JU153" s="67"/>
      <c r="JV153" s="67"/>
      <c r="JW153" s="67"/>
      <c r="JX153" s="67"/>
      <c r="JY153" s="67"/>
      <c r="JZ153" s="67"/>
      <c r="KA153" s="67"/>
      <c r="KB153" s="67"/>
      <c r="KC153" s="67"/>
      <c r="KD153" s="67"/>
      <c r="KE153" s="67"/>
      <c r="KF153" s="67"/>
      <c r="KG153" s="67"/>
      <c r="KH153" s="67"/>
      <c r="KI153" s="67"/>
      <c r="KJ153" s="67"/>
      <c r="KK153" s="67"/>
      <c r="KL153" s="67"/>
      <c r="KM153" s="67"/>
      <c r="KN153" s="67"/>
      <c r="KO153" s="67"/>
      <c r="KP153" s="67"/>
      <c r="KQ153" s="67"/>
      <c r="KR153" s="67"/>
      <c r="KS153" s="67"/>
      <c r="KT153" s="67"/>
      <c r="KU153" s="67"/>
      <c r="KV153" s="67"/>
      <c r="KW153" s="67"/>
      <c r="KX153" s="67"/>
      <c r="KY153" s="67"/>
      <c r="KZ153" s="67"/>
      <c r="LA153" s="67"/>
      <c r="LB153" s="67"/>
      <c r="LC153" s="67"/>
      <c r="LD153" s="67"/>
      <c r="LE153" s="67"/>
      <c r="LF153" s="67"/>
      <c r="LG153" s="67"/>
      <c r="LH153" s="67"/>
      <c r="LI153" s="67"/>
      <c r="LJ153" s="67"/>
      <c r="LK153" s="67"/>
      <c r="LL153" s="67"/>
      <c r="LM153" s="67"/>
      <c r="LN153" s="67"/>
      <c r="LO153" s="67"/>
      <c r="LP153" s="67"/>
      <c r="LQ153" s="67"/>
      <c r="LR153" s="67"/>
      <c r="LS153" s="67"/>
      <c r="LT153" s="67"/>
      <c r="LU153" s="67"/>
      <c r="LV153" s="67"/>
      <c r="LW153" s="67"/>
      <c r="LX153" s="67"/>
      <c r="LY153" s="67"/>
      <c r="LZ153" s="67"/>
      <c r="MA153" s="67"/>
      <c r="MB153" s="67"/>
      <c r="MC153" s="67"/>
      <c r="MD153" s="67"/>
      <c r="ME153" s="67"/>
      <c r="MF153" s="67"/>
      <c r="MG153" s="67"/>
      <c r="MH153" s="67"/>
      <c r="MI153" s="67"/>
      <c r="MJ153" s="67"/>
      <c r="MK153" s="67"/>
      <c r="ML153" s="67"/>
      <c r="MM153" s="67"/>
      <c r="MN153" s="67"/>
      <c r="MO153" s="67"/>
      <c r="MP153" s="67"/>
      <c r="MQ153" s="67"/>
      <c r="MR153" s="67"/>
      <c r="MS153" s="67"/>
      <c r="MT153" s="67"/>
      <c r="MU153" s="67"/>
      <c r="MV153" s="67"/>
      <c r="MW153" s="67"/>
      <c r="MX153" s="67"/>
      <c r="MY153" s="67"/>
      <c r="MZ153" s="67"/>
      <c r="NA153" s="67"/>
      <c r="NB153" s="67"/>
      <c r="NC153" s="67"/>
      <c r="ND153" s="67"/>
      <c r="NE153" s="67"/>
      <c r="NF153" s="67"/>
      <c r="NG153" s="67"/>
      <c r="NH153" s="67"/>
      <c r="NI153" s="67"/>
      <c r="NJ153" s="67"/>
      <c r="NK153" s="67"/>
      <c r="NL153" s="67"/>
      <c r="NM153" s="67"/>
      <c r="NN153" s="67"/>
      <c r="NO153" s="67"/>
      <c r="NP153" s="67"/>
      <c r="NQ153" s="67"/>
      <c r="NR153" s="67"/>
      <c r="NS153" s="67"/>
      <c r="NT153" s="67"/>
      <c r="NU153" s="67"/>
      <c r="NV153" s="67"/>
      <c r="NW153" s="67"/>
      <c r="NX153" s="67"/>
      <c r="NY153" s="67"/>
      <c r="NZ153" s="67"/>
      <c r="OA153" s="67"/>
      <c r="OB153" s="67"/>
      <c r="OC153" s="67"/>
      <c r="OD153" s="67"/>
      <c r="OE153" s="67"/>
      <c r="OF153" s="67"/>
      <c r="OG153" s="67"/>
      <c r="OH153" s="67"/>
      <c r="OI153" s="67"/>
      <c r="OJ153" s="67"/>
      <c r="OK153" s="67"/>
      <c r="OL153" s="67"/>
      <c r="OM153" s="67"/>
      <c r="ON153" s="67"/>
      <c r="OO153" s="67"/>
      <c r="OP153" s="67"/>
      <c r="OQ153" s="67"/>
      <c r="OR153" s="67"/>
      <c r="OS153" s="67"/>
      <c r="OT153" s="67"/>
      <c r="OU153" s="67"/>
      <c r="OV153" s="67"/>
      <c r="OW153" s="67"/>
      <c r="OX153" s="67"/>
      <c r="OY153" s="67"/>
      <c r="OZ153" s="67"/>
      <c r="PA153" s="67"/>
      <c r="PB153" s="67"/>
      <c r="PC153" s="67"/>
      <c r="PD153" s="67"/>
      <c r="PE153" s="67"/>
      <c r="PF153" s="67"/>
      <c r="PG153" s="67"/>
      <c r="PH153" s="67"/>
      <c r="PI153" s="67"/>
      <c r="PJ153" s="67"/>
      <c r="PK153" s="67"/>
      <c r="PL153" s="67"/>
      <c r="PM153" s="67"/>
      <c r="PN153" s="67"/>
      <c r="PO153" s="67"/>
      <c r="PP153" s="67"/>
      <c r="PQ153" s="67"/>
      <c r="PR153" s="67"/>
      <c r="PS153" s="67"/>
      <c r="PT153" s="67"/>
      <c r="PU153" s="67"/>
      <c r="PV153" s="67"/>
      <c r="PW153" s="67"/>
      <c r="PX153" s="67"/>
      <c r="PY153" s="67"/>
      <c r="PZ153" s="67"/>
      <c r="QA153" s="67"/>
      <c r="QB153" s="67"/>
      <c r="QC153" s="67"/>
      <c r="QD153" s="67"/>
      <c r="QE153" s="67"/>
      <c r="QF153" s="67"/>
      <c r="QG153" s="67"/>
      <c r="QH153" s="67"/>
      <c r="QI153" s="67"/>
      <c r="QJ153" s="67"/>
      <c r="QK153" s="67"/>
      <c r="QL153" s="67"/>
      <c r="QM153" s="67"/>
      <c r="QN153" s="67"/>
      <c r="QO153" s="67"/>
      <c r="QP153" s="67"/>
      <c r="QQ153" s="67"/>
      <c r="QR153" s="67"/>
      <c r="QS153" s="67"/>
      <c r="QT153" s="67"/>
      <c r="QU153" s="67"/>
      <c r="QV153" s="67"/>
      <c r="QW153" s="67"/>
      <c r="QX153" s="67"/>
      <c r="QY153" s="67"/>
      <c r="QZ153" s="67"/>
      <c r="RA153" s="67"/>
      <c r="RB153" s="67"/>
      <c r="RC153" s="67"/>
      <c r="RD153" s="67"/>
      <c r="RE153" s="67"/>
      <c r="RF153" s="67"/>
      <c r="RG153" s="67"/>
      <c r="RH153" s="67"/>
      <c r="RI153" s="67"/>
      <c r="RJ153" s="67"/>
      <c r="RK153" s="67"/>
      <c r="RL153" s="67"/>
      <c r="RM153" s="67"/>
      <c r="RN153" s="67"/>
      <c r="RO153" s="67"/>
      <c r="RP153" s="67"/>
      <c r="RQ153" s="67"/>
      <c r="RR153" s="67"/>
      <c r="RS153" s="67"/>
      <c r="RT153" s="67"/>
      <c r="RU153" s="67"/>
      <c r="RV153" s="67"/>
      <c r="RW153" s="67"/>
      <c r="RX153" s="67"/>
      <c r="RY153" s="67"/>
      <c r="RZ153" s="67"/>
      <c r="SA153" s="67"/>
      <c r="SB153" s="67"/>
      <c r="SC153" s="67"/>
      <c r="SD153" s="67"/>
      <c r="SE153" s="67"/>
      <c r="SF153" s="67"/>
      <c r="SG153" s="67"/>
      <c r="SH153" s="67"/>
      <c r="SI153" s="67"/>
      <c r="SJ153" s="67"/>
      <c r="SK153" s="67"/>
      <c r="SL153" s="67"/>
      <c r="SM153" s="67"/>
      <c r="SN153" s="67"/>
      <c r="SO153" s="67"/>
      <c r="SP153" s="67"/>
      <c r="SQ153" s="67"/>
      <c r="SR153" s="67"/>
      <c r="SS153" s="67"/>
      <c r="ST153" s="67"/>
      <c r="SU153" s="67"/>
      <c r="SV153" s="67"/>
      <c r="SW153" s="67"/>
      <c r="SX153" s="67"/>
      <c r="SY153" s="67"/>
      <c r="SZ153" s="67"/>
      <c r="TA153" s="67"/>
      <c r="TB153" s="67"/>
      <c r="TC153" s="67"/>
      <c r="TD153" s="67"/>
      <c r="TE153" s="67"/>
      <c r="TF153" s="67"/>
      <c r="TG153" s="67"/>
      <c r="TH153" s="67"/>
      <c r="TI153" s="67"/>
      <c r="TJ153" s="67"/>
      <c r="TK153" s="67"/>
      <c r="TL153" s="67"/>
      <c r="TM153" s="67"/>
      <c r="TN153" s="67"/>
      <c r="TO153" s="67"/>
      <c r="TP153" s="67"/>
      <c r="TQ153" s="67"/>
      <c r="TR153" s="67"/>
      <c r="TS153" s="67"/>
      <c r="TT153" s="67"/>
      <c r="TU153" s="67"/>
      <c r="TV153" s="67"/>
      <c r="TW153" s="67"/>
      <c r="TX153" s="67"/>
      <c r="TY153" s="67"/>
      <c r="TZ153" s="67"/>
      <c r="UA153" s="67"/>
      <c r="UB153" s="67"/>
      <c r="UC153" s="67"/>
      <c r="UD153" s="67"/>
      <c r="UE153" s="67"/>
      <c r="UF153" s="67"/>
      <c r="UG153" s="67"/>
      <c r="UH153" s="67"/>
      <c r="UI153" s="67"/>
      <c r="UJ153" s="67"/>
      <c r="UK153" s="67"/>
      <c r="UL153" s="67"/>
      <c r="UM153" s="67"/>
      <c r="UN153" s="67"/>
      <c r="UO153" s="67"/>
      <c r="UP153" s="67"/>
      <c r="UQ153" s="67"/>
      <c r="UR153" s="67"/>
      <c r="US153" s="67"/>
      <c r="UT153" s="67"/>
      <c r="UU153" s="67"/>
      <c r="UV153" s="67"/>
      <c r="UW153" s="67"/>
      <c r="UX153" s="67"/>
      <c r="UY153" s="67"/>
      <c r="UZ153" s="67"/>
      <c r="VA153" s="67"/>
      <c r="VB153" s="67"/>
      <c r="VC153" s="67"/>
      <c r="VD153" s="67"/>
      <c r="VE153" s="67"/>
      <c r="VF153" s="67"/>
      <c r="VG153" s="67"/>
      <c r="VH153" s="67"/>
      <c r="VI153" s="67"/>
      <c r="VJ153" s="67"/>
      <c r="VK153" s="67"/>
      <c r="VL153" s="67"/>
      <c r="VM153" s="67"/>
      <c r="VN153" s="67"/>
      <c r="VO153" s="67"/>
      <c r="VP153" s="67"/>
      <c r="VQ153" s="67"/>
      <c r="VR153" s="67"/>
      <c r="VS153" s="67"/>
      <c r="VT153" s="67"/>
      <c r="VU153" s="67"/>
      <c r="VV153" s="67"/>
      <c r="VW153" s="67"/>
      <c r="VX153" s="67"/>
      <c r="VY153" s="67"/>
      <c r="VZ153" s="67"/>
      <c r="WA153" s="67"/>
      <c r="WB153" s="67"/>
      <c r="WC153" s="67"/>
      <c r="WD153" s="67"/>
      <c r="WE153" s="67"/>
      <c r="WF153" s="67"/>
      <c r="WG153" s="67"/>
      <c r="WH153" s="67"/>
      <c r="WI153" s="67"/>
      <c r="WJ153" s="67"/>
      <c r="WK153" s="67"/>
      <c r="WL153" s="67"/>
      <c r="WM153" s="67"/>
      <c r="WN153" s="67"/>
      <c r="WO153" s="67"/>
      <c r="WP153" s="67"/>
      <c r="WQ153" s="67"/>
      <c r="WR153" s="67"/>
      <c r="WS153" s="67"/>
      <c r="WT153" s="67"/>
      <c r="WU153" s="67"/>
      <c r="WV153" s="67"/>
      <c r="WW153" s="67"/>
      <c r="WX153" s="67"/>
      <c r="WY153" s="67"/>
      <c r="WZ153" s="67"/>
      <c r="XA153" s="67"/>
      <c r="XB153" s="67"/>
      <c r="XC153" s="67"/>
      <c r="XD153" s="67"/>
      <c r="XE153" s="67"/>
      <c r="XF153" s="67"/>
      <c r="XG153" s="67"/>
      <c r="XH153" s="67"/>
      <c r="XI153" s="67"/>
      <c r="XJ153" s="67"/>
      <c r="XK153" s="67"/>
      <c r="XL153" s="67"/>
      <c r="XM153" s="67"/>
      <c r="XN153" s="67"/>
      <c r="XO153" s="67"/>
      <c r="XP153" s="67"/>
      <c r="XQ153" s="67"/>
      <c r="XR153" s="67"/>
      <c r="XS153" s="67"/>
      <c r="XT153" s="67"/>
      <c r="XU153" s="67"/>
      <c r="XV153" s="67"/>
      <c r="XW153" s="67"/>
      <c r="XX153" s="67"/>
      <c r="XY153" s="67"/>
      <c r="XZ153" s="67"/>
      <c r="YA153" s="67"/>
      <c r="YB153" s="67"/>
      <c r="YC153" s="67"/>
      <c r="YD153" s="67"/>
      <c r="YE153" s="67"/>
      <c r="YF153" s="67"/>
      <c r="YG153" s="67"/>
      <c r="YH153" s="67"/>
      <c r="YI153" s="67"/>
      <c r="YJ153" s="67"/>
      <c r="YK153" s="67"/>
      <c r="YL153" s="67"/>
      <c r="YM153" s="67"/>
      <c r="YN153" s="67"/>
      <c r="YO153" s="67"/>
      <c r="YP153" s="67"/>
      <c r="YQ153" s="67"/>
      <c r="YR153" s="67"/>
    </row>
    <row r="154" spans="1:668" s="9" customFormat="1" ht="15.75" x14ac:dyDescent="0.25">
      <c r="A154" s="44" t="s">
        <v>155</v>
      </c>
      <c r="B154" s="155" t="s">
        <v>113</v>
      </c>
      <c r="C154" s="156" t="s">
        <v>87</v>
      </c>
      <c r="D154" s="163">
        <v>44470</v>
      </c>
      <c r="E154" s="164">
        <v>44561</v>
      </c>
      <c r="F154" s="165">
        <v>89000</v>
      </c>
      <c r="G154" s="169">
        <v>2568.65</v>
      </c>
      <c r="H154" s="165">
        <v>9635.51</v>
      </c>
      <c r="I154" s="165">
        <v>2720.8</v>
      </c>
      <c r="J154" s="165">
        <v>0</v>
      </c>
      <c r="K154" s="165">
        <v>17008.310000000001</v>
      </c>
      <c r="L154" s="172">
        <v>72491.69</v>
      </c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  <c r="IT154" s="67"/>
      <c r="IU154" s="67"/>
      <c r="IV154" s="67"/>
      <c r="IW154" s="67"/>
      <c r="IX154" s="67"/>
      <c r="IY154" s="67"/>
      <c r="IZ154" s="67"/>
      <c r="JA154" s="67"/>
      <c r="JB154" s="67"/>
      <c r="JC154" s="67"/>
      <c r="JD154" s="67"/>
      <c r="JE154" s="67"/>
      <c r="JF154" s="67"/>
      <c r="JG154" s="67"/>
      <c r="JH154" s="67"/>
      <c r="JI154" s="67"/>
      <c r="JJ154" s="67"/>
      <c r="JK154" s="67"/>
      <c r="JL154" s="67"/>
      <c r="JM154" s="67"/>
      <c r="JN154" s="67"/>
      <c r="JO154" s="67"/>
      <c r="JP154" s="67"/>
      <c r="JQ154" s="67"/>
      <c r="JR154" s="67"/>
      <c r="JS154" s="67"/>
      <c r="JT154" s="67"/>
      <c r="JU154" s="67"/>
      <c r="JV154" s="67"/>
      <c r="JW154" s="67"/>
      <c r="JX154" s="67"/>
      <c r="JY154" s="67"/>
      <c r="JZ154" s="67"/>
      <c r="KA154" s="67"/>
      <c r="KB154" s="67"/>
      <c r="KC154" s="67"/>
      <c r="KD154" s="67"/>
      <c r="KE154" s="67"/>
      <c r="KF154" s="67"/>
      <c r="KG154" s="67"/>
      <c r="KH154" s="67"/>
      <c r="KI154" s="67"/>
      <c r="KJ154" s="67"/>
      <c r="KK154" s="67"/>
      <c r="KL154" s="67"/>
      <c r="KM154" s="67"/>
      <c r="KN154" s="67"/>
      <c r="KO154" s="67"/>
      <c r="KP154" s="67"/>
      <c r="KQ154" s="67"/>
      <c r="KR154" s="67"/>
      <c r="KS154" s="67"/>
      <c r="KT154" s="67"/>
      <c r="KU154" s="67"/>
      <c r="KV154" s="67"/>
      <c r="KW154" s="67"/>
      <c r="KX154" s="67"/>
      <c r="KY154" s="67"/>
      <c r="KZ154" s="67"/>
      <c r="LA154" s="67"/>
      <c r="LB154" s="67"/>
      <c r="LC154" s="67"/>
      <c r="LD154" s="67"/>
      <c r="LE154" s="67"/>
      <c r="LF154" s="67"/>
      <c r="LG154" s="67"/>
      <c r="LH154" s="67"/>
      <c r="LI154" s="67"/>
      <c r="LJ154" s="67"/>
      <c r="LK154" s="67"/>
      <c r="LL154" s="67"/>
      <c r="LM154" s="67"/>
      <c r="LN154" s="67"/>
      <c r="LO154" s="67"/>
      <c r="LP154" s="67"/>
      <c r="LQ154" s="67"/>
      <c r="LR154" s="67"/>
      <c r="LS154" s="67"/>
      <c r="LT154" s="67"/>
      <c r="LU154" s="67"/>
      <c r="LV154" s="67"/>
      <c r="LW154" s="67"/>
      <c r="LX154" s="67"/>
      <c r="LY154" s="67"/>
      <c r="LZ154" s="67"/>
      <c r="MA154" s="67"/>
      <c r="MB154" s="67"/>
      <c r="MC154" s="67"/>
      <c r="MD154" s="67"/>
      <c r="ME154" s="67"/>
      <c r="MF154" s="67"/>
      <c r="MG154" s="67"/>
      <c r="MH154" s="67"/>
      <c r="MI154" s="67"/>
      <c r="MJ154" s="67"/>
      <c r="MK154" s="67"/>
      <c r="ML154" s="67"/>
      <c r="MM154" s="67"/>
      <c r="MN154" s="67"/>
      <c r="MO154" s="67"/>
      <c r="MP154" s="67"/>
      <c r="MQ154" s="67"/>
      <c r="MR154" s="67"/>
      <c r="MS154" s="67"/>
      <c r="MT154" s="67"/>
      <c r="MU154" s="67"/>
      <c r="MV154" s="67"/>
      <c r="MW154" s="67"/>
      <c r="MX154" s="67"/>
      <c r="MY154" s="67"/>
      <c r="MZ154" s="67"/>
      <c r="NA154" s="67"/>
      <c r="NB154" s="67"/>
      <c r="NC154" s="67"/>
      <c r="ND154" s="67"/>
      <c r="NE154" s="67"/>
      <c r="NF154" s="67"/>
      <c r="NG154" s="67"/>
      <c r="NH154" s="67"/>
      <c r="NI154" s="67"/>
      <c r="NJ154" s="67"/>
      <c r="NK154" s="67"/>
      <c r="NL154" s="67"/>
      <c r="NM154" s="67"/>
      <c r="NN154" s="67"/>
      <c r="NO154" s="67"/>
      <c r="NP154" s="67"/>
      <c r="NQ154" s="67"/>
      <c r="NR154" s="67"/>
      <c r="NS154" s="67"/>
      <c r="NT154" s="67"/>
      <c r="NU154" s="67"/>
      <c r="NV154" s="67"/>
      <c r="NW154" s="67"/>
      <c r="NX154" s="67"/>
      <c r="NY154" s="67"/>
      <c r="NZ154" s="67"/>
      <c r="OA154" s="67"/>
      <c r="OB154" s="67"/>
      <c r="OC154" s="67"/>
      <c r="OD154" s="67"/>
      <c r="OE154" s="67"/>
      <c r="OF154" s="67"/>
      <c r="OG154" s="67"/>
      <c r="OH154" s="67"/>
      <c r="OI154" s="67"/>
      <c r="OJ154" s="67"/>
      <c r="OK154" s="67"/>
      <c r="OL154" s="67"/>
      <c r="OM154" s="67"/>
      <c r="ON154" s="67"/>
      <c r="OO154" s="67"/>
      <c r="OP154" s="67"/>
      <c r="OQ154" s="67"/>
      <c r="OR154" s="67"/>
      <c r="OS154" s="67"/>
      <c r="OT154" s="67"/>
      <c r="OU154" s="67"/>
      <c r="OV154" s="67"/>
      <c r="OW154" s="67"/>
      <c r="OX154" s="67"/>
      <c r="OY154" s="67"/>
      <c r="OZ154" s="67"/>
      <c r="PA154" s="67"/>
      <c r="PB154" s="67"/>
      <c r="PC154" s="67"/>
      <c r="PD154" s="67"/>
      <c r="PE154" s="67"/>
      <c r="PF154" s="67"/>
      <c r="PG154" s="67"/>
      <c r="PH154" s="67"/>
      <c r="PI154" s="67"/>
      <c r="PJ154" s="67"/>
      <c r="PK154" s="67"/>
      <c r="PL154" s="67"/>
      <c r="PM154" s="67"/>
      <c r="PN154" s="67"/>
      <c r="PO154" s="67"/>
      <c r="PP154" s="67"/>
      <c r="PQ154" s="67"/>
      <c r="PR154" s="67"/>
      <c r="PS154" s="67"/>
      <c r="PT154" s="67"/>
      <c r="PU154" s="67"/>
      <c r="PV154" s="67"/>
      <c r="PW154" s="67"/>
      <c r="PX154" s="67"/>
      <c r="PY154" s="67"/>
      <c r="PZ154" s="67"/>
      <c r="QA154" s="67"/>
      <c r="QB154" s="67"/>
      <c r="QC154" s="67"/>
      <c r="QD154" s="67"/>
      <c r="QE154" s="67"/>
      <c r="QF154" s="67"/>
      <c r="QG154" s="67"/>
      <c r="QH154" s="67"/>
      <c r="QI154" s="67"/>
      <c r="QJ154" s="67"/>
      <c r="QK154" s="67"/>
      <c r="QL154" s="67"/>
      <c r="QM154" s="67"/>
      <c r="QN154" s="67"/>
      <c r="QO154" s="67"/>
      <c r="QP154" s="67"/>
      <c r="QQ154" s="67"/>
      <c r="QR154" s="67"/>
      <c r="QS154" s="67"/>
      <c r="QT154" s="67"/>
      <c r="QU154" s="67"/>
      <c r="QV154" s="67"/>
      <c r="QW154" s="67"/>
      <c r="QX154" s="67"/>
      <c r="QY154" s="67"/>
      <c r="QZ154" s="67"/>
      <c r="RA154" s="67"/>
      <c r="RB154" s="67"/>
      <c r="RC154" s="67"/>
      <c r="RD154" s="67"/>
      <c r="RE154" s="67"/>
      <c r="RF154" s="67"/>
      <c r="RG154" s="67"/>
      <c r="RH154" s="67"/>
      <c r="RI154" s="67"/>
      <c r="RJ154" s="67"/>
      <c r="RK154" s="67"/>
      <c r="RL154" s="67"/>
      <c r="RM154" s="67"/>
      <c r="RN154" s="67"/>
      <c r="RO154" s="67"/>
      <c r="RP154" s="67"/>
      <c r="RQ154" s="67"/>
      <c r="RR154" s="67"/>
      <c r="RS154" s="67"/>
      <c r="RT154" s="67"/>
      <c r="RU154" s="67"/>
      <c r="RV154" s="67"/>
      <c r="RW154" s="67"/>
      <c r="RX154" s="67"/>
      <c r="RY154" s="67"/>
      <c r="RZ154" s="67"/>
      <c r="SA154" s="67"/>
      <c r="SB154" s="67"/>
      <c r="SC154" s="67"/>
      <c r="SD154" s="67"/>
      <c r="SE154" s="67"/>
      <c r="SF154" s="67"/>
      <c r="SG154" s="67"/>
      <c r="SH154" s="67"/>
      <c r="SI154" s="67"/>
      <c r="SJ154" s="67"/>
      <c r="SK154" s="67"/>
      <c r="SL154" s="67"/>
      <c r="SM154" s="67"/>
      <c r="SN154" s="67"/>
      <c r="SO154" s="67"/>
      <c r="SP154" s="67"/>
      <c r="SQ154" s="67"/>
      <c r="SR154" s="67"/>
      <c r="SS154" s="67"/>
      <c r="ST154" s="67"/>
      <c r="SU154" s="67"/>
      <c r="SV154" s="67"/>
      <c r="SW154" s="67"/>
      <c r="SX154" s="67"/>
      <c r="SY154" s="67"/>
      <c r="SZ154" s="67"/>
      <c r="TA154" s="67"/>
      <c r="TB154" s="67"/>
      <c r="TC154" s="67"/>
      <c r="TD154" s="67"/>
      <c r="TE154" s="67"/>
      <c r="TF154" s="67"/>
      <c r="TG154" s="67"/>
      <c r="TH154" s="67"/>
      <c r="TI154" s="67"/>
      <c r="TJ154" s="67"/>
      <c r="TK154" s="67"/>
      <c r="TL154" s="67"/>
      <c r="TM154" s="67"/>
      <c r="TN154" s="67"/>
      <c r="TO154" s="67"/>
      <c r="TP154" s="67"/>
      <c r="TQ154" s="67"/>
      <c r="TR154" s="67"/>
      <c r="TS154" s="67"/>
      <c r="TT154" s="67"/>
      <c r="TU154" s="67"/>
      <c r="TV154" s="67"/>
      <c r="TW154" s="67"/>
      <c r="TX154" s="67"/>
      <c r="TY154" s="67"/>
      <c r="TZ154" s="67"/>
      <c r="UA154" s="67"/>
      <c r="UB154" s="67"/>
      <c r="UC154" s="67"/>
      <c r="UD154" s="67"/>
      <c r="UE154" s="67"/>
      <c r="UF154" s="67"/>
      <c r="UG154" s="67"/>
      <c r="UH154" s="67"/>
      <c r="UI154" s="67"/>
      <c r="UJ154" s="67"/>
      <c r="UK154" s="67"/>
      <c r="UL154" s="67"/>
      <c r="UM154" s="67"/>
      <c r="UN154" s="67"/>
      <c r="UO154" s="67"/>
      <c r="UP154" s="67"/>
      <c r="UQ154" s="67"/>
      <c r="UR154" s="67"/>
      <c r="US154" s="67"/>
      <c r="UT154" s="67"/>
      <c r="UU154" s="67"/>
      <c r="UV154" s="67"/>
      <c r="UW154" s="67"/>
      <c r="UX154" s="67"/>
      <c r="UY154" s="67"/>
      <c r="UZ154" s="67"/>
      <c r="VA154" s="67"/>
      <c r="VB154" s="67"/>
      <c r="VC154" s="67"/>
      <c r="VD154" s="67"/>
      <c r="VE154" s="67"/>
      <c r="VF154" s="67"/>
      <c r="VG154" s="67"/>
      <c r="VH154" s="67"/>
      <c r="VI154" s="67"/>
      <c r="VJ154" s="67"/>
      <c r="VK154" s="67"/>
      <c r="VL154" s="67"/>
      <c r="VM154" s="67"/>
      <c r="VN154" s="67"/>
      <c r="VO154" s="67"/>
      <c r="VP154" s="67"/>
      <c r="VQ154" s="67"/>
      <c r="VR154" s="67"/>
      <c r="VS154" s="67"/>
      <c r="VT154" s="67"/>
      <c r="VU154" s="67"/>
      <c r="VV154" s="67"/>
      <c r="VW154" s="67"/>
      <c r="VX154" s="67"/>
      <c r="VY154" s="67"/>
      <c r="VZ154" s="67"/>
      <c r="WA154" s="67"/>
      <c r="WB154" s="67"/>
      <c r="WC154" s="67"/>
      <c r="WD154" s="67"/>
      <c r="WE154" s="67"/>
      <c r="WF154" s="67"/>
      <c r="WG154" s="67"/>
      <c r="WH154" s="67"/>
      <c r="WI154" s="67"/>
      <c r="WJ154" s="67"/>
      <c r="WK154" s="67"/>
      <c r="WL154" s="67"/>
      <c r="WM154" s="67"/>
      <c r="WN154" s="67"/>
      <c r="WO154" s="67"/>
      <c r="WP154" s="67"/>
      <c r="WQ154" s="67"/>
      <c r="WR154" s="67"/>
      <c r="WS154" s="67"/>
      <c r="WT154" s="67"/>
      <c r="WU154" s="67"/>
      <c r="WV154" s="67"/>
      <c r="WW154" s="67"/>
      <c r="WX154" s="67"/>
      <c r="WY154" s="67"/>
      <c r="WZ154" s="67"/>
      <c r="XA154" s="67"/>
      <c r="XB154" s="67"/>
      <c r="XC154" s="67"/>
      <c r="XD154" s="67"/>
      <c r="XE154" s="67"/>
      <c r="XF154" s="67"/>
      <c r="XG154" s="67"/>
      <c r="XH154" s="67"/>
      <c r="XI154" s="67"/>
      <c r="XJ154" s="67"/>
      <c r="XK154" s="67"/>
      <c r="XL154" s="67"/>
      <c r="XM154" s="67"/>
      <c r="XN154" s="67"/>
      <c r="XO154" s="67"/>
      <c r="XP154" s="67"/>
      <c r="XQ154" s="67"/>
      <c r="XR154" s="67"/>
      <c r="XS154" s="67"/>
      <c r="XT154" s="67"/>
      <c r="XU154" s="67"/>
      <c r="XV154" s="67"/>
      <c r="XW154" s="67"/>
      <c r="XX154" s="67"/>
      <c r="XY154" s="67"/>
      <c r="XZ154" s="67"/>
      <c r="YA154" s="67"/>
      <c r="YB154" s="67"/>
      <c r="YC154" s="67"/>
      <c r="YD154" s="67"/>
      <c r="YE154" s="67"/>
      <c r="YF154" s="67"/>
      <c r="YG154" s="67"/>
      <c r="YH154" s="67"/>
      <c r="YI154" s="67"/>
      <c r="YJ154" s="67"/>
      <c r="YK154" s="67"/>
      <c r="YL154" s="67"/>
      <c r="YM154" s="67"/>
      <c r="YN154" s="67"/>
      <c r="YO154" s="67"/>
      <c r="YP154" s="67"/>
      <c r="YQ154" s="67"/>
      <c r="YR154" s="67"/>
    </row>
    <row r="155" spans="1:668" s="175" customFormat="1" ht="15.75" x14ac:dyDescent="0.25">
      <c r="A155" s="173" t="s">
        <v>15</v>
      </c>
      <c r="B155" s="174">
        <v>1</v>
      </c>
      <c r="C155" s="110"/>
      <c r="D155" s="178"/>
      <c r="E155" s="179"/>
      <c r="F155" s="117">
        <f t="shared" ref="F155:L155" si="34">F154</f>
        <v>89000</v>
      </c>
      <c r="G155" s="131">
        <f t="shared" si="34"/>
        <v>2568.65</v>
      </c>
      <c r="H155" s="117">
        <f t="shared" si="34"/>
        <v>9635.51</v>
      </c>
      <c r="I155" s="117">
        <f t="shared" si="34"/>
        <v>2720.8</v>
      </c>
      <c r="J155" s="117">
        <f t="shared" si="34"/>
        <v>0</v>
      </c>
      <c r="K155" s="117">
        <f t="shared" si="34"/>
        <v>17008.310000000001</v>
      </c>
      <c r="L155" s="130">
        <f t="shared" si="34"/>
        <v>72491.69</v>
      </c>
      <c r="M155" s="9"/>
      <c r="N155" s="9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  <c r="IW155" s="152"/>
      <c r="IX155" s="152"/>
      <c r="IY155" s="152"/>
      <c r="IZ155" s="152"/>
      <c r="JA155" s="152"/>
      <c r="JB155" s="152"/>
      <c r="JC155" s="152"/>
      <c r="JD155" s="152"/>
      <c r="JE155" s="152"/>
      <c r="JF155" s="152"/>
      <c r="JG155" s="152"/>
      <c r="JH155" s="152"/>
      <c r="JI155" s="152"/>
      <c r="JJ155" s="152"/>
      <c r="JK155" s="152"/>
      <c r="JL155" s="152"/>
      <c r="JM155" s="152"/>
      <c r="JN155" s="152"/>
      <c r="JO155" s="152"/>
      <c r="JP155" s="152"/>
      <c r="JQ155" s="152"/>
      <c r="JR155" s="152"/>
      <c r="JS155" s="152"/>
      <c r="JT155" s="152"/>
      <c r="JU155" s="152"/>
      <c r="JV155" s="152"/>
      <c r="JW155" s="152"/>
      <c r="JX155" s="152"/>
      <c r="JY155" s="152"/>
      <c r="JZ155" s="152"/>
      <c r="KA155" s="152"/>
      <c r="KB155" s="152"/>
      <c r="KC155" s="152"/>
      <c r="KD155" s="152"/>
      <c r="KE155" s="152"/>
      <c r="KF155" s="152"/>
      <c r="KG155" s="152"/>
      <c r="KH155" s="152"/>
      <c r="KI155" s="152"/>
      <c r="KJ155" s="152"/>
      <c r="KK155" s="152"/>
      <c r="KL155" s="152"/>
      <c r="KM155" s="152"/>
      <c r="KN155" s="152"/>
      <c r="KO155" s="152"/>
      <c r="KP155" s="152"/>
      <c r="KQ155" s="152"/>
      <c r="KR155" s="152"/>
      <c r="KS155" s="152"/>
      <c r="KT155" s="152"/>
      <c r="KU155" s="152"/>
      <c r="KV155" s="152"/>
      <c r="KW155" s="152"/>
      <c r="KX155" s="152"/>
      <c r="KY155" s="152"/>
      <c r="KZ155" s="152"/>
      <c r="LA155" s="152"/>
      <c r="LB155" s="152"/>
      <c r="LC155" s="152"/>
      <c r="LD155" s="152"/>
      <c r="LE155" s="152"/>
      <c r="LF155" s="152"/>
      <c r="LG155" s="152"/>
      <c r="LH155" s="152"/>
      <c r="LI155" s="152"/>
      <c r="LJ155" s="152"/>
      <c r="LK155" s="152"/>
      <c r="LL155" s="152"/>
      <c r="LM155" s="152"/>
      <c r="LN155" s="152"/>
      <c r="LO155" s="152"/>
      <c r="LP155" s="152"/>
      <c r="LQ155" s="152"/>
      <c r="LR155" s="152"/>
      <c r="LS155" s="152"/>
      <c r="LT155" s="152"/>
      <c r="LU155" s="152"/>
      <c r="LV155" s="152"/>
      <c r="LW155" s="152"/>
      <c r="LX155" s="152"/>
      <c r="LY155" s="152"/>
      <c r="LZ155" s="152"/>
      <c r="MA155" s="152"/>
      <c r="MB155" s="152"/>
      <c r="MC155" s="152"/>
      <c r="MD155" s="152"/>
      <c r="ME155" s="152"/>
      <c r="MF155" s="152"/>
      <c r="MG155" s="152"/>
      <c r="MH155" s="152"/>
      <c r="MI155" s="152"/>
      <c r="MJ155" s="152"/>
      <c r="MK155" s="152"/>
      <c r="ML155" s="152"/>
      <c r="MM155" s="152"/>
      <c r="MN155" s="152"/>
      <c r="MO155" s="152"/>
      <c r="MP155" s="152"/>
      <c r="MQ155" s="152"/>
      <c r="MR155" s="152"/>
      <c r="MS155" s="152"/>
      <c r="MT155" s="152"/>
      <c r="MU155" s="152"/>
      <c r="MV155" s="152"/>
      <c r="MW155" s="152"/>
      <c r="MX155" s="152"/>
      <c r="MY155" s="152"/>
      <c r="MZ155" s="152"/>
      <c r="NA155" s="152"/>
      <c r="NB155" s="152"/>
      <c r="NC155" s="152"/>
      <c r="ND155" s="152"/>
      <c r="NE155" s="152"/>
      <c r="NF155" s="152"/>
      <c r="NG155" s="152"/>
      <c r="NH155" s="152"/>
      <c r="NI155" s="152"/>
      <c r="NJ155" s="152"/>
      <c r="NK155" s="152"/>
      <c r="NL155" s="152"/>
      <c r="NM155" s="152"/>
      <c r="NN155" s="152"/>
      <c r="NO155" s="152"/>
      <c r="NP155" s="152"/>
      <c r="NQ155" s="152"/>
      <c r="NR155" s="152"/>
      <c r="NS155" s="152"/>
      <c r="NT155" s="152"/>
      <c r="NU155" s="152"/>
      <c r="NV155" s="152"/>
      <c r="NW155" s="152"/>
      <c r="NX155" s="152"/>
      <c r="NY155" s="152"/>
      <c r="NZ155" s="152"/>
      <c r="OA155" s="152"/>
      <c r="OB155" s="152"/>
      <c r="OC155" s="152"/>
      <c r="OD155" s="152"/>
      <c r="OE155" s="152"/>
      <c r="OF155" s="152"/>
      <c r="OG155" s="152"/>
      <c r="OH155" s="152"/>
      <c r="OI155" s="152"/>
      <c r="OJ155" s="152"/>
      <c r="OK155" s="152"/>
      <c r="OL155" s="152"/>
      <c r="OM155" s="152"/>
      <c r="ON155" s="152"/>
      <c r="OO155" s="152"/>
      <c r="OP155" s="152"/>
      <c r="OQ155" s="152"/>
      <c r="OR155" s="152"/>
      <c r="OS155" s="152"/>
      <c r="OT155" s="152"/>
      <c r="OU155" s="152"/>
      <c r="OV155" s="152"/>
      <c r="OW155" s="152"/>
      <c r="OX155" s="152"/>
      <c r="OY155" s="152"/>
      <c r="OZ155" s="152"/>
      <c r="PA155" s="152"/>
      <c r="PB155" s="152"/>
      <c r="PC155" s="152"/>
      <c r="PD155" s="152"/>
      <c r="PE155" s="152"/>
      <c r="PF155" s="152"/>
      <c r="PG155" s="152"/>
      <c r="PH155" s="152"/>
      <c r="PI155" s="152"/>
      <c r="PJ155" s="152"/>
      <c r="PK155" s="152"/>
      <c r="PL155" s="152"/>
      <c r="PM155" s="152"/>
      <c r="PN155" s="152"/>
      <c r="PO155" s="152"/>
      <c r="PP155" s="152"/>
      <c r="PQ155" s="152"/>
      <c r="PR155" s="152"/>
      <c r="PS155" s="152"/>
      <c r="PT155" s="152"/>
      <c r="PU155" s="152"/>
      <c r="PV155" s="152"/>
      <c r="PW155" s="152"/>
      <c r="PX155" s="152"/>
      <c r="PY155" s="152"/>
      <c r="PZ155" s="152"/>
      <c r="QA155" s="152"/>
      <c r="QB155" s="152"/>
      <c r="QC155" s="152"/>
      <c r="QD155" s="152"/>
      <c r="QE155" s="152"/>
      <c r="QF155" s="152"/>
      <c r="QG155" s="152"/>
      <c r="QH155" s="152"/>
      <c r="QI155" s="152"/>
      <c r="QJ155" s="152"/>
      <c r="QK155" s="152"/>
      <c r="QL155" s="152"/>
      <c r="QM155" s="152"/>
      <c r="QN155" s="152"/>
      <c r="QO155" s="152"/>
      <c r="QP155" s="152"/>
      <c r="QQ155" s="152"/>
      <c r="QR155" s="152"/>
      <c r="QS155" s="152"/>
      <c r="QT155" s="152"/>
      <c r="QU155" s="152"/>
      <c r="QV155" s="152"/>
      <c r="QW155" s="152"/>
      <c r="QX155" s="152"/>
      <c r="QY155" s="152"/>
      <c r="QZ155" s="152"/>
      <c r="RA155" s="152"/>
      <c r="RB155" s="152"/>
      <c r="RC155" s="152"/>
      <c r="RD155" s="152"/>
      <c r="RE155" s="152"/>
      <c r="RF155" s="152"/>
      <c r="RG155" s="152"/>
      <c r="RH155" s="152"/>
      <c r="RI155" s="152"/>
      <c r="RJ155" s="152"/>
      <c r="RK155" s="152"/>
      <c r="RL155" s="152"/>
      <c r="RM155" s="152"/>
      <c r="RN155" s="152"/>
      <c r="RO155" s="152"/>
      <c r="RP155" s="152"/>
      <c r="RQ155" s="152"/>
      <c r="RR155" s="152"/>
      <c r="RS155" s="152"/>
      <c r="RT155" s="152"/>
      <c r="RU155" s="152"/>
      <c r="RV155" s="152"/>
      <c r="RW155" s="152"/>
      <c r="RX155" s="152"/>
      <c r="RY155" s="152"/>
      <c r="RZ155" s="152"/>
      <c r="SA155" s="152"/>
      <c r="SB155" s="152"/>
      <c r="SC155" s="152"/>
      <c r="SD155" s="152"/>
      <c r="SE155" s="152"/>
      <c r="SF155" s="152"/>
      <c r="SG155" s="152"/>
      <c r="SH155" s="152"/>
      <c r="SI155" s="152"/>
      <c r="SJ155" s="152"/>
      <c r="SK155" s="152"/>
      <c r="SL155" s="152"/>
      <c r="SM155" s="152"/>
      <c r="SN155" s="152"/>
      <c r="SO155" s="152"/>
      <c r="SP155" s="152"/>
      <c r="SQ155" s="152"/>
      <c r="SR155" s="152"/>
      <c r="SS155" s="152"/>
      <c r="ST155" s="152"/>
      <c r="SU155" s="152"/>
      <c r="SV155" s="152"/>
      <c r="SW155" s="152"/>
      <c r="SX155" s="152"/>
      <c r="SY155" s="152"/>
      <c r="SZ155" s="152"/>
      <c r="TA155" s="152"/>
      <c r="TB155" s="152"/>
      <c r="TC155" s="152"/>
      <c r="TD155" s="152"/>
      <c r="TE155" s="152"/>
      <c r="TF155" s="152"/>
      <c r="TG155" s="152"/>
      <c r="TH155" s="152"/>
      <c r="TI155" s="152"/>
      <c r="TJ155" s="152"/>
      <c r="TK155" s="152"/>
      <c r="TL155" s="152"/>
      <c r="TM155" s="152"/>
      <c r="TN155" s="152"/>
      <c r="TO155" s="152"/>
      <c r="TP155" s="152"/>
      <c r="TQ155" s="152"/>
      <c r="TR155" s="152"/>
      <c r="TS155" s="152"/>
      <c r="TT155" s="152"/>
      <c r="TU155" s="152"/>
      <c r="TV155" s="152"/>
      <c r="TW155" s="152"/>
      <c r="TX155" s="152"/>
      <c r="TY155" s="152"/>
      <c r="TZ155" s="152"/>
      <c r="UA155" s="152"/>
      <c r="UB155" s="152"/>
      <c r="UC155" s="152"/>
      <c r="UD155" s="152"/>
      <c r="UE155" s="152"/>
      <c r="UF155" s="152"/>
      <c r="UG155" s="152"/>
      <c r="UH155" s="152"/>
      <c r="UI155" s="152"/>
      <c r="UJ155" s="152"/>
      <c r="UK155" s="152"/>
      <c r="UL155" s="152"/>
      <c r="UM155" s="152"/>
      <c r="UN155" s="152"/>
      <c r="UO155" s="152"/>
      <c r="UP155" s="152"/>
      <c r="UQ155" s="152"/>
      <c r="UR155" s="152"/>
      <c r="US155" s="152"/>
      <c r="UT155" s="152"/>
      <c r="UU155" s="152"/>
      <c r="UV155" s="152"/>
      <c r="UW155" s="152"/>
      <c r="UX155" s="152"/>
      <c r="UY155" s="152"/>
      <c r="UZ155" s="152"/>
      <c r="VA155" s="152"/>
      <c r="VB155" s="152"/>
      <c r="VC155" s="152"/>
      <c r="VD155" s="152"/>
      <c r="VE155" s="152"/>
      <c r="VF155" s="152"/>
      <c r="VG155" s="152"/>
      <c r="VH155" s="152"/>
      <c r="VI155" s="152"/>
      <c r="VJ155" s="152"/>
      <c r="VK155" s="152"/>
      <c r="VL155" s="152"/>
      <c r="VM155" s="152"/>
      <c r="VN155" s="152"/>
      <c r="VO155" s="152"/>
      <c r="VP155" s="152"/>
      <c r="VQ155" s="152"/>
      <c r="VR155" s="152"/>
      <c r="VS155" s="152"/>
      <c r="VT155" s="152"/>
      <c r="VU155" s="152"/>
      <c r="VV155" s="152"/>
      <c r="VW155" s="152"/>
      <c r="VX155" s="152"/>
      <c r="VY155" s="152"/>
      <c r="VZ155" s="152"/>
      <c r="WA155" s="152"/>
      <c r="WB155" s="152"/>
      <c r="WC155" s="152"/>
      <c r="WD155" s="152"/>
      <c r="WE155" s="152"/>
      <c r="WF155" s="152"/>
      <c r="WG155" s="152"/>
      <c r="WH155" s="152"/>
      <c r="WI155" s="152"/>
      <c r="WJ155" s="152"/>
      <c r="WK155" s="152"/>
      <c r="WL155" s="152"/>
      <c r="WM155" s="152"/>
      <c r="WN155" s="152"/>
      <c r="WO155" s="152"/>
      <c r="WP155" s="152"/>
      <c r="WQ155" s="152"/>
      <c r="WR155" s="152"/>
      <c r="WS155" s="152"/>
      <c r="WT155" s="152"/>
      <c r="WU155" s="152"/>
      <c r="WV155" s="152"/>
      <c r="WW155" s="152"/>
      <c r="WX155" s="152"/>
      <c r="WY155" s="152"/>
      <c r="WZ155" s="152"/>
      <c r="XA155" s="152"/>
      <c r="XB155" s="152"/>
      <c r="XC155" s="152"/>
      <c r="XD155" s="152"/>
      <c r="XE155" s="152"/>
      <c r="XF155" s="152"/>
      <c r="XG155" s="152"/>
      <c r="XH155" s="152"/>
      <c r="XI155" s="152"/>
      <c r="XJ155" s="152"/>
      <c r="XK155" s="152"/>
      <c r="XL155" s="152"/>
      <c r="XM155" s="152"/>
      <c r="XN155" s="152"/>
      <c r="XO155" s="152"/>
      <c r="XP155" s="152"/>
      <c r="XQ155" s="152"/>
      <c r="XR155" s="152"/>
      <c r="XS155" s="152"/>
      <c r="XT155" s="152"/>
      <c r="XU155" s="152"/>
      <c r="XV155" s="152"/>
      <c r="XW155" s="152"/>
      <c r="XX155" s="152"/>
      <c r="XY155" s="152"/>
      <c r="XZ155" s="152"/>
      <c r="YA155" s="152"/>
      <c r="YB155" s="152"/>
      <c r="YC155" s="152"/>
      <c r="YD155" s="152"/>
      <c r="YE155" s="152"/>
      <c r="YF155" s="152"/>
      <c r="YG155" s="152"/>
      <c r="YH155" s="152"/>
      <c r="YI155" s="152"/>
      <c r="YJ155" s="152"/>
      <c r="YK155" s="152"/>
      <c r="YL155" s="152"/>
      <c r="YM155" s="152"/>
      <c r="YN155" s="152"/>
      <c r="YO155" s="152"/>
      <c r="YP155" s="152"/>
      <c r="YQ155" s="152"/>
      <c r="YR155" s="152"/>
    </row>
    <row r="156" spans="1:668" s="9" customFormat="1" ht="15.75" x14ac:dyDescent="0.25">
      <c r="A156" s="44"/>
      <c r="B156" s="155"/>
      <c r="C156" s="156"/>
      <c r="D156" s="156"/>
      <c r="E156" s="102"/>
      <c r="F156" s="157"/>
      <c r="G156" s="158"/>
      <c r="H156" s="157"/>
      <c r="I156" s="157"/>
      <c r="J156" s="157"/>
      <c r="K156" s="157"/>
      <c r="L156" s="159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/>
      <c r="GK156" s="67"/>
      <c r="GL156" s="67"/>
      <c r="GM156" s="67"/>
      <c r="GN156" s="67"/>
      <c r="GO156" s="67"/>
      <c r="GP156" s="67"/>
      <c r="GQ156" s="67"/>
      <c r="GR156" s="67"/>
      <c r="GS156" s="67"/>
      <c r="GT156" s="67"/>
      <c r="GU156" s="67"/>
      <c r="GV156" s="67"/>
      <c r="GW156" s="67"/>
      <c r="GX156" s="67"/>
      <c r="GY156" s="67"/>
      <c r="GZ156" s="67"/>
      <c r="HA156" s="67"/>
      <c r="HB156" s="67"/>
      <c r="HC156" s="67"/>
      <c r="HD156" s="67"/>
      <c r="HE156" s="67"/>
      <c r="HF156" s="67"/>
      <c r="HG156" s="67"/>
      <c r="HH156" s="67"/>
      <c r="HI156" s="67"/>
      <c r="HJ156" s="67"/>
      <c r="HK156" s="67"/>
      <c r="HL156" s="67"/>
      <c r="HM156" s="67"/>
      <c r="HN156" s="67"/>
      <c r="HO156" s="67"/>
      <c r="HP156" s="67"/>
      <c r="HQ156" s="67"/>
      <c r="HR156" s="67"/>
      <c r="HS156" s="67"/>
      <c r="HT156" s="67"/>
      <c r="HU156" s="67"/>
      <c r="HV156" s="67"/>
      <c r="HW156" s="67"/>
      <c r="HX156" s="67"/>
      <c r="HY156" s="67"/>
      <c r="HZ156" s="67"/>
      <c r="IA156" s="67"/>
      <c r="IB156" s="67"/>
      <c r="IC156" s="67"/>
      <c r="ID156" s="67"/>
      <c r="IE156" s="67"/>
      <c r="IF156" s="67"/>
      <c r="IG156" s="67"/>
      <c r="IH156" s="67"/>
      <c r="II156" s="67"/>
      <c r="IJ156" s="67"/>
      <c r="IK156" s="67"/>
      <c r="IL156" s="67"/>
      <c r="IM156" s="67"/>
      <c r="IN156" s="67"/>
      <c r="IO156" s="67"/>
      <c r="IP156" s="67"/>
      <c r="IQ156" s="67"/>
      <c r="IR156" s="67"/>
      <c r="IS156" s="67"/>
      <c r="IT156" s="67"/>
      <c r="IU156" s="67"/>
      <c r="IV156" s="67"/>
      <c r="IW156" s="67"/>
      <c r="IX156" s="67"/>
      <c r="IY156" s="67"/>
      <c r="IZ156" s="67"/>
      <c r="JA156" s="67"/>
      <c r="JB156" s="67"/>
      <c r="JC156" s="67"/>
      <c r="JD156" s="67"/>
      <c r="JE156" s="67"/>
      <c r="JF156" s="67"/>
      <c r="JG156" s="67"/>
      <c r="JH156" s="67"/>
      <c r="JI156" s="67"/>
      <c r="JJ156" s="67"/>
      <c r="JK156" s="67"/>
      <c r="JL156" s="67"/>
      <c r="JM156" s="67"/>
      <c r="JN156" s="67"/>
      <c r="JO156" s="67"/>
      <c r="JP156" s="67"/>
      <c r="JQ156" s="67"/>
      <c r="JR156" s="67"/>
      <c r="JS156" s="67"/>
      <c r="JT156" s="67"/>
      <c r="JU156" s="67"/>
      <c r="JV156" s="67"/>
      <c r="JW156" s="67"/>
      <c r="JX156" s="67"/>
      <c r="JY156" s="67"/>
      <c r="JZ156" s="67"/>
      <c r="KA156" s="67"/>
      <c r="KB156" s="67"/>
      <c r="KC156" s="67"/>
      <c r="KD156" s="67"/>
      <c r="KE156" s="67"/>
      <c r="KF156" s="67"/>
      <c r="KG156" s="67"/>
      <c r="KH156" s="67"/>
      <c r="KI156" s="67"/>
      <c r="KJ156" s="67"/>
      <c r="KK156" s="67"/>
      <c r="KL156" s="67"/>
      <c r="KM156" s="67"/>
      <c r="KN156" s="67"/>
      <c r="KO156" s="67"/>
      <c r="KP156" s="67"/>
      <c r="KQ156" s="67"/>
      <c r="KR156" s="67"/>
      <c r="KS156" s="67"/>
      <c r="KT156" s="67"/>
      <c r="KU156" s="67"/>
      <c r="KV156" s="67"/>
      <c r="KW156" s="67"/>
      <c r="KX156" s="67"/>
      <c r="KY156" s="67"/>
      <c r="KZ156" s="67"/>
      <c r="LA156" s="67"/>
      <c r="LB156" s="67"/>
      <c r="LC156" s="67"/>
      <c r="LD156" s="67"/>
      <c r="LE156" s="67"/>
      <c r="LF156" s="67"/>
      <c r="LG156" s="67"/>
      <c r="LH156" s="67"/>
      <c r="LI156" s="67"/>
      <c r="LJ156" s="67"/>
      <c r="LK156" s="67"/>
      <c r="LL156" s="67"/>
      <c r="LM156" s="67"/>
      <c r="LN156" s="67"/>
      <c r="LO156" s="67"/>
      <c r="LP156" s="67"/>
      <c r="LQ156" s="67"/>
      <c r="LR156" s="67"/>
      <c r="LS156" s="67"/>
      <c r="LT156" s="67"/>
      <c r="LU156" s="67"/>
      <c r="LV156" s="67"/>
      <c r="LW156" s="67"/>
      <c r="LX156" s="67"/>
      <c r="LY156" s="67"/>
      <c r="LZ156" s="67"/>
      <c r="MA156" s="67"/>
      <c r="MB156" s="67"/>
      <c r="MC156" s="67"/>
      <c r="MD156" s="67"/>
      <c r="ME156" s="67"/>
      <c r="MF156" s="67"/>
      <c r="MG156" s="67"/>
      <c r="MH156" s="67"/>
      <c r="MI156" s="67"/>
      <c r="MJ156" s="67"/>
      <c r="MK156" s="67"/>
      <c r="ML156" s="67"/>
      <c r="MM156" s="67"/>
      <c r="MN156" s="67"/>
      <c r="MO156" s="67"/>
      <c r="MP156" s="67"/>
      <c r="MQ156" s="67"/>
      <c r="MR156" s="67"/>
      <c r="MS156" s="67"/>
      <c r="MT156" s="67"/>
      <c r="MU156" s="67"/>
      <c r="MV156" s="67"/>
      <c r="MW156" s="67"/>
      <c r="MX156" s="67"/>
      <c r="MY156" s="67"/>
      <c r="MZ156" s="67"/>
      <c r="NA156" s="67"/>
      <c r="NB156" s="67"/>
      <c r="NC156" s="67"/>
      <c r="ND156" s="67"/>
      <c r="NE156" s="67"/>
      <c r="NF156" s="67"/>
      <c r="NG156" s="67"/>
      <c r="NH156" s="67"/>
      <c r="NI156" s="67"/>
      <c r="NJ156" s="67"/>
      <c r="NK156" s="67"/>
      <c r="NL156" s="67"/>
      <c r="NM156" s="67"/>
      <c r="NN156" s="67"/>
      <c r="NO156" s="67"/>
      <c r="NP156" s="67"/>
      <c r="NQ156" s="67"/>
      <c r="NR156" s="67"/>
      <c r="NS156" s="67"/>
      <c r="NT156" s="67"/>
      <c r="NU156" s="67"/>
      <c r="NV156" s="67"/>
      <c r="NW156" s="67"/>
      <c r="NX156" s="67"/>
      <c r="NY156" s="67"/>
      <c r="NZ156" s="67"/>
      <c r="OA156" s="67"/>
      <c r="OB156" s="67"/>
      <c r="OC156" s="67"/>
      <c r="OD156" s="67"/>
      <c r="OE156" s="67"/>
      <c r="OF156" s="67"/>
      <c r="OG156" s="67"/>
      <c r="OH156" s="67"/>
      <c r="OI156" s="67"/>
      <c r="OJ156" s="67"/>
      <c r="OK156" s="67"/>
      <c r="OL156" s="67"/>
      <c r="OM156" s="67"/>
      <c r="ON156" s="67"/>
      <c r="OO156" s="67"/>
      <c r="OP156" s="67"/>
      <c r="OQ156" s="67"/>
      <c r="OR156" s="67"/>
      <c r="OS156" s="67"/>
      <c r="OT156" s="67"/>
      <c r="OU156" s="67"/>
      <c r="OV156" s="67"/>
      <c r="OW156" s="67"/>
      <c r="OX156" s="67"/>
      <c r="OY156" s="67"/>
      <c r="OZ156" s="67"/>
      <c r="PA156" s="67"/>
      <c r="PB156" s="67"/>
      <c r="PC156" s="67"/>
      <c r="PD156" s="67"/>
      <c r="PE156" s="67"/>
      <c r="PF156" s="67"/>
      <c r="PG156" s="67"/>
      <c r="PH156" s="67"/>
      <c r="PI156" s="67"/>
      <c r="PJ156" s="67"/>
      <c r="PK156" s="67"/>
      <c r="PL156" s="67"/>
      <c r="PM156" s="67"/>
      <c r="PN156" s="67"/>
      <c r="PO156" s="67"/>
      <c r="PP156" s="67"/>
      <c r="PQ156" s="67"/>
      <c r="PR156" s="67"/>
      <c r="PS156" s="67"/>
      <c r="PT156" s="67"/>
      <c r="PU156" s="67"/>
      <c r="PV156" s="67"/>
      <c r="PW156" s="67"/>
      <c r="PX156" s="67"/>
      <c r="PY156" s="67"/>
      <c r="PZ156" s="67"/>
      <c r="QA156" s="67"/>
      <c r="QB156" s="67"/>
      <c r="QC156" s="67"/>
      <c r="QD156" s="67"/>
      <c r="QE156" s="67"/>
      <c r="QF156" s="67"/>
      <c r="QG156" s="67"/>
      <c r="QH156" s="67"/>
      <c r="QI156" s="67"/>
      <c r="QJ156" s="67"/>
      <c r="QK156" s="67"/>
      <c r="QL156" s="67"/>
      <c r="QM156" s="67"/>
      <c r="QN156" s="67"/>
      <c r="QO156" s="67"/>
      <c r="QP156" s="67"/>
      <c r="QQ156" s="67"/>
      <c r="QR156" s="67"/>
      <c r="QS156" s="67"/>
      <c r="QT156" s="67"/>
      <c r="QU156" s="67"/>
      <c r="QV156" s="67"/>
      <c r="QW156" s="67"/>
      <c r="QX156" s="67"/>
      <c r="QY156" s="67"/>
      <c r="QZ156" s="67"/>
      <c r="RA156" s="67"/>
      <c r="RB156" s="67"/>
      <c r="RC156" s="67"/>
      <c r="RD156" s="67"/>
      <c r="RE156" s="67"/>
      <c r="RF156" s="67"/>
      <c r="RG156" s="67"/>
      <c r="RH156" s="67"/>
      <c r="RI156" s="67"/>
      <c r="RJ156" s="67"/>
      <c r="RK156" s="67"/>
      <c r="RL156" s="67"/>
      <c r="RM156" s="67"/>
      <c r="RN156" s="67"/>
      <c r="RO156" s="67"/>
      <c r="RP156" s="67"/>
      <c r="RQ156" s="67"/>
      <c r="RR156" s="67"/>
      <c r="RS156" s="67"/>
      <c r="RT156" s="67"/>
      <c r="RU156" s="67"/>
      <c r="RV156" s="67"/>
      <c r="RW156" s="67"/>
      <c r="RX156" s="67"/>
      <c r="RY156" s="67"/>
      <c r="RZ156" s="67"/>
      <c r="SA156" s="67"/>
      <c r="SB156" s="67"/>
      <c r="SC156" s="67"/>
      <c r="SD156" s="67"/>
      <c r="SE156" s="67"/>
      <c r="SF156" s="67"/>
      <c r="SG156" s="67"/>
      <c r="SH156" s="67"/>
      <c r="SI156" s="67"/>
      <c r="SJ156" s="67"/>
      <c r="SK156" s="67"/>
      <c r="SL156" s="67"/>
      <c r="SM156" s="67"/>
      <c r="SN156" s="67"/>
      <c r="SO156" s="67"/>
      <c r="SP156" s="67"/>
      <c r="SQ156" s="67"/>
      <c r="SR156" s="67"/>
      <c r="SS156" s="67"/>
      <c r="ST156" s="67"/>
      <c r="SU156" s="67"/>
      <c r="SV156" s="67"/>
      <c r="SW156" s="67"/>
      <c r="SX156" s="67"/>
      <c r="SY156" s="67"/>
      <c r="SZ156" s="67"/>
      <c r="TA156" s="67"/>
      <c r="TB156" s="67"/>
      <c r="TC156" s="67"/>
      <c r="TD156" s="67"/>
      <c r="TE156" s="67"/>
      <c r="TF156" s="67"/>
      <c r="TG156" s="67"/>
      <c r="TH156" s="67"/>
      <c r="TI156" s="67"/>
      <c r="TJ156" s="67"/>
      <c r="TK156" s="67"/>
      <c r="TL156" s="67"/>
      <c r="TM156" s="67"/>
      <c r="TN156" s="67"/>
      <c r="TO156" s="67"/>
      <c r="TP156" s="67"/>
      <c r="TQ156" s="67"/>
      <c r="TR156" s="67"/>
      <c r="TS156" s="67"/>
      <c r="TT156" s="67"/>
      <c r="TU156" s="67"/>
      <c r="TV156" s="67"/>
      <c r="TW156" s="67"/>
      <c r="TX156" s="67"/>
      <c r="TY156" s="67"/>
      <c r="TZ156" s="67"/>
      <c r="UA156" s="67"/>
      <c r="UB156" s="67"/>
      <c r="UC156" s="67"/>
      <c r="UD156" s="67"/>
      <c r="UE156" s="67"/>
      <c r="UF156" s="67"/>
      <c r="UG156" s="67"/>
      <c r="UH156" s="67"/>
      <c r="UI156" s="67"/>
      <c r="UJ156" s="67"/>
      <c r="UK156" s="67"/>
      <c r="UL156" s="67"/>
      <c r="UM156" s="67"/>
      <c r="UN156" s="67"/>
      <c r="UO156" s="67"/>
      <c r="UP156" s="67"/>
      <c r="UQ156" s="67"/>
      <c r="UR156" s="67"/>
      <c r="US156" s="67"/>
      <c r="UT156" s="67"/>
      <c r="UU156" s="67"/>
      <c r="UV156" s="67"/>
      <c r="UW156" s="67"/>
      <c r="UX156" s="67"/>
      <c r="UY156" s="67"/>
      <c r="UZ156" s="67"/>
      <c r="VA156" s="67"/>
      <c r="VB156" s="67"/>
      <c r="VC156" s="67"/>
      <c r="VD156" s="67"/>
      <c r="VE156" s="67"/>
      <c r="VF156" s="67"/>
      <c r="VG156" s="67"/>
      <c r="VH156" s="67"/>
      <c r="VI156" s="67"/>
      <c r="VJ156" s="67"/>
      <c r="VK156" s="67"/>
      <c r="VL156" s="67"/>
      <c r="VM156" s="67"/>
      <c r="VN156" s="67"/>
      <c r="VO156" s="67"/>
      <c r="VP156" s="67"/>
      <c r="VQ156" s="67"/>
      <c r="VR156" s="67"/>
      <c r="VS156" s="67"/>
      <c r="VT156" s="67"/>
      <c r="VU156" s="67"/>
      <c r="VV156" s="67"/>
      <c r="VW156" s="67"/>
      <c r="VX156" s="67"/>
      <c r="VY156" s="67"/>
      <c r="VZ156" s="67"/>
      <c r="WA156" s="67"/>
      <c r="WB156" s="67"/>
      <c r="WC156" s="67"/>
      <c r="WD156" s="67"/>
      <c r="WE156" s="67"/>
      <c r="WF156" s="67"/>
      <c r="WG156" s="67"/>
      <c r="WH156" s="67"/>
      <c r="WI156" s="67"/>
      <c r="WJ156" s="67"/>
      <c r="WK156" s="67"/>
      <c r="WL156" s="67"/>
      <c r="WM156" s="67"/>
      <c r="WN156" s="67"/>
      <c r="WO156" s="67"/>
      <c r="WP156" s="67"/>
      <c r="WQ156" s="67"/>
      <c r="WR156" s="67"/>
      <c r="WS156" s="67"/>
      <c r="WT156" s="67"/>
      <c r="WU156" s="67"/>
      <c r="WV156" s="67"/>
      <c r="WW156" s="67"/>
      <c r="WX156" s="67"/>
      <c r="WY156" s="67"/>
      <c r="WZ156" s="67"/>
      <c r="XA156" s="67"/>
      <c r="XB156" s="67"/>
      <c r="XC156" s="67"/>
      <c r="XD156" s="67"/>
      <c r="XE156" s="67"/>
      <c r="XF156" s="67"/>
      <c r="XG156" s="67"/>
      <c r="XH156" s="67"/>
      <c r="XI156" s="67"/>
      <c r="XJ156" s="67"/>
      <c r="XK156" s="67"/>
      <c r="XL156" s="67"/>
      <c r="XM156" s="67"/>
      <c r="XN156" s="67"/>
      <c r="XO156" s="67"/>
      <c r="XP156" s="67"/>
      <c r="XQ156" s="67"/>
      <c r="XR156" s="67"/>
      <c r="XS156" s="67"/>
      <c r="XT156" s="67"/>
      <c r="XU156" s="67"/>
      <c r="XV156" s="67"/>
      <c r="XW156" s="67"/>
      <c r="XX156" s="67"/>
      <c r="XY156" s="67"/>
      <c r="XZ156" s="67"/>
      <c r="YA156" s="67"/>
      <c r="YB156" s="67"/>
      <c r="YC156" s="67"/>
      <c r="YD156" s="67"/>
      <c r="YE156" s="67"/>
      <c r="YF156" s="67"/>
      <c r="YG156" s="67"/>
      <c r="YH156" s="67"/>
      <c r="YI156" s="67"/>
      <c r="YJ156" s="67"/>
      <c r="YK156" s="67"/>
      <c r="YL156" s="67"/>
      <c r="YM156" s="67"/>
      <c r="YN156" s="67"/>
      <c r="YO156" s="67"/>
      <c r="YP156" s="67"/>
      <c r="YQ156" s="67"/>
      <c r="YR156" s="67"/>
    </row>
    <row r="157" spans="1:668" s="9" customFormat="1" ht="15.75" x14ac:dyDescent="0.25">
      <c r="A157" s="161" t="s">
        <v>156</v>
      </c>
      <c r="B157" s="155"/>
      <c r="C157" s="156"/>
      <c r="D157" s="156"/>
      <c r="E157" s="102"/>
      <c r="F157" s="157"/>
      <c r="G157" s="158"/>
      <c r="H157" s="157"/>
      <c r="I157" s="157"/>
      <c r="J157" s="157"/>
      <c r="K157" s="157"/>
      <c r="L157" s="159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  <c r="IE157" s="67"/>
      <c r="IF157" s="67"/>
      <c r="IG157" s="67"/>
      <c r="IH157" s="67"/>
      <c r="II157" s="67"/>
      <c r="IJ157" s="67"/>
      <c r="IK157" s="67"/>
      <c r="IL157" s="67"/>
      <c r="IM157" s="67"/>
      <c r="IN157" s="67"/>
      <c r="IO157" s="67"/>
      <c r="IP157" s="67"/>
      <c r="IQ157" s="67"/>
      <c r="IR157" s="67"/>
      <c r="IS157" s="67"/>
      <c r="IT157" s="67"/>
      <c r="IU157" s="67"/>
      <c r="IV157" s="67"/>
      <c r="IW157" s="67"/>
      <c r="IX157" s="67"/>
      <c r="IY157" s="67"/>
      <c r="IZ157" s="67"/>
      <c r="JA157" s="67"/>
      <c r="JB157" s="67"/>
      <c r="JC157" s="67"/>
      <c r="JD157" s="67"/>
      <c r="JE157" s="67"/>
      <c r="JF157" s="67"/>
      <c r="JG157" s="67"/>
      <c r="JH157" s="67"/>
      <c r="JI157" s="67"/>
      <c r="JJ157" s="67"/>
      <c r="JK157" s="67"/>
      <c r="JL157" s="67"/>
      <c r="JM157" s="67"/>
      <c r="JN157" s="67"/>
      <c r="JO157" s="67"/>
      <c r="JP157" s="67"/>
      <c r="JQ157" s="67"/>
      <c r="JR157" s="67"/>
      <c r="JS157" s="67"/>
      <c r="JT157" s="67"/>
      <c r="JU157" s="67"/>
      <c r="JV157" s="67"/>
      <c r="JW157" s="67"/>
      <c r="JX157" s="67"/>
      <c r="JY157" s="67"/>
      <c r="JZ157" s="67"/>
      <c r="KA157" s="67"/>
      <c r="KB157" s="67"/>
      <c r="KC157" s="67"/>
      <c r="KD157" s="67"/>
      <c r="KE157" s="67"/>
      <c r="KF157" s="67"/>
      <c r="KG157" s="67"/>
      <c r="KH157" s="67"/>
      <c r="KI157" s="67"/>
      <c r="KJ157" s="67"/>
      <c r="KK157" s="67"/>
      <c r="KL157" s="67"/>
      <c r="KM157" s="67"/>
      <c r="KN157" s="67"/>
      <c r="KO157" s="67"/>
      <c r="KP157" s="67"/>
      <c r="KQ157" s="67"/>
      <c r="KR157" s="67"/>
      <c r="KS157" s="67"/>
      <c r="KT157" s="67"/>
      <c r="KU157" s="67"/>
      <c r="KV157" s="67"/>
      <c r="KW157" s="67"/>
      <c r="KX157" s="67"/>
      <c r="KY157" s="67"/>
      <c r="KZ157" s="67"/>
      <c r="LA157" s="67"/>
      <c r="LB157" s="67"/>
      <c r="LC157" s="67"/>
      <c r="LD157" s="67"/>
      <c r="LE157" s="67"/>
      <c r="LF157" s="67"/>
      <c r="LG157" s="67"/>
      <c r="LH157" s="67"/>
      <c r="LI157" s="67"/>
      <c r="LJ157" s="67"/>
      <c r="LK157" s="67"/>
      <c r="LL157" s="67"/>
      <c r="LM157" s="67"/>
      <c r="LN157" s="67"/>
      <c r="LO157" s="67"/>
      <c r="LP157" s="67"/>
      <c r="LQ157" s="67"/>
      <c r="LR157" s="67"/>
      <c r="LS157" s="67"/>
      <c r="LT157" s="67"/>
      <c r="LU157" s="67"/>
      <c r="LV157" s="67"/>
      <c r="LW157" s="67"/>
      <c r="LX157" s="67"/>
      <c r="LY157" s="67"/>
      <c r="LZ157" s="67"/>
      <c r="MA157" s="67"/>
      <c r="MB157" s="67"/>
      <c r="MC157" s="67"/>
      <c r="MD157" s="67"/>
      <c r="ME157" s="67"/>
      <c r="MF157" s="67"/>
      <c r="MG157" s="67"/>
      <c r="MH157" s="67"/>
      <c r="MI157" s="67"/>
      <c r="MJ157" s="67"/>
      <c r="MK157" s="67"/>
      <c r="ML157" s="67"/>
      <c r="MM157" s="67"/>
      <c r="MN157" s="67"/>
      <c r="MO157" s="67"/>
      <c r="MP157" s="67"/>
      <c r="MQ157" s="67"/>
      <c r="MR157" s="67"/>
      <c r="MS157" s="67"/>
      <c r="MT157" s="67"/>
      <c r="MU157" s="67"/>
      <c r="MV157" s="67"/>
      <c r="MW157" s="67"/>
      <c r="MX157" s="67"/>
      <c r="MY157" s="67"/>
      <c r="MZ157" s="67"/>
      <c r="NA157" s="67"/>
      <c r="NB157" s="67"/>
      <c r="NC157" s="67"/>
      <c r="ND157" s="67"/>
      <c r="NE157" s="67"/>
      <c r="NF157" s="67"/>
      <c r="NG157" s="67"/>
      <c r="NH157" s="67"/>
      <c r="NI157" s="67"/>
      <c r="NJ157" s="67"/>
      <c r="NK157" s="67"/>
      <c r="NL157" s="67"/>
      <c r="NM157" s="67"/>
      <c r="NN157" s="67"/>
      <c r="NO157" s="67"/>
      <c r="NP157" s="67"/>
      <c r="NQ157" s="67"/>
      <c r="NR157" s="67"/>
      <c r="NS157" s="67"/>
      <c r="NT157" s="67"/>
      <c r="NU157" s="67"/>
      <c r="NV157" s="67"/>
      <c r="NW157" s="67"/>
      <c r="NX157" s="67"/>
      <c r="NY157" s="67"/>
      <c r="NZ157" s="67"/>
      <c r="OA157" s="67"/>
      <c r="OB157" s="67"/>
      <c r="OC157" s="67"/>
      <c r="OD157" s="67"/>
      <c r="OE157" s="67"/>
      <c r="OF157" s="67"/>
      <c r="OG157" s="67"/>
      <c r="OH157" s="67"/>
      <c r="OI157" s="67"/>
      <c r="OJ157" s="67"/>
      <c r="OK157" s="67"/>
      <c r="OL157" s="67"/>
      <c r="OM157" s="67"/>
      <c r="ON157" s="67"/>
      <c r="OO157" s="67"/>
      <c r="OP157" s="67"/>
      <c r="OQ157" s="67"/>
      <c r="OR157" s="67"/>
      <c r="OS157" s="67"/>
      <c r="OT157" s="67"/>
      <c r="OU157" s="67"/>
      <c r="OV157" s="67"/>
      <c r="OW157" s="67"/>
      <c r="OX157" s="67"/>
      <c r="OY157" s="67"/>
      <c r="OZ157" s="67"/>
      <c r="PA157" s="67"/>
      <c r="PB157" s="67"/>
      <c r="PC157" s="67"/>
      <c r="PD157" s="67"/>
      <c r="PE157" s="67"/>
      <c r="PF157" s="67"/>
      <c r="PG157" s="67"/>
      <c r="PH157" s="67"/>
      <c r="PI157" s="67"/>
      <c r="PJ157" s="67"/>
      <c r="PK157" s="67"/>
      <c r="PL157" s="67"/>
      <c r="PM157" s="67"/>
      <c r="PN157" s="67"/>
      <c r="PO157" s="67"/>
      <c r="PP157" s="67"/>
      <c r="PQ157" s="67"/>
      <c r="PR157" s="67"/>
      <c r="PS157" s="67"/>
      <c r="PT157" s="67"/>
      <c r="PU157" s="67"/>
      <c r="PV157" s="67"/>
      <c r="PW157" s="67"/>
      <c r="PX157" s="67"/>
      <c r="PY157" s="67"/>
      <c r="PZ157" s="67"/>
      <c r="QA157" s="67"/>
      <c r="QB157" s="67"/>
      <c r="QC157" s="67"/>
      <c r="QD157" s="67"/>
      <c r="QE157" s="67"/>
      <c r="QF157" s="67"/>
      <c r="QG157" s="67"/>
      <c r="QH157" s="67"/>
      <c r="QI157" s="67"/>
      <c r="QJ157" s="67"/>
      <c r="QK157" s="67"/>
      <c r="QL157" s="67"/>
      <c r="QM157" s="67"/>
      <c r="QN157" s="67"/>
      <c r="QO157" s="67"/>
      <c r="QP157" s="67"/>
      <c r="QQ157" s="67"/>
      <c r="QR157" s="67"/>
      <c r="QS157" s="67"/>
      <c r="QT157" s="67"/>
      <c r="QU157" s="67"/>
      <c r="QV157" s="67"/>
      <c r="QW157" s="67"/>
      <c r="QX157" s="67"/>
      <c r="QY157" s="67"/>
      <c r="QZ157" s="67"/>
      <c r="RA157" s="67"/>
      <c r="RB157" s="67"/>
      <c r="RC157" s="67"/>
      <c r="RD157" s="67"/>
      <c r="RE157" s="67"/>
      <c r="RF157" s="67"/>
      <c r="RG157" s="67"/>
      <c r="RH157" s="67"/>
      <c r="RI157" s="67"/>
      <c r="RJ157" s="67"/>
      <c r="RK157" s="67"/>
      <c r="RL157" s="67"/>
      <c r="RM157" s="67"/>
      <c r="RN157" s="67"/>
      <c r="RO157" s="67"/>
      <c r="RP157" s="67"/>
      <c r="RQ157" s="67"/>
      <c r="RR157" s="67"/>
      <c r="RS157" s="67"/>
      <c r="RT157" s="67"/>
      <c r="RU157" s="67"/>
      <c r="RV157" s="67"/>
      <c r="RW157" s="67"/>
      <c r="RX157" s="67"/>
      <c r="RY157" s="67"/>
      <c r="RZ157" s="67"/>
      <c r="SA157" s="67"/>
      <c r="SB157" s="67"/>
      <c r="SC157" s="67"/>
      <c r="SD157" s="67"/>
      <c r="SE157" s="67"/>
      <c r="SF157" s="67"/>
      <c r="SG157" s="67"/>
      <c r="SH157" s="67"/>
      <c r="SI157" s="67"/>
      <c r="SJ157" s="67"/>
      <c r="SK157" s="67"/>
      <c r="SL157" s="67"/>
      <c r="SM157" s="67"/>
      <c r="SN157" s="67"/>
      <c r="SO157" s="67"/>
      <c r="SP157" s="67"/>
      <c r="SQ157" s="67"/>
      <c r="SR157" s="67"/>
      <c r="SS157" s="67"/>
      <c r="ST157" s="67"/>
      <c r="SU157" s="67"/>
      <c r="SV157" s="67"/>
      <c r="SW157" s="67"/>
      <c r="SX157" s="67"/>
      <c r="SY157" s="67"/>
      <c r="SZ157" s="67"/>
      <c r="TA157" s="67"/>
      <c r="TB157" s="67"/>
      <c r="TC157" s="67"/>
      <c r="TD157" s="67"/>
      <c r="TE157" s="67"/>
      <c r="TF157" s="67"/>
      <c r="TG157" s="67"/>
      <c r="TH157" s="67"/>
      <c r="TI157" s="67"/>
      <c r="TJ157" s="67"/>
      <c r="TK157" s="67"/>
      <c r="TL157" s="67"/>
      <c r="TM157" s="67"/>
      <c r="TN157" s="67"/>
      <c r="TO157" s="67"/>
      <c r="TP157" s="67"/>
      <c r="TQ157" s="67"/>
      <c r="TR157" s="67"/>
      <c r="TS157" s="67"/>
      <c r="TT157" s="67"/>
      <c r="TU157" s="67"/>
      <c r="TV157" s="67"/>
      <c r="TW157" s="67"/>
      <c r="TX157" s="67"/>
      <c r="TY157" s="67"/>
      <c r="TZ157" s="67"/>
      <c r="UA157" s="67"/>
      <c r="UB157" s="67"/>
      <c r="UC157" s="67"/>
      <c r="UD157" s="67"/>
      <c r="UE157" s="67"/>
      <c r="UF157" s="67"/>
      <c r="UG157" s="67"/>
      <c r="UH157" s="67"/>
      <c r="UI157" s="67"/>
      <c r="UJ157" s="67"/>
      <c r="UK157" s="67"/>
      <c r="UL157" s="67"/>
      <c r="UM157" s="67"/>
      <c r="UN157" s="67"/>
      <c r="UO157" s="67"/>
      <c r="UP157" s="67"/>
      <c r="UQ157" s="67"/>
      <c r="UR157" s="67"/>
      <c r="US157" s="67"/>
      <c r="UT157" s="67"/>
      <c r="UU157" s="67"/>
      <c r="UV157" s="67"/>
      <c r="UW157" s="67"/>
      <c r="UX157" s="67"/>
      <c r="UY157" s="67"/>
      <c r="UZ157" s="67"/>
      <c r="VA157" s="67"/>
      <c r="VB157" s="67"/>
      <c r="VC157" s="67"/>
      <c r="VD157" s="67"/>
      <c r="VE157" s="67"/>
      <c r="VF157" s="67"/>
      <c r="VG157" s="67"/>
      <c r="VH157" s="67"/>
      <c r="VI157" s="67"/>
      <c r="VJ157" s="67"/>
      <c r="VK157" s="67"/>
      <c r="VL157" s="67"/>
      <c r="VM157" s="67"/>
      <c r="VN157" s="67"/>
      <c r="VO157" s="67"/>
      <c r="VP157" s="67"/>
      <c r="VQ157" s="67"/>
      <c r="VR157" s="67"/>
      <c r="VS157" s="67"/>
      <c r="VT157" s="67"/>
      <c r="VU157" s="67"/>
      <c r="VV157" s="67"/>
      <c r="VW157" s="67"/>
      <c r="VX157" s="67"/>
      <c r="VY157" s="67"/>
      <c r="VZ157" s="67"/>
      <c r="WA157" s="67"/>
      <c r="WB157" s="67"/>
      <c r="WC157" s="67"/>
      <c r="WD157" s="67"/>
      <c r="WE157" s="67"/>
      <c r="WF157" s="67"/>
      <c r="WG157" s="67"/>
      <c r="WH157" s="67"/>
      <c r="WI157" s="67"/>
      <c r="WJ157" s="67"/>
      <c r="WK157" s="67"/>
      <c r="WL157" s="67"/>
      <c r="WM157" s="67"/>
      <c r="WN157" s="67"/>
      <c r="WO157" s="67"/>
      <c r="WP157" s="67"/>
      <c r="WQ157" s="67"/>
      <c r="WR157" s="67"/>
      <c r="WS157" s="67"/>
      <c r="WT157" s="67"/>
      <c r="WU157" s="67"/>
      <c r="WV157" s="67"/>
      <c r="WW157" s="67"/>
      <c r="WX157" s="67"/>
      <c r="WY157" s="67"/>
      <c r="WZ157" s="67"/>
      <c r="XA157" s="67"/>
      <c r="XB157" s="67"/>
      <c r="XC157" s="67"/>
      <c r="XD157" s="67"/>
      <c r="XE157" s="67"/>
      <c r="XF157" s="67"/>
      <c r="XG157" s="67"/>
      <c r="XH157" s="67"/>
      <c r="XI157" s="67"/>
      <c r="XJ157" s="67"/>
      <c r="XK157" s="67"/>
      <c r="XL157" s="67"/>
      <c r="XM157" s="67"/>
      <c r="XN157" s="67"/>
      <c r="XO157" s="67"/>
      <c r="XP157" s="67"/>
      <c r="XQ157" s="67"/>
      <c r="XR157" s="67"/>
      <c r="XS157" s="67"/>
      <c r="XT157" s="67"/>
      <c r="XU157" s="67"/>
      <c r="XV157" s="67"/>
      <c r="XW157" s="67"/>
      <c r="XX157" s="67"/>
      <c r="XY157" s="67"/>
      <c r="XZ157" s="67"/>
      <c r="YA157" s="67"/>
      <c r="YB157" s="67"/>
      <c r="YC157" s="67"/>
      <c r="YD157" s="67"/>
      <c r="YE157" s="67"/>
      <c r="YF157" s="67"/>
      <c r="YG157" s="67"/>
      <c r="YH157" s="67"/>
      <c r="YI157" s="67"/>
      <c r="YJ157" s="67"/>
      <c r="YK157" s="67"/>
      <c r="YL157" s="67"/>
      <c r="YM157" s="67"/>
      <c r="YN157" s="67"/>
      <c r="YO157" s="67"/>
      <c r="YP157" s="67"/>
      <c r="YQ157" s="67"/>
      <c r="YR157" s="67"/>
    </row>
    <row r="158" spans="1:668" s="9" customFormat="1" ht="15.75" x14ac:dyDescent="0.25">
      <c r="A158" s="44" t="s">
        <v>157</v>
      </c>
      <c r="B158" s="155" t="s">
        <v>113</v>
      </c>
      <c r="C158" s="156" t="s">
        <v>86</v>
      </c>
      <c r="D158" s="163">
        <v>44470</v>
      </c>
      <c r="E158" s="164">
        <v>44561</v>
      </c>
      <c r="F158" s="165">
        <v>89500</v>
      </c>
      <c r="G158" s="169">
        <v>2568.65</v>
      </c>
      <c r="H158" s="165">
        <v>9635.51</v>
      </c>
      <c r="I158" s="165">
        <v>2720.8</v>
      </c>
      <c r="J158" s="165"/>
      <c r="K158" s="165">
        <v>14924.96</v>
      </c>
      <c r="L158" s="172">
        <v>74575.039999999994</v>
      </c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  <c r="HE158" s="67"/>
      <c r="HF158" s="67"/>
      <c r="HG158" s="67"/>
      <c r="HH158" s="67"/>
      <c r="HI158" s="67"/>
      <c r="HJ158" s="67"/>
      <c r="HK158" s="67"/>
      <c r="HL158" s="67"/>
      <c r="HM158" s="67"/>
      <c r="HN158" s="67"/>
      <c r="HO158" s="67"/>
      <c r="HP158" s="67"/>
      <c r="HQ158" s="67"/>
      <c r="HR158" s="67"/>
      <c r="HS158" s="67"/>
      <c r="HT158" s="67"/>
      <c r="HU158" s="67"/>
      <c r="HV158" s="67"/>
      <c r="HW158" s="67"/>
      <c r="HX158" s="67"/>
      <c r="HY158" s="67"/>
      <c r="HZ158" s="67"/>
      <c r="IA158" s="67"/>
      <c r="IB158" s="67"/>
      <c r="IC158" s="67"/>
      <c r="ID158" s="67"/>
      <c r="IE158" s="67"/>
      <c r="IF158" s="67"/>
      <c r="IG158" s="67"/>
      <c r="IH158" s="67"/>
      <c r="II158" s="67"/>
      <c r="IJ158" s="67"/>
      <c r="IK158" s="67"/>
      <c r="IL158" s="67"/>
      <c r="IM158" s="67"/>
      <c r="IN158" s="67"/>
      <c r="IO158" s="67"/>
      <c r="IP158" s="67"/>
      <c r="IQ158" s="67"/>
      <c r="IR158" s="67"/>
      <c r="IS158" s="67"/>
      <c r="IT158" s="67"/>
      <c r="IU158" s="67"/>
      <c r="IV158" s="67"/>
      <c r="IW158" s="67"/>
      <c r="IX158" s="67"/>
      <c r="IY158" s="67"/>
      <c r="IZ158" s="67"/>
      <c r="JA158" s="67"/>
      <c r="JB158" s="67"/>
      <c r="JC158" s="67"/>
      <c r="JD158" s="67"/>
      <c r="JE158" s="67"/>
      <c r="JF158" s="67"/>
      <c r="JG158" s="67"/>
      <c r="JH158" s="67"/>
      <c r="JI158" s="67"/>
      <c r="JJ158" s="67"/>
      <c r="JK158" s="67"/>
      <c r="JL158" s="67"/>
      <c r="JM158" s="67"/>
      <c r="JN158" s="67"/>
      <c r="JO158" s="67"/>
      <c r="JP158" s="67"/>
      <c r="JQ158" s="67"/>
      <c r="JR158" s="67"/>
      <c r="JS158" s="67"/>
      <c r="JT158" s="67"/>
      <c r="JU158" s="67"/>
      <c r="JV158" s="67"/>
      <c r="JW158" s="67"/>
      <c r="JX158" s="67"/>
      <c r="JY158" s="67"/>
      <c r="JZ158" s="67"/>
      <c r="KA158" s="67"/>
      <c r="KB158" s="67"/>
      <c r="KC158" s="67"/>
      <c r="KD158" s="67"/>
      <c r="KE158" s="67"/>
      <c r="KF158" s="67"/>
      <c r="KG158" s="67"/>
      <c r="KH158" s="67"/>
      <c r="KI158" s="67"/>
      <c r="KJ158" s="67"/>
      <c r="KK158" s="67"/>
      <c r="KL158" s="67"/>
      <c r="KM158" s="67"/>
      <c r="KN158" s="67"/>
      <c r="KO158" s="67"/>
      <c r="KP158" s="67"/>
      <c r="KQ158" s="67"/>
      <c r="KR158" s="67"/>
      <c r="KS158" s="67"/>
      <c r="KT158" s="67"/>
      <c r="KU158" s="67"/>
      <c r="KV158" s="67"/>
      <c r="KW158" s="67"/>
      <c r="KX158" s="67"/>
      <c r="KY158" s="67"/>
      <c r="KZ158" s="67"/>
      <c r="LA158" s="67"/>
      <c r="LB158" s="67"/>
      <c r="LC158" s="67"/>
      <c r="LD158" s="67"/>
      <c r="LE158" s="67"/>
      <c r="LF158" s="67"/>
      <c r="LG158" s="67"/>
      <c r="LH158" s="67"/>
      <c r="LI158" s="67"/>
      <c r="LJ158" s="67"/>
      <c r="LK158" s="67"/>
      <c r="LL158" s="67"/>
      <c r="LM158" s="67"/>
      <c r="LN158" s="67"/>
      <c r="LO158" s="67"/>
      <c r="LP158" s="67"/>
      <c r="LQ158" s="67"/>
      <c r="LR158" s="67"/>
      <c r="LS158" s="67"/>
      <c r="LT158" s="67"/>
      <c r="LU158" s="67"/>
      <c r="LV158" s="67"/>
      <c r="LW158" s="67"/>
      <c r="LX158" s="67"/>
      <c r="LY158" s="67"/>
      <c r="LZ158" s="67"/>
      <c r="MA158" s="67"/>
      <c r="MB158" s="67"/>
      <c r="MC158" s="67"/>
      <c r="MD158" s="67"/>
      <c r="ME158" s="67"/>
      <c r="MF158" s="67"/>
      <c r="MG158" s="67"/>
      <c r="MH158" s="67"/>
      <c r="MI158" s="67"/>
      <c r="MJ158" s="67"/>
      <c r="MK158" s="67"/>
      <c r="ML158" s="67"/>
      <c r="MM158" s="67"/>
      <c r="MN158" s="67"/>
      <c r="MO158" s="67"/>
      <c r="MP158" s="67"/>
      <c r="MQ158" s="67"/>
      <c r="MR158" s="67"/>
      <c r="MS158" s="67"/>
      <c r="MT158" s="67"/>
      <c r="MU158" s="67"/>
      <c r="MV158" s="67"/>
      <c r="MW158" s="67"/>
      <c r="MX158" s="67"/>
      <c r="MY158" s="67"/>
      <c r="MZ158" s="67"/>
      <c r="NA158" s="67"/>
      <c r="NB158" s="67"/>
      <c r="NC158" s="67"/>
      <c r="ND158" s="67"/>
      <c r="NE158" s="67"/>
      <c r="NF158" s="67"/>
      <c r="NG158" s="67"/>
      <c r="NH158" s="67"/>
      <c r="NI158" s="67"/>
      <c r="NJ158" s="67"/>
      <c r="NK158" s="67"/>
      <c r="NL158" s="67"/>
      <c r="NM158" s="67"/>
      <c r="NN158" s="67"/>
      <c r="NO158" s="67"/>
      <c r="NP158" s="67"/>
      <c r="NQ158" s="67"/>
      <c r="NR158" s="67"/>
      <c r="NS158" s="67"/>
      <c r="NT158" s="67"/>
      <c r="NU158" s="67"/>
      <c r="NV158" s="67"/>
      <c r="NW158" s="67"/>
      <c r="NX158" s="67"/>
      <c r="NY158" s="67"/>
      <c r="NZ158" s="67"/>
      <c r="OA158" s="67"/>
      <c r="OB158" s="67"/>
      <c r="OC158" s="67"/>
      <c r="OD158" s="67"/>
      <c r="OE158" s="67"/>
      <c r="OF158" s="67"/>
      <c r="OG158" s="67"/>
      <c r="OH158" s="67"/>
      <c r="OI158" s="67"/>
      <c r="OJ158" s="67"/>
      <c r="OK158" s="67"/>
      <c r="OL158" s="67"/>
      <c r="OM158" s="67"/>
      <c r="ON158" s="67"/>
      <c r="OO158" s="67"/>
      <c r="OP158" s="67"/>
      <c r="OQ158" s="67"/>
      <c r="OR158" s="67"/>
      <c r="OS158" s="67"/>
      <c r="OT158" s="67"/>
      <c r="OU158" s="67"/>
      <c r="OV158" s="67"/>
      <c r="OW158" s="67"/>
      <c r="OX158" s="67"/>
      <c r="OY158" s="67"/>
      <c r="OZ158" s="67"/>
      <c r="PA158" s="67"/>
      <c r="PB158" s="67"/>
      <c r="PC158" s="67"/>
      <c r="PD158" s="67"/>
      <c r="PE158" s="67"/>
      <c r="PF158" s="67"/>
      <c r="PG158" s="67"/>
      <c r="PH158" s="67"/>
      <c r="PI158" s="67"/>
      <c r="PJ158" s="67"/>
      <c r="PK158" s="67"/>
      <c r="PL158" s="67"/>
      <c r="PM158" s="67"/>
      <c r="PN158" s="67"/>
      <c r="PO158" s="67"/>
      <c r="PP158" s="67"/>
      <c r="PQ158" s="67"/>
      <c r="PR158" s="67"/>
      <c r="PS158" s="67"/>
      <c r="PT158" s="67"/>
      <c r="PU158" s="67"/>
      <c r="PV158" s="67"/>
      <c r="PW158" s="67"/>
      <c r="PX158" s="67"/>
      <c r="PY158" s="67"/>
      <c r="PZ158" s="67"/>
      <c r="QA158" s="67"/>
      <c r="QB158" s="67"/>
      <c r="QC158" s="67"/>
      <c r="QD158" s="67"/>
      <c r="QE158" s="67"/>
      <c r="QF158" s="67"/>
      <c r="QG158" s="67"/>
      <c r="QH158" s="67"/>
      <c r="QI158" s="67"/>
      <c r="QJ158" s="67"/>
      <c r="QK158" s="67"/>
      <c r="QL158" s="67"/>
      <c r="QM158" s="67"/>
      <c r="QN158" s="67"/>
      <c r="QO158" s="67"/>
      <c r="QP158" s="67"/>
      <c r="QQ158" s="67"/>
      <c r="QR158" s="67"/>
      <c r="QS158" s="67"/>
      <c r="QT158" s="67"/>
      <c r="QU158" s="67"/>
      <c r="QV158" s="67"/>
      <c r="QW158" s="67"/>
      <c r="QX158" s="67"/>
      <c r="QY158" s="67"/>
      <c r="QZ158" s="67"/>
      <c r="RA158" s="67"/>
      <c r="RB158" s="67"/>
      <c r="RC158" s="67"/>
      <c r="RD158" s="67"/>
      <c r="RE158" s="67"/>
      <c r="RF158" s="67"/>
      <c r="RG158" s="67"/>
      <c r="RH158" s="67"/>
      <c r="RI158" s="67"/>
      <c r="RJ158" s="67"/>
      <c r="RK158" s="67"/>
      <c r="RL158" s="67"/>
      <c r="RM158" s="67"/>
      <c r="RN158" s="67"/>
      <c r="RO158" s="67"/>
      <c r="RP158" s="67"/>
      <c r="RQ158" s="67"/>
      <c r="RR158" s="67"/>
      <c r="RS158" s="67"/>
      <c r="RT158" s="67"/>
      <c r="RU158" s="67"/>
      <c r="RV158" s="67"/>
      <c r="RW158" s="67"/>
      <c r="RX158" s="67"/>
      <c r="RY158" s="67"/>
      <c r="RZ158" s="67"/>
      <c r="SA158" s="67"/>
      <c r="SB158" s="67"/>
      <c r="SC158" s="67"/>
      <c r="SD158" s="67"/>
      <c r="SE158" s="67"/>
      <c r="SF158" s="67"/>
      <c r="SG158" s="67"/>
      <c r="SH158" s="67"/>
      <c r="SI158" s="67"/>
      <c r="SJ158" s="67"/>
      <c r="SK158" s="67"/>
      <c r="SL158" s="67"/>
      <c r="SM158" s="67"/>
      <c r="SN158" s="67"/>
      <c r="SO158" s="67"/>
      <c r="SP158" s="67"/>
      <c r="SQ158" s="67"/>
      <c r="SR158" s="67"/>
      <c r="SS158" s="67"/>
      <c r="ST158" s="67"/>
      <c r="SU158" s="67"/>
      <c r="SV158" s="67"/>
      <c r="SW158" s="67"/>
      <c r="SX158" s="67"/>
      <c r="SY158" s="67"/>
      <c r="SZ158" s="67"/>
      <c r="TA158" s="67"/>
      <c r="TB158" s="67"/>
      <c r="TC158" s="67"/>
      <c r="TD158" s="67"/>
      <c r="TE158" s="67"/>
      <c r="TF158" s="67"/>
      <c r="TG158" s="67"/>
      <c r="TH158" s="67"/>
      <c r="TI158" s="67"/>
      <c r="TJ158" s="67"/>
      <c r="TK158" s="67"/>
      <c r="TL158" s="67"/>
      <c r="TM158" s="67"/>
      <c r="TN158" s="67"/>
      <c r="TO158" s="67"/>
      <c r="TP158" s="67"/>
      <c r="TQ158" s="67"/>
      <c r="TR158" s="67"/>
      <c r="TS158" s="67"/>
      <c r="TT158" s="67"/>
      <c r="TU158" s="67"/>
      <c r="TV158" s="67"/>
      <c r="TW158" s="67"/>
      <c r="TX158" s="67"/>
      <c r="TY158" s="67"/>
      <c r="TZ158" s="67"/>
      <c r="UA158" s="67"/>
      <c r="UB158" s="67"/>
      <c r="UC158" s="67"/>
      <c r="UD158" s="67"/>
      <c r="UE158" s="67"/>
      <c r="UF158" s="67"/>
      <c r="UG158" s="67"/>
      <c r="UH158" s="67"/>
      <c r="UI158" s="67"/>
      <c r="UJ158" s="67"/>
      <c r="UK158" s="67"/>
      <c r="UL158" s="67"/>
      <c r="UM158" s="67"/>
      <c r="UN158" s="67"/>
      <c r="UO158" s="67"/>
      <c r="UP158" s="67"/>
      <c r="UQ158" s="67"/>
      <c r="UR158" s="67"/>
      <c r="US158" s="67"/>
      <c r="UT158" s="67"/>
      <c r="UU158" s="67"/>
      <c r="UV158" s="67"/>
      <c r="UW158" s="67"/>
      <c r="UX158" s="67"/>
      <c r="UY158" s="67"/>
      <c r="UZ158" s="67"/>
      <c r="VA158" s="67"/>
      <c r="VB158" s="67"/>
      <c r="VC158" s="67"/>
      <c r="VD158" s="67"/>
      <c r="VE158" s="67"/>
      <c r="VF158" s="67"/>
      <c r="VG158" s="67"/>
      <c r="VH158" s="67"/>
      <c r="VI158" s="67"/>
      <c r="VJ158" s="67"/>
      <c r="VK158" s="67"/>
      <c r="VL158" s="67"/>
      <c r="VM158" s="67"/>
      <c r="VN158" s="67"/>
      <c r="VO158" s="67"/>
      <c r="VP158" s="67"/>
      <c r="VQ158" s="67"/>
      <c r="VR158" s="67"/>
      <c r="VS158" s="67"/>
      <c r="VT158" s="67"/>
      <c r="VU158" s="67"/>
      <c r="VV158" s="67"/>
      <c r="VW158" s="67"/>
      <c r="VX158" s="67"/>
      <c r="VY158" s="67"/>
      <c r="VZ158" s="67"/>
      <c r="WA158" s="67"/>
      <c r="WB158" s="67"/>
      <c r="WC158" s="67"/>
      <c r="WD158" s="67"/>
      <c r="WE158" s="67"/>
      <c r="WF158" s="67"/>
      <c r="WG158" s="67"/>
      <c r="WH158" s="67"/>
      <c r="WI158" s="67"/>
      <c r="WJ158" s="67"/>
      <c r="WK158" s="67"/>
      <c r="WL158" s="67"/>
      <c r="WM158" s="67"/>
      <c r="WN158" s="67"/>
      <c r="WO158" s="67"/>
      <c r="WP158" s="67"/>
      <c r="WQ158" s="67"/>
      <c r="WR158" s="67"/>
      <c r="WS158" s="67"/>
      <c r="WT158" s="67"/>
      <c r="WU158" s="67"/>
      <c r="WV158" s="67"/>
      <c r="WW158" s="67"/>
      <c r="WX158" s="67"/>
      <c r="WY158" s="67"/>
      <c r="WZ158" s="67"/>
      <c r="XA158" s="67"/>
      <c r="XB158" s="67"/>
      <c r="XC158" s="67"/>
      <c r="XD158" s="67"/>
      <c r="XE158" s="67"/>
      <c r="XF158" s="67"/>
      <c r="XG158" s="67"/>
      <c r="XH158" s="67"/>
      <c r="XI158" s="67"/>
      <c r="XJ158" s="67"/>
      <c r="XK158" s="67"/>
      <c r="XL158" s="67"/>
      <c r="XM158" s="67"/>
      <c r="XN158" s="67"/>
      <c r="XO158" s="67"/>
      <c r="XP158" s="67"/>
      <c r="XQ158" s="67"/>
      <c r="XR158" s="67"/>
      <c r="XS158" s="67"/>
      <c r="XT158" s="67"/>
      <c r="XU158" s="67"/>
      <c r="XV158" s="67"/>
      <c r="XW158" s="67"/>
      <c r="XX158" s="67"/>
      <c r="XY158" s="67"/>
      <c r="XZ158" s="67"/>
      <c r="YA158" s="67"/>
      <c r="YB158" s="67"/>
      <c r="YC158" s="67"/>
      <c r="YD158" s="67"/>
      <c r="YE158" s="67"/>
      <c r="YF158" s="67"/>
      <c r="YG158" s="67"/>
      <c r="YH158" s="67"/>
      <c r="YI158" s="67"/>
      <c r="YJ158" s="67"/>
      <c r="YK158" s="67"/>
      <c r="YL158" s="67"/>
      <c r="YM158" s="67"/>
      <c r="YN158" s="67"/>
      <c r="YO158" s="67"/>
      <c r="YP158" s="67"/>
      <c r="YQ158" s="67"/>
      <c r="YR158" s="67"/>
    </row>
    <row r="159" spans="1:668" s="9" customFormat="1" ht="15.75" x14ac:dyDescent="0.25">
      <c r="A159" s="177" t="s">
        <v>15</v>
      </c>
      <c r="B159" s="114">
        <v>1</v>
      </c>
      <c r="C159" s="108"/>
      <c r="D159" s="108"/>
      <c r="E159" s="100"/>
      <c r="F159" s="118">
        <v>89000</v>
      </c>
      <c r="G159" s="137">
        <v>2568.65</v>
      </c>
      <c r="H159" s="118">
        <v>9635.51</v>
      </c>
      <c r="I159" s="118">
        <v>2720.8</v>
      </c>
      <c r="J159" s="118">
        <v>0</v>
      </c>
      <c r="K159" s="118">
        <v>14924.96</v>
      </c>
      <c r="L159" s="136">
        <v>74575.039999999994</v>
      </c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/>
      <c r="GK159" s="67"/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  <c r="GX159" s="67"/>
      <c r="GY159" s="67"/>
      <c r="GZ159" s="67"/>
      <c r="HA159" s="67"/>
      <c r="HB159" s="67"/>
      <c r="HC159" s="67"/>
      <c r="HD159" s="67"/>
      <c r="HE159" s="67"/>
      <c r="HF159" s="67"/>
      <c r="HG159" s="67"/>
      <c r="HH159" s="67"/>
      <c r="HI159" s="67"/>
      <c r="HJ159" s="67"/>
      <c r="HK159" s="67"/>
      <c r="HL159" s="67"/>
      <c r="HM159" s="67"/>
      <c r="HN159" s="67"/>
      <c r="HO159" s="67"/>
      <c r="HP159" s="67"/>
      <c r="HQ159" s="67"/>
      <c r="HR159" s="67"/>
      <c r="HS159" s="67"/>
      <c r="HT159" s="67"/>
      <c r="HU159" s="67"/>
      <c r="HV159" s="67"/>
      <c r="HW159" s="67"/>
      <c r="HX159" s="67"/>
      <c r="HY159" s="67"/>
      <c r="HZ159" s="67"/>
      <c r="IA159" s="67"/>
      <c r="IB159" s="67"/>
      <c r="IC159" s="67"/>
      <c r="ID159" s="67"/>
      <c r="IE159" s="67"/>
      <c r="IF159" s="67"/>
      <c r="IG159" s="67"/>
      <c r="IH159" s="67"/>
      <c r="II159" s="67"/>
      <c r="IJ159" s="67"/>
      <c r="IK159" s="67"/>
      <c r="IL159" s="67"/>
      <c r="IM159" s="67"/>
      <c r="IN159" s="67"/>
      <c r="IO159" s="67"/>
      <c r="IP159" s="67"/>
      <c r="IQ159" s="67"/>
      <c r="IR159" s="67"/>
      <c r="IS159" s="67"/>
      <c r="IT159" s="67"/>
      <c r="IU159" s="67"/>
      <c r="IV159" s="67"/>
      <c r="IW159" s="67"/>
      <c r="IX159" s="67"/>
      <c r="IY159" s="67"/>
      <c r="IZ159" s="67"/>
      <c r="JA159" s="67"/>
      <c r="JB159" s="67"/>
      <c r="JC159" s="67"/>
      <c r="JD159" s="67"/>
      <c r="JE159" s="67"/>
      <c r="JF159" s="67"/>
      <c r="JG159" s="67"/>
      <c r="JH159" s="67"/>
      <c r="JI159" s="67"/>
      <c r="JJ159" s="67"/>
      <c r="JK159" s="67"/>
      <c r="JL159" s="67"/>
      <c r="JM159" s="67"/>
      <c r="JN159" s="67"/>
      <c r="JO159" s="67"/>
      <c r="JP159" s="67"/>
      <c r="JQ159" s="67"/>
      <c r="JR159" s="67"/>
      <c r="JS159" s="67"/>
      <c r="JT159" s="67"/>
      <c r="JU159" s="67"/>
      <c r="JV159" s="67"/>
      <c r="JW159" s="67"/>
      <c r="JX159" s="67"/>
      <c r="JY159" s="67"/>
      <c r="JZ159" s="67"/>
      <c r="KA159" s="67"/>
      <c r="KB159" s="67"/>
      <c r="KC159" s="67"/>
      <c r="KD159" s="67"/>
      <c r="KE159" s="67"/>
      <c r="KF159" s="67"/>
      <c r="KG159" s="67"/>
      <c r="KH159" s="67"/>
      <c r="KI159" s="67"/>
      <c r="KJ159" s="67"/>
      <c r="KK159" s="67"/>
      <c r="KL159" s="67"/>
      <c r="KM159" s="67"/>
      <c r="KN159" s="67"/>
      <c r="KO159" s="67"/>
      <c r="KP159" s="67"/>
      <c r="KQ159" s="67"/>
      <c r="KR159" s="67"/>
      <c r="KS159" s="67"/>
      <c r="KT159" s="67"/>
      <c r="KU159" s="67"/>
      <c r="KV159" s="67"/>
      <c r="KW159" s="67"/>
      <c r="KX159" s="67"/>
      <c r="KY159" s="67"/>
      <c r="KZ159" s="67"/>
      <c r="LA159" s="67"/>
      <c r="LB159" s="67"/>
      <c r="LC159" s="67"/>
      <c r="LD159" s="67"/>
      <c r="LE159" s="67"/>
      <c r="LF159" s="67"/>
      <c r="LG159" s="67"/>
      <c r="LH159" s="67"/>
      <c r="LI159" s="67"/>
      <c r="LJ159" s="67"/>
      <c r="LK159" s="67"/>
      <c r="LL159" s="67"/>
      <c r="LM159" s="67"/>
      <c r="LN159" s="67"/>
      <c r="LO159" s="67"/>
      <c r="LP159" s="67"/>
      <c r="LQ159" s="67"/>
      <c r="LR159" s="67"/>
      <c r="LS159" s="67"/>
      <c r="LT159" s="67"/>
      <c r="LU159" s="67"/>
      <c r="LV159" s="67"/>
      <c r="LW159" s="67"/>
      <c r="LX159" s="67"/>
      <c r="LY159" s="67"/>
      <c r="LZ159" s="67"/>
      <c r="MA159" s="67"/>
      <c r="MB159" s="67"/>
      <c r="MC159" s="67"/>
      <c r="MD159" s="67"/>
      <c r="ME159" s="67"/>
      <c r="MF159" s="67"/>
      <c r="MG159" s="67"/>
      <c r="MH159" s="67"/>
      <c r="MI159" s="67"/>
      <c r="MJ159" s="67"/>
      <c r="MK159" s="67"/>
      <c r="ML159" s="67"/>
      <c r="MM159" s="67"/>
      <c r="MN159" s="67"/>
      <c r="MO159" s="67"/>
      <c r="MP159" s="67"/>
      <c r="MQ159" s="67"/>
      <c r="MR159" s="67"/>
      <c r="MS159" s="67"/>
      <c r="MT159" s="67"/>
      <c r="MU159" s="67"/>
      <c r="MV159" s="67"/>
      <c r="MW159" s="67"/>
      <c r="MX159" s="67"/>
      <c r="MY159" s="67"/>
      <c r="MZ159" s="67"/>
      <c r="NA159" s="67"/>
      <c r="NB159" s="67"/>
      <c r="NC159" s="67"/>
      <c r="ND159" s="67"/>
      <c r="NE159" s="67"/>
      <c r="NF159" s="67"/>
      <c r="NG159" s="67"/>
      <c r="NH159" s="67"/>
      <c r="NI159" s="67"/>
      <c r="NJ159" s="67"/>
      <c r="NK159" s="67"/>
      <c r="NL159" s="67"/>
      <c r="NM159" s="67"/>
      <c r="NN159" s="67"/>
      <c r="NO159" s="67"/>
      <c r="NP159" s="67"/>
      <c r="NQ159" s="67"/>
      <c r="NR159" s="67"/>
      <c r="NS159" s="67"/>
      <c r="NT159" s="67"/>
      <c r="NU159" s="67"/>
      <c r="NV159" s="67"/>
      <c r="NW159" s="67"/>
      <c r="NX159" s="67"/>
      <c r="NY159" s="67"/>
      <c r="NZ159" s="67"/>
      <c r="OA159" s="67"/>
      <c r="OB159" s="67"/>
      <c r="OC159" s="67"/>
      <c r="OD159" s="67"/>
      <c r="OE159" s="67"/>
      <c r="OF159" s="67"/>
      <c r="OG159" s="67"/>
      <c r="OH159" s="67"/>
      <c r="OI159" s="67"/>
      <c r="OJ159" s="67"/>
      <c r="OK159" s="67"/>
      <c r="OL159" s="67"/>
      <c r="OM159" s="67"/>
      <c r="ON159" s="67"/>
      <c r="OO159" s="67"/>
      <c r="OP159" s="67"/>
      <c r="OQ159" s="67"/>
      <c r="OR159" s="67"/>
      <c r="OS159" s="67"/>
      <c r="OT159" s="67"/>
      <c r="OU159" s="67"/>
      <c r="OV159" s="67"/>
      <c r="OW159" s="67"/>
      <c r="OX159" s="67"/>
      <c r="OY159" s="67"/>
      <c r="OZ159" s="67"/>
      <c r="PA159" s="67"/>
      <c r="PB159" s="67"/>
      <c r="PC159" s="67"/>
      <c r="PD159" s="67"/>
      <c r="PE159" s="67"/>
      <c r="PF159" s="67"/>
      <c r="PG159" s="67"/>
      <c r="PH159" s="67"/>
      <c r="PI159" s="67"/>
      <c r="PJ159" s="67"/>
      <c r="PK159" s="67"/>
      <c r="PL159" s="67"/>
      <c r="PM159" s="67"/>
      <c r="PN159" s="67"/>
      <c r="PO159" s="67"/>
      <c r="PP159" s="67"/>
      <c r="PQ159" s="67"/>
      <c r="PR159" s="67"/>
      <c r="PS159" s="67"/>
      <c r="PT159" s="67"/>
      <c r="PU159" s="67"/>
      <c r="PV159" s="67"/>
      <c r="PW159" s="67"/>
      <c r="PX159" s="67"/>
      <c r="PY159" s="67"/>
      <c r="PZ159" s="67"/>
      <c r="QA159" s="67"/>
      <c r="QB159" s="67"/>
      <c r="QC159" s="67"/>
      <c r="QD159" s="67"/>
      <c r="QE159" s="67"/>
      <c r="QF159" s="67"/>
      <c r="QG159" s="67"/>
      <c r="QH159" s="67"/>
      <c r="QI159" s="67"/>
      <c r="QJ159" s="67"/>
      <c r="QK159" s="67"/>
      <c r="QL159" s="67"/>
      <c r="QM159" s="67"/>
      <c r="QN159" s="67"/>
      <c r="QO159" s="67"/>
      <c r="QP159" s="67"/>
      <c r="QQ159" s="67"/>
      <c r="QR159" s="67"/>
      <c r="QS159" s="67"/>
      <c r="QT159" s="67"/>
      <c r="QU159" s="67"/>
      <c r="QV159" s="67"/>
      <c r="QW159" s="67"/>
      <c r="QX159" s="67"/>
      <c r="QY159" s="67"/>
      <c r="QZ159" s="67"/>
      <c r="RA159" s="67"/>
      <c r="RB159" s="67"/>
      <c r="RC159" s="67"/>
      <c r="RD159" s="67"/>
      <c r="RE159" s="67"/>
      <c r="RF159" s="67"/>
      <c r="RG159" s="67"/>
      <c r="RH159" s="67"/>
      <c r="RI159" s="67"/>
      <c r="RJ159" s="67"/>
      <c r="RK159" s="67"/>
      <c r="RL159" s="67"/>
      <c r="RM159" s="67"/>
      <c r="RN159" s="67"/>
      <c r="RO159" s="67"/>
      <c r="RP159" s="67"/>
      <c r="RQ159" s="67"/>
      <c r="RR159" s="67"/>
      <c r="RS159" s="67"/>
      <c r="RT159" s="67"/>
      <c r="RU159" s="67"/>
      <c r="RV159" s="67"/>
      <c r="RW159" s="67"/>
      <c r="RX159" s="67"/>
      <c r="RY159" s="67"/>
      <c r="RZ159" s="67"/>
      <c r="SA159" s="67"/>
      <c r="SB159" s="67"/>
      <c r="SC159" s="67"/>
      <c r="SD159" s="67"/>
      <c r="SE159" s="67"/>
      <c r="SF159" s="67"/>
      <c r="SG159" s="67"/>
      <c r="SH159" s="67"/>
      <c r="SI159" s="67"/>
      <c r="SJ159" s="67"/>
      <c r="SK159" s="67"/>
      <c r="SL159" s="67"/>
      <c r="SM159" s="67"/>
      <c r="SN159" s="67"/>
      <c r="SO159" s="67"/>
      <c r="SP159" s="67"/>
      <c r="SQ159" s="67"/>
      <c r="SR159" s="67"/>
      <c r="SS159" s="67"/>
      <c r="ST159" s="67"/>
      <c r="SU159" s="67"/>
      <c r="SV159" s="67"/>
      <c r="SW159" s="67"/>
      <c r="SX159" s="67"/>
      <c r="SY159" s="67"/>
      <c r="SZ159" s="67"/>
      <c r="TA159" s="67"/>
      <c r="TB159" s="67"/>
      <c r="TC159" s="67"/>
      <c r="TD159" s="67"/>
      <c r="TE159" s="67"/>
      <c r="TF159" s="67"/>
      <c r="TG159" s="67"/>
      <c r="TH159" s="67"/>
      <c r="TI159" s="67"/>
      <c r="TJ159" s="67"/>
      <c r="TK159" s="67"/>
      <c r="TL159" s="67"/>
      <c r="TM159" s="67"/>
      <c r="TN159" s="67"/>
      <c r="TO159" s="67"/>
      <c r="TP159" s="67"/>
      <c r="TQ159" s="67"/>
      <c r="TR159" s="67"/>
      <c r="TS159" s="67"/>
      <c r="TT159" s="67"/>
      <c r="TU159" s="67"/>
      <c r="TV159" s="67"/>
      <c r="TW159" s="67"/>
      <c r="TX159" s="67"/>
      <c r="TY159" s="67"/>
      <c r="TZ159" s="67"/>
      <c r="UA159" s="67"/>
      <c r="UB159" s="67"/>
      <c r="UC159" s="67"/>
      <c r="UD159" s="67"/>
      <c r="UE159" s="67"/>
      <c r="UF159" s="67"/>
      <c r="UG159" s="67"/>
      <c r="UH159" s="67"/>
      <c r="UI159" s="67"/>
      <c r="UJ159" s="67"/>
      <c r="UK159" s="67"/>
      <c r="UL159" s="67"/>
      <c r="UM159" s="67"/>
      <c r="UN159" s="67"/>
      <c r="UO159" s="67"/>
      <c r="UP159" s="67"/>
      <c r="UQ159" s="67"/>
      <c r="UR159" s="67"/>
      <c r="US159" s="67"/>
      <c r="UT159" s="67"/>
      <c r="UU159" s="67"/>
      <c r="UV159" s="67"/>
      <c r="UW159" s="67"/>
      <c r="UX159" s="67"/>
      <c r="UY159" s="67"/>
      <c r="UZ159" s="67"/>
      <c r="VA159" s="67"/>
      <c r="VB159" s="67"/>
      <c r="VC159" s="67"/>
      <c r="VD159" s="67"/>
      <c r="VE159" s="67"/>
      <c r="VF159" s="67"/>
      <c r="VG159" s="67"/>
      <c r="VH159" s="67"/>
      <c r="VI159" s="67"/>
      <c r="VJ159" s="67"/>
      <c r="VK159" s="67"/>
      <c r="VL159" s="67"/>
      <c r="VM159" s="67"/>
      <c r="VN159" s="67"/>
      <c r="VO159" s="67"/>
      <c r="VP159" s="67"/>
      <c r="VQ159" s="67"/>
      <c r="VR159" s="67"/>
      <c r="VS159" s="67"/>
      <c r="VT159" s="67"/>
      <c r="VU159" s="67"/>
      <c r="VV159" s="67"/>
      <c r="VW159" s="67"/>
      <c r="VX159" s="67"/>
      <c r="VY159" s="67"/>
      <c r="VZ159" s="67"/>
      <c r="WA159" s="67"/>
      <c r="WB159" s="67"/>
      <c r="WC159" s="67"/>
      <c r="WD159" s="67"/>
      <c r="WE159" s="67"/>
      <c r="WF159" s="67"/>
      <c r="WG159" s="67"/>
      <c r="WH159" s="67"/>
      <c r="WI159" s="67"/>
      <c r="WJ159" s="67"/>
      <c r="WK159" s="67"/>
      <c r="WL159" s="67"/>
      <c r="WM159" s="67"/>
      <c r="WN159" s="67"/>
      <c r="WO159" s="67"/>
      <c r="WP159" s="67"/>
      <c r="WQ159" s="67"/>
      <c r="WR159" s="67"/>
      <c r="WS159" s="67"/>
      <c r="WT159" s="67"/>
      <c r="WU159" s="67"/>
      <c r="WV159" s="67"/>
      <c r="WW159" s="67"/>
      <c r="WX159" s="67"/>
      <c r="WY159" s="67"/>
      <c r="WZ159" s="67"/>
      <c r="XA159" s="67"/>
      <c r="XB159" s="67"/>
      <c r="XC159" s="67"/>
      <c r="XD159" s="67"/>
      <c r="XE159" s="67"/>
      <c r="XF159" s="67"/>
      <c r="XG159" s="67"/>
      <c r="XH159" s="67"/>
      <c r="XI159" s="67"/>
      <c r="XJ159" s="67"/>
      <c r="XK159" s="67"/>
      <c r="XL159" s="67"/>
      <c r="XM159" s="67"/>
      <c r="XN159" s="67"/>
      <c r="XO159" s="67"/>
      <c r="XP159" s="67"/>
      <c r="XQ159" s="67"/>
      <c r="XR159" s="67"/>
      <c r="XS159" s="67"/>
      <c r="XT159" s="67"/>
      <c r="XU159" s="67"/>
      <c r="XV159" s="67"/>
      <c r="XW159" s="67"/>
      <c r="XX159" s="67"/>
      <c r="XY159" s="67"/>
      <c r="XZ159" s="67"/>
      <c r="YA159" s="67"/>
      <c r="YB159" s="67"/>
      <c r="YC159" s="67"/>
      <c r="YD159" s="67"/>
      <c r="YE159" s="67"/>
      <c r="YF159" s="67"/>
      <c r="YG159" s="67"/>
      <c r="YH159" s="67"/>
      <c r="YI159" s="67"/>
      <c r="YJ159" s="67"/>
      <c r="YK159" s="67"/>
      <c r="YL159" s="67"/>
      <c r="YM159" s="67"/>
      <c r="YN159" s="67"/>
      <c r="YO159" s="67"/>
      <c r="YP159" s="67"/>
      <c r="YQ159" s="67"/>
      <c r="YR159" s="67"/>
    </row>
    <row r="160" spans="1:668" s="9" customFormat="1" ht="15.75" x14ac:dyDescent="0.25">
      <c r="A160" s="161" t="s">
        <v>158</v>
      </c>
      <c r="B160" s="155"/>
      <c r="C160" s="156"/>
      <c r="D160" s="156"/>
      <c r="E160" s="102"/>
      <c r="F160" s="157"/>
      <c r="G160" s="158"/>
      <c r="H160" s="157"/>
      <c r="I160" s="157"/>
      <c r="J160" s="157"/>
      <c r="K160" s="157"/>
      <c r="L160" s="159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  <c r="HE160" s="67"/>
      <c r="HF160" s="67"/>
      <c r="HG160" s="67"/>
      <c r="HH160" s="67"/>
      <c r="HI160" s="67"/>
      <c r="HJ160" s="67"/>
      <c r="HK160" s="67"/>
      <c r="HL160" s="67"/>
      <c r="HM160" s="67"/>
      <c r="HN160" s="67"/>
      <c r="HO160" s="67"/>
      <c r="HP160" s="67"/>
      <c r="HQ160" s="67"/>
      <c r="HR160" s="67"/>
      <c r="HS160" s="67"/>
      <c r="HT160" s="67"/>
      <c r="HU160" s="67"/>
      <c r="HV160" s="67"/>
      <c r="HW160" s="67"/>
      <c r="HX160" s="67"/>
      <c r="HY160" s="67"/>
      <c r="HZ160" s="67"/>
      <c r="IA160" s="67"/>
      <c r="IB160" s="67"/>
      <c r="IC160" s="67"/>
      <c r="ID160" s="67"/>
      <c r="IE160" s="67"/>
      <c r="IF160" s="67"/>
      <c r="IG160" s="67"/>
      <c r="IH160" s="67"/>
      <c r="II160" s="67"/>
      <c r="IJ160" s="67"/>
      <c r="IK160" s="67"/>
      <c r="IL160" s="67"/>
      <c r="IM160" s="67"/>
      <c r="IN160" s="67"/>
      <c r="IO160" s="67"/>
      <c r="IP160" s="67"/>
      <c r="IQ160" s="67"/>
      <c r="IR160" s="67"/>
      <c r="IS160" s="67"/>
      <c r="IT160" s="67"/>
      <c r="IU160" s="67"/>
      <c r="IV160" s="67"/>
      <c r="IW160" s="67"/>
      <c r="IX160" s="67"/>
      <c r="IY160" s="67"/>
      <c r="IZ160" s="67"/>
      <c r="JA160" s="67"/>
      <c r="JB160" s="67"/>
      <c r="JC160" s="67"/>
      <c r="JD160" s="67"/>
      <c r="JE160" s="67"/>
      <c r="JF160" s="67"/>
      <c r="JG160" s="67"/>
      <c r="JH160" s="67"/>
      <c r="JI160" s="67"/>
      <c r="JJ160" s="67"/>
      <c r="JK160" s="67"/>
      <c r="JL160" s="67"/>
      <c r="JM160" s="67"/>
      <c r="JN160" s="67"/>
      <c r="JO160" s="67"/>
      <c r="JP160" s="67"/>
      <c r="JQ160" s="67"/>
      <c r="JR160" s="67"/>
      <c r="JS160" s="67"/>
      <c r="JT160" s="67"/>
      <c r="JU160" s="67"/>
      <c r="JV160" s="67"/>
      <c r="JW160" s="67"/>
      <c r="JX160" s="67"/>
      <c r="JY160" s="67"/>
      <c r="JZ160" s="67"/>
      <c r="KA160" s="67"/>
      <c r="KB160" s="67"/>
      <c r="KC160" s="67"/>
      <c r="KD160" s="67"/>
      <c r="KE160" s="67"/>
      <c r="KF160" s="67"/>
      <c r="KG160" s="67"/>
      <c r="KH160" s="67"/>
      <c r="KI160" s="67"/>
      <c r="KJ160" s="67"/>
      <c r="KK160" s="67"/>
      <c r="KL160" s="67"/>
      <c r="KM160" s="67"/>
      <c r="KN160" s="67"/>
      <c r="KO160" s="67"/>
      <c r="KP160" s="67"/>
      <c r="KQ160" s="67"/>
      <c r="KR160" s="67"/>
      <c r="KS160" s="67"/>
      <c r="KT160" s="67"/>
      <c r="KU160" s="67"/>
      <c r="KV160" s="67"/>
      <c r="KW160" s="67"/>
      <c r="KX160" s="67"/>
      <c r="KY160" s="67"/>
      <c r="KZ160" s="67"/>
      <c r="LA160" s="67"/>
      <c r="LB160" s="67"/>
      <c r="LC160" s="67"/>
      <c r="LD160" s="67"/>
      <c r="LE160" s="67"/>
      <c r="LF160" s="67"/>
      <c r="LG160" s="67"/>
      <c r="LH160" s="67"/>
      <c r="LI160" s="67"/>
      <c r="LJ160" s="67"/>
      <c r="LK160" s="67"/>
      <c r="LL160" s="67"/>
      <c r="LM160" s="67"/>
      <c r="LN160" s="67"/>
      <c r="LO160" s="67"/>
      <c r="LP160" s="67"/>
      <c r="LQ160" s="67"/>
      <c r="LR160" s="67"/>
      <c r="LS160" s="67"/>
      <c r="LT160" s="67"/>
      <c r="LU160" s="67"/>
      <c r="LV160" s="67"/>
      <c r="LW160" s="67"/>
      <c r="LX160" s="67"/>
      <c r="LY160" s="67"/>
      <c r="LZ160" s="67"/>
      <c r="MA160" s="67"/>
      <c r="MB160" s="67"/>
      <c r="MC160" s="67"/>
      <c r="MD160" s="67"/>
      <c r="ME160" s="67"/>
      <c r="MF160" s="67"/>
      <c r="MG160" s="67"/>
      <c r="MH160" s="67"/>
      <c r="MI160" s="67"/>
      <c r="MJ160" s="67"/>
      <c r="MK160" s="67"/>
      <c r="ML160" s="67"/>
      <c r="MM160" s="67"/>
      <c r="MN160" s="67"/>
      <c r="MO160" s="67"/>
      <c r="MP160" s="67"/>
      <c r="MQ160" s="67"/>
      <c r="MR160" s="67"/>
      <c r="MS160" s="67"/>
      <c r="MT160" s="67"/>
      <c r="MU160" s="67"/>
      <c r="MV160" s="67"/>
      <c r="MW160" s="67"/>
      <c r="MX160" s="67"/>
      <c r="MY160" s="67"/>
      <c r="MZ160" s="67"/>
      <c r="NA160" s="67"/>
      <c r="NB160" s="67"/>
      <c r="NC160" s="67"/>
      <c r="ND160" s="67"/>
      <c r="NE160" s="67"/>
      <c r="NF160" s="67"/>
      <c r="NG160" s="67"/>
      <c r="NH160" s="67"/>
      <c r="NI160" s="67"/>
      <c r="NJ160" s="67"/>
      <c r="NK160" s="67"/>
      <c r="NL160" s="67"/>
      <c r="NM160" s="67"/>
      <c r="NN160" s="67"/>
      <c r="NO160" s="67"/>
      <c r="NP160" s="67"/>
      <c r="NQ160" s="67"/>
      <c r="NR160" s="67"/>
      <c r="NS160" s="67"/>
      <c r="NT160" s="67"/>
      <c r="NU160" s="67"/>
      <c r="NV160" s="67"/>
      <c r="NW160" s="67"/>
      <c r="NX160" s="67"/>
      <c r="NY160" s="67"/>
      <c r="NZ160" s="67"/>
      <c r="OA160" s="67"/>
      <c r="OB160" s="67"/>
      <c r="OC160" s="67"/>
      <c r="OD160" s="67"/>
      <c r="OE160" s="67"/>
      <c r="OF160" s="67"/>
      <c r="OG160" s="67"/>
      <c r="OH160" s="67"/>
      <c r="OI160" s="67"/>
      <c r="OJ160" s="67"/>
      <c r="OK160" s="67"/>
      <c r="OL160" s="67"/>
      <c r="OM160" s="67"/>
      <c r="ON160" s="67"/>
      <c r="OO160" s="67"/>
      <c r="OP160" s="67"/>
      <c r="OQ160" s="67"/>
      <c r="OR160" s="67"/>
      <c r="OS160" s="67"/>
      <c r="OT160" s="67"/>
      <c r="OU160" s="67"/>
      <c r="OV160" s="67"/>
      <c r="OW160" s="67"/>
      <c r="OX160" s="67"/>
      <c r="OY160" s="67"/>
      <c r="OZ160" s="67"/>
      <c r="PA160" s="67"/>
      <c r="PB160" s="67"/>
      <c r="PC160" s="67"/>
      <c r="PD160" s="67"/>
      <c r="PE160" s="67"/>
      <c r="PF160" s="67"/>
      <c r="PG160" s="67"/>
      <c r="PH160" s="67"/>
      <c r="PI160" s="67"/>
      <c r="PJ160" s="67"/>
      <c r="PK160" s="67"/>
      <c r="PL160" s="67"/>
      <c r="PM160" s="67"/>
      <c r="PN160" s="67"/>
      <c r="PO160" s="67"/>
      <c r="PP160" s="67"/>
      <c r="PQ160" s="67"/>
      <c r="PR160" s="67"/>
      <c r="PS160" s="67"/>
      <c r="PT160" s="67"/>
      <c r="PU160" s="67"/>
      <c r="PV160" s="67"/>
      <c r="PW160" s="67"/>
      <c r="PX160" s="67"/>
      <c r="PY160" s="67"/>
      <c r="PZ160" s="67"/>
      <c r="QA160" s="67"/>
      <c r="QB160" s="67"/>
      <c r="QC160" s="67"/>
      <c r="QD160" s="67"/>
      <c r="QE160" s="67"/>
      <c r="QF160" s="67"/>
      <c r="QG160" s="67"/>
      <c r="QH160" s="67"/>
      <c r="QI160" s="67"/>
      <c r="QJ160" s="67"/>
      <c r="QK160" s="67"/>
      <c r="QL160" s="67"/>
      <c r="QM160" s="67"/>
      <c r="QN160" s="67"/>
      <c r="QO160" s="67"/>
      <c r="QP160" s="67"/>
      <c r="QQ160" s="67"/>
      <c r="QR160" s="67"/>
      <c r="QS160" s="67"/>
      <c r="QT160" s="67"/>
      <c r="QU160" s="67"/>
      <c r="QV160" s="67"/>
      <c r="QW160" s="67"/>
      <c r="QX160" s="67"/>
      <c r="QY160" s="67"/>
      <c r="QZ160" s="67"/>
      <c r="RA160" s="67"/>
      <c r="RB160" s="67"/>
      <c r="RC160" s="67"/>
      <c r="RD160" s="67"/>
      <c r="RE160" s="67"/>
      <c r="RF160" s="67"/>
      <c r="RG160" s="67"/>
      <c r="RH160" s="67"/>
      <c r="RI160" s="67"/>
      <c r="RJ160" s="67"/>
      <c r="RK160" s="67"/>
      <c r="RL160" s="67"/>
      <c r="RM160" s="67"/>
      <c r="RN160" s="67"/>
      <c r="RO160" s="67"/>
      <c r="RP160" s="67"/>
      <c r="RQ160" s="67"/>
      <c r="RR160" s="67"/>
      <c r="RS160" s="67"/>
      <c r="RT160" s="67"/>
      <c r="RU160" s="67"/>
      <c r="RV160" s="67"/>
      <c r="RW160" s="67"/>
      <c r="RX160" s="67"/>
      <c r="RY160" s="67"/>
      <c r="RZ160" s="67"/>
      <c r="SA160" s="67"/>
      <c r="SB160" s="67"/>
      <c r="SC160" s="67"/>
      <c r="SD160" s="67"/>
      <c r="SE160" s="67"/>
      <c r="SF160" s="67"/>
      <c r="SG160" s="67"/>
      <c r="SH160" s="67"/>
      <c r="SI160" s="67"/>
      <c r="SJ160" s="67"/>
      <c r="SK160" s="67"/>
      <c r="SL160" s="67"/>
      <c r="SM160" s="67"/>
      <c r="SN160" s="67"/>
      <c r="SO160" s="67"/>
      <c r="SP160" s="67"/>
      <c r="SQ160" s="67"/>
      <c r="SR160" s="67"/>
      <c r="SS160" s="67"/>
      <c r="ST160" s="67"/>
      <c r="SU160" s="67"/>
      <c r="SV160" s="67"/>
      <c r="SW160" s="67"/>
      <c r="SX160" s="67"/>
      <c r="SY160" s="67"/>
      <c r="SZ160" s="67"/>
      <c r="TA160" s="67"/>
      <c r="TB160" s="67"/>
      <c r="TC160" s="67"/>
      <c r="TD160" s="67"/>
      <c r="TE160" s="67"/>
      <c r="TF160" s="67"/>
      <c r="TG160" s="67"/>
      <c r="TH160" s="67"/>
      <c r="TI160" s="67"/>
      <c r="TJ160" s="67"/>
      <c r="TK160" s="67"/>
      <c r="TL160" s="67"/>
      <c r="TM160" s="67"/>
      <c r="TN160" s="67"/>
      <c r="TO160" s="67"/>
      <c r="TP160" s="67"/>
      <c r="TQ160" s="67"/>
      <c r="TR160" s="67"/>
      <c r="TS160" s="67"/>
      <c r="TT160" s="67"/>
      <c r="TU160" s="67"/>
      <c r="TV160" s="67"/>
      <c r="TW160" s="67"/>
      <c r="TX160" s="67"/>
      <c r="TY160" s="67"/>
      <c r="TZ160" s="67"/>
      <c r="UA160" s="67"/>
      <c r="UB160" s="67"/>
      <c r="UC160" s="67"/>
      <c r="UD160" s="67"/>
      <c r="UE160" s="67"/>
      <c r="UF160" s="67"/>
      <c r="UG160" s="67"/>
      <c r="UH160" s="67"/>
      <c r="UI160" s="67"/>
      <c r="UJ160" s="67"/>
      <c r="UK160" s="67"/>
      <c r="UL160" s="67"/>
      <c r="UM160" s="67"/>
      <c r="UN160" s="67"/>
      <c r="UO160" s="67"/>
      <c r="UP160" s="67"/>
      <c r="UQ160" s="67"/>
      <c r="UR160" s="67"/>
      <c r="US160" s="67"/>
      <c r="UT160" s="67"/>
      <c r="UU160" s="67"/>
      <c r="UV160" s="67"/>
      <c r="UW160" s="67"/>
      <c r="UX160" s="67"/>
      <c r="UY160" s="67"/>
      <c r="UZ160" s="67"/>
      <c r="VA160" s="67"/>
      <c r="VB160" s="67"/>
      <c r="VC160" s="67"/>
      <c r="VD160" s="67"/>
      <c r="VE160" s="67"/>
      <c r="VF160" s="67"/>
      <c r="VG160" s="67"/>
      <c r="VH160" s="67"/>
      <c r="VI160" s="67"/>
      <c r="VJ160" s="67"/>
      <c r="VK160" s="67"/>
      <c r="VL160" s="67"/>
      <c r="VM160" s="67"/>
      <c r="VN160" s="67"/>
      <c r="VO160" s="67"/>
      <c r="VP160" s="67"/>
      <c r="VQ160" s="67"/>
      <c r="VR160" s="67"/>
      <c r="VS160" s="67"/>
      <c r="VT160" s="67"/>
      <c r="VU160" s="67"/>
      <c r="VV160" s="67"/>
      <c r="VW160" s="67"/>
      <c r="VX160" s="67"/>
      <c r="VY160" s="67"/>
      <c r="VZ160" s="67"/>
      <c r="WA160" s="67"/>
      <c r="WB160" s="67"/>
      <c r="WC160" s="67"/>
      <c r="WD160" s="67"/>
      <c r="WE160" s="67"/>
      <c r="WF160" s="67"/>
      <c r="WG160" s="67"/>
      <c r="WH160" s="67"/>
      <c r="WI160" s="67"/>
      <c r="WJ160" s="67"/>
      <c r="WK160" s="67"/>
      <c r="WL160" s="67"/>
      <c r="WM160" s="67"/>
      <c r="WN160" s="67"/>
      <c r="WO160" s="67"/>
      <c r="WP160" s="67"/>
      <c r="WQ160" s="67"/>
      <c r="WR160" s="67"/>
      <c r="WS160" s="67"/>
      <c r="WT160" s="67"/>
      <c r="WU160" s="67"/>
      <c r="WV160" s="67"/>
      <c r="WW160" s="67"/>
      <c r="WX160" s="67"/>
      <c r="WY160" s="67"/>
      <c r="WZ160" s="67"/>
      <c r="XA160" s="67"/>
      <c r="XB160" s="67"/>
      <c r="XC160" s="67"/>
      <c r="XD160" s="67"/>
      <c r="XE160" s="67"/>
      <c r="XF160" s="67"/>
      <c r="XG160" s="67"/>
      <c r="XH160" s="67"/>
      <c r="XI160" s="67"/>
      <c r="XJ160" s="67"/>
      <c r="XK160" s="67"/>
      <c r="XL160" s="67"/>
      <c r="XM160" s="67"/>
      <c r="XN160" s="67"/>
      <c r="XO160" s="67"/>
      <c r="XP160" s="67"/>
      <c r="XQ160" s="67"/>
      <c r="XR160" s="67"/>
      <c r="XS160" s="67"/>
      <c r="XT160" s="67"/>
      <c r="XU160" s="67"/>
      <c r="XV160" s="67"/>
      <c r="XW160" s="67"/>
      <c r="XX160" s="67"/>
      <c r="XY160" s="67"/>
      <c r="XZ160" s="67"/>
      <c r="YA160" s="67"/>
      <c r="YB160" s="67"/>
      <c r="YC160" s="67"/>
      <c r="YD160" s="67"/>
      <c r="YE160" s="67"/>
      <c r="YF160" s="67"/>
      <c r="YG160" s="67"/>
      <c r="YH160" s="67"/>
      <c r="YI160" s="67"/>
      <c r="YJ160" s="67"/>
      <c r="YK160" s="67"/>
      <c r="YL160" s="67"/>
      <c r="YM160" s="67"/>
      <c r="YN160" s="67"/>
      <c r="YO160" s="67"/>
      <c r="YP160" s="67"/>
      <c r="YQ160" s="67"/>
      <c r="YR160" s="67"/>
    </row>
    <row r="161" spans="1:668" s="9" customFormat="1" ht="15.75" x14ac:dyDescent="0.25">
      <c r="A161" s="162" t="s">
        <v>159</v>
      </c>
      <c r="B161" s="155" t="s">
        <v>113</v>
      </c>
      <c r="C161" s="156" t="s">
        <v>87</v>
      </c>
      <c r="D161" s="163">
        <v>44470</v>
      </c>
      <c r="E161" s="164">
        <v>44561</v>
      </c>
      <c r="F161" s="165">
        <v>89500</v>
      </c>
      <c r="G161" s="169">
        <v>2568.65</v>
      </c>
      <c r="H161" s="165">
        <v>9635.51</v>
      </c>
      <c r="I161" s="165">
        <v>2720.8</v>
      </c>
      <c r="J161" s="165"/>
      <c r="K161" s="165">
        <v>14924.96</v>
      </c>
      <c r="L161" s="172">
        <v>74575.039999999994</v>
      </c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  <c r="HZ161" s="67"/>
      <c r="IA161" s="67"/>
      <c r="IB161" s="67"/>
      <c r="IC161" s="67"/>
      <c r="ID161" s="67"/>
      <c r="IE161" s="67"/>
      <c r="IF161" s="67"/>
      <c r="IG161" s="67"/>
      <c r="IH161" s="67"/>
      <c r="II161" s="67"/>
      <c r="IJ161" s="67"/>
      <c r="IK161" s="67"/>
      <c r="IL161" s="67"/>
      <c r="IM161" s="67"/>
      <c r="IN161" s="67"/>
      <c r="IO161" s="67"/>
      <c r="IP161" s="67"/>
      <c r="IQ161" s="67"/>
      <c r="IR161" s="67"/>
      <c r="IS161" s="67"/>
      <c r="IT161" s="67"/>
      <c r="IU161" s="67"/>
      <c r="IV161" s="67"/>
      <c r="IW161" s="67"/>
      <c r="IX161" s="67"/>
      <c r="IY161" s="67"/>
      <c r="IZ161" s="67"/>
      <c r="JA161" s="67"/>
      <c r="JB161" s="67"/>
      <c r="JC161" s="67"/>
      <c r="JD161" s="67"/>
      <c r="JE161" s="67"/>
      <c r="JF161" s="67"/>
      <c r="JG161" s="67"/>
      <c r="JH161" s="67"/>
      <c r="JI161" s="67"/>
      <c r="JJ161" s="67"/>
      <c r="JK161" s="67"/>
      <c r="JL161" s="67"/>
      <c r="JM161" s="67"/>
      <c r="JN161" s="67"/>
      <c r="JO161" s="67"/>
      <c r="JP161" s="67"/>
      <c r="JQ161" s="67"/>
      <c r="JR161" s="67"/>
      <c r="JS161" s="67"/>
      <c r="JT161" s="67"/>
      <c r="JU161" s="67"/>
      <c r="JV161" s="67"/>
      <c r="JW161" s="67"/>
      <c r="JX161" s="67"/>
      <c r="JY161" s="67"/>
      <c r="JZ161" s="67"/>
      <c r="KA161" s="67"/>
      <c r="KB161" s="67"/>
      <c r="KC161" s="67"/>
      <c r="KD161" s="67"/>
      <c r="KE161" s="67"/>
      <c r="KF161" s="67"/>
      <c r="KG161" s="67"/>
      <c r="KH161" s="67"/>
      <c r="KI161" s="67"/>
      <c r="KJ161" s="67"/>
      <c r="KK161" s="67"/>
      <c r="KL161" s="67"/>
      <c r="KM161" s="67"/>
      <c r="KN161" s="67"/>
      <c r="KO161" s="67"/>
      <c r="KP161" s="67"/>
      <c r="KQ161" s="67"/>
      <c r="KR161" s="67"/>
      <c r="KS161" s="67"/>
      <c r="KT161" s="67"/>
      <c r="KU161" s="67"/>
      <c r="KV161" s="67"/>
      <c r="KW161" s="67"/>
      <c r="KX161" s="67"/>
      <c r="KY161" s="67"/>
      <c r="KZ161" s="67"/>
      <c r="LA161" s="67"/>
      <c r="LB161" s="67"/>
      <c r="LC161" s="67"/>
      <c r="LD161" s="67"/>
      <c r="LE161" s="67"/>
      <c r="LF161" s="67"/>
      <c r="LG161" s="67"/>
      <c r="LH161" s="67"/>
      <c r="LI161" s="67"/>
      <c r="LJ161" s="67"/>
      <c r="LK161" s="67"/>
      <c r="LL161" s="67"/>
      <c r="LM161" s="67"/>
      <c r="LN161" s="67"/>
      <c r="LO161" s="67"/>
      <c r="LP161" s="67"/>
      <c r="LQ161" s="67"/>
      <c r="LR161" s="67"/>
      <c r="LS161" s="67"/>
      <c r="LT161" s="67"/>
      <c r="LU161" s="67"/>
      <c r="LV161" s="67"/>
      <c r="LW161" s="67"/>
      <c r="LX161" s="67"/>
      <c r="LY161" s="67"/>
      <c r="LZ161" s="67"/>
      <c r="MA161" s="67"/>
      <c r="MB161" s="67"/>
      <c r="MC161" s="67"/>
      <c r="MD161" s="67"/>
      <c r="ME161" s="67"/>
      <c r="MF161" s="67"/>
      <c r="MG161" s="67"/>
      <c r="MH161" s="67"/>
      <c r="MI161" s="67"/>
      <c r="MJ161" s="67"/>
      <c r="MK161" s="67"/>
      <c r="ML161" s="67"/>
      <c r="MM161" s="67"/>
      <c r="MN161" s="67"/>
      <c r="MO161" s="67"/>
      <c r="MP161" s="67"/>
      <c r="MQ161" s="67"/>
      <c r="MR161" s="67"/>
      <c r="MS161" s="67"/>
      <c r="MT161" s="67"/>
      <c r="MU161" s="67"/>
      <c r="MV161" s="67"/>
      <c r="MW161" s="67"/>
      <c r="MX161" s="67"/>
      <c r="MY161" s="67"/>
      <c r="MZ161" s="67"/>
      <c r="NA161" s="67"/>
      <c r="NB161" s="67"/>
      <c r="NC161" s="67"/>
      <c r="ND161" s="67"/>
      <c r="NE161" s="67"/>
      <c r="NF161" s="67"/>
      <c r="NG161" s="67"/>
      <c r="NH161" s="67"/>
      <c r="NI161" s="67"/>
      <c r="NJ161" s="67"/>
      <c r="NK161" s="67"/>
      <c r="NL161" s="67"/>
      <c r="NM161" s="67"/>
      <c r="NN161" s="67"/>
      <c r="NO161" s="67"/>
      <c r="NP161" s="67"/>
      <c r="NQ161" s="67"/>
      <c r="NR161" s="67"/>
      <c r="NS161" s="67"/>
      <c r="NT161" s="67"/>
      <c r="NU161" s="67"/>
      <c r="NV161" s="67"/>
      <c r="NW161" s="67"/>
      <c r="NX161" s="67"/>
      <c r="NY161" s="67"/>
      <c r="NZ161" s="67"/>
      <c r="OA161" s="67"/>
      <c r="OB161" s="67"/>
      <c r="OC161" s="67"/>
      <c r="OD161" s="67"/>
      <c r="OE161" s="67"/>
      <c r="OF161" s="67"/>
      <c r="OG161" s="67"/>
      <c r="OH161" s="67"/>
      <c r="OI161" s="67"/>
      <c r="OJ161" s="67"/>
      <c r="OK161" s="67"/>
      <c r="OL161" s="67"/>
      <c r="OM161" s="67"/>
      <c r="ON161" s="67"/>
      <c r="OO161" s="67"/>
      <c r="OP161" s="67"/>
      <c r="OQ161" s="67"/>
      <c r="OR161" s="67"/>
      <c r="OS161" s="67"/>
      <c r="OT161" s="67"/>
      <c r="OU161" s="67"/>
      <c r="OV161" s="67"/>
      <c r="OW161" s="67"/>
      <c r="OX161" s="67"/>
      <c r="OY161" s="67"/>
      <c r="OZ161" s="67"/>
      <c r="PA161" s="67"/>
      <c r="PB161" s="67"/>
      <c r="PC161" s="67"/>
      <c r="PD161" s="67"/>
      <c r="PE161" s="67"/>
      <c r="PF161" s="67"/>
      <c r="PG161" s="67"/>
      <c r="PH161" s="67"/>
      <c r="PI161" s="67"/>
      <c r="PJ161" s="67"/>
      <c r="PK161" s="67"/>
      <c r="PL161" s="67"/>
      <c r="PM161" s="67"/>
      <c r="PN161" s="67"/>
      <c r="PO161" s="67"/>
      <c r="PP161" s="67"/>
      <c r="PQ161" s="67"/>
      <c r="PR161" s="67"/>
      <c r="PS161" s="67"/>
      <c r="PT161" s="67"/>
      <c r="PU161" s="67"/>
      <c r="PV161" s="67"/>
      <c r="PW161" s="67"/>
      <c r="PX161" s="67"/>
      <c r="PY161" s="67"/>
      <c r="PZ161" s="67"/>
      <c r="QA161" s="67"/>
      <c r="QB161" s="67"/>
      <c r="QC161" s="67"/>
      <c r="QD161" s="67"/>
      <c r="QE161" s="67"/>
      <c r="QF161" s="67"/>
      <c r="QG161" s="67"/>
      <c r="QH161" s="67"/>
      <c r="QI161" s="67"/>
      <c r="QJ161" s="67"/>
      <c r="QK161" s="67"/>
      <c r="QL161" s="67"/>
      <c r="QM161" s="67"/>
      <c r="QN161" s="67"/>
      <c r="QO161" s="67"/>
      <c r="QP161" s="67"/>
      <c r="QQ161" s="67"/>
      <c r="QR161" s="67"/>
      <c r="QS161" s="67"/>
      <c r="QT161" s="67"/>
      <c r="QU161" s="67"/>
      <c r="QV161" s="67"/>
      <c r="QW161" s="67"/>
      <c r="QX161" s="67"/>
      <c r="QY161" s="67"/>
      <c r="QZ161" s="67"/>
      <c r="RA161" s="67"/>
      <c r="RB161" s="67"/>
      <c r="RC161" s="67"/>
      <c r="RD161" s="67"/>
      <c r="RE161" s="67"/>
      <c r="RF161" s="67"/>
      <c r="RG161" s="67"/>
      <c r="RH161" s="67"/>
      <c r="RI161" s="67"/>
      <c r="RJ161" s="67"/>
      <c r="RK161" s="67"/>
      <c r="RL161" s="67"/>
      <c r="RM161" s="67"/>
      <c r="RN161" s="67"/>
      <c r="RO161" s="67"/>
      <c r="RP161" s="67"/>
      <c r="RQ161" s="67"/>
      <c r="RR161" s="67"/>
      <c r="RS161" s="67"/>
      <c r="RT161" s="67"/>
      <c r="RU161" s="67"/>
      <c r="RV161" s="67"/>
      <c r="RW161" s="67"/>
      <c r="RX161" s="67"/>
      <c r="RY161" s="67"/>
      <c r="RZ161" s="67"/>
      <c r="SA161" s="67"/>
      <c r="SB161" s="67"/>
      <c r="SC161" s="67"/>
      <c r="SD161" s="67"/>
      <c r="SE161" s="67"/>
      <c r="SF161" s="67"/>
      <c r="SG161" s="67"/>
      <c r="SH161" s="67"/>
      <c r="SI161" s="67"/>
      <c r="SJ161" s="67"/>
      <c r="SK161" s="67"/>
      <c r="SL161" s="67"/>
      <c r="SM161" s="67"/>
      <c r="SN161" s="67"/>
      <c r="SO161" s="67"/>
      <c r="SP161" s="67"/>
      <c r="SQ161" s="67"/>
      <c r="SR161" s="67"/>
      <c r="SS161" s="67"/>
      <c r="ST161" s="67"/>
      <c r="SU161" s="67"/>
      <c r="SV161" s="67"/>
      <c r="SW161" s="67"/>
      <c r="SX161" s="67"/>
      <c r="SY161" s="67"/>
      <c r="SZ161" s="67"/>
      <c r="TA161" s="67"/>
      <c r="TB161" s="67"/>
      <c r="TC161" s="67"/>
      <c r="TD161" s="67"/>
      <c r="TE161" s="67"/>
      <c r="TF161" s="67"/>
      <c r="TG161" s="67"/>
      <c r="TH161" s="67"/>
      <c r="TI161" s="67"/>
      <c r="TJ161" s="67"/>
      <c r="TK161" s="67"/>
      <c r="TL161" s="67"/>
      <c r="TM161" s="67"/>
      <c r="TN161" s="67"/>
      <c r="TO161" s="67"/>
      <c r="TP161" s="67"/>
      <c r="TQ161" s="67"/>
      <c r="TR161" s="67"/>
      <c r="TS161" s="67"/>
      <c r="TT161" s="67"/>
      <c r="TU161" s="67"/>
      <c r="TV161" s="67"/>
      <c r="TW161" s="67"/>
      <c r="TX161" s="67"/>
      <c r="TY161" s="67"/>
      <c r="TZ161" s="67"/>
      <c r="UA161" s="67"/>
      <c r="UB161" s="67"/>
      <c r="UC161" s="67"/>
      <c r="UD161" s="67"/>
      <c r="UE161" s="67"/>
      <c r="UF161" s="67"/>
      <c r="UG161" s="67"/>
      <c r="UH161" s="67"/>
      <c r="UI161" s="67"/>
      <c r="UJ161" s="67"/>
      <c r="UK161" s="67"/>
      <c r="UL161" s="67"/>
      <c r="UM161" s="67"/>
      <c r="UN161" s="67"/>
      <c r="UO161" s="67"/>
      <c r="UP161" s="67"/>
      <c r="UQ161" s="67"/>
      <c r="UR161" s="67"/>
      <c r="US161" s="67"/>
      <c r="UT161" s="67"/>
      <c r="UU161" s="67"/>
      <c r="UV161" s="67"/>
      <c r="UW161" s="67"/>
      <c r="UX161" s="67"/>
      <c r="UY161" s="67"/>
      <c r="UZ161" s="67"/>
      <c r="VA161" s="67"/>
      <c r="VB161" s="67"/>
      <c r="VC161" s="67"/>
      <c r="VD161" s="67"/>
      <c r="VE161" s="67"/>
      <c r="VF161" s="67"/>
      <c r="VG161" s="67"/>
      <c r="VH161" s="67"/>
      <c r="VI161" s="67"/>
      <c r="VJ161" s="67"/>
      <c r="VK161" s="67"/>
      <c r="VL161" s="67"/>
      <c r="VM161" s="67"/>
      <c r="VN161" s="67"/>
      <c r="VO161" s="67"/>
      <c r="VP161" s="67"/>
      <c r="VQ161" s="67"/>
      <c r="VR161" s="67"/>
      <c r="VS161" s="67"/>
      <c r="VT161" s="67"/>
      <c r="VU161" s="67"/>
      <c r="VV161" s="67"/>
      <c r="VW161" s="67"/>
      <c r="VX161" s="67"/>
      <c r="VY161" s="67"/>
      <c r="VZ161" s="67"/>
      <c r="WA161" s="67"/>
      <c r="WB161" s="67"/>
      <c r="WC161" s="67"/>
      <c r="WD161" s="67"/>
      <c r="WE161" s="67"/>
      <c r="WF161" s="67"/>
      <c r="WG161" s="67"/>
      <c r="WH161" s="67"/>
      <c r="WI161" s="67"/>
      <c r="WJ161" s="67"/>
      <c r="WK161" s="67"/>
      <c r="WL161" s="67"/>
      <c r="WM161" s="67"/>
      <c r="WN161" s="67"/>
      <c r="WO161" s="67"/>
      <c r="WP161" s="67"/>
      <c r="WQ161" s="67"/>
      <c r="WR161" s="67"/>
      <c r="WS161" s="67"/>
      <c r="WT161" s="67"/>
      <c r="WU161" s="67"/>
      <c r="WV161" s="67"/>
      <c r="WW161" s="67"/>
      <c r="WX161" s="67"/>
      <c r="WY161" s="67"/>
      <c r="WZ161" s="67"/>
      <c r="XA161" s="67"/>
      <c r="XB161" s="67"/>
      <c r="XC161" s="67"/>
      <c r="XD161" s="67"/>
      <c r="XE161" s="67"/>
      <c r="XF161" s="67"/>
      <c r="XG161" s="67"/>
      <c r="XH161" s="67"/>
      <c r="XI161" s="67"/>
      <c r="XJ161" s="67"/>
      <c r="XK161" s="67"/>
      <c r="XL161" s="67"/>
      <c r="XM161" s="67"/>
      <c r="XN161" s="67"/>
      <c r="XO161" s="67"/>
      <c r="XP161" s="67"/>
      <c r="XQ161" s="67"/>
      <c r="XR161" s="67"/>
      <c r="XS161" s="67"/>
      <c r="XT161" s="67"/>
      <c r="XU161" s="67"/>
      <c r="XV161" s="67"/>
      <c r="XW161" s="67"/>
      <c r="XX161" s="67"/>
      <c r="XY161" s="67"/>
      <c r="XZ161" s="67"/>
      <c r="YA161" s="67"/>
      <c r="YB161" s="67"/>
      <c r="YC161" s="67"/>
      <c r="YD161" s="67"/>
      <c r="YE161" s="67"/>
      <c r="YF161" s="67"/>
      <c r="YG161" s="67"/>
      <c r="YH161" s="67"/>
      <c r="YI161" s="67"/>
      <c r="YJ161" s="67"/>
      <c r="YK161" s="67"/>
      <c r="YL161" s="67"/>
      <c r="YM161" s="67"/>
      <c r="YN161" s="67"/>
      <c r="YO161" s="67"/>
      <c r="YP161" s="67"/>
      <c r="YQ161" s="67"/>
      <c r="YR161" s="67"/>
    </row>
    <row r="162" spans="1:668" s="9" customFormat="1" ht="15.75" x14ac:dyDescent="0.25">
      <c r="A162" s="161" t="s">
        <v>15</v>
      </c>
      <c r="B162" s="166">
        <v>1</v>
      </c>
      <c r="C162" s="158"/>
      <c r="D162" s="158"/>
      <c r="E162" s="180"/>
      <c r="F162" s="157">
        <v>89000</v>
      </c>
      <c r="G162" s="158">
        <v>2568.65</v>
      </c>
      <c r="H162" s="157">
        <v>9635.51</v>
      </c>
      <c r="I162" s="157">
        <v>2720.8</v>
      </c>
      <c r="J162" s="157">
        <v>0</v>
      </c>
      <c r="K162" s="157">
        <v>14924.96</v>
      </c>
      <c r="L162" s="159">
        <v>74575.039999999994</v>
      </c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  <c r="HZ162" s="67"/>
      <c r="IA162" s="67"/>
      <c r="IB162" s="67"/>
      <c r="IC162" s="67"/>
      <c r="ID162" s="67"/>
      <c r="IE162" s="67"/>
      <c r="IF162" s="67"/>
      <c r="IG162" s="67"/>
      <c r="IH162" s="67"/>
      <c r="II162" s="67"/>
      <c r="IJ162" s="67"/>
      <c r="IK162" s="67"/>
      <c r="IL162" s="67"/>
      <c r="IM162" s="67"/>
      <c r="IN162" s="67"/>
      <c r="IO162" s="67"/>
      <c r="IP162" s="67"/>
      <c r="IQ162" s="67"/>
      <c r="IR162" s="67"/>
      <c r="IS162" s="67"/>
      <c r="IT162" s="67"/>
      <c r="IU162" s="67"/>
      <c r="IV162" s="67"/>
      <c r="IW162" s="67"/>
      <c r="IX162" s="67"/>
      <c r="IY162" s="67"/>
      <c r="IZ162" s="67"/>
      <c r="JA162" s="67"/>
      <c r="JB162" s="67"/>
      <c r="JC162" s="67"/>
      <c r="JD162" s="67"/>
      <c r="JE162" s="67"/>
      <c r="JF162" s="67"/>
      <c r="JG162" s="67"/>
      <c r="JH162" s="67"/>
      <c r="JI162" s="67"/>
      <c r="JJ162" s="67"/>
      <c r="JK162" s="67"/>
      <c r="JL162" s="67"/>
      <c r="JM162" s="67"/>
      <c r="JN162" s="67"/>
      <c r="JO162" s="67"/>
      <c r="JP162" s="67"/>
      <c r="JQ162" s="67"/>
      <c r="JR162" s="67"/>
      <c r="JS162" s="67"/>
      <c r="JT162" s="67"/>
      <c r="JU162" s="67"/>
      <c r="JV162" s="67"/>
      <c r="JW162" s="67"/>
      <c r="JX162" s="67"/>
      <c r="JY162" s="67"/>
      <c r="JZ162" s="67"/>
      <c r="KA162" s="67"/>
      <c r="KB162" s="67"/>
      <c r="KC162" s="67"/>
      <c r="KD162" s="67"/>
      <c r="KE162" s="67"/>
      <c r="KF162" s="67"/>
      <c r="KG162" s="67"/>
      <c r="KH162" s="67"/>
      <c r="KI162" s="67"/>
      <c r="KJ162" s="67"/>
      <c r="KK162" s="67"/>
      <c r="KL162" s="67"/>
      <c r="KM162" s="67"/>
      <c r="KN162" s="67"/>
      <c r="KO162" s="67"/>
      <c r="KP162" s="67"/>
      <c r="KQ162" s="67"/>
      <c r="KR162" s="67"/>
      <c r="KS162" s="67"/>
      <c r="KT162" s="67"/>
      <c r="KU162" s="67"/>
      <c r="KV162" s="67"/>
      <c r="KW162" s="67"/>
      <c r="KX162" s="67"/>
      <c r="KY162" s="67"/>
      <c r="KZ162" s="67"/>
      <c r="LA162" s="67"/>
      <c r="LB162" s="67"/>
      <c r="LC162" s="67"/>
      <c r="LD162" s="67"/>
      <c r="LE162" s="67"/>
      <c r="LF162" s="67"/>
      <c r="LG162" s="67"/>
      <c r="LH162" s="67"/>
      <c r="LI162" s="67"/>
      <c r="LJ162" s="67"/>
      <c r="LK162" s="67"/>
      <c r="LL162" s="67"/>
      <c r="LM162" s="67"/>
      <c r="LN162" s="67"/>
      <c r="LO162" s="67"/>
      <c r="LP162" s="67"/>
      <c r="LQ162" s="67"/>
      <c r="LR162" s="67"/>
      <c r="LS162" s="67"/>
      <c r="LT162" s="67"/>
      <c r="LU162" s="67"/>
      <c r="LV162" s="67"/>
      <c r="LW162" s="67"/>
      <c r="LX162" s="67"/>
      <c r="LY162" s="67"/>
      <c r="LZ162" s="67"/>
      <c r="MA162" s="67"/>
      <c r="MB162" s="67"/>
      <c r="MC162" s="67"/>
      <c r="MD162" s="67"/>
      <c r="ME162" s="67"/>
      <c r="MF162" s="67"/>
      <c r="MG162" s="67"/>
      <c r="MH162" s="67"/>
      <c r="MI162" s="67"/>
      <c r="MJ162" s="67"/>
      <c r="MK162" s="67"/>
      <c r="ML162" s="67"/>
      <c r="MM162" s="67"/>
      <c r="MN162" s="67"/>
      <c r="MO162" s="67"/>
      <c r="MP162" s="67"/>
      <c r="MQ162" s="67"/>
      <c r="MR162" s="67"/>
      <c r="MS162" s="67"/>
      <c r="MT162" s="67"/>
      <c r="MU162" s="67"/>
      <c r="MV162" s="67"/>
      <c r="MW162" s="67"/>
      <c r="MX162" s="67"/>
      <c r="MY162" s="67"/>
      <c r="MZ162" s="67"/>
      <c r="NA162" s="67"/>
      <c r="NB162" s="67"/>
      <c r="NC162" s="67"/>
      <c r="ND162" s="67"/>
      <c r="NE162" s="67"/>
      <c r="NF162" s="67"/>
      <c r="NG162" s="67"/>
      <c r="NH162" s="67"/>
      <c r="NI162" s="67"/>
      <c r="NJ162" s="67"/>
      <c r="NK162" s="67"/>
      <c r="NL162" s="67"/>
      <c r="NM162" s="67"/>
      <c r="NN162" s="67"/>
      <c r="NO162" s="67"/>
      <c r="NP162" s="67"/>
      <c r="NQ162" s="67"/>
      <c r="NR162" s="67"/>
      <c r="NS162" s="67"/>
      <c r="NT162" s="67"/>
      <c r="NU162" s="67"/>
      <c r="NV162" s="67"/>
      <c r="NW162" s="67"/>
      <c r="NX162" s="67"/>
      <c r="NY162" s="67"/>
      <c r="NZ162" s="67"/>
      <c r="OA162" s="67"/>
      <c r="OB162" s="67"/>
      <c r="OC162" s="67"/>
      <c r="OD162" s="67"/>
      <c r="OE162" s="67"/>
      <c r="OF162" s="67"/>
      <c r="OG162" s="67"/>
      <c r="OH162" s="67"/>
      <c r="OI162" s="67"/>
      <c r="OJ162" s="67"/>
      <c r="OK162" s="67"/>
      <c r="OL162" s="67"/>
      <c r="OM162" s="67"/>
      <c r="ON162" s="67"/>
      <c r="OO162" s="67"/>
      <c r="OP162" s="67"/>
      <c r="OQ162" s="67"/>
      <c r="OR162" s="67"/>
      <c r="OS162" s="67"/>
      <c r="OT162" s="67"/>
      <c r="OU162" s="67"/>
      <c r="OV162" s="67"/>
      <c r="OW162" s="67"/>
      <c r="OX162" s="67"/>
      <c r="OY162" s="67"/>
      <c r="OZ162" s="67"/>
      <c r="PA162" s="67"/>
      <c r="PB162" s="67"/>
      <c r="PC162" s="67"/>
      <c r="PD162" s="67"/>
      <c r="PE162" s="67"/>
      <c r="PF162" s="67"/>
      <c r="PG162" s="67"/>
      <c r="PH162" s="67"/>
      <c r="PI162" s="67"/>
      <c r="PJ162" s="67"/>
      <c r="PK162" s="67"/>
      <c r="PL162" s="67"/>
      <c r="PM162" s="67"/>
      <c r="PN162" s="67"/>
      <c r="PO162" s="67"/>
      <c r="PP162" s="67"/>
      <c r="PQ162" s="67"/>
      <c r="PR162" s="67"/>
      <c r="PS162" s="67"/>
      <c r="PT162" s="67"/>
      <c r="PU162" s="67"/>
      <c r="PV162" s="67"/>
      <c r="PW162" s="67"/>
      <c r="PX162" s="67"/>
      <c r="PY162" s="67"/>
      <c r="PZ162" s="67"/>
      <c r="QA162" s="67"/>
      <c r="QB162" s="67"/>
      <c r="QC162" s="67"/>
      <c r="QD162" s="67"/>
      <c r="QE162" s="67"/>
      <c r="QF162" s="67"/>
      <c r="QG162" s="67"/>
      <c r="QH162" s="67"/>
      <c r="QI162" s="67"/>
      <c r="QJ162" s="67"/>
      <c r="QK162" s="67"/>
      <c r="QL162" s="67"/>
      <c r="QM162" s="67"/>
      <c r="QN162" s="67"/>
      <c r="QO162" s="67"/>
      <c r="QP162" s="67"/>
      <c r="QQ162" s="67"/>
      <c r="QR162" s="67"/>
      <c r="QS162" s="67"/>
      <c r="QT162" s="67"/>
      <c r="QU162" s="67"/>
      <c r="QV162" s="67"/>
      <c r="QW162" s="67"/>
      <c r="QX162" s="67"/>
      <c r="QY162" s="67"/>
      <c r="QZ162" s="67"/>
      <c r="RA162" s="67"/>
      <c r="RB162" s="67"/>
      <c r="RC162" s="67"/>
      <c r="RD162" s="67"/>
      <c r="RE162" s="67"/>
      <c r="RF162" s="67"/>
      <c r="RG162" s="67"/>
      <c r="RH162" s="67"/>
      <c r="RI162" s="67"/>
      <c r="RJ162" s="67"/>
      <c r="RK162" s="67"/>
      <c r="RL162" s="67"/>
      <c r="RM162" s="67"/>
      <c r="RN162" s="67"/>
      <c r="RO162" s="67"/>
      <c r="RP162" s="67"/>
      <c r="RQ162" s="67"/>
      <c r="RR162" s="67"/>
      <c r="RS162" s="67"/>
      <c r="RT162" s="67"/>
      <c r="RU162" s="67"/>
      <c r="RV162" s="67"/>
      <c r="RW162" s="67"/>
      <c r="RX162" s="67"/>
      <c r="RY162" s="67"/>
      <c r="RZ162" s="67"/>
      <c r="SA162" s="67"/>
      <c r="SB162" s="67"/>
      <c r="SC162" s="67"/>
      <c r="SD162" s="67"/>
      <c r="SE162" s="67"/>
      <c r="SF162" s="67"/>
      <c r="SG162" s="67"/>
      <c r="SH162" s="67"/>
      <c r="SI162" s="67"/>
      <c r="SJ162" s="67"/>
      <c r="SK162" s="67"/>
      <c r="SL162" s="67"/>
      <c r="SM162" s="67"/>
      <c r="SN162" s="67"/>
      <c r="SO162" s="67"/>
      <c r="SP162" s="67"/>
      <c r="SQ162" s="67"/>
      <c r="SR162" s="67"/>
      <c r="SS162" s="67"/>
      <c r="ST162" s="67"/>
      <c r="SU162" s="67"/>
      <c r="SV162" s="67"/>
      <c r="SW162" s="67"/>
      <c r="SX162" s="67"/>
      <c r="SY162" s="67"/>
      <c r="SZ162" s="67"/>
      <c r="TA162" s="67"/>
      <c r="TB162" s="67"/>
      <c r="TC162" s="67"/>
      <c r="TD162" s="67"/>
      <c r="TE162" s="67"/>
      <c r="TF162" s="67"/>
      <c r="TG162" s="67"/>
      <c r="TH162" s="67"/>
      <c r="TI162" s="67"/>
      <c r="TJ162" s="67"/>
      <c r="TK162" s="67"/>
      <c r="TL162" s="67"/>
      <c r="TM162" s="67"/>
      <c r="TN162" s="67"/>
      <c r="TO162" s="67"/>
      <c r="TP162" s="67"/>
      <c r="TQ162" s="67"/>
      <c r="TR162" s="67"/>
      <c r="TS162" s="67"/>
      <c r="TT162" s="67"/>
      <c r="TU162" s="67"/>
      <c r="TV162" s="67"/>
      <c r="TW162" s="67"/>
      <c r="TX162" s="67"/>
      <c r="TY162" s="67"/>
      <c r="TZ162" s="67"/>
      <c r="UA162" s="67"/>
      <c r="UB162" s="67"/>
      <c r="UC162" s="67"/>
      <c r="UD162" s="67"/>
      <c r="UE162" s="67"/>
      <c r="UF162" s="67"/>
      <c r="UG162" s="67"/>
      <c r="UH162" s="67"/>
      <c r="UI162" s="67"/>
      <c r="UJ162" s="67"/>
      <c r="UK162" s="67"/>
      <c r="UL162" s="67"/>
      <c r="UM162" s="67"/>
      <c r="UN162" s="67"/>
      <c r="UO162" s="67"/>
      <c r="UP162" s="67"/>
      <c r="UQ162" s="67"/>
      <c r="UR162" s="67"/>
      <c r="US162" s="67"/>
      <c r="UT162" s="67"/>
      <c r="UU162" s="67"/>
      <c r="UV162" s="67"/>
      <c r="UW162" s="67"/>
      <c r="UX162" s="67"/>
      <c r="UY162" s="67"/>
      <c r="UZ162" s="67"/>
      <c r="VA162" s="67"/>
      <c r="VB162" s="67"/>
      <c r="VC162" s="67"/>
      <c r="VD162" s="67"/>
      <c r="VE162" s="67"/>
      <c r="VF162" s="67"/>
      <c r="VG162" s="67"/>
      <c r="VH162" s="67"/>
      <c r="VI162" s="67"/>
      <c r="VJ162" s="67"/>
      <c r="VK162" s="67"/>
      <c r="VL162" s="67"/>
      <c r="VM162" s="67"/>
      <c r="VN162" s="67"/>
      <c r="VO162" s="67"/>
      <c r="VP162" s="67"/>
      <c r="VQ162" s="67"/>
      <c r="VR162" s="67"/>
      <c r="VS162" s="67"/>
      <c r="VT162" s="67"/>
      <c r="VU162" s="67"/>
      <c r="VV162" s="67"/>
      <c r="VW162" s="67"/>
      <c r="VX162" s="67"/>
      <c r="VY162" s="67"/>
      <c r="VZ162" s="67"/>
      <c r="WA162" s="67"/>
      <c r="WB162" s="67"/>
      <c r="WC162" s="67"/>
      <c r="WD162" s="67"/>
      <c r="WE162" s="67"/>
      <c r="WF162" s="67"/>
      <c r="WG162" s="67"/>
      <c r="WH162" s="67"/>
      <c r="WI162" s="67"/>
      <c r="WJ162" s="67"/>
      <c r="WK162" s="67"/>
      <c r="WL162" s="67"/>
      <c r="WM162" s="67"/>
      <c r="WN162" s="67"/>
      <c r="WO162" s="67"/>
      <c r="WP162" s="67"/>
      <c r="WQ162" s="67"/>
      <c r="WR162" s="67"/>
      <c r="WS162" s="67"/>
      <c r="WT162" s="67"/>
      <c r="WU162" s="67"/>
      <c r="WV162" s="67"/>
      <c r="WW162" s="67"/>
      <c r="WX162" s="67"/>
      <c r="WY162" s="67"/>
      <c r="WZ162" s="67"/>
      <c r="XA162" s="67"/>
      <c r="XB162" s="67"/>
      <c r="XC162" s="67"/>
      <c r="XD162" s="67"/>
      <c r="XE162" s="67"/>
      <c r="XF162" s="67"/>
      <c r="XG162" s="67"/>
      <c r="XH162" s="67"/>
      <c r="XI162" s="67"/>
      <c r="XJ162" s="67"/>
      <c r="XK162" s="67"/>
      <c r="XL162" s="67"/>
      <c r="XM162" s="67"/>
      <c r="XN162" s="67"/>
      <c r="XO162" s="67"/>
      <c r="XP162" s="67"/>
      <c r="XQ162" s="67"/>
      <c r="XR162" s="67"/>
      <c r="XS162" s="67"/>
      <c r="XT162" s="67"/>
      <c r="XU162" s="67"/>
      <c r="XV162" s="67"/>
      <c r="XW162" s="67"/>
      <c r="XX162" s="67"/>
      <c r="XY162" s="67"/>
      <c r="XZ162" s="67"/>
      <c r="YA162" s="67"/>
      <c r="YB162" s="67"/>
      <c r="YC162" s="67"/>
      <c r="YD162" s="67"/>
      <c r="YE162" s="67"/>
      <c r="YF162" s="67"/>
      <c r="YG162" s="67"/>
      <c r="YH162" s="67"/>
      <c r="YI162" s="67"/>
      <c r="YJ162" s="67"/>
      <c r="YK162" s="67"/>
      <c r="YL162" s="67"/>
      <c r="YM162" s="67"/>
      <c r="YN162" s="67"/>
      <c r="YO162" s="67"/>
      <c r="YP162" s="67"/>
      <c r="YQ162" s="67"/>
      <c r="YR162" s="67"/>
    </row>
    <row r="163" spans="1:668" s="3" customFormat="1" ht="15.75" x14ac:dyDescent="0.25">
      <c r="B163" s="41"/>
      <c r="C163" s="41"/>
      <c r="D163" s="41"/>
      <c r="E163" s="41"/>
      <c r="F163" s="116"/>
      <c r="G163" s="138"/>
      <c r="H163" s="139"/>
      <c r="I163" s="139"/>
      <c r="J163" s="139"/>
      <c r="K163" s="140"/>
      <c r="L163" s="116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  <c r="IT163" s="57"/>
      <c r="IU163" s="57"/>
      <c r="IV163" s="57"/>
      <c r="IW163" s="57"/>
      <c r="IX163" s="57"/>
      <c r="IY163" s="57"/>
      <c r="IZ163" s="57"/>
      <c r="JA163" s="57"/>
      <c r="JB163" s="57"/>
      <c r="JC163" s="57"/>
      <c r="JD163" s="57"/>
      <c r="JE163" s="57"/>
      <c r="JF163" s="57"/>
      <c r="JG163" s="57"/>
      <c r="JH163" s="57"/>
      <c r="JI163" s="57"/>
      <c r="JJ163" s="57"/>
      <c r="JK163" s="57"/>
      <c r="JL163" s="57"/>
      <c r="JM163" s="57"/>
      <c r="JN163" s="57"/>
      <c r="JO163" s="57"/>
      <c r="JP163" s="57"/>
      <c r="JQ163" s="57"/>
      <c r="JR163" s="57"/>
      <c r="JS163" s="57"/>
      <c r="JT163" s="57"/>
      <c r="JU163" s="57"/>
      <c r="JV163" s="57"/>
      <c r="JW163" s="57"/>
      <c r="JX163" s="57"/>
      <c r="JY163" s="57"/>
      <c r="JZ163" s="57"/>
      <c r="KA163" s="57"/>
      <c r="KB163" s="57"/>
      <c r="KC163" s="57"/>
      <c r="KD163" s="57"/>
      <c r="KE163" s="57"/>
      <c r="KF163" s="57"/>
      <c r="KG163" s="57"/>
      <c r="KH163" s="57"/>
      <c r="KI163" s="57"/>
      <c r="KJ163" s="57"/>
      <c r="KK163" s="57"/>
      <c r="KL163" s="57"/>
      <c r="KM163" s="57"/>
      <c r="KN163" s="57"/>
      <c r="KO163" s="57"/>
      <c r="KP163" s="57"/>
      <c r="KQ163" s="57"/>
      <c r="KR163" s="57"/>
      <c r="KS163" s="57"/>
      <c r="KT163" s="57"/>
      <c r="KU163" s="57"/>
      <c r="KV163" s="57"/>
      <c r="KW163" s="57"/>
      <c r="KX163" s="57"/>
      <c r="KY163" s="57"/>
      <c r="KZ163" s="57"/>
      <c r="LA163" s="57"/>
      <c r="LB163" s="57"/>
      <c r="LC163" s="57"/>
      <c r="LD163" s="57"/>
      <c r="LE163" s="57"/>
      <c r="LF163" s="57"/>
      <c r="LG163" s="57"/>
      <c r="LH163" s="57"/>
      <c r="LI163" s="57"/>
      <c r="LJ163" s="57"/>
      <c r="LK163" s="57"/>
      <c r="LL163" s="57"/>
      <c r="LM163" s="57"/>
      <c r="LN163" s="57"/>
      <c r="LO163" s="57"/>
      <c r="LP163" s="57"/>
      <c r="LQ163" s="57"/>
      <c r="LR163" s="57"/>
      <c r="LS163" s="57"/>
      <c r="LT163" s="57"/>
      <c r="LU163" s="57"/>
      <c r="LV163" s="57"/>
      <c r="LW163" s="57"/>
      <c r="LX163" s="57"/>
      <c r="LY163" s="57"/>
      <c r="LZ163" s="57"/>
      <c r="MA163" s="57"/>
      <c r="MB163" s="57"/>
      <c r="MC163" s="57"/>
      <c r="MD163" s="57"/>
      <c r="ME163" s="57"/>
      <c r="MF163" s="57"/>
      <c r="MG163" s="57"/>
      <c r="MH163" s="57"/>
      <c r="MI163" s="57"/>
      <c r="MJ163" s="57"/>
      <c r="MK163" s="57"/>
      <c r="ML163" s="57"/>
      <c r="MM163" s="57"/>
      <c r="MN163" s="57"/>
      <c r="MO163" s="57"/>
      <c r="MP163" s="57"/>
      <c r="MQ163" s="57"/>
      <c r="MR163" s="57"/>
      <c r="MS163" s="57"/>
      <c r="MT163" s="57"/>
      <c r="MU163" s="57"/>
      <c r="MV163" s="57"/>
      <c r="MW163" s="57"/>
      <c r="MX163" s="57"/>
      <c r="MY163" s="57"/>
      <c r="MZ163" s="57"/>
      <c r="NA163" s="57"/>
      <c r="NB163" s="57"/>
      <c r="NC163" s="57"/>
      <c r="ND163" s="57"/>
      <c r="NE163" s="57"/>
      <c r="NF163" s="57"/>
      <c r="NG163" s="57"/>
      <c r="NH163" s="57"/>
      <c r="NI163" s="57"/>
      <c r="NJ163" s="57"/>
      <c r="NK163" s="57"/>
      <c r="NL163" s="57"/>
      <c r="NM163" s="57"/>
      <c r="NN163" s="57"/>
      <c r="NO163" s="57"/>
      <c r="NP163" s="57"/>
      <c r="NQ163" s="57"/>
      <c r="NR163" s="57"/>
      <c r="NS163" s="57"/>
      <c r="NT163" s="57"/>
      <c r="NU163" s="57"/>
      <c r="NV163" s="57"/>
      <c r="NW163" s="57"/>
      <c r="NX163" s="57"/>
      <c r="NY163" s="57"/>
      <c r="NZ163" s="57"/>
      <c r="OA163" s="57"/>
      <c r="OB163" s="57"/>
      <c r="OC163" s="57"/>
      <c r="OD163" s="57"/>
      <c r="OE163" s="57"/>
      <c r="OF163" s="57"/>
      <c r="OG163" s="57"/>
      <c r="OH163" s="57"/>
      <c r="OI163" s="57"/>
      <c r="OJ163" s="57"/>
      <c r="OK163" s="57"/>
      <c r="OL163" s="57"/>
      <c r="OM163" s="57"/>
      <c r="ON163" s="57"/>
      <c r="OO163" s="57"/>
      <c r="OP163" s="57"/>
      <c r="OQ163" s="57"/>
      <c r="OR163" s="57"/>
      <c r="OS163" s="57"/>
      <c r="OT163" s="57"/>
      <c r="OU163" s="57"/>
      <c r="OV163" s="57"/>
      <c r="OW163" s="57"/>
      <c r="OX163" s="57"/>
      <c r="OY163" s="57"/>
      <c r="OZ163" s="57"/>
      <c r="PA163" s="57"/>
      <c r="PB163" s="57"/>
      <c r="PC163" s="57"/>
      <c r="PD163" s="57"/>
      <c r="PE163" s="57"/>
      <c r="PF163" s="57"/>
      <c r="PG163" s="57"/>
      <c r="PH163" s="57"/>
      <c r="PI163" s="57"/>
      <c r="PJ163" s="57"/>
      <c r="PK163" s="57"/>
      <c r="PL163" s="57"/>
      <c r="PM163" s="57"/>
      <c r="PN163" s="57"/>
      <c r="PO163" s="57"/>
      <c r="PP163" s="57"/>
      <c r="PQ163" s="57"/>
      <c r="PR163" s="57"/>
      <c r="PS163" s="57"/>
      <c r="PT163" s="57"/>
      <c r="PU163" s="57"/>
      <c r="PV163" s="57"/>
      <c r="PW163" s="57"/>
      <c r="PX163" s="57"/>
      <c r="PY163" s="57"/>
      <c r="PZ163" s="57"/>
      <c r="QA163" s="57"/>
      <c r="QB163" s="57"/>
      <c r="QC163" s="57"/>
      <c r="QD163" s="57"/>
      <c r="QE163" s="57"/>
      <c r="QF163" s="57"/>
      <c r="QG163" s="57"/>
      <c r="QH163" s="57"/>
      <c r="QI163" s="57"/>
      <c r="QJ163" s="57"/>
      <c r="QK163" s="57"/>
      <c r="QL163" s="57"/>
      <c r="QM163" s="57"/>
      <c r="QN163" s="57"/>
      <c r="QO163" s="57"/>
      <c r="QP163" s="57"/>
      <c r="QQ163" s="57"/>
      <c r="QR163" s="57"/>
      <c r="QS163" s="57"/>
      <c r="QT163" s="57"/>
      <c r="QU163" s="57"/>
      <c r="QV163" s="57"/>
      <c r="QW163" s="57"/>
      <c r="QX163" s="57"/>
      <c r="QY163" s="57"/>
      <c r="QZ163" s="57"/>
      <c r="RA163" s="57"/>
      <c r="RB163" s="57"/>
      <c r="RC163" s="57"/>
      <c r="RD163" s="57"/>
      <c r="RE163" s="57"/>
      <c r="RF163" s="57"/>
      <c r="RG163" s="57"/>
      <c r="RH163" s="57"/>
      <c r="RI163" s="57"/>
      <c r="RJ163" s="57"/>
      <c r="RK163" s="57"/>
      <c r="RL163" s="57"/>
      <c r="RM163" s="57"/>
      <c r="RN163" s="57"/>
      <c r="RO163" s="57"/>
      <c r="RP163" s="57"/>
      <c r="RQ163" s="57"/>
      <c r="RR163" s="57"/>
      <c r="RS163" s="57"/>
      <c r="RT163" s="57"/>
      <c r="RU163" s="57"/>
      <c r="RV163" s="57"/>
      <c r="RW163" s="57"/>
      <c r="RX163" s="57"/>
      <c r="RY163" s="57"/>
      <c r="RZ163" s="57"/>
      <c r="SA163" s="57"/>
      <c r="SB163" s="57"/>
      <c r="SC163" s="57"/>
      <c r="SD163" s="57"/>
      <c r="SE163" s="57"/>
      <c r="SF163" s="57"/>
      <c r="SG163" s="57"/>
      <c r="SH163" s="57"/>
      <c r="SI163" s="57"/>
      <c r="SJ163" s="57"/>
      <c r="SK163" s="57"/>
      <c r="SL163" s="57"/>
      <c r="SM163" s="57"/>
      <c r="SN163" s="57"/>
      <c r="SO163" s="57"/>
      <c r="SP163" s="57"/>
      <c r="SQ163" s="57"/>
      <c r="SR163" s="57"/>
      <c r="SS163" s="57"/>
      <c r="ST163" s="57"/>
      <c r="SU163" s="57"/>
      <c r="SV163" s="57"/>
      <c r="SW163" s="57"/>
      <c r="SX163" s="57"/>
      <c r="SY163" s="57"/>
      <c r="SZ163" s="57"/>
      <c r="TA163" s="57"/>
      <c r="TB163" s="57"/>
      <c r="TC163" s="57"/>
      <c r="TD163" s="57"/>
      <c r="TE163" s="57"/>
      <c r="TF163" s="57"/>
      <c r="TG163" s="57"/>
      <c r="TH163" s="57"/>
      <c r="TI163" s="57"/>
      <c r="TJ163" s="57"/>
      <c r="TK163" s="57"/>
      <c r="TL163" s="57"/>
      <c r="TM163" s="57"/>
      <c r="TN163" s="57"/>
      <c r="TO163" s="57"/>
      <c r="TP163" s="57"/>
      <c r="TQ163" s="57"/>
      <c r="TR163" s="57"/>
      <c r="TS163" s="57"/>
      <c r="TT163" s="57"/>
      <c r="TU163" s="57"/>
      <c r="TV163" s="57"/>
      <c r="TW163" s="57"/>
      <c r="TX163" s="57"/>
      <c r="TY163" s="57"/>
      <c r="TZ163" s="57"/>
      <c r="UA163" s="57"/>
      <c r="UB163" s="57"/>
      <c r="UC163" s="57"/>
      <c r="UD163" s="57"/>
      <c r="UE163" s="57"/>
      <c r="UF163" s="57"/>
      <c r="UG163" s="57"/>
      <c r="UH163" s="57"/>
      <c r="UI163" s="57"/>
      <c r="UJ163" s="57"/>
      <c r="UK163" s="57"/>
      <c r="UL163" s="57"/>
      <c r="UM163" s="57"/>
      <c r="UN163" s="57"/>
      <c r="UO163" s="57"/>
      <c r="UP163" s="57"/>
      <c r="UQ163" s="57"/>
      <c r="UR163" s="57"/>
      <c r="US163" s="57"/>
      <c r="UT163" s="57"/>
      <c r="UU163" s="57"/>
      <c r="UV163" s="57"/>
      <c r="UW163" s="57"/>
      <c r="UX163" s="57"/>
      <c r="UY163" s="57"/>
      <c r="UZ163" s="57"/>
      <c r="VA163" s="57"/>
      <c r="VB163" s="57"/>
      <c r="VC163" s="57"/>
      <c r="VD163" s="57"/>
      <c r="VE163" s="57"/>
      <c r="VF163" s="57"/>
      <c r="VG163" s="57"/>
      <c r="VH163" s="57"/>
      <c r="VI163" s="57"/>
      <c r="VJ163" s="57"/>
      <c r="VK163" s="57"/>
      <c r="VL163" s="57"/>
      <c r="VM163" s="57"/>
      <c r="VN163" s="57"/>
      <c r="VO163" s="57"/>
      <c r="VP163" s="57"/>
      <c r="VQ163" s="57"/>
      <c r="VR163" s="57"/>
      <c r="VS163" s="57"/>
      <c r="VT163" s="57"/>
      <c r="VU163" s="57"/>
      <c r="VV163" s="57"/>
      <c r="VW163" s="57"/>
      <c r="VX163" s="57"/>
      <c r="VY163" s="57"/>
      <c r="VZ163" s="57"/>
      <c r="WA163" s="57"/>
      <c r="WB163" s="57"/>
      <c r="WC163" s="57"/>
      <c r="WD163" s="57"/>
      <c r="WE163" s="57"/>
      <c r="WF163" s="57"/>
      <c r="WG163" s="57"/>
      <c r="WH163" s="57"/>
      <c r="WI163" s="57"/>
      <c r="WJ163" s="57"/>
      <c r="WK163" s="57"/>
      <c r="WL163" s="57"/>
      <c r="WM163" s="57"/>
      <c r="WN163" s="57"/>
      <c r="WO163" s="57"/>
      <c r="WP163" s="57"/>
      <c r="WQ163" s="57"/>
      <c r="WR163" s="57"/>
      <c r="WS163" s="57"/>
      <c r="WT163" s="57"/>
      <c r="WU163" s="57"/>
      <c r="WV163" s="57"/>
      <c r="WW163" s="57"/>
      <c r="WX163" s="57"/>
      <c r="WY163" s="57"/>
      <c r="WZ163" s="57"/>
      <c r="XA163" s="57"/>
      <c r="XB163" s="57"/>
      <c r="XC163" s="57"/>
      <c r="XD163" s="57"/>
      <c r="XE163" s="57"/>
      <c r="XF163" s="57"/>
      <c r="XG163" s="57"/>
      <c r="XH163" s="57"/>
      <c r="XI163" s="57"/>
      <c r="XJ163" s="57"/>
      <c r="XK163" s="57"/>
      <c r="XL163" s="57"/>
      <c r="XM163" s="57"/>
      <c r="XN163" s="57"/>
      <c r="XO163" s="57"/>
      <c r="XP163" s="57"/>
      <c r="XQ163" s="57"/>
      <c r="XR163" s="57"/>
      <c r="XS163" s="57"/>
      <c r="XT163" s="57"/>
      <c r="XU163" s="57"/>
      <c r="XV163" s="57"/>
      <c r="XW163" s="57"/>
      <c r="XX163" s="57"/>
      <c r="XY163" s="57"/>
      <c r="XZ163" s="57"/>
      <c r="YA163" s="57"/>
      <c r="YB163" s="57"/>
      <c r="YC163" s="57"/>
      <c r="YD163" s="57"/>
      <c r="YE163" s="57"/>
      <c r="YF163" s="57"/>
      <c r="YG163" s="57"/>
      <c r="YH163" s="57"/>
      <c r="YI163" s="57"/>
      <c r="YJ163" s="57"/>
      <c r="YK163" s="57"/>
      <c r="YL163" s="57"/>
      <c r="YM163" s="57"/>
      <c r="YN163" s="57"/>
      <c r="YO163" s="57"/>
      <c r="YP163" s="57"/>
      <c r="YQ163" s="57"/>
      <c r="YR163" s="57"/>
    </row>
    <row r="164" spans="1:668" ht="15.75" x14ac:dyDescent="0.25">
      <c r="A164" s="42" t="s">
        <v>16</v>
      </c>
      <c r="B164" s="115">
        <f>+B146+B138+B132+B127+B124+B120+B116+B109+B102+B99+B88+B149+B84+B81+B75+B71+B68+B63+B54+B50+B45+B27+B19+B11</f>
        <v>49</v>
      </c>
      <c r="C164" s="42"/>
      <c r="D164" s="42"/>
      <c r="E164" s="42"/>
      <c r="F164" s="119">
        <f t="shared" ref="F164:L164" si="35">+F146+F138+F132+F127+F124+F120+F116+F109+F102+F99+F88+F84+F81+F75+F71+F68+F58+F54+F50+F45+F27+F19+F11+F149</f>
        <v>3282966.67</v>
      </c>
      <c r="G164" s="113">
        <f t="shared" si="35"/>
        <v>94221.143429000018</v>
      </c>
      <c r="H164" s="119">
        <f t="shared" si="35"/>
        <v>302819.52</v>
      </c>
      <c r="I164" s="119">
        <f t="shared" si="35"/>
        <v>98981.386767999997</v>
      </c>
      <c r="J164" s="119">
        <f t="shared" si="35"/>
        <v>96119.020000000019</v>
      </c>
      <c r="K164" s="42">
        <f t="shared" si="35"/>
        <v>595719.16019700002</v>
      </c>
      <c r="L164" s="119">
        <f t="shared" si="35"/>
        <v>2684400.259802999</v>
      </c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668" ht="33.75" x14ac:dyDescent="0.5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101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668" ht="15.75" x14ac:dyDescent="0.25">
      <c r="A166" s="67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102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668" x14ac:dyDescent="0.25">
      <c r="A167" s="67"/>
      <c r="B167" s="9"/>
      <c r="C167" s="9"/>
      <c r="D167" s="67"/>
      <c r="E167" s="67"/>
      <c r="F167" s="75"/>
      <c r="G167" s="75"/>
      <c r="H167" s="75"/>
      <c r="I167" s="75"/>
      <c r="J167" s="75"/>
      <c r="K167" s="75"/>
      <c r="L167" s="103"/>
    </row>
    <row r="168" spans="1:668" x14ac:dyDescent="0.25">
      <c r="A168" s="128"/>
      <c r="B168" s="9"/>
      <c r="C168" s="9"/>
      <c r="D168" s="67"/>
      <c r="E168" s="67"/>
      <c r="F168" s="75"/>
      <c r="G168" s="75"/>
      <c r="H168" s="75"/>
      <c r="I168" s="75"/>
      <c r="J168" s="75"/>
      <c r="K168" s="75"/>
      <c r="L168" s="103"/>
    </row>
    <row r="169" spans="1:668" x14ac:dyDescent="0.25">
      <c r="A169" s="67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1:668" x14ac:dyDescent="0.25">
      <c r="A170" s="58"/>
      <c r="B170" s="9"/>
      <c r="C170" s="9"/>
      <c r="D170" s="76"/>
      <c r="E170" s="76"/>
      <c r="F170" s="75"/>
      <c r="G170" s="75"/>
      <c r="H170" s="75"/>
      <c r="I170" s="75"/>
      <c r="J170" s="75"/>
      <c r="K170" s="75"/>
      <c r="L170" s="103"/>
    </row>
    <row r="171" spans="1:668" x14ac:dyDescent="0.25">
      <c r="A171" s="67"/>
      <c r="B171" s="14"/>
      <c r="C171" s="14"/>
      <c r="D171" s="58"/>
      <c r="E171" s="58"/>
      <c r="F171" s="77"/>
      <c r="G171" s="77"/>
      <c r="H171" s="77"/>
      <c r="I171" s="77"/>
      <c r="J171" s="77"/>
      <c r="K171" s="77"/>
      <c r="L171" s="104"/>
    </row>
    <row r="172" spans="1:668" x14ac:dyDescent="0.25">
      <c r="A172" s="128"/>
      <c r="B172" s="9"/>
      <c r="C172" s="9"/>
      <c r="D172" s="67"/>
      <c r="E172" s="67"/>
      <c r="F172" s="75"/>
      <c r="G172" s="75"/>
      <c r="H172" s="75"/>
      <c r="I172" s="75"/>
      <c r="J172" s="75"/>
      <c r="K172" s="75"/>
      <c r="L172" s="103"/>
    </row>
    <row r="173" spans="1:668" x14ac:dyDescent="0.25">
      <c r="A173" s="6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1:668" x14ac:dyDescent="0.25">
      <c r="A174" s="58"/>
      <c r="B174" s="9"/>
      <c r="C174" s="9"/>
      <c r="D174" s="76"/>
      <c r="E174" s="76"/>
      <c r="F174" s="75"/>
      <c r="G174" s="75"/>
      <c r="H174" s="75"/>
      <c r="I174" s="75"/>
      <c r="J174" s="75"/>
      <c r="K174" s="75"/>
      <c r="L174" s="103"/>
    </row>
    <row r="175" spans="1:668" x14ac:dyDescent="0.25">
      <c r="A175" s="67"/>
      <c r="B175" s="14"/>
      <c r="C175" s="14"/>
      <c r="D175" s="58"/>
      <c r="E175" s="58"/>
      <c r="F175" s="77"/>
      <c r="G175" s="77"/>
      <c r="H175" s="77"/>
      <c r="I175" s="77"/>
      <c r="J175" s="77"/>
      <c r="K175" s="77"/>
      <c r="L175" s="104"/>
    </row>
    <row r="176" spans="1:668" x14ac:dyDescent="0.25">
      <c r="A176" s="128"/>
      <c r="B176" s="9"/>
      <c r="C176" s="9"/>
      <c r="D176" s="67"/>
      <c r="E176" s="67"/>
      <c r="F176" s="75"/>
      <c r="G176" s="75"/>
      <c r="H176" s="75"/>
      <c r="I176" s="75"/>
      <c r="J176" s="75"/>
      <c r="K176" s="75"/>
      <c r="L176" s="103"/>
    </row>
    <row r="177" spans="1:668" x14ac:dyDescent="0.25">
      <c r="A177" s="67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1:668" x14ac:dyDescent="0.25">
      <c r="A178" s="58"/>
      <c r="B178" s="9"/>
      <c r="C178" s="9"/>
      <c r="D178" s="76"/>
      <c r="E178" s="76"/>
      <c r="F178" s="75"/>
      <c r="G178" s="75"/>
      <c r="H178" s="75"/>
      <c r="I178" s="75"/>
      <c r="J178" s="75"/>
      <c r="K178" s="75"/>
      <c r="L178" s="103"/>
    </row>
    <row r="179" spans="1:668" x14ac:dyDescent="0.25">
      <c r="A179" s="67"/>
      <c r="B179" s="14"/>
      <c r="C179" s="14"/>
      <c r="D179" s="58"/>
      <c r="E179" s="58"/>
      <c r="F179" s="77"/>
      <c r="G179" s="77"/>
      <c r="H179" s="77"/>
      <c r="I179" s="77"/>
      <c r="J179" s="77"/>
      <c r="K179" s="77"/>
      <c r="L179" s="104"/>
    </row>
    <row r="180" spans="1:668" x14ac:dyDescent="0.25">
      <c r="A180" s="128"/>
      <c r="B180" s="9"/>
      <c r="C180" s="9"/>
      <c r="D180" s="67"/>
      <c r="E180" s="67"/>
      <c r="F180" s="75"/>
      <c r="G180" s="75"/>
      <c r="H180" s="75"/>
      <c r="I180" s="75"/>
      <c r="J180" s="75"/>
      <c r="K180" s="75"/>
      <c r="L180" s="103"/>
    </row>
    <row r="181" spans="1:668" x14ac:dyDescent="0.25">
      <c r="A181" s="67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1:668" x14ac:dyDescent="0.25">
      <c r="A182" s="58"/>
      <c r="B182" s="9"/>
      <c r="C182" s="9"/>
      <c r="D182" s="76"/>
      <c r="E182" s="76"/>
      <c r="F182" s="75"/>
      <c r="G182" s="75"/>
      <c r="H182" s="75"/>
      <c r="I182" s="75"/>
      <c r="J182" s="75"/>
      <c r="K182" s="75"/>
      <c r="L182" s="103"/>
    </row>
    <row r="183" spans="1:668" x14ac:dyDescent="0.25">
      <c r="A183" s="67"/>
      <c r="B183" s="14"/>
      <c r="C183" s="14"/>
      <c r="D183" s="58"/>
      <c r="E183" s="58"/>
      <c r="F183" s="77"/>
      <c r="G183" s="77"/>
      <c r="H183" s="77"/>
      <c r="I183" s="77"/>
      <c r="J183" s="77"/>
      <c r="K183" s="77"/>
      <c r="L183" s="104"/>
    </row>
    <row r="184" spans="1:668" x14ac:dyDescent="0.25">
      <c r="A184" s="67"/>
      <c r="B184" s="9"/>
      <c r="C184" s="9"/>
      <c r="D184" s="67"/>
      <c r="E184" s="67"/>
      <c r="F184" s="75"/>
      <c r="G184" s="75"/>
      <c r="H184" s="75"/>
      <c r="I184" s="75"/>
      <c r="J184" s="75"/>
      <c r="K184" s="75"/>
      <c r="L184" s="103"/>
    </row>
    <row r="185" spans="1:668" s="73" customFormat="1" ht="24.95" customHeight="1" x14ac:dyDescent="0.25">
      <c r="A185" s="57"/>
      <c r="B185" s="9"/>
      <c r="C185" s="9"/>
      <c r="D185" s="67"/>
      <c r="E185" s="67"/>
      <c r="F185" s="75"/>
      <c r="G185" s="75"/>
      <c r="H185" s="75"/>
      <c r="I185" s="75"/>
      <c r="J185" s="75"/>
      <c r="K185" s="75"/>
      <c r="L185" s="103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  <c r="IP185" s="57"/>
      <c r="IQ185" s="57"/>
      <c r="IR185" s="57"/>
      <c r="IS185" s="57"/>
      <c r="IT185" s="57"/>
      <c r="IU185" s="57"/>
      <c r="IV185" s="57"/>
      <c r="IW185" s="57"/>
      <c r="IX185" s="57"/>
      <c r="IY185" s="57"/>
      <c r="IZ185" s="57"/>
      <c r="JA185" s="57"/>
      <c r="JB185" s="57"/>
      <c r="JC185" s="57"/>
      <c r="JD185" s="57"/>
      <c r="JE185" s="57"/>
      <c r="JF185" s="57"/>
      <c r="JG185" s="57"/>
      <c r="JH185" s="57"/>
      <c r="JI185" s="57"/>
      <c r="JJ185" s="57"/>
      <c r="JK185" s="57"/>
      <c r="JL185" s="57"/>
      <c r="JM185" s="57"/>
      <c r="JN185" s="57"/>
      <c r="JO185" s="57"/>
      <c r="JP185" s="57"/>
      <c r="JQ185" s="57"/>
      <c r="JR185" s="57"/>
      <c r="JS185" s="57"/>
      <c r="JT185" s="57"/>
      <c r="JU185" s="57"/>
      <c r="JV185" s="57"/>
      <c r="JW185" s="57"/>
      <c r="JX185" s="57"/>
      <c r="JY185" s="57"/>
      <c r="JZ185" s="57"/>
      <c r="KA185" s="57"/>
      <c r="KB185" s="57"/>
      <c r="KC185" s="57"/>
      <c r="KD185" s="57"/>
      <c r="KE185" s="57"/>
      <c r="KF185" s="57"/>
      <c r="KG185" s="57"/>
      <c r="KH185" s="57"/>
      <c r="KI185" s="57"/>
      <c r="KJ185" s="57"/>
      <c r="KK185" s="57"/>
      <c r="KL185" s="57"/>
      <c r="KM185" s="57"/>
      <c r="KN185" s="57"/>
      <c r="KO185" s="57"/>
      <c r="KP185" s="57"/>
      <c r="KQ185" s="57"/>
      <c r="KR185" s="57"/>
      <c r="KS185" s="57"/>
      <c r="KT185" s="57"/>
      <c r="KU185" s="57"/>
      <c r="KV185" s="57"/>
      <c r="KW185" s="57"/>
      <c r="KX185" s="57"/>
      <c r="KY185" s="57"/>
      <c r="KZ185" s="57"/>
      <c r="LA185" s="57"/>
      <c r="LB185" s="57"/>
      <c r="LC185" s="57"/>
      <c r="LD185" s="57"/>
      <c r="LE185" s="57"/>
      <c r="LF185" s="57"/>
      <c r="LG185" s="57"/>
      <c r="LH185" s="57"/>
      <c r="LI185" s="57"/>
      <c r="LJ185" s="57"/>
      <c r="LK185" s="57"/>
      <c r="LL185" s="57"/>
      <c r="LM185" s="57"/>
      <c r="LN185" s="57"/>
      <c r="LO185" s="57"/>
      <c r="LP185" s="57"/>
      <c r="LQ185" s="57"/>
      <c r="LR185" s="57"/>
      <c r="LS185" s="57"/>
      <c r="LT185" s="57"/>
      <c r="LU185" s="57"/>
      <c r="LV185" s="57"/>
      <c r="LW185" s="57"/>
      <c r="LX185" s="57"/>
      <c r="LY185" s="57"/>
      <c r="LZ185" s="57"/>
      <c r="MA185" s="57"/>
      <c r="MB185" s="57"/>
      <c r="MC185" s="57"/>
      <c r="MD185" s="57"/>
      <c r="ME185" s="57"/>
      <c r="MF185" s="57"/>
      <c r="MG185" s="57"/>
      <c r="MH185" s="57"/>
      <c r="MI185" s="57"/>
      <c r="MJ185" s="57"/>
      <c r="MK185" s="57"/>
      <c r="ML185" s="57"/>
      <c r="MM185" s="57"/>
      <c r="MN185" s="57"/>
      <c r="MO185" s="57"/>
      <c r="MP185" s="57"/>
      <c r="MQ185" s="57"/>
      <c r="MR185" s="57"/>
      <c r="MS185" s="57"/>
      <c r="MT185" s="57"/>
      <c r="MU185" s="57"/>
      <c r="MV185" s="57"/>
      <c r="MW185" s="57"/>
      <c r="MX185" s="57"/>
      <c r="MY185" s="57"/>
      <c r="MZ185" s="57"/>
      <c r="NA185" s="57"/>
      <c r="NB185" s="57"/>
      <c r="NC185" s="57"/>
      <c r="ND185" s="57"/>
      <c r="NE185" s="57"/>
      <c r="NF185" s="57"/>
      <c r="NG185" s="57"/>
      <c r="NH185" s="57"/>
      <c r="NI185" s="57"/>
      <c r="NJ185" s="57"/>
      <c r="NK185" s="57"/>
      <c r="NL185" s="57"/>
      <c r="NM185" s="57"/>
      <c r="NN185" s="57"/>
      <c r="NO185" s="57"/>
      <c r="NP185" s="57"/>
      <c r="NQ185" s="57"/>
      <c r="NR185" s="57"/>
      <c r="NS185" s="57"/>
      <c r="NT185" s="57"/>
      <c r="NU185" s="57"/>
      <c r="NV185" s="57"/>
      <c r="NW185" s="57"/>
      <c r="NX185" s="57"/>
      <c r="NY185" s="57"/>
      <c r="NZ185" s="57"/>
      <c r="OA185" s="57"/>
      <c r="OB185" s="57"/>
      <c r="OC185" s="57"/>
      <c r="OD185" s="57"/>
      <c r="OE185" s="57"/>
      <c r="OF185" s="57"/>
      <c r="OG185" s="57"/>
      <c r="OH185" s="57"/>
      <c r="OI185" s="57"/>
      <c r="OJ185" s="57"/>
      <c r="OK185" s="57"/>
      <c r="OL185" s="57"/>
      <c r="OM185" s="57"/>
      <c r="ON185" s="57"/>
      <c r="OO185" s="57"/>
      <c r="OP185" s="57"/>
      <c r="OQ185" s="57"/>
      <c r="OR185" s="57"/>
      <c r="OS185" s="57"/>
      <c r="OT185" s="57"/>
      <c r="OU185" s="57"/>
      <c r="OV185" s="57"/>
      <c r="OW185" s="57"/>
      <c r="OX185" s="57"/>
      <c r="OY185" s="57"/>
      <c r="OZ185" s="57"/>
      <c r="PA185" s="57"/>
      <c r="PB185" s="57"/>
      <c r="PC185" s="57"/>
      <c r="PD185" s="57"/>
      <c r="PE185" s="57"/>
      <c r="PF185" s="57"/>
      <c r="PG185" s="57"/>
      <c r="PH185" s="57"/>
      <c r="PI185" s="57"/>
      <c r="PJ185" s="57"/>
      <c r="PK185" s="57"/>
      <c r="PL185" s="57"/>
      <c r="PM185" s="57"/>
      <c r="PN185" s="57"/>
      <c r="PO185" s="57"/>
      <c r="PP185" s="57"/>
      <c r="PQ185" s="57"/>
      <c r="PR185" s="57"/>
      <c r="PS185" s="57"/>
      <c r="PT185" s="57"/>
      <c r="PU185" s="57"/>
      <c r="PV185" s="57"/>
      <c r="PW185" s="57"/>
      <c r="PX185" s="57"/>
      <c r="PY185" s="57"/>
      <c r="PZ185" s="57"/>
      <c r="QA185" s="57"/>
      <c r="QB185" s="57"/>
      <c r="QC185" s="57"/>
      <c r="QD185" s="57"/>
      <c r="QE185" s="57"/>
      <c r="QF185" s="57"/>
      <c r="QG185" s="57"/>
      <c r="QH185" s="57"/>
      <c r="QI185" s="57"/>
      <c r="QJ185" s="57"/>
      <c r="QK185" s="57"/>
      <c r="QL185" s="57"/>
      <c r="QM185" s="57"/>
      <c r="QN185" s="57"/>
      <c r="QO185" s="57"/>
      <c r="QP185" s="57"/>
      <c r="QQ185" s="57"/>
      <c r="QR185" s="57"/>
      <c r="QS185" s="57"/>
      <c r="QT185" s="57"/>
      <c r="QU185" s="57"/>
      <c r="QV185" s="57"/>
      <c r="QW185" s="57"/>
      <c r="QX185" s="57"/>
      <c r="QY185" s="57"/>
      <c r="QZ185" s="57"/>
      <c r="RA185" s="57"/>
      <c r="RB185" s="57"/>
      <c r="RC185" s="57"/>
      <c r="RD185" s="57"/>
      <c r="RE185" s="57"/>
      <c r="RF185" s="57"/>
      <c r="RG185" s="57"/>
      <c r="RH185" s="57"/>
      <c r="RI185" s="57"/>
      <c r="RJ185" s="57"/>
      <c r="RK185" s="57"/>
      <c r="RL185" s="57"/>
      <c r="RM185" s="57"/>
      <c r="RN185" s="57"/>
      <c r="RO185" s="57"/>
      <c r="RP185" s="57"/>
      <c r="RQ185" s="57"/>
      <c r="RR185" s="57"/>
      <c r="RS185" s="57"/>
      <c r="RT185" s="57"/>
      <c r="RU185" s="57"/>
      <c r="RV185" s="57"/>
      <c r="RW185" s="57"/>
      <c r="RX185" s="57"/>
      <c r="RY185" s="57"/>
      <c r="RZ185" s="57"/>
      <c r="SA185" s="57"/>
      <c r="SB185" s="57"/>
      <c r="SC185" s="57"/>
      <c r="SD185" s="57"/>
      <c r="SE185" s="57"/>
      <c r="SF185" s="57"/>
      <c r="SG185" s="57"/>
      <c r="SH185" s="57"/>
      <c r="SI185" s="57"/>
      <c r="SJ185" s="57"/>
      <c r="SK185" s="57"/>
      <c r="SL185" s="57"/>
      <c r="SM185" s="57"/>
      <c r="SN185" s="57"/>
      <c r="SO185" s="57"/>
      <c r="SP185" s="57"/>
      <c r="SQ185" s="57"/>
      <c r="SR185" s="57"/>
      <c r="SS185" s="57"/>
      <c r="ST185" s="57"/>
      <c r="SU185" s="57"/>
      <c r="SV185" s="57"/>
      <c r="SW185" s="57"/>
      <c r="SX185" s="57"/>
      <c r="SY185" s="57"/>
      <c r="SZ185" s="57"/>
      <c r="TA185" s="57"/>
      <c r="TB185" s="57"/>
      <c r="TC185" s="57"/>
      <c r="TD185" s="57"/>
      <c r="TE185" s="57"/>
      <c r="TF185" s="57"/>
      <c r="TG185" s="57"/>
      <c r="TH185" s="57"/>
      <c r="TI185" s="57"/>
      <c r="TJ185" s="57"/>
      <c r="TK185" s="57"/>
      <c r="TL185" s="57"/>
      <c r="TM185" s="57"/>
      <c r="TN185" s="57"/>
      <c r="TO185" s="57"/>
      <c r="TP185" s="57"/>
      <c r="TQ185" s="57"/>
      <c r="TR185" s="57"/>
      <c r="TS185" s="57"/>
      <c r="TT185" s="57"/>
      <c r="TU185" s="57"/>
      <c r="TV185" s="57"/>
      <c r="TW185" s="57"/>
      <c r="TX185" s="57"/>
      <c r="TY185" s="57"/>
      <c r="TZ185" s="57"/>
      <c r="UA185" s="57"/>
      <c r="UB185" s="57"/>
      <c r="UC185" s="57"/>
      <c r="UD185" s="57"/>
      <c r="UE185" s="57"/>
      <c r="UF185" s="57"/>
      <c r="UG185" s="57"/>
      <c r="UH185" s="57"/>
      <c r="UI185" s="57"/>
      <c r="UJ185" s="57"/>
      <c r="UK185" s="57"/>
      <c r="UL185" s="57"/>
      <c r="UM185" s="57"/>
      <c r="UN185" s="57"/>
      <c r="UO185" s="57"/>
      <c r="UP185" s="57"/>
      <c r="UQ185" s="57"/>
      <c r="UR185" s="57"/>
      <c r="US185" s="57"/>
      <c r="UT185" s="57"/>
      <c r="UU185" s="57"/>
      <c r="UV185" s="57"/>
      <c r="UW185" s="57"/>
      <c r="UX185" s="57"/>
      <c r="UY185" s="57"/>
      <c r="UZ185" s="57"/>
      <c r="VA185" s="57"/>
      <c r="VB185" s="57"/>
      <c r="VC185" s="57"/>
      <c r="VD185" s="57"/>
      <c r="VE185" s="57"/>
      <c r="VF185" s="57"/>
      <c r="VG185" s="57"/>
      <c r="VH185" s="57"/>
      <c r="VI185" s="57"/>
      <c r="VJ185" s="57"/>
      <c r="VK185" s="57"/>
      <c r="VL185" s="57"/>
      <c r="VM185" s="57"/>
      <c r="VN185" s="57"/>
      <c r="VO185" s="57"/>
      <c r="VP185" s="57"/>
      <c r="VQ185" s="57"/>
      <c r="VR185" s="57"/>
      <c r="VS185" s="57"/>
      <c r="VT185" s="57"/>
      <c r="VU185" s="57"/>
      <c r="VV185" s="57"/>
      <c r="VW185" s="57"/>
      <c r="VX185" s="57"/>
      <c r="VY185" s="57"/>
      <c r="VZ185" s="57"/>
      <c r="WA185" s="57"/>
      <c r="WB185" s="57"/>
      <c r="WC185" s="57"/>
      <c r="WD185" s="57"/>
      <c r="WE185" s="57"/>
      <c r="WF185" s="57"/>
      <c r="WG185" s="57"/>
      <c r="WH185" s="57"/>
      <c r="WI185" s="57"/>
      <c r="WJ185" s="57"/>
      <c r="WK185" s="57"/>
      <c r="WL185" s="57"/>
      <c r="WM185" s="57"/>
      <c r="WN185" s="57"/>
      <c r="WO185" s="57"/>
      <c r="WP185" s="57"/>
      <c r="WQ185" s="57"/>
      <c r="WR185" s="57"/>
      <c r="WS185" s="57"/>
      <c r="WT185" s="57"/>
      <c r="WU185" s="57"/>
      <c r="WV185" s="57"/>
      <c r="WW185" s="57"/>
      <c r="WX185" s="57"/>
      <c r="WY185" s="57"/>
      <c r="WZ185" s="57"/>
      <c r="XA185" s="57"/>
      <c r="XB185" s="57"/>
      <c r="XC185" s="57"/>
      <c r="XD185" s="57"/>
      <c r="XE185" s="57"/>
      <c r="XF185" s="57"/>
      <c r="XG185" s="57"/>
      <c r="XH185" s="57"/>
      <c r="XI185" s="57"/>
      <c r="XJ185" s="57"/>
      <c r="XK185" s="57"/>
      <c r="XL185" s="57"/>
      <c r="XM185" s="57"/>
      <c r="XN185" s="57"/>
      <c r="XO185" s="57"/>
      <c r="XP185" s="57"/>
      <c r="XQ185" s="57"/>
      <c r="XR185" s="57"/>
      <c r="XS185" s="57"/>
      <c r="XT185" s="57"/>
      <c r="XU185" s="57"/>
      <c r="XV185" s="57"/>
      <c r="XW185" s="57"/>
      <c r="XX185" s="57"/>
      <c r="XY185" s="57"/>
      <c r="XZ185" s="57"/>
      <c r="YA185" s="57"/>
      <c r="YB185" s="57"/>
      <c r="YC185" s="57"/>
      <c r="YD185" s="57"/>
      <c r="YE185" s="57"/>
      <c r="YF185" s="57"/>
      <c r="YG185" s="57"/>
      <c r="YH185" s="57"/>
      <c r="YI185" s="57"/>
      <c r="YJ185" s="57"/>
      <c r="YK185" s="57"/>
      <c r="YL185" s="57"/>
      <c r="YM185" s="57"/>
      <c r="YN185" s="57"/>
      <c r="YO185" s="57"/>
      <c r="YP185" s="57"/>
      <c r="YQ185" s="57"/>
      <c r="YR185" s="57"/>
    </row>
    <row r="186" spans="1:668" s="73" customFormat="1" ht="15.75" x14ac:dyDescent="0.25">
      <c r="A186" s="57"/>
      <c r="B186" s="3"/>
      <c r="C186" s="3"/>
      <c r="D186" s="57"/>
      <c r="E186" s="57"/>
      <c r="F186" s="61"/>
      <c r="G186" s="61"/>
      <c r="H186" s="61"/>
      <c r="I186" s="61"/>
      <c r="J186" s="61"/>
      <c r="K186" s="61"/>
      <c r="L186" s="82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  <c r="HW186" s="57"/>
      <c r="HX186" s="57"/>
      <c r="HY186" s="57"/>
      <c r="HZ186" s="57"/>
      <c r="IA186" s="57"/>
      <c r="IB186" s="57"/>
      <c r="IC186" s="57"/>
      <c r="ID186" s="57"/>
      <c r="IE186" s="57"/>
      <c r="IF186" s="57"/>
      <c r="IG186" s="57"/>
      <c r="IH186" s="57"/>
      <c r="II186" s="57"/>
      <c r="IJ186" s="57"/>
      <c r="IK186" s="57"/>
      <c r="IL186" s="57"/>
      <c r="IM186" s="57"/>
      <c r="IN186" s="57"/>
      <c r="IO186" s="57"/>
      <c r="IP186" s="57"/>
      <c r="IQ186" s="57"/>
      <c r="IR186" s="57"/>
      <c r="IS186" s="57"/>
      <c r="IT186" s="57"/>
      <c r="IU186" s="57"/>
      <c r="IV186" s="57"/>
      <c r="IW186" s="57"/>
      <c r="IX186" s="57"/>
      <c r="IY186" s="57"/>
      <c r="IZ186" s="57"/>
      <c r="JA186" s="57"/>
      <c r="JB186" s="57"/>
      <c r="JC186" s="57"/>
      <c r="JD186" s="57"/>
      <c r="JE186" s="57"/>
      <c r="JF186" s="57"/>
      <c r="JG186" s="57"/>
      <c r="JH186" s="57"/>
      <c r="JI186" s="57"/>
      <c r="JJ186" s="57"/>
      <c r="JK186" s="57"/>
      <c r="JL186" s="57"/>
      <c r="JM186" s="57"/>
      <c r="JN186" s="57"/>
      <c r="JO186" s="57"/>
      <c r="JP186" s="57"/>
      <c r="JQ186" s="57"/>
      <c r="JR186" s="57"/>
      <c r="JS186" s="57"/>
      <c r="JT186" s="57"/>
      <c r="JU186" s="57"/>
      <c r="JV186" s="57"/>
      <c r="JW186" s="57"/>
      <c r="JX186" s="57"/>
      <c r="JY186" s="57"/>
      <c r="JZ186" s="57"/>
      <c r="KA186" s="57"/>
      <c r="KB186" s="57"/>
      <c r="KC186" s="57"/>
      <c r="KD186" s="57"/>
      <c r="KE186" s="57"/>
      <c r="KF186" s="57"/>
      <c r="KG186" s="57"/>
      <c r="KH186" s="57"/>
      <c r="KI186" s="57"/>
      <c r="KJ186" s="57"/>
      <c r="KK186" s="57"/>
      <c r="KL186" s="57"/>
      <c r="KM186" s="57"/>
      <c r="KN186" s="57"/>
      <c r="KO186" s="57"/>
      <c r="KP186" s="57"/>
      <c r="KQ186" s="57"/>
      <c r="KR186" s="57"/>
      <c r="KS186" s="57"/>
      <c r="KT186" s="57"/>
      <c r="KU186" s="57"/>
      <c r="KV186" s="57"/>
      <c r="KW186" s="57"/>
      <c r="KX186" s="57"/>
      <c r="KY186" s="57"/>
      <c r="KZ186" s="57"/>
      <c r="LA186" s="57"/>
      <c r="LB186" s="57"/>
      <c r="LC186" s="57"/>
      <c r="LD186" s="57"/>
      <c r="LE186" s="57"/>
      <c r="LF186" s="57"/>
      <c r="LG186" s="57"/>
      <c r="LH186" s="57"/>
      <c r="LI186" s="57"/>
      <c r="LJ186" s="57"/>
      <c r="LK186" s="57"/>
      <c r="LL186" s="57"/>
      <c r="LM186" s="57"/>
      <c r="LN186" s="57"/>
      <c r="LO186" s="57"/>
      <c r="LP186" s="57"/>
      <c r="LQ186" s="57"/>
      <c r="LR186" s="57"/>
      <c r="LS186" s="57"/>
      <c r="LT186" s="57"/>
      <c r="LU186" s="57"/>
      <c r="LV186" s="57"/>
      <c r="LW186" s="57"/>
      <c r="LX186" s="57"/>
      <c r="LY186" s="57"/>
      <c r="LZ186" s="57"/>
      <c r="MA186" s="57"/>
      <c r="MB186" s="57"/>
      <c r="MC186" s="57"/>
      <c r="MD186" s="57"/>
      <c r="ME186" s="57"/>
      <c r="MF186" s="57"/>
      <c r="MG186" s="57"/>
      <c r="MH186" s="57"/>
      <c r="MI186" s="57"/>
      <c r="MJ186" s="57"/>
      <c r="MK186" s="57"/>
      <c r="ML186" s="57"/>
      <c r="MM186" s="57"/>
      <c r="MN186" s="57"/>
      <c r="MO186" s="57"/>
      <c r="MP186" s="57"/>
      <c r="MQ186" s="57"/>
      <c r="MR186" s="57"/>
      <c r="MS186" s="57"/>
      <c r="MT186" s="57"/>
      <c r="MU186" s="57"/>
      <c r="MV186" s="57"/>
      <c r="MW186" s="57"/>
      <c r="MX186" s="57"/>
      <c r="MY186" s="57"/>
      <c r="MZ186" s="57"/>
      <c r="NA186" s="57"/>
      <c r="NB186" s="57"/>
      <c r="NC186" s="57"/>
      <c r="ND186" s="57"/>
      <c r="NE186" s="57"/>
      <c r="NF186" s="57"/>
      <c r="NG186" s="57"/>
      <c r="NH186" s="57"/>
      <c r="NI186" s="57"/>
      <c r="NJ186" s="57"/>
      <c r="NK186" s="57"/>
      <c r="NL186" s="57"/>
      <c r="NM186" s="57"/>
      <c r="NN186" s="57"/>
      <c r="NO186" s="57"/>
      <c r="NP186" s="57"/>
      <c r="NQ186" s="57"/>
      <c r="NR186" s="57"/>
      <c r="NS186" s="57"/>
      <c r="NT186" s="57"/>
      <c r="NU186" s="57"/>
      <c r="NV186" s="57"/>
      <c r="NW186" s="57"/>
      <c r="NX186" s="57"/>
      <c r="NY186" s="57"/>
      <c r="NZ186" s="57"/>
      <c r="OA186" s="57"/>
      <c r="OB186" s="57"/>
      <c r="OC186" s="57"/>
      <c r="OD186" s="57"/>
      <c r="OE186" s="57"/>
      <c r="OF186" s="57"/>
      <c r="OG186" s="57"/>
      <c r="OH186" s="57"/>
      <c r="OI186" s="57"/>
      <c r="OJ186" s="57"/>
      <c r="OK186" s="57"/>
      <c r="OL186" s="57"/>
      <c r="OM186" s="57"/>
      <c r="ON186" s="57"/>
      <c r="OO186" s="57"/>
      <c r="OP186" s="57"/>
      <c r="OQ186" s="57"/>
      <c r="OR186" s="57"/>
      <c r="OS186" s="57"/>
      <c r="OT186" s="57"/>
      <c r="OU186" s="57"/>
      <c r="OV186" s="57"/>
      <c r="OW186" s="57"/>
      <c r="OX186" s="57"/>
      <c r="OY186" s="57"/>
      <c r="OZ186" s="57"/>
      <c r="PA186" s="57"/>
      <c r="PB186" s="57"/>
      <c r="PC186" s="57"/>
      <c r="PD186" s="57"/>
      <c r="PE186" s="57"/>
      <c r="PF186" s="57"/>
      <c r="PG186" s="57"/>
      <c r="PH186" s="57"/>
      <c r="PI186" s="57"/>
      <c r="PJ186" s="57"/>
      <c r="PK186" s="57"/>
      <c r="PL186" s="57"/>
      <c r="PM186" s="57"/>
      <c r="PN186" s="57"/>
      <c r="PO186" s="57"/>
      <c r="PP186" s="57"/>
      <c r="PQ186" s="57"/>
      <c r="PR186" s="57"/>
      <c r="PS186" s="57"/>
      <c r="PT186" s="57"/>
      <c r="PU186" s="57"/>
      <c r="PV186" s="57"/>
      <c r="PW186" s="57"/>
      <c r="PX186" s="57"/>
      <c r="PY186" s="57"/>
      <c r="PZ186" s="57"/>
      <c r="QA186" s="57"/>
      <c r="QB186" s="57"/>
      <c r="QC186" s="57"/>
      <c r="QD186" s="57"/>
      <c r="QE186" s="57"/>
      <c r="QF186" s="57"/>
      <c r="QG186" s="57"/>
      <c r="QH186" s="57"/>
      <c r="QI186" s="57"/>
      <c r="QJ186" s="57"/>
      <c r="QK186" s="57"/>
      <c r="QL186" s="57"/>
      <c r="QM186" s="57"/>
      <c r="QN186" s="57"/>
      <c r="QO186" s="57"/>
      <c r="QP186" s="57"/>
      <c r="QQ186" s="57"/>
      <c r="QR186" s="57"/>
      <c r="QS186" s="57"/>
      <c r="QT186" s="57"/>
      <c r="QU186" s="57"/>
      <c r="QV186" s="57"/>
      <c r="QW186" s="57"/>
      <c r="QX186" s="57"/>
      <c r="QY186" s="57"/>
      <c r="QZ186" s="57"/>
      <c r="RA186" s="57"/>
      <c r="RB186" s="57"/>
      <c r="RC186" s="57"/>
      <c r="RD186" s="57"/>
      <c r="RE186" s="57"/>
      <c r="RF186" s="57"/>
      <c r="RG186" s="57"/>
      <c r="RH186" s="57"/>
      <c r="RI186" s="57"/>
      <c r="RJ186" s="57"/>
      <c r="RK186" s="57"/>
      <c r="RL186" s="57"/>
      <c r="RM186" s="57"/>
      <c r="RN186" s="57"/>
      <c r="RO186" s="57"/>
      <c r="RP186" s="57"/>
      <c r="RQ186" s="57"/>
      <c r="RR186" s="57"/>
      <c r="RS186" s="57"/>
      <c r="RT186" s="57"/>
      <c r="RU186" s="57"/>
      <c r="RV186" s="57"/>
      <c r="RW186" s="57"/>
      <c r="RX186" s="57"/>
      <c r="RY186" s="57"/>
      <c r="RZ186" s="57"/>
      <c r="SA186" s="57"/>
      <c r="SB186" s="57"/>
      <c r="SC186" s="57"/>
      <c r="SD186" s="57"/>
      <c r="SE186" s="57"/>
      <c r="SF186" s="57"/>
      <c r="SG186" s="57"/>
      <c r="SH186" s="57"/>
      <c r="SI186" s="57"/>
      <c r="SJ186" s="57"/>
      <c r="SK186" s="57"/>
      <c r="SL186" s="57"/>
      <c r="SM186" s="57"/>
      <c r="SN186" s="57"/>
      <c r="SO186" s="57"/>
      <c r="SP186" s="57"/>
      <c r="SQ186" s="57"/>
      <c r="SR186" s="57"/>
      <c r="SS186" s="57"/>
      <c r="ST186" s="57"/>
      <c r="SU186" s="57"/>
      <c r="SV186" s="57"/>
      <c r="SW186" s="57"/>
      <c r="SX186" s="57"/>
      <c r="SY186" s="57"/>
      <c r="SZ186" s="57"/>
      <c r="TA186" s="57"/>
      <c r="TB186" s="57"/>
      <c r="TC186" s="57"/>
      <c r="TD186" s="57"/>
      <c r="TE186" s="57"/>
      <c r="TF186" s="57"/>
      <c r="TG186" s="57"/>
      <c r="TH186" s="57"/>
      <c r="TI186" s="57"/>
      <c r="TJ186" s="57"/>
      <c r="TK186" s="57"/>
      <c r="TL186" s="57"/>
      <c r="TM186" s="57"/>
      <c r="TN186" s="57"/>
      <c r="TO186" s="57"/>
      <c r="TP186" s="57"/>
      <c r="TQ186" s="57"/>
      <c r="TR186" s="57"/>
      <c r="TS186" s="57"/>
      <c r="TT186" s="57"/>
      <c r="TU186" s="57"/>
      <c r="TV186" s="57"/>
      <c r="TW186" s="57"/>
      <c r="TX186" s="57"/>
      <c r="TY186" s="57"/>
      <c r="TZ186" s="57"/>
      <c r="UA186" s="57"/>
      <c r="UB186" s="57"/>
      <c r="UC186" s="57"/>
      <c r="UD186" s="57"/>
      <c r="UE186" s="57"/>
      <c r="UF186" s="57"/>
      <c r="UG186" s="57"/>
      <c r="UH186" s="57"/>
      <c r="UI186" s="57"/>
      <c r="UJ186" s="57"/>
      <c r="UK186" s="57"/>
      <c r="UL186" s="57"/>
      <c r="UM186" s="57"/>
      <c r="UN186" s="57"/>
      <c r="UO186" s="57"/>
      <c r="UP186" s="57"/>
      <c r="UQ186" s="57"/>
      <c r="UR186" s="57"/>
      <c r="US186" s="57"/>
      <c r="UT186" s="57"/>
      <c r="UU186" s="57"/>
      <c r="UV186" s="57"/>
      <c r="UW186" s="57"/>
      <c r="UX186" s="57"/>
      <c r="UY186" s="57"/>
      <c r="UZ186" s="57"/>
      <c r="VA186" s="57"/>
      <c r="VB186" s="57"/>
      <c r="VC186" s="57"/>
      <c r="VD186" s="57"/>
      <c r="VE186" s="57"/>
      <c r="VF186" s="57"/>
      <c r="VG186" s="57"/>
      <c r="VH186" s="57"/>
      <c r="VI186" s="57"/>
      <c r="VJ186" s="57"/>
      <c r="VK186" s="57"/>
      <c r="VL186" s="57"/>
      <c r="VM186" s="57"/>
      <c r="VN186" s="57"/>
      <c r="VO186" s="57"/>
      <c r="VP186" s="57"/>
      <c r="VQ186" s="57"/>
      <c r="VR186" s="57"/>
      <c r="VS186" s="57"/>
      <c r="VT186" s="57"/>
      <c r="VU186" s="57"/>
      <c r="VV186" s="57"/>
      <c r="VW186" s="57"/>
      <c r="VX186" s="57"/>
      <c r="VY186" s="57"/>
      <c r="VZ186" s="57"/>
      <c r="WA186" s="57"/>
      <c r="WB186" s="57"/>
      <c r="WC186" s="57"/>
      <c r="WD186" s="57"/>
      <c r="WE186" s="57"/>
      <c r="WF186" s="57"/>
      <c r="WG186" s="57"/>
      <c r="WH186" s="57"/>
      <c r="WI186" s="57"/>
      <c r="WJ186" s="57"/>
      <c r="WK186" s="57"/>
      <c r="WL186" s="57"/>
      <c r="WM186" s="57"/>
      <c r="WN186" s="57"/>
      <c r="WO186" s="57"/>
      <c r="WP186" s="57"/>
      <c r="WQ186" s="57"/>
      <c r="WR186" s="57"/>
      <c r="WS186" s="57"/>
      <c r="WT186" s="57"/>
      <c r="WU186" s="57"/>
      <c r="WV186" s="57"/>
      <c r="WW186" s="57"/>
      <c r="WX186" s="57"/>
      <c r="WY186" s="57"/>
      <c r="WZ186" s="57"/>
      <c r="XA186" s="57"/>
      <c r="XB186" s="57"/>
      <c r="XC186" s="57"/>
      <c r="XD186" s="57"/>
      <c r="XE186" s="57"/>
      <c r="XF186" s="57"/>
      <c r="XG186" s="57"/>
      <c r="XH186" s="57"/>
      <c r="XI186" s="57"/>
      <c r="XJ186" s="57"/>
      <c r="XK186" s="57"/>
      <c r="XL186" s="57"/>
      <c r="XM186" s="57"/>
      <c r="XN186" s="57"/>
      <c r="XO186" s="57"/>
      <c r="XP186" s="57"/>
      <c r="XQ186" s="57"/>
      <c r="XR186" s="57"/>
      <c r="XS186" s="57"/>
      <c r="XT186" s="57"/>
      <c r="XU186" s="57"/>
      <c r="XV186" s="57"/>
      <c r="XW186" s="57"/>
      <c r="XX186" s="57"/>
      <c r="XY186" s="57"/>
      <c r="XZ186" s="57"/>
      <c r="YA186" s="57"/>
      <c r="YB186" s="57"/>
      <c r="YC186" s="57"/>
      <c r="YD186" s="57"/>
      <c r="YE186" s="57"/>
      <c r="YF186" s="57"/>
      <c r="YG186" s="57"/>
      <c r="YH186" s="57"/>
      <c r="YI186" s="57"/>
      <c r="YJ186" s="57"/>
      <c r="YK186" s="57"/>
      <c r="YL186" s="57"/>
      <c r="YM186" s="57"/>
      <c r="YN186" s="57"/>
      <c r="YO186" s="57"/>
      <c r="YP186" s="57"/>
      <c r="YQ186" s="57"/>
      <c r="YR186" s="57"/>
    </row>
    <row r="187" spans="1:668" s="73" customFormat="1" ht="15.75" x14ac:dyDescent="0.25">
      <c r="A187" s="57"/>
      <c r="B187" s="3"/>
      <c r="C187" s="3"/>
      <c r="D187" s="57"/>
      <c r="E187" s="57"/>
      <c r="F187" s="61"/>
      <c r="G187" s="61"/>
      <c r="H187" s="61"/>
      <c r="I187" s="61"/>
      <c r="J187" s="61"/>
      <c r="K187" s="61"/>
      <c r="L187" s="82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  <c r="HE187" s="57"/>
      <c r="HF187" s="57"/>
      <c r="HG187" s="57"/>
      <c r="HH187" s="57"/>
      <c r="HI187" s="57"/>
      <c r="HJ187" s="57"/>
      <c r="HK187" s="57"/>
      <c r="HL187" s="57"/>
      <c r="HM187" s="57"/>
      <c r="HN187" s="57"/>
      <c r="HO187" s="57"/>
      <c r="HP187" s="57"/>
      <c r="HQ187" s="57"/>
      <c r="HR187" s="57"/>
      <c r="HS187" s="57"/>
      <c r="HT187" s="57"/>
      <c r="HU187" s="57"/>
      <c r="HV187" s="57"/>
      <c r="HW187" s="57"/>
      <c r="HX187" s="57"/>
      <c r="HY187" s="57"/>
      <c r="HZ187" s="57"/>
      <c r="IA187" s="57"/>
      <c r="IB187" s="57"/>
      <c r="IC187" s="57"/>
      <c r="ID187" s="57"/>
      <c r="IE187" s="57"/>
      <c r="IF187" s="57"/>
      <c r="IG187" s="57"/>
      <c r="IH187" s="57"/>
      <c r="II187" s="57"/>
      <c r="IJ187" s="57"/>
      <c r="IK187" s="57"/>
      <c r="IL187" s="57"/>
      <c r="IM187" s="57"/>
      <c r="IN187" s="57"/>
      <c r="IO187" s="57"/>
      <c r="IP187" s="57"/>
      <c r="IQ187" s="57"/>
      <c r="IR187" s="57"/>
      <c r="IS187" s="57"/>
      <c r="IT187" s="57"/>
      <c r="IU187" s="57"/>
      <c r="IV187" s="57"/>
      <c r="IW187" s="57"/>
      <c r="IX187" s="57"/>
      <c r="IY187" s="57"/>
      <c r="IZ187" s="57"/>
      <c r="JA187" s="57"/>
      <c r="JB187" s="57"/>
      <c r="JC187" s="57"/>
      <c r="JD187" s="57"/>
      <c r="JE187" s="57"/>
      <c r="JF187" s="57"/>
      <c r="JG187" s="57"/>
      <c r="JH187" s="57"/>
      <c r="JI187" s="57"/>
      <c r="JJ187" s="57"/>
      <c r="JK187" s="57"/>
      <c r="JL187" s="57"/>
      <c r="JM187" s="57"/>
      <c r="JN187" s="57"/>
      <c r="JO187" s="57"/>
      <c r="JP187" s="57"/>
      <c r="JQ187" s="57"/>
      <c r="JR187" s="57"/>
      <c r="JS187" s="57"/>
      <c r="JT187" s="57"/>
      <c r="JU187" s="57"/>
      <c r="JV187" s="57"/>
      <c r="JW187" s="57"/>
      <c r="JX187" s="57"/>
      <c r="JY187" s="57"/>
      <c r="JZ187" s="57"/>
      <c r="KA187" s="57"/>
      <c r="KB187" s="57"/>
      <c r="KC187" s="57"/>
      <c r="KD187" s="57"/>
      <c r="KE187" s="57"/>
      <c r="KF187" s="57"/>
      <c r="KG187" s="57"/>
      <c r="KH187" s="57"/>
      <c r="KI187" s="57"/>
      <c r="KJ187" s="57"/>
      <c r="KK187" s="57"/>
      <c r="KL187" s="57"/>
      <c r="KM187" s="57"/>
      <c r="KN187" s="57"/>
      <c r="KO187" s="57"/>
      <c r="KP187" s="57"/>
      <c r="KQ187" s="57"/>
      <c r="KR187" s="57"/>
      <c r="KS187" s="57"/>
      <c r="KT187" s="57"/>
      <c r="KU187" s="57"/>
      <c r="KV187" s="57"/>
      <c r="KW187" s="57"/>
      <c r="KX187" s="57"/>
      <c r="KY187" s="57"/>
      <c r="KZ187" s="57"/>
      <c r="LA187" s="57"/>
      <c r="LB187" s="57"/>
      <c r="LC187" s="57"/>
      <c r="LD187" s="57"/>
      <c r="LE187" s="57"/>
      <c r="LF187" s="57"/>
      <c r="LG187" s="57"/>
      <c r="LH187" s="57"/>
      <c r="LI187" s="57"/>
      <c r="LJ187" s="57"/>
      <c r="LK187" s="57"/>
      <c r="LL187" s="57"/>
      <c r="LM187" s="57"/>
      <c r="LN187" s="57"/>
      <c r="LO187" s="57"/>
      <c r="LP187" s="57"/>
      <c r="LQ187" s="57"/>
      <c r="LR187" s="57"/>
      <c r="LS187" s="57"/>
      <c r="LT187" s="57"/>
      <c r="LU187" s="57"/>
      <c r="LV187" s="57"/>
      <c r="LW187" s="57"/>
      <c r="LX187" s="57"/>
      <c r="LY187" s="57"/>
      <c r="LZ187" s="57"/>
      <c r="MA187" s="57"/>
      <c r="MB187" s="57"/>
      <c r="MC187" s="57"/>
      <c r="MD187" s="57"/>
      <c r="ME187" s="57"/>
      <c r="MF187" s="57"/>
      <c r="MG187" s="57"/>
      <c r="MH187" s="57"/>
      <c r="MI187" s="57"/>
      <c r="MJ187" s="57"/>
      <c r="MK187" s="57"/>
      <c r="ML187" s="57"/>
      <c r="MM187" s="57"/>
      <c r="MN187" s="57"/>
      <c r="MO187" s="57"/>
      <c r="MP187" s="57"/>
      <c r="MQ187" s="57"/>
      <c r="MR187" s="57"/>
      <c r="MS187" s="57"/>
      <c r="MT187" s="57"/>
      <c r="MU187" s="57"/>
      <c r="MV187" s="57"/>
      <c r="MW187" s="57"/>
      <c r="MX187" s="57"/>
      <c r="MY187" s="57"/>
      <c r="MZ187" s="57"/>
      <c r="NA187" s="57"/>
      <c r="NB187" s="57"/>
      <c r="NC187" s="57"/>
      <c r="ND187" s="57"/>
      <c r="NE187" s="57"/>
      <c r="NF187" s="57"/>
      <c r="NG187" s="57"/>
      <c r="NH187" s="57"/>
      <c r="NI187" s="57"/>
      <c r="NJ187" s="57"/>
      <c r="NK187" s="57"/>
      <c r="NL187" s="57"/>
      <c r="NM187" s="57"/>
      <c r="NN187" s="57"/>
      <c r="NO187" s="57"/>
      <c r="NP187" s="57"/>
      <c r="NQ187" s="57"/>
      <c r="NR187" s="57"/>
      <c r="NS187" s="57"/>
      <c r="NT187" s="57"/>
      <c r="NU187" s="57"/>
      <c r="NV187" s="57"/>
      <c r="NW187" s="57"/>
      <c r="NX187" s="57"/>
      <c r="NY187" s="57"/>
      <c r="NZ187" s="57"/>
      <c r="OA187" s="57"/>
      <c r="OB187" s="57"/>
      <c r="OC187" s="57"/>
      <c r="OD187" s="57"/>
      <c r="OE187" s="57"/>
      <c r="OF187" s="57"/>
      <c r="OG187" s="57"/>
      <c r="OH187" s="57"/>
      <c r="OI187" s="57"/>
      <c r="OJ187" s="57"/>
      <c r="OK187" s="57"/>
      <c r="OL187" s="57"/>
      <c r="OM187" s="57"/>
      <c r="ON187" s="57"/>
      <c r="OO187" s="57"/>
      <c r="OP187" s="57"/>
      <c r="OQ187" s="57"/>
      <c r="OR187" s="57"/>
      <c r="OS187" s="57"/>
      <c r="OT187" s="57"/>
      <c r="OU187" s="57"/>
      <c r="OV187" s="57"/>
      <c r="OW187" s="57"/>
      <c r="OX187" s="57"/>
      <c r="OY187" s="57"/>
      <c r="OZ187" s="57"/>
      <c r="PA187" s="57"/>
      <c r="PB187" s="57"/>
      <c r="PC187" s="57"/>
      <c r="PD187" s="57"/>
      <c r="PE187" s="57"/>
      <c r="PF187" s="57"/>
      <c r="PG187" s="57"/>
      <c r="PH187" s="57"/>
      <c r="PI187" s="57"/>
      <c r="PJ187" s="57"/>
      <c r="PK187" s="57"/>
      <c r="PL187" s="57"/>
      <c r="PM187" s="57"/>
      <c r="PN187" s="57"/>
      <c r="PO187" s="57"/>
      <c r="PP187" s="57"/>
      <c r="PQ187" s="57"/>
      <c r="PR187" s="57"/>
      <c r="PS187" s="57"/>
      <c r="PT187" s="57"/>
      <c r="PU187" s="57"/>
      <c r="PV187" s="57"/>
      <c r="PW187" s="57"/>
      <c r="PX187" s="57"/>
      <c r="PY187" s="57"/>
      <c r="PZ187" s="57"/>
      <c r="QA187" s="57"/>
      <c r="QB187" s="57"/>
      <c r="QC187" s="57"/>
      <c r="QD187" s="57"/>
      <c r="QE187" s="57"/>
      <c r="QF187" s="57"/>
      <c r="QG187" s="57"/>
      <c r="QH187" s="57"/>
      <c r="QI187" s="57"/>
      <c r="QJ187" s="57"/>
      <c r="QK187" s="57"/>
      <c r="QL187" s="57"/>
      <c r="QM187" s="57"/>
      <c r="QN187" s="57"/>
      <c r="QO187" s="57"/>
      <c r="QP187" s="57"/>
      <c r="QQ187" s="57"/>
      <c r="QR187" s="57"/>
      <c r="QS187" s="57"/>
      <c r="QT187" s="57"/>
      <c r="QU187" s="57"/>
      <c r="QV187" s="57"/>
      <c r="QW187" s="57"/>
      <c r="QX187" s="57"/>
      <c r="QY187" s="57"/>
      <c r="QZ187" s="57"/>
      <c r="RA187" s="57"/>
      <c r="RB187" s="57"/>
      <c r="RC187" s="57"/>
      <c r="RD187" s="57"/>
      <c r="RE187" s="57"/>
      <c r="RF187" s="57"/>
      <c r="RG187" s="57"/>
      <c r="RH187" s="57"/>
      <c r="RI187" s="57"/>
      <c r="RJ187" s="57"/>
      <c r="RK187" s="57"/>
      <c r="RL187" s="57"/>
      <c r="RM187" s="57"/>
      <c r="RN187" s="57"/>
      <c r="RO187" s="57"/>
      <c r="RP187" s="57"/>
      <c r="RQ187" s="57"/>
      <c r="RR187" s="57"/>
      <c r="RS187" s="57"/>
      <c r="RT187" s="57"/>
      <c r="RU187" s="57"/>
      <c r="RV187" s="57"/>
      <c r="RW187" s="57"/>
      <c r="RX187" s="57"/>
      <c r="RY187" s="57"/>
      <c r="RZ187" s="57"/>
      <c r="SA187" s="57"/>
      <c r="SB187" s="57"/>
      <c r="SC187" s="57"/>
      <c r="SD187" s="57"/>
      <c r="SE187" s="57"/>
      <c r="SF187" s="57"/>
      <c r="SG187" s="57"/>
      <c r="SH187" s="57"/>
      <c r="SI187" s="57"/>
      <c r="SJ187" s="57"/>
      <c r="SK187" s="57"/>
      <c r="SL187" s="57"/>
      <c r="SM187" s="57"/>
      <c r="SN187" s="57"/>
      <c r="SO187" s="57"/>
      <c r="SP187" s="57"/>
      <c r="SQ187" s="57"/>
      <c r="SR187" s="57"/>
      <c r="SS187" s="57"/>
      <c r="ST187" s="57"/>
      <c r="SU187" s="57"/>
      <c r="SV187" s="57"/>
      <c r="SW187" s="57"/>
      <c r="SX187" s="57"/>
      <c r="SY187" s="57"/>
      <c r="SZ187" s="57"/>
      <c r="TA187" s="57"/>
      <c r="TB187" s="57"/>
      <c r="TC187" s="57"/>
      <c r="TD187" s="57"/>
      <c r="TE187" s="57"/>
      <c r="TF187" s="57"/>
      <c r="TG187" s="57"/>
      <c r="TH187" s="57"/>
      <c r="TI187" s="57"/>
      <c r="TJ187" s="57"/>
      <c r="TK187" s="57"/>
      <c r="TL187" s="57"/>
      <c r="TM187" s="57"/>
      <c r="TN187" s="57"/>
      <c r="TO187" s="57"/>
      <c r="TP187" s="57"/>
      <c r="TQ187" s="57"/>
      <c r="TR187" s="57"/>
      <c r="TS187" s="57"/>
      <c r="TT187" s="57"/>
      <c r="TU187" s="57"/>
      <c r="TV187" s="57"/>
      <c r="TW187" s="57"/>
      <c r="TX187" s="57"/>
      <c r="TY187" s="57"/>
      <c r="TZ187" s="57"/>
      <c r="UA187" s="57"/>
      <c r="UB187" s="57"/>
      <c r="UC187" s="57"/>
      <c r="UD187" s="57"/>
      <c r="UE187" s="57"/>
      <c r="UF187" s="57"/>
      <c r="UG187" s="57"/>
      <c r="UH187" s="57"/>
      <c r="UI187" s="57"/>
      <c r="UJ187" s="57"/>
      <c r="UK187" s="57"/>
      <c r="UL187" s="57"/>
      <c r="UM187" s="57"/>
      <c r="UN187" s="57"/>
      <c r="UO187" s="57"/>
      <c r="UP187" s="57"/>
      <c r="UQ187" s="57"/>
      <c r="UR187" s="57"/>
      <c r="US187" s="57"/>
      <c r="UT187" s="57"/>
      <c r="UU187" s="57"/>
      <c r="UV187" s="57"/>
      <c r="UW187" s="57"/>
      <c r="UX187" s="57"/>
      <c r="UY187" s="57"/>
      <c r="UZ187" s="57"/>
      <c r="VA187" s="57"/>
      <c r="VB187" s="57"/>
      <c r="VC187" s="57"/>
      <c r="VD187" s="57"/>
      <c r="VE187" s="57"/>
      <c r="VF187" s="57"/>
      <c r="VG187" s="57"/>
      <c r="VH187" s="57"/>
      <c r="VI187" s="57"/>
      <c r="VJ187" s="57"/>
      <c r="VK187" s="57"/>
      <c r="VL187" s="57"/>
      <c r="VM187" s="57"/>
      <c r="VN187" s="57"/>
      <c r="VO187" s="57"/>
      <c r="VP187" s="57"/>
      <c r="VQ187" s="57"/>
      <c r="VR187" s="57"/>
      <c r="VS187" s="57"/>
      <c r="VT187" s="57"/>
      <c r="VU187" s="57"/>
      <c r="VV187" s="57"/>
      <c r="VW187" s="57"/>
      <c r="VX187" s="57"/>
      <c r="VY187" s="57"/>
      <c r="VZ187" s="57"/>
      <c r="WA187" s="57"/>
      <c r="WB187" s="57"/>
      <c r="WC187" s="57"/>
      <c r="WD187" s="57"/>
      <c r="WE187" s="57"/>
      <c r="WF187" s="57"/>
      <c r="WG187" s="57"/>
      <c r="WH187" s="57"/>
      <c r="WI187" s="57"/>
      <c r="WJ187" s="57"/>
      <c r="WK187" s="57"/>
      <c r="WL187" s="57"/>
      <c r="WM187" s="57"/>
      <c r="WN187" s="57"/>
      <c r="WO187" s="57"/>
      <c r="WP187" s="57"/>
      <c r="WQ187" s="57"/>
      <c r="WR187" s="57"/>
      <c r="WS187" s="57"/>
      <c r="WT187" s="57"/>
      <c r="WU187" s="57"/>
      <c r="WV187" s="57"/>
      <c r="WW187" s="57"/>
      <c r="WX187" s="57"/>
      <c r="WY187" s="57"/>
      <c r="WZ187" s="57"/>
      <c r="XA187" s="57"/>
      <c r="XB187" s="57"/>
      <c r="XC187" s="57"/>
      <c r="XD187" s="57"/>
      <c r="XE187" s="57"/>
      <c r="XF187" s="57"/>
      <c r="XG187" s="57"/>
      <c r="XH187" s="57"/>
      <c r="XI187" s="57"/>
      <c r="XJ187" s="57"/>
      <c r="XK187" s="57"/>
      <c r="XL187" s="57"/>
      <c r="XM187" s="57"/>
      <c r="XN187" s="57"/>
      <c r="XO187" s="57"/>
      <c r="XP187" s="57"/>
      <c r="XQ187" s="57"/>
      <c r="XR187" s="57"/>
      <c r="XS187" s="57"/>
      <c r="XT187" s="57"/>
      <c r="XU187" s="57"/>
      <c r="XV187" s="57"/>
      <c r="XW187" s="57"/>
      <c r="XX187" s="57"/>
      <c r="XY187" s="57"/>
      <c r="XZ187" s="57"/>
      <c r="YA187" s="57"/>
      <c r="YB187" s="57"/>
      <c r="YC187" s="57"/>
      <c r="YD187" s="57"/>
      <c r="YE187" s="57"/>
      <c r="YF187" s="57"/>
      <c r="YG187" s="57"/>
      <c r="YH187" s="57"/>
      <c r="YI187" s="57"/>
      <c r="YJ187" s="57"/>
      <c r="YK187" s="57"/>
      <c r="YL187" s="57"/>
      <c r="YM187" s="57"/>
      <c r="YN187" s="57"/>
      <c r="YO187" s="57"/>
      <c r="YP187" s="57"/>
      <c r="YQ187" s="57"/>
      <c r="YR187" s="57"/>
    </row>
    <row r="188" spans="1:668" s="73" customFormat="1" ht="15.75" x14ac:dyDescent="0.25">
      <c r="A188" s="57"/>
      <c r="B188" s="3"/>
      <c r="C188" s="3"/>
      <c r="D188" s="57"/>
      <c r="E188" s="57"/>
      <c r="F188" s="61"/>
      <c r="G188" s="61"/>
      <c r="H188" s="61"/>
      <c r="I188" s="61"/>
      <c r="J188" s="61"/>
      <c r="K188" s="61"/>
      <c r="L188" s="82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7"/>
      <c r="HV188" s="57"/>
      <c r="HW188" s="57"/>
      <c r="HX188" s="57"/>
      <c r="HY188" s="57"/>
      <c r="HZ188" s="57"/>
      <c r="IA188" s="57"/>
      <c r="IB188" s="57"/>
      <c r="IC188" s="57"/>
      <c r="ID188" s="57"/>
      <c r="IE188" s="57"/>
      <c r="IF188" s="57"/>
      <c r="IG188" s="57"/>
      <c r="IH188" s="57"/>
      <c r="II188" s="57"/>
      <c r="IJ188" s="57"/>
      <c r="IK188" s="57"/>
      <c r="IL188" s="57"/>
      <c r="IM188" s="57"/>
      <c r="IN188" s="57"/>
      <c r="IO188" s="57"/>
      <c r="IP188" s="57"/>
      <c r="IQ188" s="57"/>
      <c r="IR188" s="57"/>
      <c r="IS188" s="57"/>
      <c r="IT188" s="57"/>
      <c r="IU188" s="57"/>
      <c r="IV188" s="57"/>
      <c r="IW188" s="57"/>
      <c r="IX188" s="57"/>
      <c r="IY188" s="57"/>
      <c r="IZ188" s="57"/>
      <c r="JA188" s="57"/>
      <c r="JB188" s="57"/>
      <c r="JC188" s="57"/>
      <c r="JD188" s="57"/>
      <c r="JE188" s="57"/>
      <c r="JF188" s="57"/>
      <c r="JG188" s="57"/>
      <c r="JH188" s="57"/>
      <c r="JI188" s="57"/>
      <c r="JJ188" s="57"/>
      <c r="JK188" s="57"/>
      <c r="JL188" s="57"/>
      <c r="JM188" s="57"/>
      <c r="JN188" s="57"/>
      <c r="JO188" s="57"/>
      <c r="JP188" s="57"/>
      <c r="JQ188" s="57"/>
      <c r="JR188" s="57"/>
      <c r="JS188" s="57"/>
      <c r="JT188" s="57"/>
      <c r="JU188" s="57"/>
      <c r="JV188" s="57"/>
      <c r="JW188" s="57"/>
      <c r="JX188" s="57"/>
      <c r="JY188" s="57"/>
      <c r="JZ188" s="57"/>
      <c r="KA188" s="57"/>
      <c r="KB188" s="57"/>
      <c r="KC188" s="57"/>
      <c r="KD188" s="57"/>
      <c r="KE188" s="57"/>
      <c r="KF188" s="57"/>
      <c r="KG188" s="57"/>
      <c r="KH188" s="57"/>
      <c r="KI188" s="57"/>
      <c r="KJ188" s="57"/>
      <c r="KK188" s="57"/>
      <c r="KL188" s="57"/>
      <c r="KM188" s="57"/>
      <c r="KN188" s="57"/>
      <c r="KO188" s="57"/>
      <c r="KP188" s="57"/>
      <c r="KQ188" s="57"/>
      <c r="KR188" s="57"/>
      <c r="KS188" s="57"/>
      <c r="KT188" s="57"/>
      <c r="KU188" s="57"/>
      <c r="KV188" s="57"/>
      <c r="KW188" s="57"/>
      <c r="KX188" s="57"/>
      <c r="KY188" s="57"/>
      <c r="KZ188" s="57"/>
      <c r="LA188" s="57"/>
      <c r="LB188" s="57"/>
      <c r="LC188" s="57"/>
      <c r="LD188" s="57"/>
      <c r="LE188" s="57"/>
      <c r="LF188" s="57"/>
      <c r="LG188" s="57"/>
      <c r="LH188" s="57"/>
      <c r="LI188" s="57"/>
      <c r="LJ188" s="57"/>
      <c r="LK188" s="57"/>
      <c r="LL188" s="57"/>
      <c r="LM188" s="57"/>
      <c r="LN188" s="57"/>
      <c r="LO188" s="57"/>
      <c r="LP188" s="57"/>
      <c r="LQ188" s="57"/>
      <c r="LR188" s="57"/>
      <c r="LS188" s="57"/>
      <c r="LT188" s="57"/>
      <c r="LU188" s="57"/>
      <c r="LV188" s="57"/>
      <c r="LW188" s="57"/>
      <c r="LX188" s="57"/>
      <c r="LY188" s="57"/>
      <c r="LZ188" s="57"/>
      <c r="MA188" s="57"/>
      <c r="MB188" s="57"/>
      <c r="MC188" s="57"/>
      <c r="MD188" s="57"/>
      <c r="ME188" s="57"/>
      <c r="MF188" s="57"/>
      <c r="MG188" s="57"/>
      <c r="MH188" s="57"/>
      <c r="MI188" s="57"/>
      <c r="MJ188" s="57"/>
      <c r="MK188" s="57"/>
      <c r="ML188" s="57"/>
      <c r="MM188" s="57"/>
      <c r="MN188" s="57"/>
      <c r="MO188" s="57"/>
      <c r="MP188" s="57"/>
      <c r="MQ188" s="57"/>
      <c r="MR188" s="57"/>
      <c r="MS188" s="57"/>
      <c r="MT188" s="57"/>
      <c r="MU188" s="57"/>
      <c r="MV188" s="57"/>
      <c r="MW188" s="57"/>
      <c r="MX188" s="57"/>
      <c r="MY188" s="57"/>
      <c r="MZ188" s="57"/>
      <c r="NA188" s="57"/>
      <c r="NB188" s="57"/>
      <c r="NC188" s="57"/>
      <c r="ND188" s="57"/>
      <c r="NE188" s="57"/>
      <c r="NF188" s="57"/>
      <c r="NG188" s="57"/>
      <c r="NH188" s="57"/>
      <c r="NI188" s="57"/>
      <c r="NJ188" s="57"/>
      <c r="NK188" s="57"/>
      <c r="NL188" s="57"/>
      <c r="NM188" s="57"/>
      <c r="NN188" s="57"/>
      <c r="NO188" s="57"/>
      <c r="NP188" s="57"/>
      <c r="NQ188" s="57"/>
      <c r="NR188" s="57"/>
      <c r="NS188" s="57"/>
      <c r="NT188" s="57"/>
      <c r="NU188" s="57"/>
      <c r="NV188" s="57"/>
      <c r="NW188" s="57"/>
      <c r="NX188" s="57"/>
      <c r="NY188" s="57"/>
      <c r="NZ188" s="57"/>
      <c r="OA188" s="57"/>
      <c r="OB188" s="57"/>
      <c r="OC188" s="57"/>
      <c r="OD188" s="57"/>
      <c r="OE188" s="57"/>
      <c r="OF188" s="57"/>
      <c r="OG188" s="57"/>
      <c r="OH188" s="57"/>
      <c r="OI188" s="57"/>
      <c r="OJ188" s="57"/>
      <c r="OK188" s="57"/>
      <c r="OL188" s="57"/>
      <c r="OM188" s="57"/>
      <c r="ON188" s="57"/>
      <c r="OO188" s="57"/>
      <c r="OP188" s="57"/>
      <c r="OQ188" s="57"/>
      <c r="OR188" s="57"/>
      <c r="OS188" s="57"/>
      <c r="OT188" s="57"/>
      <c r="OU188" s="57"/>
      <c r="OV188" s="57"/>
      <c r="OW188" s="57"/>
      <c r="OX188" s="57"/>
      <c r="OY188" s="57"/>
      <c r="OZ188" s="57"/>
      <c r="PA188" s="57"/>
      <c r="PB188" s="57"/>
      <c r="PC188" s="57"/>
      <c r="PD188" s="57"/>
      <c r="PE188" s="57"/>
      <c r="PF188" s="57"/>
      <c r="PG188" s="57"/>
      <c r="PH188" s="57"/>
      <c r="PI188" s="57"/>
      <c r="PJ188" s="57"/>
      <c r="PK188" s="57"/>
      <c r="PL188" s="57"/>
      <c r="PM188" s="57"/>
      <c r="PN188" s="57"/>
      <c r="PO188" s="57"/>
      <c r="PP188" s="57"/>
      <c r="PQ188" s="57"/>
      <c r="PR188" s="57"/>
      <c r="PS188" s="57"/>
      <c r="PT188" s="57"/>
      <c r="PU188" s="57"/>
      <c r="PV188" s="57"/>
      <c r="PW188" s="57"/>
      <c r="PX188" s="57"/>
      <c r="PY188" s="57"/>
      <c r="PZ188" s="57"/>
      <c r="QA188" s="57"/>
      <c r="QB188" s="57"/>
      <c r="QC188" s="57"/>
      <c r="QD188" s="57"/>
      <c r="QE188" s="57"/>
      <c r="QF188" s="57"/>
      <c r="QG188" s="57"/>
      <c r="QH188" s="57"/>
      <c r="QI188" s="57"/>
      <c r="QJ188" s="57"/>
      <c r="QK188" s="57"/>
      <c r="QL188" s="57"/>
      <c r="QM188" s="57"/>
      <c r="QN188" s="57"/>
      <c r="QO188" s="57"/>
      <c r="QP188" s="57"/>
      <c r="QQ188" s="57"/>
      <c r="QR188" s="57"/>
      <c r="QS188" s="57"/>
      <c r="QT188" s="57"/>
      <c r="QU188" s="57"/>
      <c r="QV188" s="57"/>
      <c r="QW188" s="57"/>
      <c r="QX188" s="57"/>
      <c r="QY188" s="57"/>
      <c r="QZ188" s="57"/>
      <c r="RA188" s="57"/>
      <c r="RB188" s="57"/>
      <c r="RC188" s="57"/>
      <c r="RD188" s="57"/>
      <c r="RE188" s="57"/>
      <c r="RF188" s="57"/>
      <c r="RG188" s="57"/>
      <c r="RH188" s="57"/>
      <c r="RI188" s="57"/>
      <c r="RJ188" s="57"/>
      <c r="RK188" s="57"/>
      <c r="RL188" s="57"/>
      <c r="RM188" s="57"/>
      <c r="RN188" s="57"/>
      <c r="RO188" s="57"/>
      <c r="RP188" s="57"/>
      <c r="RQ188" s="57"/>
      <c r="RR188" s="57"/>
      <c r="RS188" s="57"/>
      <c r="RT188" s="57"/>
      <c r="RU188" s="57"/>
      <c r="RV188" s="57"/>
      <c r="RW188" s="57"/>
      <c r="RX188" s="57"/>
      <c r="RY188" s="57"/>
      <c r="RZ188" s="57"/>
      <c r="SA188" s="57"/>
      <c r="SB188" s="57"/>
      <c r="SC188" s="57"/>
      <c r="SD188" s="57"/>
      <c r="SE188" s="57"/>
      <c r="SF188" s="57"/>
      <c r="SG188" s="57"/>
      <c r="SH188" s="57"/>
      <c r="SI188" s="57"/>
      <c r="SJ188" s="57"/>
      <c r="SK188" s="57"/>
      <c r="SL188" s="57"/>
      <c r="SM188" s="57"/>
      <c r="SN188" s="57"/>
      <c r="SO188" s="57"/>
      <c r="SP188" s="57"/>
      <c r="SQ188" s="57"/>
      <c r="SR188" s="57"/>
      <c r="SS188" s="57"/>
      <c r="ST188" s="57"/>
      <c r="SU188" s="57"/>
      <c r="SV188" s="57"/>
      <c r="SW188" s="57"/>
      <c r="SX188" s="57"/>
      <c r="SY188" s="57"/>
      <c r="SZ188" s="57"/>
      <c r="TA188" s="57"/>
      <c r="TB188" s="57"/>
      <c r="TC188" s="57"/>
      <c r="TD188" s="57"/>
      <c r="TE188" s="57"/>
      <c r="TF188" s="57"/>
      <c r="TG188" s="57"/>
      <c r="TH188" s="57"/>
      <c r="TI188" s="57"/>
      <c r="TJ188" s="57"/>
      <c r="TK188" s="57"/>
      <c r="TL188" s="57"/>
      <c r="TM188" s="57"/>
      <c r="TN188" s="57"/>
      <c r="TO188" s="57"/>
      <c r="TP188" s="57"/>
      <c r="TQ188" s="57"/>
      <c r="TR188" s="57"/>
      <c r="TS188" s="57"/>
      <c r="TT188" s="57"/>
      <c r="TU188" s="57"/>
      <c r="TV188" s="57"/>
      <c r="TW188" s="57"/>
      <c r="TX188" s="57"/>
      <c r="TY188" s="57"/>
      <c r="TZ188" s="57"/>
      <c r="UA188" s="57"/>
      <c r="UB188" s="57"/>
      <c r="UC188" s="57"/>
      <c r="UD188" s="57"/>
      <c r="UE188" s="57"/>
      <c r="UF188" s="57"/>
      <c r="UG188" s="57"/>
      <c r="UH188" s="57"/>
      <c r="UI188" s="57"/>
      <c r="UJ188" s="57"/>
      <c r="UK188" s="57"/>
      <c r="UL188" s="57"/>
      <c r="UM188" s="57"/>
      <c r="UN188" s="57"/>
      <c r="UO188" s="57"/>
      <c r="UP188" s="57"/>
      <c r="UQ188" s="57"/>
      <c r="UR188" s="57"/>
      <c r="US188" s="57"/>
      <c r="UT188" s="57"/>
      <c r="UU188" s="57"/>
      <c r="UV188" s="57"/>
      <c r="UW188" s="57"/>
      <c r="UX188" s="57"/>
      <c r="UY188" s="57"/>
      <c r="UZ188" s="57"/>
      <c r="VA188" s="57"/>
      <c r="VB188" s="57"/>
      <c r="VC188" s="57"/>
      <c r="VD188" s="57"/>
      <c r="VE188" s="57"/>
      <c r="VF188" s="57"/>
      <c r="VG188" s="57"/>
      <c r="VH188" s="57"/>
      <c r="VI188" s="57"/>
      <c r="VJ188" s="57"/>
      <c r="VK188" s="57"/>
      <c r="VL188" s="57"/>
      <c r="VM188" s="57"/>
      <c r="VN188" s="57"/>
      <c r="VO188" s="57"/>
      <c r="VP188" s="57"/>
      <c r="VQ188" s="57"/>
      <c r="VR188" s="57"/>
      <c r="VS188" s="57"/>
      <c r="VT188" s="57"/>
      <c r="VU188" s="57"/>
      <c r="VV188" s="57"/>
      <c r="VW188" s="57"/>
      <c r="VX188" s="57"/>
      <c r="VY188" s="57"/>
      <c r="VZ188" s="57"/>
      <c r="WA188" s="57"/>
      <c r="WB188" s="57"/>
      <c r="WC188" s="57"/>
      <c r="WD188" s="57"/>
      <c r="WE188" s="57"/>
      <c r="WF188" s="57"/>
      <c r="WG188" s="57"/>
      <c r="WH188" s="57"/>
      <c r="WI188" s="57"/>
      <c r="WJ188" s="57"/>
      <c r="WK188" s="57"/>
      <c r="WL188" s="57"/>
      <c r="WM188" s="57"/>
      <c r="WN188" s="57"/>
      <c r="WO188" s="57"/>
      <c r="WP188" s="57"/>
      <c r="WQ188" s="57"/>
      <c r="WR188" s="57"/>
      <c r="WS188" s="57"/>
      <c r="WT188" s="57"/>
      <c r="WU188" s="57"/>
      <c r="WV188" s="57"/>
      <c r="WW188" s="57"/>
      <c r="WX188" s="57"/>
      <c r="WY188" s="57"/>
      <c r="WZ188" s="57"/>
      <c r="XA188" s="57"/>
      <c r="XB188" s="57"/>
      <c r="XC188" s="57"/>
      <c r="XD188" s="57"/>
      <c r="XE188" s="57"/>
      <c r="XF188" s="57"/>
      <c r="XG188" s="57"/>
      <c r="XH188" s="57"/>
      <c r="XI188" s="57"/>
      <c r="XJ188" s="57"/>
      <c r="XK188" s="57"/>
      <c r="XL188" s="57"/>
      <c r="XM188" s="57"/>
      <c r="XN188" s="57"/>
      <c r="XO188" s="57"/>
      <c r="XP188" s="57"/>
      <c r="XQ188" s="57"/>
      <c r="XR188" s="57"/>
      <c r="XS188" s="57"/>
      <c r="XT188" s="57"/>
      <c r="XU188" s="57"/>
      <c r="XV188" s="57"/>
      <c r="XW188" s="57"/>
      <c r="XX188" s="57"/>
      <c r="XY188" s="57"/>
      <c r="XZ188" s="57"/>
      <c r="YA188" s="57"/>
      <c r="YB188" s="57"/>
      <c r="YC188" s="57"/>
      <c r="YD188" s="57"/>
      <c r="YE188" s="57"/>
      <c r="YF188" s="57"/>
      <c r="YG188" s="57"/>
      <c r="YH188" s="57"/>
      <c r="YI188" s="57"/>
      <c r="YJ188" s="57"/>
      <c r="YK188" s="57"/>
      <c r="YL188" s="57"/>
      <c r="YM188" s="57"/>
      <c r="YN188" s="57"/>
      <c r="YO188" s="57"/>
      <c r="YP188" s="57"/>
      <c r="YQ188" s="57"/>
      <c r="YR188" s="57"/>
    </row>
    <row r="189" spans="1:668" s="73" customFormat="1" ht="15.75" x14ac:dyDescent="0.25">
      <c r="A189" s="57"/>
      <c r="B189" s="3"/>
      <c r="C189" s="3"/>
      <c r="D189" s="57"/>
      <c r="E189" s="57"/>
      <c r="F189" s="61"/>
      <c r="G189" s="61"/>
      <c r="H189" s="61"/>
      <c r="I189" s="61"/>
      <c r="J189" s="61"/>
      <c r="K189" s="61"/>
      <c r="L189" s="82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  <c r="HW189" s="57"/>
      <c r="HX189" s="57"/>
      <c r="HY189" s="57"/>
      <c r="HZ189" s="57"/>
      <c r="IA189" s="57"/>
      <c r="IB189" s="57"/>
      <c r="IC189" s="57"/>
      <c r="ID189" s="57"/>
      <c r="IE189" s="57"/>
      <c r="IF189" s="57"/>
      <c r="IG189" s="57"/>
      <c r="IH189" s="57"/>
      <c r="II189" s="57"/>
      <c r="IJ189" s="57"/>
      <c r="IK189" s="57"/>
      <c r="IL189" s="57"/>
      <c r="IM189" s="57"/>
      <c r="IN189" s="57"/>
      <c r="IO189" s="57"/>
      <c r="IP189" s="57"/>
      <c r="IQ189" s="57"/>
      <c r="IR189" s="57"/>
      <c r="IS189" s="57"/>
      <c r="IT189" s="57"/>
      <c r="IU189" s="57"/>
      <c r="IV189" s="57"/>
      <c r="IW189" s="57"/>
      <c r="IX189" s="57"/>
      <c r="IY189" s="57"/>
      <c r="IZ189" s="57"/>
      <c r="JA189" s="57"/>
      <c r="JB189" s="57"/>
      <c r="JC189" s="57"/>
      <c r="JD189" s="57"/>
      <c r="JE189" s="57"/>
      <c r="JF189" s="57"/>
      <c r="JG189" s="57"/>
      <c r="JH189" s="57"/>
      <c r="JI189" s="57"/>
      <c r="JJ189" s="57"/>
      <c r="JK189" s="57"/>
      <c r="JL189" s="57"/>
      <c r="JM189" s="57"/>
      <c r="JN189" s="57"/>
      <c r="JO189" s="57"/>
      <c r="JP189" s="57"/>
      <c r="JQ189" s="57"/>
      <c r="JR189" s="57"/>
      <c r="JS189" s="57"/>
      <c r="JT189" s="57"/>
      <c r="JU189" s="57"/>
      <c r="JV189" s="57"/>
      <c r="JW189" s="57"/>
      <c r="JX189" s="57"/>
      <c r="JY189" s="57"/>
      <c r="JZ189" s="57"/>
      <c r="KA189" s="57"/>
      <c r="KB189" s="57"/>
      <c r="KC189" s="57"/>
      <c r="KD189" s="57"/>
      <c r="KE189" s="57"/>
      <c r="KF189" s="57"/>
      <c r="KG189" s="57"/>
      <c r="KH189" s="57"/>
      <c r="KI189" s="57"/>
      <c r="KJ189" s="57"/>
      <c r="KK189" s="57"/>
      <c r="KL189" s="57"/>
      <c r="KM189" s="57"/>
      <c r="KN189" s="57"/>
      <c r="KO189" s="57"/>
      <c r="KP189" s="57"/>
      <c r="KQ189" s="57"/>
      <c r="KR189" s="57"/>
      <c r="KS189" s="57"/>
      <c r="KT189" s="57"/>
      <c r="KU189" s="57"/>
      <c r="KV189" s="57"/>
      <c r="KW189" s="57"/>
      <c r="KX189" s="57"/>
      <c r="KY189" s="57"/>
      <c r="KZ189" s="57"/>
      <c r="LA189" s="57"/>
      <c r="LB189" s="57"/>
      <c r="LC189" s="57"/>
      <c r="LD189" s="57"/>
      <c r="LE189" s="57"/>
      <c r="LF189" s="57"/>
      <c r="LG189" s="57"/>
      <c r="LH189" s="57"/>
      <c r="LI189" s="57"/>
      <c r="LJ189" s="57"/>
      <c r="LK189" s="57"/>
      <c r="LL189" s="57"/>
      <c r="LM189" s="57"/>
      <c r="LN189" s="57"/>
      <c r="LO189" s="57"/>
      <c r="LP189" s="57"/>
      <c r="LQ189" s="57"/>
      <c r="LR189" s="57"/>
      <c r="LS189" s="57"/>
      <c r="LT189" s="57"/>
      <c r="LU189" s="57"/>
      <c r="LV189" s="57"/>
      <c r="LW189" s="57"/>
      <c r="LX189" s="57"/>
      <c r="LY189" s="57"/>
      <c r="LZ189" s="57"/>
      <c r="MA189" s="57"/>
      <c r="MB189" s="57"/>
      <c r="MC189" s="57"/>
      <c r="MD189" s="57"/>
      <c r="ME189" s="57"/>
      <c r="MF189" s="57"/>
      <c r="MG189" s="57"/>
      <c r="MH189" s="57"/>
      <c r="MI189" s="57"/>
      <c r="MJ189" s="57"/>
      <c r="MK189" s="57"/>
      <c r="ML189" s="57"/>
      <c r="MM189" s="57"/>
      <c r="MN189" s="57"/>
      <c r="MO189" s="57"/>
      <c r="MP189" s="57"/>
      <c r="MQ189" s="57"/>
      <c r="MR189" s="57"/>
      <c r="MS189" s="57"/>
      <c r="MT189" s="57"/>
      <c r="MU189" s="57"/>
      <c r="MV189" s="57"/>
      <c r="MW189" s="57"/>
      <c r="MX189" s="57"/>
      <c r="MY189" s="57"/>
      <c r="MZ189" s="57"/>
      <c r="NA189" s="57"/>
      <c r="NB189" s="57"/>
      <c r="NC189" s="57"/>
      <c r="ND189" s="57"/>
      <c r="NE189" s="57"/>
      <c r="NF189" s="57"/>
      <c r="NG189" s="57"/>
      <c r="NH189" s="57"/>
      <c r="NI189" s="57"/>
      <c r="NJ189" s="57"/>
      <c r="NK189" s="57"/>
      <c r="NL189" s="57"/>
      <c r="NM189" s="57"/>
      <c r="NN189" s="57"/>
      <c r="NO189" s="57"/>
      <c r="NP189" s="57"/>
      <c r="NQ189" s="57"/>
      <c r="NR189" s="57"/>
      <c r="NS189" s="57"/>
      <c r="NT189" s="57"/>
      <c r="NU189" s="57"/>
      <c r="NV189" s="57"/>
      <c r="NW189" s="57"/>
      <c r="NX189" s="57"/>
      <c r="NY189" s="57"/>
      <c r="NZ189" s="57"/>
      <c r="OA189" s="57"/>
      <c r="OB189" s="57"/>
      <c r="OC189" s="57"/>
      <c r="OD189" s="57"/>
      <c r="OE189" s="57"/>
      <c r="OF189" s="57"/>
      <c r="OG189" s="57"/>
      <c r="OH189" s="57"/>
      <c r="OI189" s="57"/>
      <c r="OJ189" s="57"/>
      <c r="OK189" s="57"/>
      <c r="OL189" s="57"/>
      <c r="OM189" s="57"/>
      <c r="ON189" s="57"/>
      <c r="OO189" s="57"/>
      <c r="OP189" s="57"/>
      <c r="OQ189" s="57"/>
      <c r="OR189" s="57"/>
      <c r="OS189" s="57"/>
      <c r="OT189" s="57"/>
      <c r="OU189" s="57"/>
      <c r="OV189" s="57"/>
      <c r="OW189" s="57"/>
      <c r="OX189" s="57"/>
      <c r="OY189" s="57"/>
      <c r="OZ189" s="57"/>
      <c r="PA189" s="57"/>
      <c r="PB189" s="57"/>
      <c r="PC189" s="57"/>
      <c r="PD189" s="57"/>
      <c r="PE189" s="57"/>
      <c r="PF189" s="57"/>
      <c r="PG189" s="57"/>
      <c r="PH189" s="57"/>
      <c r="PI189" s="57"/>
      <c r="PJ189" s="57"/>
      <c r="PK189" s="57"/>
      <c r="PL189" s="57"/>
      <c r="PM189" s="57"/>
      <c r="PN189" s="57"/>
      <c r="PO189" s="57"/>
      <c r="PP189" s="57"/>
      <c r="PQ189" s="57"/>
      <c r="PR189" s="57"/>
      <c r="PS189" s="57"/>
      <c r="PT189" s="57"/>
      <c r="PU189" s="57"/>
      <c r="PV189" s="57"/>
      <c r="PW189" s="57"/>
      <c r="PX189" s="57"/>
      <c r="PY189" s="57"/>
      <c r="PZ189" s="57"/>
      <c r="QA189" s="57"/>
      <c r="QB189" s="57"/>
      <c r="QC189" s="57"/>
      <c r="QD189" s="57"/>
      <c r="QE189" s="57"/>
      <c r="QF189" s="57"/>
      <c r="QG189" s="57"/>
      <c r="QH189" s="57"/>
      <c r="QI189" s="57"/>
      <c r="QJ189" s="57"/>
      <c r="QK189" s="57"/>
      <c r="QL189" s="57"/>
      <c r="QM189" s="57"/>
      <c r="QN189" s="57"/>
      <c r="QO189" s="57"/>
      <c r="QP189" s="57"/>
      <c r="QQ189" s="57"/>
      <c r="QR189" s="57"/>
      <c r="QS189" s="57"/>
      <c r="QT189" s="57"/>
      <c r="QU189" s="57"/>
      <c r="QV189" s="57"/>
      <c r="QW189" s="57"/>
      <c r="QX189" s="57"/>
      <c r="QY189" s="57"/>
      <c r="QZ189" s="57"/>
      <c r="RA189" s="57"/>
      <c r="RB189" s="57"/>
      <c r="RC189" s="57"/>
      <c r="RD189" s="57"/>
      <c r="RE189" s="57"/>
      <c r="RF189" s="57"/>
      <c r="RG189" s="57"/>
      <c r="RH189" s="57"/>
      <c r="RI189" s="57"/>
      <c r="RJ189" s="57"/>
      <c r="RK189" s="57"/>
      <c r="RL189" s="57"/>
      <c r="RM189" s="57"/>
      <c r="RN189" s="57"/>
      <c r="RO189" s="57"/>
      <c r="RP189" s="57"/>
      <c r="RQ189" s="57"/>
      <c r="RR189" s="57"/>
      <c r="RS189" s="57"/>
      <c r="RT189" s="57"/>
      <c r="RU189" s="57"/>
      <c r="RV189" s="57"/>
      <c r="RW189" s="57"/>
      <c r="RX189" s="57"/>
      <c r="RY189" s="57"/>
      <c r="RZ189" s="57"/>
      <c r="SA189" s="57"/>
      <c r="SB189" s="57"/>
      <c r="SC189" s="57"/>
      <c r="SD189" s="57"/>
      <c r="SE189" s="57"/>
      <c r="SF189" s="57"/>
      <c r="SG189" s="57"/>
      <c r="SH189" s="57"/>
      <c r="SI189" s="57"/>
      <c r="SJ189" s="57"/>
      <c r="SK189" s="57"/>
      <c r="SL189" s="57"/>
      <c r="SM189" s="57"/>
      <c r="SN189" s="57"/>
      <c r="SO189" s="57"/>
      <c r="SP189" s="57"/>
      <c r="SQ189" s="57"/>
      <c r="SR189" s="57"/>
      <c r="SS189" s="57"/>
      <c r="ST189" s="57"/>
      <c r="SU189" s="57"/>
      <c r="SV189" s="57"/>
      <c r="SW189" s="57"/>
      <c r="SX189" s="57"/>
      <c r="SY189" s="57"/>
      <c r="SZ189" s="57"/>
      <c r="TA189" s="57"/>
      <c r="TB189" s="57"/>
      <c r="TC189" s="57"/>
      <c r="TD189" s="57"/>
      <c r="TE189" s="57"/>
      <c r="TF189" s="57"/>
      <c r="TG189" s="57"/>
      <c r="TH189" s="57"/>
      <c r="TI189" s="57"/>
      <c r="TJ189" s="57"/>
      <c r="TK189" s="57"/>
      <c r="TL189" s="57"/>
      <c r="TM189" s="57"/>
      <c r="TN189" s="57"/>
      <c r="TO189" s="57"/>
      <c r="TP189" s="57"/>
      <c r="TQ189" s="57"/>
      <c r="TR189" s="57"/>
      <c r="TS189" s="57"/>
      <c r="TT189" s="57"/>
      <c r="TU189" s="57"/>
      <c r="TV189" s="57"/>
      <c r="TW189" s="57"/>
      <c r="TX189" s="57"/>
      <c r="TY189" s="57"/>
      <c r="TZ189" s="57"/>
      <c r="UA189" s="57"/>
      <c r="UB189" s="57"/>
      <c r="UC189" s="57"/>
      <c r="UD189" s="57"/>
      <c r="UE189" s="57"/>
      <c r="UF189" s="57"/>
      <c r="UG189" s="57"/>
      <c r="UH189" s="57"/>
      <c r="UI189" s="57"/>
      <c r="UJ189" s="57"/>
      <c r="UK189" s="57"/>
      <c r="UL189" s="57"/>
      <c r="UM189" s="57"/>
      <c r="UN189" s="57"/>
      <c r="UO189" s="57"/>
      <c r="UP189" s="57"/>
      <c r="UQ189" s="57"/>
      <c r="UR189" s="57"/>
      <c r="US189" s="57"/>
      <c r="UT189" s="57"/>
      <c r="UU189" s="57"/>
      <c r="UV189" s="57"/>
      <c r="UW189" s="57"/>
      <c r="UX189" s="57"/>
      <c r="UY189" s="57"/>
      <c r="UZ189" s="57"/>
      <c r="VA189" s="57"/>
      <c r="VB189" s="57"/>
      <c r="VC189" s="57"/>
      <c r="VD189" s="57"/>
      <c r="VE189" s="57"/>
      <c r="VF189" s="57"/>
      <c r="VG189" s="57"/>
      <c r="VH189" s="57"/>
      <c r="VI189" s="57"/>
      <c r="VJ189" s="57"/>
      <c r="VK189" s="57"/>
      <c r="VL189" s="57"/>
      <c r="VM189" s="57"/>
      <c r="VN189" s="57"/>
      <c r="VO189" s="57"/>
      <c r="VP189" s="57"/>
      <c r="VQ189" s="57"/>
      <c r="VR189" s="57"/>
      <c r="VS189" s="57"/>
      <c r="VT189" s="57"/>
      <c r="VU189" s="57"/>
      <c r="VV189" s="57"/>
      <c r="VW189" s="57"/>
      <c r="VX189" s="57"/>
      <c r="VY189" s="57"/>
      <c r="VZ189" s="57"/>
      <c r="WA189" s="57"/>
      <c r="WB189" s="57"/>
      <c r="WC189" s="57"/>
      <c r="WD189" s="57"/>
      <c r="WE189" s="57"/>
      <c r="WF189" s="57"/>
      <c r="WG189" s="57"/>
      <c r="WH189" s="57"/>
      <c r="WI189" s="57"/>
      <c r="WJ189" s="57"/>
      <c r="WK189" s="57"/>
      <c r="WL189" s="57"/>
      <c r="WM189" s="57"/>
      <c r="WN189" s="57"/>
      <c r="WO189" s="57"/>
      <c r="WP189" s="57"/>
      <c r="WQ189" s="57"/>
      <c r="WR189" s="57"/>
      <c r="WS189" s="57"/>
      <c r="WT189" s="57"/>
      <c r="WU189" s="57"/>
      <c r="WV189" s="57"/>
      <c r="WW189" s="57"/>
      <c r="WX189" s="57"/>
      <c r="WY189" s="57"/>
      <c r="WZ189" s="57"/>
      <c r="XA189" s="57"/>
      <c r="XB189" s="57"/>
      <c r="XC189" s="57"/>
      <c r="XD189" s="57"/>
      <c r="XE189" s="57"/>
      <c r="XF189" s="57"/>
      <c r="XG189" s="57"/>
      <c r="XH189" s="57"/>
      <c r="XI189" s="57"/>
      <c r="XJ189" s="57"/>
      <c r="XK189" s="57"/>
      <c r="XL189" s="57"/>
      <c r="XM189" s="57"/>
      <c r="XN189" s="57"/>
      <c r="XO189" s="57"/>
      <c r="XP189" s="57"/>
      <c r="XQ189" s="57"/>
      <c r="XR189" s="57"/>
      <c r="XS189" s="57"/>
      <c r="XT189" s="57"/>
      <c r="XU189" s="57"/>
      <c r="XV189" s="57"/>
      <c r="XW189" s="57"/>
      <c r="XX189" s="57"/>
      <c r="XY189" s="57"/>
      <c r="XZ189" s="57"/>
      <c r="YA189" s="57"/>
      <c r="YB189" s="57"/>
      <c r="YC189" s="57"/>
      <c r="YD189" s="57"/>
      <c r="YE189" s="57"/>
      <c r="YF189" s="57"/>
      <c r="YG189" s="57"/>
      <c r="YH189" s="57"/>
      <c r="YI189" s="57"/>
      <c r="YJ189" s="57"/>
      <c r="YK189" s="57"/>
      <c r="YL189" s="57"/>
      <c r="YM189" s="57"/>
      <c r="YN189" s="57"/>
      <c r="YO189" s="57"/>
      <c r="YP189" s="57"/>
      <c r="YQ189" s="57"/>
      <c r="YR189" s="57"/>
    </row>
    <row r="190" spans="1:668" s="73" customFormat="1" ht="15.75" x14ac:dyDescent="0.25">
      <c r="A190" s="57"/>
      <c r="B190" s="3"/>
      <c r="C190" s="3"/>
      <c r="D190" s="57"/>
      <c r="E190" s="57"/>
      <c r="F190" s="61"/>
      <c r="G190" s="61"/>
      <c r="H190" s="61"/>
      <c r="I190" s="61"/>
      <c r="J190" s="61"/>
      <c r="K190" s="61"/>
      <c r="L190" s="82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7"/>
      <c r="HV190" s="57"/>
      <c r="HW190" s="57"/>
      <c r="HX190" s="57"/>
      <c r="HY190" s="57"/>
      <c r="HZ190" s="57"/>
      <c r="IA190" s="57"/>
      <c r="IB190" s="57"/>
      <c r="IC190" s="57"/>
      <c r="ID190" s="57"/>
      <c r="IE190" s="57"/>
      <c r="IF190" s="57"/>
      <c r="IG190" s="57"/>
      <c r="IH190" s="57"/>
      <c r="II190" s="57"/>
      <c r="IJ190" s="57"/>
      <c r="IK190" s="57"/>
      <c r="IL190" s="57"/>
      <c r="IM190" s="57"/>
      <c r="IN190" s="57"/>
      <c r="IO190" s="57"/>
      <c r="IP190" s="57"/>
      <c r="IQ190" s="57"/>
      <c r="IR190" s="57"/>
      <c r="IS190" s="57"/>
      <c r="IT190" s="57"/>
      <c r="IU190" s="57"/>
      <c r="IV190" s="57"/>
      <c r="IW190" s="57"/>
      <c r="IX190" s="57"/>
      <c r="IY190" s="57"/>
      <c r="IZ190" s="57"/>
      <c r="JA190" s="57"/>
      <c r="JB190" s="57"/>
      <c r="JC190" s="57"/>
      <c r="JD190" s="57"/>
      <c r="JE190" s="57"/>
      <c r="JF190" s="57"/>
      <c r="JG190" s="57"/>
      <c r="JH190" s="57"/>
      <c r="JI190" s="57"/>
      <c r="JJ190" s="57"/>
      <c r="JK190" s="57"/>
      <c r="JL190" s="57"/>
      <c r="JM190" s="57"/>
      <c r="JN190" s="57"/>
      <c r="JO190" s="57"/>
      <c r="JP190" s="57"/>
      <c r="JQ190" s="57"/>
      <c r="JR190" s="57"/>
      <c r="JS190" s="57"/>
      <c r="JT190" s="57"/>
      <c r="JU190" s="57"/>
      <c r="JV190" s="57"/>
      <c r="JW190" s="57"/>
      <c r="JX190" s="57"/>
      <c r="JY190" s="57"/>
      <c r="JZ190" s="57"/>
      <c r="KA190" s="57"/>
      <c r="KB190" s="57"/>
      <c r="KC190" s="57"/>
      <c r="KD190" s="57"/>
      <c r="KE190" s="57"/>
      <c r="KF190" s="57"/>
      <c r="KG190" s="57"/>
      <c r="KH190" s="57"/>
      <c r="KI190" s="57"/>
      <c r="KJ190" s="57"/>
      <c r="KK190" s="57"/>
      <c r="KL190" s="57"/>
      <c r="KM190" s="57"/>
      <c r="KN190" s="57"/>
      <c r="KO190" s="57"/>
      <c r="KP190" s="57"/>
      <c r="KQ190" s="57"/>
      <c r="KR190" s="57"/>
      <c r="KS190" s="57"/>
      <c r="KT190" s="57"/>
      <c r="KU190" s="57"/>
      <c r="KV190" s="57"/>
      <c r="KW190" s="57"/>
      <c r="KX190" s="57"/>
      <c r="KY190" s="57"/>
      <c r="KZ190" s="57"/>
      <c r="LA190" s="57"/>
      <c r="LB190" s="57"/>
      <c r="LC190" s="57"/>
      <c r="LD190" s="57"/>
      <c r="LE190" s="57"/>
      <c r="LF190" s="57"/>
      <c r="LG190" s="57"/>
      <c r="LH190" s="57"/>
      <c r="LI190" s="57"/>
      <c r="LJ190" s="57"/>
      <c r="LK190" s="57"/>
      <c r="LL190" s="57"/>
      <c r="LM190" s="57"/>
      <c r="LN190" s="57"/>
      <c r="LO190" s="57"/>
      <c r="LP190" s="57"/>
      <c r="LQ190" s="57"/>
      <c r="LR190" s="57"/>
      <c r="LS190" s="57"/>
      <c r="LT190" s="57"/>
      <c r="LU190" s="57"/>
      <c r="LV190" s="57"/>
      <c r="LW190" s="57"/>
      <c r="LX190" s="57"/>
      <c r="LY190" s="57"/>
      <c r="LZ190" s="57"/>
      <c r="MA190" s="57"/>
      <c r="MB190" s="57"/>
      <c r="MC190" s="57"/>
      <c r="MD190" s="57"/>
      <c r="ME190" s="57"/>
      <c r="MF190" s="57"/>
      <c r="MG190" s="57"/>
      <c r="MH190" s="57"/>
      <c r="MI190" s="57"/>
      <c r="MJ190" s="57"/>
      <c r="MK190" s="57"/>
      <c r="ML190" s="57"/>
      <c r="MM190" s="57"/>
      <c r="MN190" s="57"/>
      <c r="MO190" s="57"/>
      <c r="MP190" s="57"/>
      <c r="MQ190" s="57"/>
      <c r="MR190" s="57"/>
      <c r="MS190" s="57"/>
      <c r="MT190" s="57"/>
      <c r="MU190" s="57"/>
      <c r="MV190" s="57"/>
      <c r="MW190" s="57"/>
      <c r="MX190" s="57"/>
      <c r="MY190" s="57"/>
      <c r="MZ190" s="57"/>
      <c r="NA190" s="57"/>
      <c r="NB190" s="57"/>
      <c r="NC190" s="57"/>
      <c r="ND190" s="57"/>
      <c r="NE190" s="57"/>
      <c r="NF190" s="57"/>
      <c r="NG190" s="57"/>
      <c r="NH190" s="57"/>
      <c r="NI190" s="57"/>
      <c r="NJ190" s="57"/>
      <c r="NK190" s="57"/>
      <c r="NL190" s="57"/>
      <c r="NM190" s="57"/>
      <c r="NN190" s="57"/>
      <c r="NO190" s="57"/>
      <c r="NP190" s="57"/>
      <c r="NQ190" s="57"/>
      <c r="NR190" s="57"/>
      <c r="NS190" s="57"/>
      <c r="NT190" s="57"/>
      <c r="NU190" s="57"/>
      <c r="NV190" s="57"/>
      <c r="NW190" s="57"/>
      <c r="NX190" s="57"/>
      <c r="NY190" s="57"/>
      <c r="NZ190" s="57"/>
      <c r="OA190" s="57"/>
      <c r="OB190" s="57"/>
      <c r="OC190" s="57"/>
      <c r="OD190" s="57"/>
      <c r="OE190" s="57"/>
      <c r="OF190" s="57"/>
      <c r="OG190" s="57"/>
      <c r="OH190" s="57"/>
      <c r="OI190" s="57"/>
      <c r="OJ190" s="57"/>
      <c r="OK190" s="57"/>
      <c r="OL190" s="57"/>
      <c r="OM190" s="57"/>
      <c r="ON190" s="57"/>
      <c r="OO190" s="57"/>
      <c r="OP190" s="57"/>
      <c r="OQ190" s="57"/>
      <c r="OR190" s="57"/>
      <c r="OS190" s="57"/>
      <c r="OT190" s="57"/>
      <c r="OU190" s="57"/>
      <c r="OV190" s="57"/>
      <c r="OW190" s="57"/>
      <c r="OX190" s="57"/>
      <c r="OY190" s="57"/>
      <c r="OZ190" s="57"/>
      <c r="PA190" s="57"/>
      <c r="PB190" s="57"/>
      <c r="PC190" s="57"/>
      <c r="PD190" s="57"/>
      <c r="PE190" s="57"/>
      <c r="PF190" s="57"/>
      <c r="PG190" s="57"/>
      <c r="PH190" s="57"/>
      <c r="PI190" s="57"/>
      <c r="PJ190" s="57"/>
      <c r="PK190" s="57"/>
      <c r="PL190" s="57"/>
      <c r="PM190" s="57"/>
      <c r="PN190" s="57"/>
      <c r="PO190" s="57"/>
      <c r="PP190" s="57"/>
      <c r="PQ190" s="57"/>
      <c r="PR190" s="57"/>
      <c r="PS190" s="57"/>
      <c r="PT190" s="57"/>
      <c r="PU190" s="57"/>
      <c r="PV190" s="57"/>
      <c r="PW190" s="57"/>
      <c r="PX190" s="57"/>
      <c r="PY190" s="57"/>
      <c r="PZ190" s="57"/>
      <c r="QA190" s="57"/>
      <c r="QB190" s="57"/>
      <c r="QC190" s="57"/>
      <c r="QD190" s="57"/>
      <c r="QE190" s="57"/>
      <c r="QF190" s="57"/>
      <c r="QG190" s="57"/>
      <c r="QH190" s="57"/>
      <c r="QI190" s="57"/>
      <c r="QJ190" s="57"/>
      <c r="QK190" s="57"/>
      <c r="QL190" s="57"/>
      <c r="QM190" s="57"/>
      <c r="QN190" s="57"/>
      <c r="QO190" s="57"/>
      <c r="QP190" s="57"/>
      <c r="QQ190" s="57"/>
      <c r="QR190" s="57"/>
      <c r="QS190" s="57"/>
      <c r="QT190" s="57"/>
      <c r="QU190" s="57"/>
      <c r="QV190" s="57"/>
      <c r="QW190" s="57"/>
      <c r="QX190" s="57"/>
      <c r="QY190" s="57"/>
      <c r="QZ190" s="57"/>
      <c r="RA190" s="57"/>
      <c r="RB190" s="57"/>
      <c r="RC190" s="57"/>
      <c r="RD190" s="57"/>
      <c r="RE190" s="57"/>
      <c r="RF190" s="57"/>
      <c r="RG190" s="57"/>
      <c r="RH190" s="57"/>
      <c r="RI190" s="57"/>
      <c r="RJ190" s="57"/>
      <c r="RK190" s="57"/>
      <c r="RL190" s="57"/>
      <c r="RM190" s="57"/>
      <c r="RN190" s="57"/>
      <c r="RO190" s="57"/>
      <c r="RP190" s="57"/>
      <c r="RQ190" s="57"/>
      <c r="RR190" s="57"/>
      <c r="RS190" s="57"/>
      <c r="RT190" s="57"/>
      <c r="RU190" s="57"/>
      <c r="RV190" s="57"/>
      <c r="RW190" s="57"/>
      <c r="RX190" s="57"/>
      <c r="RY190" s="57"/>
      <c r="RZ190" s="57"/>
      <c r="SA190" s="57"/>
      <c r="SB190" s="57"/>
      <c r="SC190" s="57"/>
      <c r="SD190" s="57"/>
      <c r="SE190" s="57"/>
      <c r="SF190" s="57"/>
      <c r="SG190" s="57"/>
      <c r="SH190" s="57"/>
      <c r="SI190" s="57"/>
      <c r="SJ190" s="57"/>
      <c r="SK190" s="57"/>
      <c r="SL190" s="57"/>
      <c r="SM190" s="57"/>
      <c r="SN190" s="57"/>
      <c r="SO190" s="57"/>
      <c r="SP190" s="57"/>
      <c r="SQ190" s="57"/>
      <c r="SR190" s="57"/>
      <c r="SS190" s="57"/>
      <c r="ST190" s="57"/>
      <c r="SU190" s="57"/>
      <c r="SV190" s="57"/>
      <c r="SW190" s="57"/>
      <c r="SX190" s="57"/>
      <c r="SY190" s="57"/>
      <c r="SZ190" s="57"/>
      <c r="TA190" s="57"/>
      <c r="TB190" s="57"/>
      <c r="TC190" s="57"/>
      <c r="TD190" s="57"/>
      <c r="TE190" s="57"/>
      <c r="TF190" s="57"/>
      <c r="TG190" s="57"/>
      <c r="TH190" s="57"/>
      <c r="TI190" s="57"/>
      <c r="TJ190" s="57"/>
      <c r="TK190" s="57"/>
      <c r="TL190" s="57"/>
      <c r="TM190" s="57"/>
      <c r="TN190" s="57"/>
      <c r="TO190" s="57"/>
      <c r="TP190" s="57"/>
      <c r="TQ190" s="57"/>
      <c r="TR190" s="57"/>
      <c r="TS190" s="57"/>
      <c r="TT190" s="57"/>
      <c r="TU190" s="57"/>
      <c r="TV190" s="57"/>
      <c r="TW190" s="57"/>
      <c r="TX190" s="57"/>
      <c r="TY190" s="57"/>
      <c r="TZ190" s="57"/>
      <c r="UA190" s="57"/>
      <c r="UB190" s="57"/>
      <c r="UC190" s="57"/>
      <c r="UD190" s="57"/>
      <c r="UE190" s="57"/>
      <c r="UF190" s="57"/>
      <c r="UG190" s="57"/>
      <c r="UH190" s="57"/>
      <c r="UI190" s="57"/>
      <c r="UJ190" s="57"/>
      <c r="UK190" s="57"/>
      <c r="UL190" s="57"/>
      <c r="UM190" s="57"/>
      <c r="UN190" s="57"/>
      <c r="UO190" s="57"/>
      <c r="UP190" s="57"/>
      <c r="UQ190" s="57"/>
      <c r="UR190" s="57"/>
      <c r="US190" s="57"/>
      <c r="UT190" s="57"/>
      <c r="UU190" s="57"/>
      <c r="UV190" s="57"/>
      <c r="UW190" s="57"/>
      <c r="UX190" s="57"/>
      <c r="UY190" s="57"/>
      <c r="UZ190" s="57"/>
      <c r="VA190" s="57"/>
      <c r="VB190" s="57"/>
      <c r="VC190" s="57"/>
      <c r="VD190" s="57"/>
      <c r="VE190" s="57"/>
      <c r="VF190" s="57"/>
      <c r="VG190" s="57"/>
      <c r="VH190" s="57"/>
      <c r="VI190" s="57"/>
      <c r="VJ190" s="57"/>
      <c r="VK190" s="57"/>
      <c r="VL190" s="57"/>
      <c r="VM190" s="57"/>
      <c r="VN190" s="57"/>
      <c r="VO190" s="57"/>
      <c r="VP190" s="57"/>
      <c r="VQ190" s="57"/>
      <c r="VR190" s="57"/>
      <c r="VS190" s="57"/>
      <c r="VT190" s="57"/>
      <c r="VU190" s="57"/>
      <c r="VV190" s="57"/>
      <c r="VW190" s="57"/>
      <c r="VX190" s="57"/>
      <c r="VY190" s="57"/>
      <c r="VZ190" s="57"/>
      <c r="WA190" s="57"/>
      <c r="WB190" s="57"/>
      <c r="WC190" s="57"/>
      <c r="WD190" s="57"/>
      <c r="WE190" s="57"/>
      <c r="WF190" s="57"/>
      <c r="WG190" s="57"/>
      <c r="WH190" s="57"/>
      <c r="WI190" s="57"/>
      <c r="WJ190" s="57"/>
      <c r="WK190" s="57"/>
      <c r="WL190" s="57"/>
      <c r="WM190" s="57"/>
      <c r="WN190" s="57"/>
      <c r="WO190" s="57"/>
      <c r="WP190" s="57"/>
      <c r="WQ190" s="57"/>
      <c r="WR190" s="57"/>
      <c r="WS190" s="57"/>
      <c r="WT190" s="57"/>
      <c r="WU190" s="57"/>
      <c r="WV190" s="57"/>
      <c r="WW190" s="57"/>
      <c r="WX190" s="57"/>
      <c r="WY190" s="57"/>
      <c r="WZ190" s="57"/>
      <c r="XA190" s="57"/>
      <c r="XB190" s="57"/>
      <c r="XC190" s="57"/>
      <c r="XD190" s="57"/>
      <c r="XE190" s="57"/>
      <c r="XF190" s="57"/>
      <c r="XG190" s="57"/>
      <c r="XH190" s="57"/>
      <c r="XI190" s="57"/>
      <c r="XJ190" s="57"/>
      <c r="XK190" s="57"/>
      <c r="XL190" s="57"/>
      <c r="XM190" s="57"/>
      <c r="XN190" s="57"/>
      <c r="XO190" s="57"/>
      <c r="XP190" s="57"/>
      <c r="XQ190" s="57"/>
      <c r="XR190" s="57"/>
      <c r="XS190" s="57"/>
      <c r="XT190" s="57"/>
      <c r="XU190" s="57"/>
      <c r="XV190" s="57"/>
      <c r="XW190" s="57"/>
      <c r="XX190" s="57"/>
      <c r="XY190" s="57"/>
      <c r="XZ190" s="57"/>
      <c r="YA190" s="57"/>
      <c r="YB190" s="57"/>
      <c r="YC190" s="57"/>
      <c r="YD190" s="57"/>
      <c r="YE190" s="57"/>
      <c r="YF190" s="57"/>
      <c r="YG190" s="57"/>
      <c r="YH190" s="57"/>
      <c r="YI190" s="57"/>
      <c r="YJ190" s="57"/>
      <c r="YK190" s="57"/>
      <c r="YL190" s="57"/>
      <c r="YM190" s="57"/>
      <c r="YN190" s="57"/>
      <c r="YO190" s="57"/>
      <c r="YP190" s="57"/>
      <c r="YQ190" s="57"/>
      <c r="YR190" s="57"/>
    </row>
    <row r="191" spans="1:668" s="73" customFormat="1" ht="15.75" x14ac:dyDescent="0.25">
      <c r="A191" s="127"/>
      <c r="B191" s="3"/>
      <c r="C191" s="3"/>
      <c r="D191" s="57"/>
      <c r="E191" s="57"/>
      <c r="F191" s="61"/>
      <c r="G191" s="61"/>
      <c r="H191" s="61"/>
      <c r="I191" s="61"/>
      <c r="J191" s="61"/>
      <c r="K191" s="61"/>
      <c r="L191" s="82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7"/>
      <c r="HV191" s="57"/>
      <c r="HW191" s="57"/>
      <c r="HX191" s="57"/>
      <c r="HY191" s="57"/>
      <c r="HZ191" s="57"/>
      <c r="IA191" s="57"/>
      <c r="IB191" s="57"/>
      <c r="IC191" s="57"/>
      <c r="ID191" s="57"/>
      <c r="IE191" s="57"/>
      <c r="IF191" s="57"/>
      <c r="IG191" s="57"/>
      <c r="IH191" s="57"/>
      <c r="II191" s="57"/>
      <c r="IJ191" s="57"/>
      <c r="IK191" s="57"/>
      <c r="IL191" s="57"/>
      <c r="IM191" s="57"/>
      <c r="IN191" s="57"/>
      <c r="IO191" s="57"/>
      <c r="IP191" s="57"/>
      <c r="IQ191" s="57"/>
      <c r="IR191" s="57"/>
      <c r="IS191" s="57"/>
      <c r="IT191" s="57"/>
      <c r="IU191" s="57"/>
      <c r="IV191" s="57"/>
      <c r="IW191" s="57"/>
      <c r="IX191" s="57"/>
      <c r="IY191" s="57"/>
      <c r="IZ191" s="57"/>
      <c r="JA191" s="57"/>
      <c r="JB191" s="57"/>
      <c r="JC191" s="57"/>
      <c r="JD191" s="57"/>
      <c r="JE191" s="57"/>
      <c r="JF191" s="57"/>
      <c r="JG191" s="57"/>
      <c r="JH191" s="57"/>
      <c r="JI191" s="57"/>
      <c r="JJ191" s="57"/>
      <c r="JK191" s="57"/>
      <c r="JL191" s="57"/>
      <c r="JM191" s="57"/>
      <c r="JN191" s="57"/>
      <c r="JO191" s="57"/>
      <c r="JP191" s="57"/>
      <c r="JQ191" s="57"/>
      <c r="JR191" s="57"/>
      <c r="JS191" s="57"/>
      <c r="JT191" s="57"/>
      <c r="JU191" s="57"/>
      <c r="JV191" s="57"/>
      <c r="JW191" s="57"/>
      <c r="JX191" s="57"/>
      <c r="JY191" s="57"/>
      <c r="JZ191" s="57"/>
      <c r="KA191" s="57"/>
      <c r="KB191" s="57"/>
      <c r="KC191" s="57"/>
      <c r="KD191" s="57"/>
      <c r="KE191" s="57"/>
      <c r="KF191" s="57"/>
      <c r="KG191" s="57"/>
      <c r="KH191" s="57"/>
      <c r="KI191" s="57"/>
      <c r="KJ191" s="57"/>
      <c r="KK191" s="57"/>
      <c r="KL191" s="57"/>
      <c r="KM191" s="57"/>
      <c r="KN191" s="57"/>
      <c r="KO191" s="57"/>
      <c r="KP191" s="57"/>
      <c r="KQ191" s="57"/>
      <c r="KR191" s="57"/>
      <c r="KS191" s="57"/>
      <c r="KT191" s="57"/>
      <c r="KU191" s="57"/>
      <c r="KV191" s="57"/>
      <c r="KW191" s="57"/>
      <c r="KX191" s="57"/>
      <c r="KY191" s="57"/>
      <c r="KZ191" s="57"/>
      <c r="LA191" s="57"/>
      <c r="LB191" s="57"/>
      <c r="LC191" s="57"/>
      <c r="LD191" s="57"/>
      <c r="LE191" s="57"/>
      <c r="LF191" s="57"/>
      <c r="LG191" s="57"/>
      <c r="LH191" s="57"/>
      <c r="LI191" s="57"/>
      <c r="LJ191" s="57"/>
      <c r="LK191" s="57"/>
      <c r="LL191" s="57"/>
      <c r="LM191" s="57"/>
      <c r="LN191" s="57"/>
      <c r="LO191" s="57"/>
      <c r="LP191" s="57"/>
      <c r="LQ191" s="57"/>
      <c r="LR191" s="57"/>
      <c r="LS191" s="57"/>
      <c r="LT191" s="57"/>
      <c r="LU191" s="57"/>
      <c r="LV191" s="57"/>
      <c r="LW191" s="57"/>
      <c r="LX191" s="57"/>
      <c r="LY191" s="57"/>
      <c r="LZ191" s="57"/>
      <c r="MA191" s="57"/>
      <c r="MB191" s="57"/>
      <c r="MC191" s="57"/>
      <c r="MD191" s="57"/>
      <c r="ME191" s="57"/>
      <c r="MF191" s="57"/>
      <c r="MG191" s="57"/>
      <c r="MH191" s="57"/>
      <c r="MI191" s="57"/>
      <c r="MJ191" s="57"/>
      <c r="MK191" s="57"/>
      <c r="ML191" s="57"/>
      <c r="MM191" s="57"/>
      <c r="MN191" s="57"/>
      <c r="MO191" s="57"/>
      <c r="MP191" s="57"/>
      <c r="MQ191" s="57"/>
      <c r="MR191" s="57"/>
      <c r="MS191" s="57"/>
      <c r="MT191" s="57"/>
      <c r="MU191" s="57"/>
      <c r="MV191" s="57"/>
      <c r="MW191" s="57"/>
      <c r="MX191" s="57"/>
      <c r="MY191" s="57"/>
      <c r="MZ191" s="57"/>
      <c r="NA191" s="57"/>
      <c r="NB191" s="57"/>
      <c r="NC191" s="57"/>
      <c r="ND191" s="57"/>
      <c r="NE191" s="57"/>
      <c r="NF191" s="57"/>
      <c r="NG191" s="57"/>
      <c r="NH191" s="57"/>
      <c r="NI191" s="57"/>
      <c r="NJ191" s="57"/>
      <c r="NK191" s="57"/>
      <c r="NL191" s="57"/>
      <c r="NM191" s="57"/>
      <c r="NN191" s="57"/>
      <c r="NO191" s="57"/>
      <c r="NP191" s="57"/>
      <c r="NQ191" s="57"/>
      <c r="NR191" s="57"/>
      <c r="NS191" s="57"/>
      <c r="NT191" s="57"/>
      <c r="NU191" s="57"/>
      <c r="NV191" s="57"/>
      <c r="NW191" s="57"/>
      <c r="NX191" s="57"/>
      <c r="NY191" s="57"/>
      <c r="NZ191" s="57"/>
      <c r="OA191" s="57"/>
      <c r="OB191" s="57"/>
      <c r="OC191" s="57"/>
      <c r="OD191" s="57"/>
      <c r="OE191" s="57"/>
      <c r="OF191" s="57"/>
      <c r="OG191" s="57"/>
      <c r="OH191" s="57"/>
      <c r="OI191" s="57"/>
      <c r="OJ191" s="57"/>
      <c r="OK191" s="57"/>
      <c r="OL191" s="57"/>
      <c r="OM191" s="57"/>
      <c r="ON191" s="57"/>
      <c r="OO191" s="57"/>
      <c r="OP191" s="57"/>
      <c r="OQ191" s="57"/>
      <c r="OR191" s="57"/>
      <c r="OS191" s="57"/>
      <c r="OT191" s="57"/>
      <c r="OU191" s="57"/>
      <c r="OV191" s="57"/>
      <c r="OW191" s="57"/>
      <c r="OX191" s="57"/>
      <c r="OY191" s="57"/>
      <c r="OZ191" s="57"/>
      <c r="PA191" s="57"/>
      <c r="PB191" s="57"/>
      <c r="PC191" s="57"/>
      <c r="PD191" s="57"/>
      <c r="PE191" s="57"/>
      <c r="PF191" s="57"/>
      <c r="PG191" s="57"/>
      <c r="PH191" s="57"/>
      <c r="PI191" s="57"/>
      <c r="PJ191" s="57"/>
      <c r="PK191" s="57"/>
      <c r="PL191" s="57"/>
      <c r="PM191" s="57"/>
      <c r="PN191" s="57"/>
      <c r="PO191" s="57"/>
      <c r="PP191" s="57"/>
      <c r="PQ191" s="57"/>
      <c r="PR191" s="57"/>
      <c r="PS191" s="57"/>
      <c r="PT191" s="57"/>
      <c r="PU191" s="57"/>
      <c r="PV191" s="57"/>
      <c r="PW191" s="57"/>
      <c r="PX191" s="57"/>
      <c r="PY191" s="57"/>
      <c r="PZ191" s="57"/>
      <c r="QA191" s="57"/>
      <c r="QB191" s="57"/>
      <c r="QC191" s="57"/>
      <c r="QD191" s="57"/>
      <c r="QE191" s="57"/>
      <c r="QF191" s="57"/>
      <c r="QG191" s="57"/>
      <c r="QH191" s="57"/>
      <c r="QI191" s="57"/>
      <c r="QJ191" s="57"/>
      <c r="QK191" s="57"/>
      <c r="QL191" s="57"/>
      <c r="QM191" s="57"/>
      <c r="QN191" s="57"/>
      <c r="QO191" s="57"/>
      <c r="QP191" s="57"/>
      <c r="QQ191" s="57"/>
      <c r="QR191" s="57"/>
      <c r="QS191" s="57"/>
      <c r="QT191" s="57"/>
      <c r="QU191" s="57"/>
      <c r="QV191" s="57"/>
      <c r="QW191" s="57"/>
      <c r="QX191" s="57"/>
      <c r="QY191" s="57"/>
      <c r="QZ191" s="57"/>
      <c r="RA191" s="57"/>
      <c r="RB191" s="57"/>
      <c r="RC191" s="57"/>
      <c r="RD191" s="57"/>
      <c r="RE191" s="57"/>
      <c r="RF191" s="57"/>
      <c r="RG191" s="57"/>
      <c r="RH191" s="57"/>
      <c r="RI191" s="57"/>
      <c r="RJ191" s="57"/>
      <c r="RK191" s="57"/>
      <c r="RL191" s="57"/>
      <c r="RM191" s="57"/>
      <c r="RN191" s="57"/>
      <c r="RO191" s="57"/>
      <c r="RP191" s="57"/>
      <c r="RQ191" s="57"/>
      <c r="RR191" s="57"/>
      <c r="RS191" s="57"/>
      <c r="RT191" s="57"/>
      <c r="RU191" s="57"/>
      <c r="RV191" s="57"/>
      <c r="RW191" s="57"/>
      <c r="RX191" s="57"/>
      <c r="RY191" s="57"/>
      <c r="RZ191" s="57"/>
      <c r="SA191" s="57"/>
      <c r="SB191" s="57"/>
      <c r="SC191" s="57"/>
      <c r="SD191" s="57"/>
      <c r="SE191" s="57"/>
      <c r="SF191" s="57"/>
      <c r="SG191" s="57"/>
      <c r="SH191" s="57"/>
      <c r="SI191" s="57"/>
      <c r="SJ191" s="57"/>
      <c r="SK191" s="57"/>
      <c r="SL191" s="57"/>
      <c r="SM191" s="57"/>
      <c r="SN191" s="57"/>
      <c r="SO191" s="57"/>
      <c r="SP191" s="57"/>
      <c r="SQ191" s="57"/>
      <c r="SR191" s="57"/>
      <c r="SS191" s="57"/>
      <c r="ST191" s="57"/>
      <c r="SU191" s="57"/>
      <c r="SV191" s="57"/>
      <c r="SW191" s="57"/>
      <c r="SX191" s="57"/>
      <c r="SY191" s="57"/>
      <c r="SZ191" s="57"/>
      <c r="TA191" s="57"/>
      <c r="TB191" s="57"/>
      <c r="TC191" s="57"/>
      <c r="TD191" s="57"/>
      <c r="TE191" s="57"/>
      <c r="TF191" s="57"/>
      <c r="TG191" s="57"/>
      <c r="TH191" s="57"/>
      <c r="TI191" s="57"/>
      <c r="TJ191" s="57"/>
      <c r="TK191" s="57"/>
      <c r="TL191" s="57"/>
      <c r="TM191" s="57"/>
      <c r="TN191" s="57"/>
      <c r="TO191" s="57"/>
      <c r="TP191" s="57"/>
      <c r="TQ191" s="57"/>
      <c r="TR191" s="57"/>
      <c r="TS191" s="57"/>
      <c r="TT191" s="57"/>
      <c r="TU191" s="57"/>
      <c r="TV191" s="57"/>
      <c r="TW191" s="57"/>
      <c r="TX191" s="57"/>
      <c r="TY191" s="57"/>
      <c r="TZ191" s="57"/>
      <c r="UA191" s="57"/>
      <c r="UB191" s="57"/>
      <c r="UC191" s="57"/>
      <c r="UD191" s="57"/>
      <c r="UE191" s="57"/>
      <c r="UF191" s="57"/>
      <c r="UG191" s="57"/>
      <c r="UH191" s="57"/>
      <c r="UI191" s="57"/>
      <c r="UJ191" s="57"/>
      <c r="UK191" s="57"/>
      <c r="UL191" s="57"/>
      <c r="UM191" s="57"/>
      <c r="UN191" s="57"/>
      <c r="UO191" s="57"/>
      <c r="UP191" s="57"/>
      <c r="UQ191" s="57"/>
      <c r="UR191" s="57"/>
      <c r="US191" s="57"/>
      <c r="UT191" s="57"/>
      <c r="UU191" s="57"/>
      <c r="UV191" s="57"/>
      <c r="UW191" s="57"/>
      <c r="UX191" s="57"/>
      <c r="UY191" s="57"/>
      <c r="UZ191" s="57"/>
      <c r="VA191" s="57"/>
      <c r="VB191" s="57"/>
      <c r="VC191" s="57"/>
      <c r="VD191" s="57"/>
      <c r="VE191" s="57"/>
      <c r="VF191" s="57"/>
      <c r="VG191" s="57"/>
      <c r="VH191" s="57"/>
      <c r="VI191" s="57"/>
      <c r="VJ191" s="57"/>
      <c r="VK191" s="57"/>
      <c r="VL191" s="57"/>
      <c r="VM191" s="57"/>
      <c r="VN191" s="57"/>
      <c r="VO191" s="57"/>
      <c r="VP191" s="57"/>
      <c r="VQ191" s="57"/>
      <c r="VR191" s="57"/>
      <c r="VS191" s="57"/>
      <c r="VT191" s="57"/>
      <c r="VU191" s="57"/>
      <c r="VV191" s="57"/>
      <c r="VW191" s="57"/>
      <c r="VX191" s="57"/>
      <c r="VY191" s="57"/>
      <c r="VZ191" s="57"/>
      <c r="WA191" s="57"/>
      <c r="WB191" s="57"/>
      <c r="WC191" s="57"/>
      <c r="WD191" s="57"/>
      <c r="WE191" s="57"/>
      <c r="WF191" s="57"/>
      <c r="WG191" s="57"/>
      <c r="WH191" s="57"/>
      <c r="WI191" s="57"/>
      <c r="WJ191" s="57"/>
      <c r="WK191" s="57"/>
      <c r="WL191" s="57"/>
      <c r="WM191" s="57"/>
      <c r="WN191" s="57"/>
      <c r="WO191" s="57"/>
      <c r="WP191" s="57"/>
      <c r="WQ191" s="57"/>
      <c r="WR191" s="57"/>
      <c r="WS191" s="57"/>
      <c r="WT191" s="57"/>
      <c r="WU191" s="57"/>
      <c r="WV191" s="57"/>
      <c r="WW191" s="57"/>
      <c r="WX191" s="57"/>
      <c r="WY191" s="57"/>
      <c r="WZ191" s="57"/>
      <c r="XA191" s="57"/>
      <c r="XB191" s="57"/>
      <c r="XC191" s="57"/>
      <c r="XD191" s="57"/>
      <c r="XE191" s="57"/>
      <c r="XF191" s="57"/>
      <c r="XG191" s="57"/>
      <c r="XH191" s="57"/>
      <c r="XI191" s="57"/>
      <c r="XJ191" s="57"/>
      <c r="XK191" s="57"/>
      <c r="XL191" s="57"/>
      <c r="XM191" s="57"/>
      <c r="XN191" s="57"/>
      <c r="XO191" s="57"/>
      <c r="XP191" s="57"/>
      <c r="XQ191" s="57"/>
      <c r="XR191" s="57"/>
      <c r="XS191" s="57"/>
      <c r="XT191" s="57"/>
      <c r="XU191" s="57"/>
      <c r="XV191" s="57"/>
      <c r="XW191" s="57"/>
      <c r="XX191" s="57"/>
      <c r="XY191" s="57"/>
      <c r="XZ191" s="57"/>
      <c r="YA191" s="57"/>
      <c r="YB191" s="57"/>
      <c r="YC191" s="57"/>
      <c r="YD191" s="57"/>
      <c r="YE191" s="57"/>
      <c r="YF191" s="57"/>
      <c r="YG191" s="57"/>
      <c r="YH191" s="57"/>
      <c r="YI191" s="57"/>
      <c r="YJ191" s="57"/>
      <c r="YK191" s="57"/>
      <c r="YL191" s="57"/>
      <c r="YM191" s="57"/>
      <c r="YN191" s="57"/>
      <c r="YO191" s="57"/>
      <c r="YP191" s="57"/>
      <c r="YQ191" s="57"/>
      <c r="YR191" s="57"/>
    </row>
    <row r="192" spans="1:668" s="73" customFormat="1" ht="15.75" x14ac:dyDescent="0.25">
      <c r="A192" s="5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78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  <c r="IU192" s="57"/>
      <c r="IV192" s="57"/>
      <c r="IW192" s="57"/>
      <c r="IX192" s="57"/>
      <c r="IY192" s="57"/>
      <c r="IZ192" s="57"/>
      <c r="JA192" s="57"/>
      <c r="JB192" s="57"/>
      <c r="JC192" s="57"/>
      <c r="JD192" s="57"/>
      <c r="JE192" s="57"/>
      <c r="JF192" s="57"/>
      <c r="JG192" s="57"/>
      <c r="JH192" s="57"/>
      <c r="JI192" s="57"/>
      <c r="JJ192" s="57"/>
      <c r="JK192" s="57"/>
      <c r="JL192" s="57"/>
      <c r="JM192" s="57"/>
      <c r="JN192" s="57"/>
      <c r="JO192" s="57"/>
      <c r="JP192" s="57"/>
      <c r="JQ192" s="57"/>
      <c r="JR192" s="57"/>
      <c r="JS192" s="57"/>
      <c r="JT192" s="57"/>
      <c r="JU192" s="57"/>
      <c r="JV192" s="57"/>
      <c r="JW192" s="57"/>
      <c r="JX192" s="57"/>
      <c r="JY192" s="57"/>
      <c r="JZ192" s="57"/>
      <c r="KA192" s="57"/>
      <c r="KB192" s="57"/>
      <c r="KC192" s="57"/>
      <c r="KD192" s="57"/>
      <c r="KE192" s="57"/>
      <c r="KF192" s="57"/>
      <c r="KG192" s="57"/>
      <c r="KH192" s="57"/>
      <c r="KI192" s="57"/>
      <c r="KJ192" s="57"/>
      <c r="KK192" s="57"/>
      <c r="KL192" s="57"/>
      <c r="KM192" s="57"/>
      <c r="KN192" s="57"/>
      <c r="KO192" s="57"/>
      <c r="KP192" s="57"/>
      <c r="KQ192" s="57"/>
      <c r="KR192" s="57"/>
      <c r="KS192" s="57"/>
      <c r="KT192" s="57"/>
      <c r="KU192" s="57"/>
      <c r="KV192" s="57"/>
      <c r="KW192" s="57"/>
      <c r="KX192" s="57"/>
      <c r="KY192" s="57"/>
      <c r="KZ192" s="57"/>
      <c r="LA192" s="57"/>
      <c r="LB192" s="57"/>
      <c r="LC192" s="57"/>
      <c r="LD192" s="57"/>
      <c r="LE192" s="57"/>
      <c r="LF192" s="57"/>
      <c r="LG192" s="57"/>
      <c r="LH192" s="57"/>
      <c r="LI192" s="57"/>
      <c r="LJ192" s="57"/>
      <c r="LK192" s="57"/>
      <c r="LL192" s="57"/>
      <c r="LM192" s="57"/>
      <c r="LN192" s="57"/>
      <c r="LO192" s="57"/>
      <c r="LP192" s="57"/>
      <c r="LQ192" s="57"/>
      <c r="LR192" s="57"/>
      <c r="LS192" s="57"/>
      <c r="LT192" s="57"/>
      <c r="LU192" s="57"/>
      <c r="LV192" s="57"/>
      <c r="LW192" s="57"/>
      <c r="LX192" s="57"/>
      <c r="LY192" s="57"/>
      <c r="LZ192" s="57"/>
      <c r="MA192" s="57"/>
      <c r="MB192" s="57"/>
      <c r="MC192" s="57"/>
      <c r="MD192" s="57"/>
      <c r="ME192" s="57"/>
      <c r="MF192" s="57"/>
      <c r="MG192" s="57"/>
      <c r="MH192" s="57"/>
      <c r="MI192" s="57"/>
      <c r="MJ192" s="57"/>
      <c r="MK192" s="57"/>
      <c r="ML192" s="57"/>
      <c r="MM192" s="57"/>
      <c r="MN192" s="57"/>
      <c r="MO192" s="57"/>
      <c r="MP192" s="57"/>
      <c r="MQ192" s="57"/>
      <c r="MR192" s="57"/>
      <c r="MS192" s="57"/>
      <c r="MT192" s="57"/>
      <c r="MU192" s="57"/>
      <c r="MV192" s="57"/>
      <c r="MW192" s="57"/>
      <c r="MX192" s="57"/>
      <c r="MY192" s="57"/>
      <c r="MZ192" s="57"/>
      <c r="NA192" s="57"/>
      <c r="NB192" s="57"/>
      <c r="NC192" s="57"/>
      <c r="ND192" s="57"/>
      <c r="NE192" s="57"/>
      <c r="NF192" s="57"/>
      <c r="NG192" s="57"/>
      <c r="NH192" s="57"/>
      <c r="NI192" s="57"/>
      <c r="NJ192" s="57"/>
      <c r="NK192" s="57"/>
      <c r="NL192" s="57"/>
      <c r="NM192" s="57"/>
      <c r="NN192" s="57"/>
      <c r="NO192" s="57"/>
      <c r="NP192" s="57"/>
      <c r="NQ192" s="57"/>
      <c r="NR192" s="57"/>
      <c r="NS192" s="57"/>
      <c r="NT192" s="57"/>
      <c r="NU192" s="57"/>
      <c r="NV192" s="57"/>
      <c r="NW192" s="57"/>
      <c r="NX192" s="57"/>
      <c r="NY192" s="57"/>
      <c r="NZ192" s="57"/>
      <c r="OA192" s="57"/>
      <c r="OB192" s="57"/>
      <c r="OC192" s="57"/>
      <c r="OD192" s="57"/>
      <c r="OE192" s="57"/>
      <c r="OF192" s="57"/>
      <c r="OG192" s="57"/>
      <c r="OH192" s="57"/>
      <c r="OI192" s="57"/>
      <c r="OJ192" s="57"/>
      <c r="OK192" s="57"/>
      <c r="OL192" s="57"/>
      <c r="OM192" s="57"/>
      <c r="ON192" s="57"/>
      <c r="OO192" s="57"/>
      <c r="OP192" s="57"/>
      <c r="OQ192" s="57"/>
      <c r="OR192" s="57"/>
      <c r="OS192" s="57"/>
      <c r="OT192" s="57"/>
      <c r="OU192" s="57"/>
      <c r="OV192" s="57"/>
      <c r="OW192" s="57"/>
      <c r="OX192" s="57"/>
      <c r="OY192" s="57"/>
      <c r="OZ192" s="57"/>
      <c r="PA192" s="57"/>
      <c r="PB192" s="57"/>
      <c r="PC192" s="57"/>
      <c r="PD192" s="57"/>
      <c r="PE192" s="57"/>
      <c r="PF192" s="57"/>
      <c r="PG192" s="57"/>
      <c r="PH192" s="57"/>
      <c r="PI192" s="57"/>
      <c r="PJ192" s="57"/>
      <c r="PK192" s="57"/>
      <c r="PL192" s="57"/>
      <c r="PM192" s="57"/>
      <c r="PN192" s="57"/>
      <c r="PO192" s="57"/>
      <c r="PP192" s="57"/>
      <c r="PQ192" s="57"/>
      <c r="PR192" s="57"/>
      <c r="PS192" s="57"/>
      <c r="PT192" s="57"/>
      <c r="PU192" s="57"/>
      <c r="PV192" s="57"/>
      <c r="PW192" s="57"/>
      <c r="PX192" s="57"/>
      <c r="PY192" s="57"/>
      <c r="PZ192" s="57"/>
      <c r="QA192" s="57"/>
      <c r="QB192" s="57"/>
      <c r="QC192" s="57"/>
      <c r="QD192" s="57"/>
      <c r="QE192" s="57"/>
      <c r="QF192" s="57"/>
      <c r="QG192" s="57"/>
      <c r="QH192" s="57"/>
      <c r="QI192" s="57"/>
      <c r="QJ192" s="57"/>
      <c r="QK192" s="57"/>
      <c r="QL192" s="57"/>
      <c r="QM192" s="57"/>
      <c r="QN192" s="57"/>
      <c r="QO192" s="57"/>
      <c r="QP192" s="57"/>
      <c r="QQ192" s="57"/>
      <c r="QR192" s="57"/>
      <c r="QS192" s="57"/>
      <c r="QT192" s="57"/>
      <c r="QU192" s="57"/>
      <c r="QV192" s="57"/>
      <c r="QW192" s="57"/>
      <c r="QX192" s="57"/>
      <c r="QY192" s="57"/>
      <c r="QZ192" s="57"/>
      <c r="RA192" s="57"/>
      <c r="RB192" s="57"/>
      <c r="RC192" s="57"/>
      <c r="RD192" s="57"/>
      <c r="RE192" s="57"/>
      <c r="RF192" s="57"/>
      <c r="RG192" s="57"/>
      <c r="RH192" s="57"/>
      <c r="RI192" s="57"/>
      <c r="RJ192" s="57"/>
      <c r="RK192" s="57"/>
      <c r="RL192" s="57"/>
      <c r="RM192" s="57"/>
      <c r="RN192" s="57"/>
      <c r="RO192" s="57"/>
      <c r="RP192" s="57"/>
      <c r="RQ192" s="57"/>
      <c r="RR192" s="57"/>
      <c r="RS192" s="57"/>
      <c r="RT192" s="57"/>
      <c r="RU192" s="57"/>
      <c r="RV192" s="57"/>
      <c r="RW192" s="57"/>
      <c r="RX192" s="57"/>
      <c r="RY192" s="57"/>
      <c r="RZ192" s="57"/>
      <c r="SA192" s="57"/>
      <c r="SB192" s="57"/>
      <c r="SC192" s="57"/>
      <c r="SD192" s="57"/>
      <c r="SE192" s="57"/>
      <c r="SF192" s="57"/>
      <c r="SG192" s="57"/>
      <c r="SH192" s="57"/>
      <c r="SI192" s="57"/>
      <c r="SJ192" s="57"/>
      <c r="SK192" s="57"/>
      <c r="SL192" s="57"/>
      <c r="SM192" s="57"/>
      <c r="SN192" s="57"/>
      <c r="SO192" s="57"/>
      <c r="SP192" s="57"/>
      <c r="SQ192" s="57"/>
      <c r="SR192" s="57"/>
      <c r="SS192" s="57"/>
      <c r="ST192" s="57"/>
      <c r="SU192" s="57"/>
      <c r="SV192" s="57"/>
      <c r="SW192" s="57"/>
      <c r="SX192" s="57"/>
      <c r="SY192" s="57"/>
      <c r="SZ192" s="57"/>
      <c r="TA192" s="57"/>
      <c r="TB192" s="57"/>
      <c r="TC192" s="57"/>
      <c r="TD192" s="57"/>
      <c r="TE192" s="57"/>
      <c r="TF192" s="57"/>
      <c r="TG192" s="57"/>
      <c r="TH192" s="57"/>
      <c r="TI192" s="57"/>
      <c r="TJ192" s="57"/>
      <c r="TK192" s="57"/>
      <c r="TL192" s="57"/>
      <c r="TM192" s="57"/>
      <c r="TN192" s="57"/>
      <c r="TO192" s="57"/>
      <c r="TP192" s="57"/>
      <c r="TQ192" s="57"/>
      <c r="TR192" s="57"/>
      <c r="TS192" s="57"/>
      <c r="TT192" s="57"/>
      <c r="TU192" s="57"/>
      <c r="TV192" s="57"/>
      <c r="TW192" s="57"/>
      <c r="TX192" s="57"/>
      <c r="TY192" s="57"/>
      <c r="TZ192" s="57"/>
      <c r="UA192" s="57"/>
      <c r="UB192" s="57"/>
      <c r="UC192" s="57"/>
      <c r="UD192" s="57"/>
      <c r="UE192" s="57"/>
      <c r="UF192" s="57"/>
      <c r="UG192" s="57"/>
      <c r="UH192" s="57"/>
      <c r="UI192" s="57"/>
      <c r="UJ192" s="57"/>
      <c r="UK192" s="57"/>
      <c r="UL192" s="57"/>
      <c r="UM192" s="57"/>
      <c r="UN192" s="57"/>
      <c r="UO192" s="57"/>
      <c r="UP192" s="57"/>
      <c r="UQ192" s="57"/>
      <c r="UR192" s="57"/>
      <c r="US192" s="57"/>
      <c r="UT192" s="57"/>
      <c r="UU192" s="57"/>
      <c r="UV192" s="57"/>
      <c r="UW192" s="57"/>
      <c r="UX192" s="57"/>
      <c r="UY192" s="57"/>
      <c r="UZ192" s="57"/>
      <c r="VA192" s="57"/>
      <c r="VB192" s="57"/>
      <c r="VC192" s="57"/>
      <c r="VD192" s="57"/>
      <c r="VE192" s="57"/>
      <c r="VF192" s="57"/>
      <c r="VG192" s="57"/>
      <c r="VH192" s="57"/>
      <c r="VI192" s="57"/>
      <c r="VJ192" s="57"/>
      <c r="VK192" s="57"/>
      <c r="VL192" s="57"/>
      <c r="VM192" s="57"/>
      <c r="VN192" s="57"/>
      <c r="VO192" s="57"/>
      <c r="VP192" s="57"/>
      <c r="VQ192" s="57"/>
      <c r="VR192" s="57"/>
      <c r="VS192" s="57"/>
      <c r="VT192" s="57"/>
      <c r="VU192" s="57"/>
      <c r="VV192" s="57"/>
      <c r="VW192" s="57"/>
      <c r="VX192" s="57"/>
      <c r="VY192" s="57"/>
      <c r="VZ192" s="57"/>
      <c r="WA192" s="57"/>
      <c r="WB192" s="57"/>
      <c r="WC192" s="57"/>
      <c r="WD192" s="57"/>
      <c r="WE192" s="57"/>
      <c r="WF192" s="57"/>
      <c r="WG192" s="57"/>
      <c r="WH192" s="57"/>
      <c r="WI192" s="57"/>
      <c r="WJ192" s="57"/>
      <c r="WK192" s="57"/>
      <c r="WL192" s="57"/>
      <c r="WM192" s="57"/>
      <c r="WN192" s="57"/>
      <c r="WO192" s="57"/>
      <c r="WP192" s="57"/>
      <c r="WQ192" s="57"/>
      <c r="WR192" s="57"/>
      <c r="WS192" s="57"/>
      <c r="WT192" s="57"/>
      <c r="WU192" s="57"/>
      <c r="WV192" s="57"/>
      <c r="WW192" s="57"/>
      <c r="WX192" s="57"/>
      <c r="WY192" s="57"/>
      <c r="WZ192" s="57"/>
      <c r="XA192" s="57"/>
      <c r="XB192" s="57"/>
      <c r="XC192" s="57"/>
      <c r="XD192" s="57"/>
      <c r="XE192" s="57"/>
      <c r="XF192" s="57"/>
      <c r="XG192" s="57"/>
      <c r="XH192" s="57"/>
      <c r="XI192" s="57"/>
      <c r="XJ192" s="57"/>
      <c r="XK192" s="57"/>
      <c r="XL192" s="57"/>
      <c r="XM192" s="57"/>
      <c r="XN192" s="57"/>
      <c r="XO192" s="57"/>
      <c r="XP192" s="57"/>
      <c r="XQ192" s="57"/>
      <c r="XR192" s="57"/>
      <c r="XS192" s="57"/>
      <c r="XT192" s="57"/>
      <c r="XU192" s="57"/>
      <c r="XV192" s="57"/>
      <c r="XW192" s="57"/>
      <c r="XX192" s="57"/>
      <c r="XY192" s="57"/>
      <c r="XZ192" s="57"/>
      <c r="YA192" s="57"/>
      <c r="YB192" s="57"/>
      <c r="YC192" s="57"/>
      <c r="YD192" s="57"/>
      <c r="YE192" s="57"/>
      <c r="YF192" s="57"/>
      <c r="YG192" s="57"/>
      <c r="YH192" s="57"/>
      <c r="YI192" s="57"/>
      <c r="YJ192" s="57"/>
      <c r="YK192" s="57"/>
      <c r="YL192" s="57"/>
      <c r="YM192" s="57"/>
      <c r="YN192" s="57"/>
      <c r="YO192" s="57"/>
      <c r="YP192" s="57"/>
      <c r="YQ192" s="57"/>
      <c r="YR192" s="57"/>
    </row>
    <row r="193" spans="1:668" s="73" customFormat="1" ht="15.75" x14ac:dyDescent="0.25">
      <c r="A193" s="57"/>
      <c r="B193" s="2"/>
      <c r="C193" s="2"/>
      <c r="D193" s="1"/>
      <c r="E193" s="1"/>
      <c r="F193" s="61"/>
      <c r="G193" s="61"/>
      <c r="H193" s="61"/>
      <c r="I193" s="61"/>
      <c r="J193" s="61"/>
      <c r="K193" s="61"/>
      <c r="L193" s="82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  <c r="IT193" s="57"/>
      <c r="IU193" s="57"/>
      <c r="IV193" s="57"/>
      <c r="IW193" s="57"/>
      <c r="IX193" s="57"/>
      <c r="IY193" s="57"/>
      <c r="IZ193" s="57"/>
      <c r="JA193" s="57"/>
      <c r="JB193" s="57"/>
      <c r="JC193" s="57"/>
      <c r="JD193" s="57"/>
      <c r="JE193" s="57"/>
      <c r="JF193" s="57"/>
      <c r="JG193" s="57"/>
      <c r="JH193" s="57"/>
      <c r="JI193" s="57"/>
      <c r="JJ193" s="57"/>
      <c r="JK193" s="57"/>
      <c r="JL193" s="57"/>
      <c r="JM193" s="57"/>
      <c r="JN193" s="57"/>
      <c r="JO193" s="57"/>
      <c r="JP193" s="57"/>
      <c r="JQ193" s="57"/>
      <c r="JR193" s="57"/>
      <c r="JS193" s="57"/>
      <c r="JT193" s="57"/>
      <c r="JU193" s="57"/>
      <c r="JV193" s="57"/>
      <c r="JW193" s="57"/>
      <c r="JX193" s="57"/>
      <c r="JY193" s="57"/>
      <c r="JZ193" s="57"/>
      <c r="KA193" s="57"/>
      <c r="KB193" s="57"/>
      <c r="KC193" s="57"/>
      <c r="KD193" s="57"/>
      <c r="KE193" s="57"/>
      <c r="KF193" s="57"/>
      <c r="KG193" s="57"/>
      <c r="KH193" s="57"/>
      <c r="KI193" s="57"/>
      <c r="KJ193" s="57"/>
      <c r="KK193" s="57"/>
      <c r="KL193" s="57"/>
      <c r="KM193" s="57"/>
      <c r="KN193" s="57"/>
      <c r="KO193" s="57"/>
      <c r="KP193" s="57"/>
      <c r="KQ193" s="57"/>
      <c r="KR193" s="57"/>
      <c r="KS193" s="57"/>
      <c r="KT193" s="57"/>
      <c r="KU193" s="57"/>
      <c r="KV193" s="57"/>
      <c r="KW193" s="57"/>
      <c r="KX193" s="57"/>
      <c r="KY193" s="57"/>
      <c r="KZ193" s="57"/>
      <c r="LA193" s="57"/>
      <c r="LB193" s="57"/>
      <c r="LC193" s="57"/>
      <c r="LD193" s="57"/>
      <c r="LE193" s="57"/>
      <c r="LF193" s="57"/>
      <c r="LG193" s="57"/>
      <c r="LH193" s="57"/>
      <c r="LI193" s="57"/>
      <c r="LJ193" s="57"/>
      <c r="LK193" s="57"/>
      <c r="LL193" s="57"/>
      <c r="LM193" s="57"/>
      <c r="LN193" s="57"/>
      <c r="LO193" s="57"/>
      <c r="LP193" s="57"/>
      <c r="LQ193" s="57"/>
      <c r="LR193" s="57"/>
      <c r="LS193" s="57"/>
      <c r="LT193" s="57"/>
      <c r="LU193" s="57"/>
      <c r="LV193" s="57"/>
      <c r="LW193" s="57"/>
      <c r="LX193" s="57"/>
      <c r="LY193" s="57"/>
      <c r="LZ193" s="57"/>
      <c r="MA193" s="57"/>
      <c r="MB193" s="57"/>
      <c r="MC193" s="57"/>
      <c r="MD193" s="57"/>
      <c r="ME193" s="57"/>
      <c r="MF193" s="57"/>
      <c r="MG193" s="57"/>
      <c r="MH193" s="57"/>
      <c r="MI193" s="57"/>
      <c r="MJ193" s="57"/>
      <c r="MK193" s="57"/>
      <c r="ML193" s="57"/>
      <c r="MM193" s="57"/>
      <c r="MN193" s="57"/>
      <c r="MO193" s="57"/>
      <c r="MP193" s="57"/>
      <c r="MQ193" s="57"/>
      <c r="MR193" s="57"/>
      <c r="MS193" s="57"/>
      <c r="MT193" s="57"/>
      <c r="MU193" s="57"/>
      <c r="MV193" s="57"/>
      <c r="MW193" s="57"/>
      <c r="MX193" s="57"/>
      <c r="MY193" s="57"/>
      <c r="MZ193" s="57"/>
      <c r="NA193" s="57"/>
      <c r="NB193" s="57"/>
      <c r="NC193" s="57"/>
      <c r="ND193" s="57"/>
      <c r="NE193" s="57"/>
      <c r="NF193" s="57"/>
      <c r="NG193" s="57"/>
      <c r="NH193" s="57"/>
      <c r="NI193" s="57"/>
      <c r="NJ193" s="57"/>
      <c r="NK193" s="57"/>
      <c r="NL193" s="57"/>
      <c r="NM193" s="57"/>
      <c r="NN193" s="57"/>
      <c r="NO193" s="57"/>
      <c r="NP193" s="57"/>
      <c r="NQ193" s="57"/>
      <c r="NR193" s="57"/>
      <c r="NS193" s="57"/>
      <c r="NT193" s="57"/>
      <c r="NU193" s="57"/>
      <c r="NV193" s="57"/>
      <c r="NW193" s="57"/>
      <c r="NX193" s="57"/>
      <c r="NY193" s="57"/>
      <c r="NZ193" s="57"/>
      <c r="OA193" s="57"/>
      <c r="OB193" s="57"/>
      <c r="OC193" s="57"/>
      <c r="OD193" s="57"/>
      <c r="OE193" s="57"/>
      <c r="OF193" s="57"/>
      <c r="OG193" s="57"/>
      <c r="OH193" s="57"/>
      <c r="OI193" s="57"/>
      <c r="OJ193" s="57"/>
      <c r="OK193" s="57"/>
      <c r="OL193" s="57"/>
      <c r="OM193" s="57"/>
      <c r="ON193" s="57"/>
      <c r="OO193" s="57"/>
      <c r="OP193" s="57"/>
      <c r="OQ193" s="57"/>
      <c r="OR193" s="57"/>
      <c r="OS193" s="57"/>
      <c r="OT193" s="57"/>
      <c r="OU193" s="57"/>
      <c r="OV193" s="57"/>
      <c r="OW193" s="57"/>
      <c r="OX193" s="57"/>
      <c r="OY193" s="57"/>
      <c r="OZ193" s="57"/>
      <c r="PA193" s="57"/>
      <c r="PB193" s="57"/>
      <c r="PC193" s="57"/>
      <c r="PD193" s="57"/>
      <c r="PE193" s="57"/>
      <c r="PF193" s="57"/>
      <c r="PG193" s="57"/>
      <c r="PH193" s="57"/>
      <c r="PI193" s="57"/>
      <c r="PJ193" s="57"/>
      <c r="PK193" s="57"/>
      <c r="PL193" s="57"/>
      <c r="PM193" s="57"/>
      <c r="PN193" s="57"/>
      <c r="PO193" s="57"/>
      <c r="PP193" s="57"/>
      <c r="PQ193" s="57"/>
      <c r="PR193" s="57"/>
      <c r="PS193" s="57"/>
      <c r="PT193" s="57"/>
      <c r="PU193" s="57"/>
      <c r="PV193" s="57"/>
      <c r="PW193" s="57"/>
      <c r="PX193" s="57"/>
      <c r="PY193" s="57"/>
      <c r="PZ193" s="57"/>
      <c r="QA193" s="57"/>
      <c r="QB193" s="57"/>
      <c r="QC193" s="57"/>
      <c r="QD193" s="57"/>
      <c r="QE193" s="57"/>
      <c r="QF193" s="57"/>
      <c r="QG193" s="57"/>
      <c r="QH193" s="57"/>
      <c r="QI193" s="57"/>
      <c r="QJ193" s="57"/>
      <c r="QK193" s="57"/>
      <c r="QL193" s="57"/>
      <c r="QM193" s="57"/>
      <c r="QN193" s="57"/>
      <c r="QO193" s="57"/>
      <c r="QP193" s="57"/>
      <c r="QQ193" s="57"/>
      <c r="QR193" s="57"/>
      <c r="QS193" s="57"/>
      <c r="QT193" s="57"/>
      <c r="QU193" s="57"/>
      <c r="QV193" s="57"/>
      <c r="QW193" s="57"/>
      <c r="QX193" s="57"/>
      <c r="QY193" s="57"/>
      <c r="QZ193" s="57"/>
      <c r="RA193" s="57"/>
      <c r="RB193" s="57"/>
      <c r="RC193" s="57"/>
      <c r="RD193" s="57"/>
      <c r="RE193" s="57"/>
      <c r="RF193" s="57"/>
      <c r="RG193" s="57"/>
      <c r="RH193" s="57"/>
      <c r="RI193" s="57"/>
      <c r="RJ193" s="57"/>
      <c r="RK193" s="57"/>
      <c r="RL193" s="57"/>
      <c r="RM193" s="57"/>
      <c r="RN193" s="57"/>
      <c r="RO193" s="57"/>
      <c r="RP193" s="57"/>
      <c r="RQ193" s="57"/>
      <c r="RR193" s="57"/>
      <c r="RS193" s="57"/>
      <c r="RT193" s="57"/>
      <c r="RU193" s="57"/>
      <c r="RV193" s="57"/>
      <c r="RW193" s="57"/>
      <c r="RX193" s="57"/>
      <c r="RY193" s="57"/>
      <c r="RZ193" s="57"/>
      <c r="SA193" s="57"/>
      <c r="SB193" s="57"/>
      <c r="SC193" s="57"/>
      <c r="SD193" s="57"/>
      <c r="SE193" s="57"/>
      <c r="SF193" s="57"/>
      <c r="SG193" s="57"/>
      <c r="SH193" s="57"/>
      <c r="SI193" s="57"/>
      <c r="SJ193" s="57"/>
      <c r="SK193" s="57"/>
      <c r="SL193" s="57"/>
      <c r="SM193" s="57"/>
      <c r="SN193" s="57"/>
      <c r="SO193" s="57"/>
      <c r="SP193" s="57"/>
      <c r="SQ193" s="57"/>
      <c r="SR193" s="57"/>
      <c r="SS193" s="57"/>
      <c r="ST193" s="57"/>
      <c r="SU193" s="57"/>
      <c r="SV193" s="57"/>
      <c r="SW193" s="57"/>
      <c r="SX193" s="57"/>
      <c r="SY193" s="57"/>
      <c r="SZ193" s="57"/>
      <c r="TA193" s="57"/>
      <c r="TB193" s="57"/>
      <c r="TC193" s="57"/>
      <c r="TD193" s="57"/>
      <c r="TE193" s="57"/>
      <c r="TF193" s="57"/>
      <c r="TG193" s="57"/>
      <c r="TH193" s="57"/>
      <c r="TI193" s="57"/>
      <c r="TJ193" s="57"/>
      <c r="TK193" s="57"/>
      <c r="TL193" s="57"/>
      <c r="TM193" s="57"/>
      <c r="TN193" s="57"/>
      <c r="TO193" s="57"/>
      <c r="TP193" s="57"/>
      <c r="TQ193" s="57"/>
      <c r="TR193" s="57"/>
      <c r="TS193" s="57"/>
      <c r="TT193" s="57"/>
      <c r="TU193" s="57"/>
      <c r="TV193" s="57"/>
      <c r="TW193" s="57"/>
      <c r="TX193" s="57"/>
      <c r="TY193" s="57"/>
      <c r="TZ193" s="57"/>
      <c r="UA193" s="57"/>
      <c r="UB193" s="57"/>
      <c r="UC193" s="57"/>
      <c r="UD193" s="57"/>
      <c r="UE193" s="57"/>
      <c r="UF193" s="57"/>
      <c r="UG193" s="57"/>
      <c r="UH193" s="57"/>
      <c r="UI193" s="57"/>
      <c r="UJ193" s="57"/>
      <c r="UK193" s="57"/>
      <c r="UL193" s="57"/>
      <c r="UM193" s="57"/>
      <c r="UN193" s="57"/>
      <c r="UO193" s="57"/>
      <c r="UP193" s="57"/>
      <c r="UQ193" s="57"/>
      <c r="UR193" s="57"/>
      <c r="US193" s="57"/>
      <c r="UT193" s="57"/>
      <c r="UU193" s="57"/>
      <c r="UV193" s="57"/>
      <c r="UW193" s="57"/>
      <c r="UX193" s="57"/>
      <c r="UY193" s="57"/>
      <c r="UZ193" s="57"/>
      <c r="VA193" s="57"/>
      <c r="VB193" s="57"/>
      <c r="VC193" s="57"/>
      <c r="VD193" s="57"/>
      <c r="VE193" s="57"/>
      <c r="VF193" s="57"/>
      <c r="VG193" s="57"/>
      <c r="VH193" s="57"/>
      <c r="VI193" s="57"/>
      <c r="VJ193" s="57"/>
      <c r="VK193" s="57"/>
      <c r="VL193" s="57"/>
      <c r="VM193" s="57"/>
      <c r="VN193" s="57"/>
      <c r="VO193" s="57"/>
      <c r="VP193" s="57"/>
      <c r="VQ193" s="57"/>
      <c r="VR193" s="57"/>
      <c r="VS193" s="57"/>
      <c r="VT193" s="57"/>
      <c r="VU193" s="57"/>
      <c r="VV193" s="57"/>
      <c r="VW193" s="57"/>
      <c r="VX193" s="57"/>
      <c r="VY193" s="57"/>
      <c r="VZ193" s="57"/>
      <c r="WA193" s="57"/>
      <c r="WB193" s="57"/>
      <c r="WC193" s="57"/>
      <c r="WD193" s="57"/>
      <c r="WE193" s="57"/>
      <c r="WF193" s="57"/>
      <c r="WG193" s="57"/>
      <c r="WH193" s="57"/>
      <c r="WI193" s="57"/>
      <c r="WJ193" s="57"/>
      <c r="WK193" s="57"/>
      <c r="WL193" s="57"/>
      <c r="WM193" s="57"/>
      <c r="WN193" s="57"/>
      <c r="WO193" s="57"/>
      <c r="WP193" s="57"/>
      <c r="WQ193" s="57"/>
      <c r="WR193" s="57"/>
      <c r="WS193" s="57"/>
      <c r="WT193" s="57"/>
      <c r="WU193" s="57"/>
      <c r="WV193" s="57"/>
      <c r="WW193" s="57"/>
      <c r="WX193" s="57"/>
      <c r="WY193" s="57"/>
      <c r="WZ193" s="57"/>
      <c r="XA193" s="57"/>
      <c r="XB193" s="57"/>
      <c r="XC193" s="57"/>
      <c r="XD193" s="57"/>
      <c r="XE193" s="57"/>
      <c r="XF193" s="57"/>
      <c r="XG193" s="57"/>
      <c r="XH193" s="57"/>
      <c r="XI193" s="57"/>
      <c r="XJ193" s="57"/>
      <c r="XK193" s="57"/>
      <c r="XL193" s="57"/>
      <c r="XM193" s="57"/>
      <c r="XN193" s="57"/>
      <c r="XO193" s="57"/>
      <c r="XP193" s="57"/>
      <c r="XQ193" s="57"/>
      <c r="XR193" s="57"/>
      <c r="XS193" s="57"/>
      <c r="XT193" s="57"/>
      <c r="XU193" s="57"/>
      <c r="XV193" s="57"/>
      <c r="XW193" s="57"/>
      <c r="XX193" s="57"/>
      <c r="XY193" s="57"/>
      <c r="XZ193" s="57"/>
      <c r="YA193" s="57"/>
      <c r="YB193" s="57"/>
      <c r="YC193" s="57"/>
      <c r="YD193" s="57"/>
      <c r="YE193" s="57"/>
      <c r="YF193" s="57"/>
      <c r="YG193" s="57"/>
      <c r="YH193" s="57"/>
      <c r="YI193" s="57"/>
      <c r="YJ193" s="57"/>
      <c r="YK193" s="57"/>
      <c r="YL193" s="57"/>
      <c r="YM193" s="57"/>
      <c r="YN193" s="57"/>
      <c r="YO193" s="57"/>
      <c r="YP193" s="57"/>
      <c r="YQ193" s="57"/>
      <c r="YR193" s="57"/>
    </row>
    <row r="194" spans="1:668" s="73" customFormat="1" ht="15.75" x14ac:dyDescent="0.25">
      <c r="A194" s="57"/>
      <c r="B194" s="2"/>
      <c r="C194" s="2"/>
      <c r="D194" s="1"/>
      <c r="E194" s="1"/>
      <c r="F194" s="61"/>
      <c r="G194" s="61"/>
      <c r="H194" s="61"/>
      <c r="I194" s="61"/>
      <c r="J194" s="61"/>
      <c r="K194" s="61"/>
      <c r="L194" s="82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  <c r="GY194" s="57"/>
      <c r="GZ194" s="57"/>
      <c r="HA194" s="57"/>
      <c r="HB194" s="57"/>
      <c r="HC194" s="57"/>
      <c r="HD194" s="57"/>
      <c r="HE194" s="57"/>
      <c r="HF194" s="57"/>
      <c r="HG194" s="57"/>
      <c r="HH194" s="57"/>
      <c r="HI194" s="57"/>
      <c r="HJ194" s="57"/>
      <c r="HK194" s="57"/>
      <c r="HL194" s="57"/>
      <c r="HM194" s="57"/>
      <c r="HN194" s="57"/>
      <c r="HO194" s="57"/>
      <c r="HP194" s="57"/>
      <c r="HQ194" s="57"/>
      <c r="HR194" s="57"/>
      <c r="HS194" s="57"/>
      <c r="HT194" s="57"/>
      <c r="HU194" s="57"/>
      <c r="HV194" s="57"/>
      <c r="HW194" s="57"/>
      <c r="HX194" s="57"/>
      <c r="HY194" s="57"/>
      <c r="HZ194" s="57"/>
      <c r="IA194" s="57"/>
      <c r="IB194" s="57"/>
      <c r="IC194" s="57"/>
      <c r="ID194" s="57"/>
      <c r="IE194" s="57"/>
      <c r="IF194" s="57"/>
      <c r="IG194" s="57"/>
      <c r="IH194" s="57"/>
      <c r="II194" s="57"/>
      <c r="IJ194" s="57"/>
      <c r="IK194" s="57"/>
      <c r="IL194" s="57"/>
      <c r="IM194" s="57"/>
      <c r="IN194" s="57"/>
      <c r="IO194" s="57"/>
      <c r="IP194" s="57"/>
      <c r="IQ194" s="57"/>
      <c r="IR194" s="57"/>
      <c r="IS194" s="57"/>
      <c r="IT194" s="57"/>
      <c r="IU194" s="57"/>
      <c r="IV194" s="57"/>
      <c r="IW194" s="57"/>
      <c r="IX194" s="57"/>
      <c r="IY194" s="57"/>
      <c r="IZ194" s="57"/>
      <c r="JA194" s="57"/>
      <c r="JB194" s="57"/>
      <c r="JC194" s="57"/>
      <c r="JD194" s="57"/>
      <c r="JE194" s="57"/>
      <c r="JF194" s="57"/>
      <c r="JG194" s="57"/>
      <c r="JH194" s="57"/>
      <c r="JI194" s="57"/>
      <c r="JJ194" s="57"/>
      <c r="JK194" s="57"/>
      <c r="JL194" s="57"/>
      <c r="JM194" s="57"/>
      <c r="JN194" s="57"/>
      <c r="JO194" s="57"/>
      <c r="JP194" s="57"/>
      <c r="JQ194" s="57"/>
      <c r="JR194" s="57"/>
      <c r="JS194" s="57"/>
      <c r="JT194" s="57"/>
      <c r="JU194" s="57"/>
      <c r="JV194" s="57"/>
      <c r="JW194" s="57"/>
      <c r="JX194" s="57"/>
      <c r="JY194" s="57"/>
      <c r="JZ194" s="57"/>
      <c r="KA194" s="57"/>
      <c r="KB194" s="57"/>
      <c r="KC194" s="57"/>
      <c r="KD194" s="57"/>
      <c r="KE194" s="57"/>
      <c r="KF194" s="57"/>
      <c r="KG194" s="57"/>
      <c r="KH194" s="57"/>
      <c r="KI194" s="57"/>
      <c r="KJ194" s="57"/>
      <c r="KK194" s="57"/>
      <c r="KL194" s="57"/>
      <c r="KM194" s="57"/>
      <c r="KN194" s="57"/>
      <c r="KO194" s="57"/>
      <c r="KP194" s="57"/>
      <c r="KQ194" s="57"/>
      <c r="KR194" s="57"/>
      <c r="KS194" s="57"/>
      <c r="KT194" s="57"/>
      <c r="KU194" s="57"/>
      <c r="KV194" s="57"/>
      <c r="KW194" s="57"/>
      <c r="KX194" s="57"/>
      <c r="KY194" s="57"/>
      <c r="KZ194" s="57"/>
      <c r="LA194" s="57"/>
      <c r="LB194" s="57"/>
      <c r="LC194" s="57"/>
      <c r="LD194" s="57"/>
      <c r="LE194" s="57"/>
      <c r="LF194" s="57"/>
      <c r="LG194" s="57"/>
      <c r="LH194" s="57"/>
      <c r="LI194" s="57"/>
      <c r="LJ194" s="57"/>
      <c r="LK194" s="57"/>
      <c r="LL194" s="57"/>
      <c r="LM194" s="57"/>
      <c r="LN194" s="57"/>
      <c r="LO194" s="57"/>
      <c r="LP194" s="57"/>
      <c r="LQ194" s="57"/>
      <c r="LR194" s="57"/>
      <c r="LS194" s="57"/>
      <c r="LT194" s="57"/>
      <c r="LU194" s="57"/>
      <c r="LV194" s="57"/>
      <c r="LW194" s="57"/>
      <c r="LX194" s="57"/>
      <c r="LY194" s="57"/>
      <c r="LZ194" s="57"/>
      <c r="MA194" s="57"/>
      <c r="MB194" s="57"/>
      <c r="MC194" s="57"/>
      <c r="MD194" s="57"/>
      <c r="ME194" s="57"/>
      <c r="MF194" s="57"/>
      <c r="MG194" s="57"/>
      <c r="MH194" s="57"/>
      <c r="MI194" s="57"/>
      <c r="MJ194" s="57"/>
      <c r="MK194" s="57"/>
      <c r="ML194" s="57"/>
      <c r="MM194" s="57"/>
      <c r="MN194" s="57"/>
      <c r="MO194" s="57"/>
      <c r="MP194" s="57"/>
      <c r="MQ194" s="57"/>
      <c r="MR194" s="57"/>
      <c r="MS194" s="57"/>
      <c r="MT194" s="57"/>
      <c r="MU194" s="57"/>
      <c r="MV194" s="57"/>
      <c r="MW194" s="57"/>
      <c r="MX194" s="57"/>
      <c r="MY194" s="57"/>
      <c r="MZ194" s="57"/>
      <c r="NA194" s="57"/>
      <c r="NB194" s="57"/>
      <c r="NC194" s="57"/>
      <c r="ND194" s="57"/>
      <c r="NE194" s="57"/>
      <c r="NF194" s="57"/>
      <c r="NG194" s="57"/>
      <c r="NH194" s="57"/>
      <c r="NI194" s="57"/>
      <c r="NJ194" s="57"/>
      <c r="NK194" s="57"/>
      <c r="NL194" s="57"/>
      <c r="NM194" s="57"/>
      <c r="NN194" s="57"/>
      <c r="NO194" s="57"/>
      <c r="NP194" s="57"/>
      <c r="NQ194" s="57"/>
      <c r="NR194" s="57"/>
      <c r="NS194" s="57"/>
      <c r="NT194" s="57"/>
      <c r="NU194" s="57"/>
      <c r="NV194" s="57"/>
      <c r="NW194" s="57"/>
      <c r="NX194" s="57"/>
      <c r="NY194" s="57"/>
      <c r="NZ194" s="57"/>
      <c r="OA194" s="57"/>
      <c r="OB194" s="57"/>
      <c r="OC194" s="57"/>
      <c r="OD194" s="57"/>
      <c r="OE194" s="57"/>
      <c r="OF194" s="57"/>
      <c r="OG194" s="57"/>
      <c r="OH194" s="57"/>
      <c r="OI194" s="57"/>
      <c r="OJ194" s="57"/>
      <c r="OK194" s="57"/>
      <c r="OL194" s="57"/>
      <c r="OM194" s="57"/>
      <c r="ON194" s="57"/>
      <c r="OO194" s="57"/>
      <c r="OP194" s="57"/>
      <c r="OQ194" s="57"/>
      <c r="OR194" s="57"/>
      <c r="OS194" s="57"/>
      <c r="OT194" s="57"/>
      <c r="OU194" s="57"/>
      <c r="OV194" s="57"/>
      <c r="OW194" s="57"/>
      <c r="OX194" s="57"/>
      <c r="OY194" s="57"/>
      <c r="OZ194" s="57"/>
      <c r="PA194" s="57"/>
      <c r="PB194" s="57"/>
      <c r="PC194" s="57"/>
      <c r="PD194" s="57"/>
      <c r="PE194" s="57"/>
      <c r="PF194" s="57"/>
      <c r="PG194" s="57"/>
      <c r="PH194" s="57"/>
      <c r="PI194" s="57"/>
      <c r="PJ194" s="57"/>
      <c r="PK194" s="57"/>
      <c r="PL194" s="57"/>
      <c r="PM194" s="57"/>
      <c r="PN194" s="57"/>
      <c r="PO194" s="57"/>
      <c r="PP194" s="57"/>
      <c r="PQ194" s="57"/>
      <c r="PR194" s="57"/>
      <c r="PS194" s="57"/>
      <c r="PT194" s="57"/>
      <c r="PU194" s="57"/>
      <c r="PV194" s="57"/>
      <c r="PW194" s="57"/>
      <c r="PX194" s="57"/>
      <c r="PY194" s="57"/>
      <c r="PZ194" s="57"/>
      <c r="QA194" s="57"/>
      <c r="QB194" s="57"/>
      <c r="QC194" s="57"/>
      <c r="QD194" s="57"/>
      <c r="QE194" s="57"/>
      <c r="QF194" s="57"/>
      <c r="QG194" s="57"/>
      <c r="QH194" s="57"/>
      <c r="QI194" s="57"/>
      <c r="QJ194" s="57"/>
      <c r="QK194" s="57"/>
      <c r="QL194" s="57"/>
      <c r="QM194" s="57"/>
      <c r="QN194" s="57"/>
      <c r="QO194" s="57"/>
      <c r="QP194" s="57"/>
      <c r="QQ194" s="57"/>
      <c r="QR194" s="57"/>
      <c r="QS194" s="57"/>
      <c r="QT194" s="57"/>
      <c r="QU194" s="57"/>
      <c r="QV194" s="57"/>
      <c r="QW194" s="57"/>
      <c r="QX194" s="57"/>
      <c r="QY194" s="57"/>
      <c r="QZ194" s="57"/>
      <c r="RA194" s="57"/>
      <c r="RB194" s="57"/>
      <c r="RC194" s="57"/>
      <c r="RD194" s="57"/>
      <c r="RE194" s="57"/>
      <c r="RF194" s="57"/>
      <c r="RG194" s="57"/>
      <c r="RH194" s="57"/>
      <c r="RI194" s="57"/>
      <c r="RJ194" s="57"/>
      <c r="RK194" s="57"/>
      <c r="RL194" s="57"/>
      <c r="RM194" s="57"/>
      <c r="RN194" s="57"/>
      <c r="RO194" s="57"/>
      <c r="RP194" s="57"/>
      <c r="RQ194" s="57"/>
      <c r="RR194" s="57"/>
      <c r="RS194" s="57"/>
      <c r="RT194" s="57"/>
      <c r="RU194" s="57"/>
      <c r="RV194" s="57"/>
      <c r="RW194" s="57"/>
      <c r="RX194" s="57"/>
      <c r="RY194" s="57"/>
      <c r="RZ194" s="57"/>
      <c r="SA194" s="57"/>
      <c r="SB194" s="57"/>
      <c r="SC194" s="57"/>
      <c r="SD194" s="57"/>
      <c r="SE194" s="57"/>
      <c r="SF194" s="57"/>
      <c r="SG194" s="57"/>
      <c r="SH194" s="57"/>
      <c r="SI194" s="57"/>
      <c r="SJ194" s="57"/>
      <c r="SK194" s="57"/>
      <c r="SL194" s="57"/>
      <c r="SM194" s="57"/>
      <c r="SN194" s="57"/>
      <c r="SO194" s="57"/>
      <c r="SP194" s="57"/>
      <c r="SQ194" s="57"/>
      <c r="SR194" s="57"/>
      <c r="SS194" s="57"/>
      <c r="ST194" s="57"/>
      <c r="SU194" s="57"/>
      <c r="SV194" s="57"/>
      <c r="SW194" s="57"/>
      <c r="SX194" s="57"/>
      <c r="SY194" s="57"/>
      <c r="SZ194" s="57"/>
      <c r="TA194" s="57"/>
      <c r="TB194" s="57"/>
      <c r="TC194" s="57"/>
      <c r="TD194" s="57"/>
      <c r="TE194" s="57"/>
      <c r="TF194" s="57"/>
      <c r="TG194" s="57"/>
      <c r="TH194" s="57"/>
      <c r="TI194" s="57"/>
      <c r="TJ194" s="57"/>
      <c r="TK194" s="57"/>
      <c r="TL194" s="57"/>
      <c r="TM194" s="57"/>
      <c r="TN194" s="57"/>
      <c r="TO194" s="57"/>
      <c r="TP194" s="57"/>
      <c r="TQ194" s="57"/>
      <c r="TR194" s="57"/>
      <c r="TS194" s="57"/>
      <c r="TT194" s="57"/>
      <c r="TU194" s="57"/>
      <c r="TV194" s="57"/>
      <c r="TW194" s="57"/>
      <c r="TX194" s="57"/>
      <c r="TY194" s="57"/>
      <c r="TZ194" s="57"/>
      <c r="UA194" s="57"/>
      <c r="UB194" s="57"/>
      <c r="UC194" s="57"/>
      <c r="UD194" s="57"/>
      <c r="UE194" s="57"/>
      <c r="UF194" s="57"/>
      <c r="UG194" s="57"/>
      <c r="UH194" s="57"/>
      <c r="UI194" s="57"/>
      <c r="UJ194" s="57"/>
      <c r="UK194" s="57"/>
      <c r="UL194" s="57"/>
      <c r="UM194" s="57"/>
      <c r="UN194" s="57"/>
      <c r="UO194" s="57"/>
      <c r="UP194" s="57"/>
      <c r="UQ194" s="57"/>
      <c r="UR194" s="57"/>
      <c r="US194" s="57"/>
      <c r="UT194" s="57"/>
      <c r="UU194" s="57"/>
      <c r="UV194" s="57"/>
      <c r="UW194" s="57"/>
      <c r="UX194" s="57"/>
      <c r="UY194" s="57"/>
      <c r="UZ194" s="57"/>
      <c r="VA194" s="57"/>
      <c r="VB194" s="57"/>
      <c r="VC194" s="57"/>
      <c r="VD194" s="57"/>
      <c r="VE194" s="57"/>
      <c r="VF194" s="57"/>
      <c r="VG194" s="57"/>
      <c r="VH194" s="57"/>
      <c r="VI194" s="57"/>
      <c r="VJ194" s="57"/>
      <c r="VK194" s="57"/>
      <c r="VL194" s="57"/>
      <c r="VM194" s="57"/>
      <c r="VN194" s="57"/>
      <c r="VO194" s="57"/>
      <c r="VP194" s="57"/>
      <c r="VQ194" s="57"/>
      <c r="VR194" s="57"/>
      <c r="VS194" s="57"/>
      <c r="VT194" s="57"/>
      <c r="VU194" s="57"/>
      <c r="VV194" s="57"/>
      <c r="VW194" s="57"/>
      <c r="VX194" s="57"/>
      <c r="VY194" s="57"/>
      <c r="VZ194" s="57"/>
      <c r="WA194" s="57"/>
      <c r="WB194" s="57"/>
      <c r="WC194" s="57"/>
      <c r="WD194" s="57"/>
      <c r="WE194" s="57"/>
      <c r="WF194" s="57"/>
      <c r="WG194" s="57"/>
      <c r="WH194" s="57"/>
      <c r="WI194" s="57"/>
      <c r="WJ194" s="57"/>
      <c r="WK194" s="57"/>
      <c r="WL194" s="57"/>
      <c r="WM194" s="57"/>
      <c r="WN194" s="57"/>
      <c r="WO194" s="57"/>
      <c r="WP194" s="57"/>
      <c r="WQ194" s="57"/>
      <c r="WR194" s="57"/>
      <c r="WS194" s="57"/>
      <c r="WT194" s="57"/>
      <c r="WU194" s="57"/>
      <c r="WV194" s="57"/>
      <c r="WW194" s="57"/>
      <c r="WX194" s="57"/>
      <c r="WY194" s="57"/>
      <c r="WZ194" s="57"/>
      <c r="XA194" s="57"/>
      <c r="XB194" s="57"/>
      <c r="XC194" s="57"/>
      <c r="XD194" s="57"/>
      <c r="XE194" s="57"/>
      <c r="XF194" s="57"/>
      <c r="XG194" s="57"/>
      <c r="XH194" s="57"/>
      <c r="XI194" s="57"/>
      <c r="XJ194" s="57"/>
      <c r="XK194" s="57"/>
      <c r="XL194" s="57"/>
      <c r="XM194" s="57"/>
      <c r="XN194" s="57"/>
      <c r="XO194" s="57"/>
      <c r="XP194" s="57"/>
      <c r="XQ194" s="57"/>
      <c r="XR194" s="57"/>
      <c r="XS194" s="57"/>
      <c r="XT194" s="57"/>
      <c r="XU194" s="57"/>
      <c r="XV194" s="57"/>
      <c r="XW194" s="57"/>
      <c r="XX194" s="57"/>
      <c r="XY194" s="57"/>
      <c r="XZ194" s="57"/>
      <c r="YA194" s="57"/>
      <c r="YB194" s="57"/>
      <c r="YC194" s="57"/>
      <c r="YD194" s="57"/>
      <c r="YE194" s="57"/>
      <c r="YF194" s="57"/>
      <c r="YG194" s="57"/>
      <c r="YH194" s="57"/>
      <c r="YI194" s="57"/>
      <c r="YJ194" s="57"/>
      <c r="YK194" s="57"/>
      <c r="YL194" s="57"/>
      <c r="YM194" s="57"/>
      <c r="YN194" s="57"/>
      <c r="YO194" s="57"/>
      <c r="YP194" s="57"/>
      <c r="YQ194" s="57"/>
      <c r="YR194" s="57"/>
    </row>
    <row r="195" spans="1:668" s="73" customFormat="1" ht="15.75" x14ac:dyDescent="0.25">
      <c r="A195" s="57"/>
      <c r="B195" s="2"/>
      <c r="C195" s="2"/>
      <c r="D195" s="1"/>
      <c r="E195" s="1"/>
      <c r="F195" s="61"/>
      <c r="G195" s="61"/>
      <c r="H195" s="61"/>
      <c r="I195" s="61"/>
      <c r="J195" s="61"/>
      <c r="K195" s="61"/>
      <c r="L195" s="82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7"/>
      <c r="HV195" s="57"/>
      <c r="HW195" s="57"/>
      <c r="HX195" s="57"/>
      <c r="HY195" s="57"/>
      <c r="HZ195" s="57"/>
      <c r="IA195" s="57"/>
      <c r="IB195" s="57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  <c r="IT195" s="57"/>
      <c r="IU195" s="57"/>
      <c r="IV195" s="57"/>
      <c r="IW195" s="57"/>
      <c r="IX195" s="57"/>
      <c r="IY195" s="57"/>
      <c r="IZ195" s="57"/>
      <c r="JA195" s="57"/>
      <c r="JB195" s="57"/>
      <c r="JC195" s="57"/>
      <c r="JD195" s="57"/>
      <c r="JE195" s="57"/>
      <c r="JF195" s="57"/>
      <c r="JG195" s="57"/>
      <c r="JH195" s="57"/>
      <c r="JI195" s="57"/>
      <c r="JJ195" s="57"/>
      <c r="JK195" s="57"/>
      <c r="JL195" s="57"/>
      <c r="JM195" s="57"/>
      <c r="JN195" s="57"/>
      <c r="JO195" s="57"/>
      <c r="JP195" s="57"/>
      <c r="JQ195" s="57"/>
      <c r="JR195" s="57"/>
      <c r="JS195" s="57"/>
      <c r="JT195" s="57"/>
      <c r="JU195" s="57"/>
      <c r="JV195" s="57"/>
      <c r="JW195" s="57"/>
      <c r="JX195" s="57"/>
      <c r="JY195" s="57"/>
      <c r="JZ195" s="57"/>
      <c r="KA195" s="57"/>
      <c r="KB195" s="57"/>
      <c r="KC195" s="57"/>
      <c r="KD195" s="57"/>
      <c r="KE195" s="57"/>
      <c r="KF195" s="57"/>
      <c r="KG195" s="57"/>
      <c r="KH195" s="57"/>
      <c r="KI195" s="57"/>
      <c r="KJ195" s="57"/>
      <c r="KK195" s="57"/>
      <c r="KL195" s="57"/>
      <c r="KM195" s="57"/>
      <c r="KN195" s="57"/>
      <c r="KO195" s="57"/>
      <c r="KP195" s="57"/>
      <c r="KQ195" s="57"/>
      <c r="KR195" s="57"/>
      <c r="KS195" s="57"/>
      <c r="KT195" s="57"/>
      <c r="KU195" s="57"/>
      <c r="KV195" s="57"/>
      <c r="KW195" s="57"/>
      <c r="KX195" s="57"/>
      <c r="KY195" s="57"/>
      <c r="KZ195" s="57"/>
      <c r="LA195" s="57"/>
      <c r="LB195" s="57"/>
      <c r="LC195" s="57"/>
      <c r="LD195" s="57"/>
      <c r="LE195" s="57"/>
      <c r="LF195" s="57"/>
      <c r="LG195" s="57"/>
      <c r="LH195" s="57"/>
      <c r="LI195" s="57"/>
      <c r="LJ195" s="57"/>
      <c r="LK195" s="57"/>
      <c r="LL195" s="57"/>
      <c r="LM195" s="57"/>
      <c r="LN195" s="57"/>
      <c r="LO195" s="57"/>
      <c r="LP195" s="57"/>
      <c r="LQ195" s="57"/>
      <c r="LR195" s="57"/>
      <c r="LS195" s="57"/>
      <c r="LT195" s="57"/>
      <c r="LU195" s="57"/>
      <c r="LV195" s="57"/>
      <c r="LW195" s="57"/>
      <c r="LX195" s="57"/>
      <c r="LY195" s="57"/>
      <c r="LZ195" s="57"/>
      <c r="MA195" s="57"/>
      <c r="MB195" s="57"/>
      <c r="MC195" s="57"/>
      <c r="MD195" s="57"/>
      <c r="ME195" s="57"/>
      <c r="MF195" s="57"/>
      <c r="MG195" s="57"/>
      <c r="MH195" s="57"/>
      <c r="MI195" s="57"/>
      <c r="MJ195" s="57"/>
      <c r="MK195" s="57"/>
      <c r="ML195" s="57"/>
      <c r="MM195" s="57"/>
      <c r="MN195" s="57"/>
      <c r="MO195" s="57"/>
      <c r="MP195" s="57"/>
      <c r="MQ195" s="57"/>
      <c r="MR195" s="57"/>
      <c r="MS195" s="57"/>
      <c r="MT195" s="57"/>
      <c r="MU195" s="57"/>
      <c r="MV195" s="57"/>
      <c r="MW195" s="57"/>
      <c r="MX195" s="57"/>
      <c r="MY195" s="57"/>
      <c r="MZ195" s="57"/>
      <c r="NA195" s="57"/>
      <c r="NB195" s="57"/>
      <c r="NC195" s="57"/>
      <c r="ND195" s="57"/>
      <c r="NE195" s="57"/>
      <c r="NF195" s="57"/>
      <c r="NG195" s="57"/>
      <c r="NH195" s="57"/>
      <c r="NI195" s="57"/>
      <c r="NJ195" s="57"/>
      <c r="NK195" s="57"/>
      <c r="NL195" s="57"/>
      <c r="NM195" s="57"/>
      <c r="NN195" s="57"/>
      <c r="NO195" s="57"/>
      <c r="NP195" s="57"/>
      <c r="NQ195" s="57"/>
      <c r="NR195" s="57"/>
      <c r="NS195" s="57"/>
      <c r="NT195" s="57"/>
      <c r="NU195" s="57"/>
      <c r="NV195" s="57"/>
      <c r="NW195" s="57"/>
      <c r="NX195" s="57"/>
      <c r="NY195" s="57"/>
      <c r="NZ195" s="57"/>
      <c r="OA195" s="57"/>
      <c r="OB195" s="57"/>
      <c r="OC195" s="57"/>
      <c r="OD195" s="57"/>
      <c r="OE195" s="57"/>
      <c r="OF195" s="57"/>
      <c r="OG195" s="57"/>
      <c r="OH195" s="57"/>
      <c r="OI195" s="57"/>
      <c r="OJ195" s="57"/>
      <c r="OK195" s="57"/>
      <c r="OL195" s="57"/>
      <c r="OM195" s="57"/>
      <c r="ON195" s="57"/>
      <c r="OO195" s="57"/>
      <c r="OP195" s="57"/>
      <c r="OQ195" s="57"/>
      <c r="OR195" s="57"/>
      <c r="OS195" s="57"/>
      <c r="OT195" s="57"/>
      <c r="OU195" s="57"/>
      <c r="OV195" s="57"/>
      <c r="OW195" s="57"/>
      <c r="OX195" s="57"/>
      <c r="OY195" s="57"/>
      <c r="OZ195" s="57"/>
      <c r="PA195" s="57"/>
      <c r="PB195" s="57"/>
      <c r="PC195" s="57"/>
      <c r="PD195" s="57"/>
      <c r="PE195" s="57"/>
      <c r="PF195" s="57"/>
      <c r="PG195" s="57"/>
      <c r="PH195" s="57"/>
      <c r="PI195" s="57"/>
      <c r="PJ195" s="57"/>
      <c r="PK195" s="57"/>
      <c r="PL195" s="57"/>
      <c r="PM195" s="57"/>
      <c r="PN195" s="57"/>
      <c r="PO195" s="57"/>
      <c r="PP195" s="57"/>
      <c r="PQ195" s="57"/>
      <c r="PR195" s="57"/>
      <c r="PS195" s="57"/>
      <c r="PT195" s="57"/>
      <c r="PU195" s="57"/>
      <c r="PV195" s="57"/>
      <c r="PW195" s="57"/>
      <c r="PX195" s="57"/>
      <c r="PY195" s="57"/>
      <c r="PZ195" s="57"/>
      <c r="QA195" s="57"/>
      <c r="QB195" s="57"/>
      <c r="QC195" s="57"/>
      <c r="QD195" s="57"/>
      <c r="QE195" s="57"/>
      <c r="QF195" s="57"/>
      <c r="QG195" s="57"/>
      <c r="QH195" s="57"/>
      <c r="QI195" s="57"/>
      <c r="QJ195" s="57"/>
      <c r="QK195" s="57"/>
      <c r="QL195" s="57"/>
      <c r="QM195" s="57"/>
      <c r="QN195" s="57"/>
      <c r="QO195" s="57"/>
      <c r="QP195" s="57"/>
      <c r="QQ195" s="57"/>
      <c r="QR195" s="57"/>
      <c r="QS195" s="57"/>
      <c r="QT195" s="57"/>
      <c r="QU195" s="57"/>
      <c r="QV195" s="57"/>
      <c r="QW195" s="57"/>
      <c r="QX195" s="57"/>
      <c r="QY195" s="57"/>
      <c r="QZ195" s="57"/>
      <c r="RA195" s="57"/>
      <c r="RB195" s="57"/>
      <c r="RC195" s="57"/>
      <c r="RD195" s="57"/>
      <c r="RE195" s="57"/>
      <c r="RF195" s="57"/>
      <c r="RG195" s="57"/>
      <c r="RH195" s="57"/>
      <c r="RI195" s="57"/>
      <c r="RJ195" s="57"/>
      <c r="RK195" s="57"/>
      <c r="RL195" s="57"/>
      <c r="RM195" s="57"/>
      <c r="RN195" s="57"/>
      <c r="RO195" s="57"/>
      <c r="RP195" s="57"/>
      <c r="RQ195" s="57"/>
      <c r="RR195" s="57"/>
      <c r="RS195" s="57"/>
      <c r="RT195" s="57"/>
      <c r="RU195" s="57"/>
      <c r="RV195" s="57"/>
      <c r="RW195" s="57"/>
      <c r="RX195" s="57"/>
      <c r="RY195" s="57"/>
      <c r="RZ195" s="57"/>
      <c r="SA195" s="57"/>
      <c r="SB195" s="57"/>
      <c r="SC195" s="57"/>
      <c r="SD195" s="57"/>
      <c r="SE195" s="57"/>
      <c r="SF195" s="57"/>
      <c r="SG195" s="57"/>
      <c r="SH195" s="57"/>
      <c r="SI195" s="57"/>
      <c r="SJ195" s="57"/>
      <c r="SK195" s="57"/>
      <c r="SL195" s="57"/>
      <c r="SM195" s="57"/>
      <c r="SN195" s="57"/>
      <c r="SO195" s="57"/>
      <c r="SP195" s="57"/>
      <c r="SQ195" s="57"/>
      <c r="SR195" s="57"/>
      <c r="SS195" s="57"/>
      <c r="ST195" s="57"/>
      <c r="SU195" s="57"/>
      <c r="SV195" s="57"/>
      <c r="SW195" s="57"/>
      <c r="SX195" s="57"/>
      <c r="SY195" s="57"/>
      <c r="SZ195" s="57"/>
      <c r="TA195" s="57"/>
      <c r="TB195" s="57"/>
      <c r="TC195" s="57"/>
      <c r="TD195" s="57"/>
      <c r="TE195" s="57"/>
      <c r="TF195" s="57"/>
      <c r="TG195" s="57"/>
      <c r="TH195" s="57"/>
      <c r="TI195" s="57"/>
      <c r="TJ195" s="57"/>
      <c r="TK195" s="57"/>
      <c r="TL195" s="57"/>
      <c r="TM195" s="57"/>
      <c r="TN195" s="57"/>
      <c r="TO195" s="57"/>
      <c r="TP195" s="57"/>
      <c r="TQ195" s="57"/>
      <c r="TR195" s="57"/>
      <c r="TS195" s="57"/>
      <c r="TT195" s="57"/>
      <c r="TU195" s="57"/>
      <c r="TV195" s="57"/>
      <c r="TW195" s="57"/>
      <c r="TX195" s="57"/>
      <c r="TY195" s="57"/>
      <c r="TZ195" s="57"/>
      <c r="UA195" s="57"/>
      <c r="UB195" s="57"/>
      <c r="UC195" s="57"/>
      <c r="UD195" s="57"/>
      <c r="UE195" s="57"/>
      <c r="UF195" s="57"/>
      <c r="UG195" s="57"/>
      <c r="UH195" s="57"/>
      <c r="UI195" s="57"/>
      <c r="UJ195" s="57"/>
      <c r="UK195" s="57"/>
      <c r="UL195" s="57"/>
      <c r="UM195" s="57"/>
      <c r="UN195" s="57"/>
      <c r="UO195" s="57"/>
      <c r="UP195" s="57"/>
      <c r="UQ195" s="57"/>
      <c r="UR195" s="57"/>
      <c r="US195" s="57"/>
      <c r="UT195" s="57"/>
      <c r="UU195" s="57"/>
      <c r="UV195" s="57"/>
      <c r="UW195" s="57"/>
      <c r="UX195" s="57"/>
      <c r="UY195" s="57"/>
      <c r="UZ195" s="57"/>
      <c r="VA195" s="57"/>
      <c r="VB195" s="57"/>
      <c r="VC195" s="57"/>
      <c r="VD195" s="57"/>
      <c r="VE195" s="57"/>
      <c r="VF195" s="57"/>
      <c r="VG195" s="57"/>
      <c r="VH195" s="57"/>
      <c r="VI195" s="57"/>
      <c r="VJ195" s="57"/>
      <c r="VK195" s="57"/>
      <c r="VL195" s="57"/>
      <c r="VM195" s="57"/>
      <c r="VN195" s="57"/>
      <c r="VO195" s="57"/>
      <c r="VP195" s="57"/>
      <c r="VQ195" s="57"/>
      <c r="VR195" s="57"/>
      <c r="VS195" s="57"/>
      <c r="VT195" s="57"/>
      <c r="VU195" s="57"/>
      <c r="VV195" s="57"/>
      <c r="VW195" s="57"/>
      <c r="VX195" s="57"/>
      <c r="VY195" s="57"/>
      <c r="VZ195" s="57"/>
      <c r="WA195" s="57"/>
      <c r="WB195" s="57"/>
      <c r="WC195" s="57"/>
      <c r="WD195" s="57"/>
      <c r="WE195" s="57"/>
      <c r="WF195" s="57"/>
      <c r="WG195" s="57"/>
      <c r="WH195" s="57"/>
      <c r="WI195" s="57"/>
      <c r="WJ195" s="57"/>
      <c r="WK195" s="57"/>
      <c r="WL195" s="57"/>
      <c r="WM195" s="57"/>
      <c r="WN195" s="57"/>
      <c r="WO195" s="57"/>
      <c r="WP195" s="57"/>
      <c r="WQ195" s="57"/>
      <c r="WR195" s="57"/>
      <c r="WS195" s="57"/>
      <c r="WT195" s="57"/>
      <c r="WU195" s="57"/>
      <c r="WV195" s="57"/>
      <c r="WW195" s="57"/>
      <c r="WX195" s="57"/>
      <c r="WY195" s="57"/>
      <c r="WZ195" s="57"/>
      <c r="XA195" s="57"/>
      <c r="XB195" s="57"/>
      <c r="XC195" s="57"/>
      <c r="XD195" s="57"/>
      <c r="XE195" s="57"/>
      <c r="XF195" s="57"/>
      <c r="XG195" s="57"/>
      <c r="XH195" s="57"/>
      <c r="XI195" s="57"/>
      <c r="XJ195" s="57"/>
      <c r="XK195" s="57"/>
      <c r="XL195" s="57"/>
      <c r="XM195" s="57"/>
      <c r="XN195" s="57"/>
      <c r="XO195" s="57"/>
      <c r="XP195" s="57"/>
      <c r="XQ195" s="57"/>
      <c r="XR195" s="57"/>
      <c r="XS195" s="57"/>
      <c r="XT195" s="57"/>
      <c r="XU195" s="57"/>
      <c r="XV195" s="57"/>
      <c r="XW195" s="57"/>
      <c r="XX195" s="57"/>
      <c r="XY195" s="57"/>
      <c r="XZ195" s="57"/>
      <c r="YA195" s="57"/>
      <c r="YB195" s="57"/>
      <c r="YC195" s="57"/>
      <c r="YD195" s="57"/>
      <c r="YE195" s="57"/>
      <c r="YF195" s="57"/>
      <c r="YG195" s="57"/>
      <c r="YH195" s="57"/>
      <c r="YI195" s="57"/>
      <c r="YJ195" s="57"/>
      <c r="YK195" s="57"/>
      <c r="YL195" s="57"/>
      <c r="YM195" s="57"/>
      <c r="YN195" s="57"/>
      <c r="YO195" s="57"/>
      <c r="YP195" s="57"/>
      <c r="YQ195" s="57"/>
      <c r="YR195" s="57"/>
    </row>
    <row r="196" spans="1:668" s="73" customFormat="1" ht="15.75" x14ac:dyDescent="0.25">
      <c r="A196" s="57"/>
      <c r="B196" s="2"/>
      <c r="C196" s="2"/>
      <c r="D196" s="1"/>
      <c r="E196" s="1"/>
      <c r="F196" s="61"/>
      <c r="G196" s="61"/>
      <c r="H196" s="61"/>
      <c r="I196" s="61"/>
      <c r="J196" s="61"/>
      <c r="K196" s="61"/>
      <c r="L196" s="82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  <c r="HE196" s="57"/>
      <c r="HF196" s="57"/>
      <c r="HG196" s="57"/>
      <c r="HH196" s="57"/>
      <c r="HI196" s="57"/>
      <c r="HJ196" s="57"/>
      <c r="HK196" s="57"/>
      <c r="HL196" s="57"/>
      <c r="HM196" s="57"/>
      <c r="HN196" s="57"/>
      <c r="HO196" s="57"/>
      <c r="HP196" s="57"/>
      <c r="HQ196" s="57"/>
      <c r="HR196" s="57"/>
      <c r="HS196" s="57"/>
      <c r="HT196" s="57"/>
      <c r="HU196" s="57"/>
      <c r="HV196" s="57"/>
      <c r="HW196" s="57"/>
      <c r="HX196" s="57"/>
      <c r="HY196" s="57"/>
      <c r="HZ196" s="57"/>
      <c r="IA196" s="57"/>
      <c r="IB196" s="57"/>
      <c r="IC196" s="57"/>
      <c r="ID196" s="57"/>
      <c r="IE196" s="57"/>
      <c r="IF196" s="57"/>
      <c r="IG196" s="57"/>
      <c r="IH196" s="57"/>
      <c r="II196" s="57"/>
      <c r="IJ196" s="57"/>
      <c r="IK196" s="57"/>
      <c r="IL196" s="57"/>
      <c r="IM196" s="57"/>
      <c r="IN196" s="57"/>
      <c r="IO196" s="57"/>
      <c r="IP196" s="57"/>
      <c r="IQ196" s="57"/>
      <c r="IR196" s="57"/>
      <c r="IS196" s="57"/>
      <c r="IT196" s="57"/>
      <c r="IU196" s="57"/>
      <c r="IV196" s="57"/>
      <c r="IW196" s="57"/>
      <c r="IX196" s="57"/>
      <c r="IY196" s="57"/>
      <c r="IZ196" s="57"/>
      <c r="JA196" s="57"/>
      <c r="JB196" s="57"/>
      <c r="JC196" s="57"/>
      <c r="JD196" s="57"/>
      <c r="JE196" s="57"/>
      <c r="JF196" s="57"/>
      <c r="JG196" s="57"/>
      <c r="JH196" s="57"/>
      <c r="JI196" s="57"/>
      <c r="JJ196" s="57"/>
      <c r="JK196" s="57"/>
      <c r="JL196" s="57"/>
      <c r="JM196" s="57"/>
      <c r="JN196" s="57"/>
      <c r="JO196" s="57"/>
      <c r="JP196" s="57"/>
      <c r="JQ196" s="57"/>
      <c r="JR196" s="57"/>
      <c r="JS196" s="57"/>
      <c r="JT196" s="57"/>
      <c r="JU196" s="57"/>
      <c r="JV196" s="57"/>
      <c r="JW196" s="57"/>
      <c r="JX196" s="57"/>
      <c r="JY196" s="57"/>
      <c r="JZ196" s="57"/>
      <c r="KA196" s="57"/>
      <c r="KB196" s="57"/>
      <c r="KC196" s="57"/>
      <c r="KD196" s="57"/>
      <c r="KE196" s="57"/>
      <c r="KF196" s="57"/>
      <c r="KG196" s="57"/>
      <c r="KH196" s="57"/>
      <c r="KI196" s="57"/>
      <c r="KJ196" s="57"/>
      <c r="KK196" s="57"/>
      <c r="KL196" s="57"/>
      <c r="KM196" s="57"/>
      <c r="KN196" s="57"/>
      <c r="KO196" s="57"/>
      <c r="KP196" s="57"/>
      <c r="KQ196" s="57"/>
      <c r="KR196" s="57"/>
      <c r="KS196" s="57"/>
      <c r="KT196" s="57"/>
      <c r="KU196" s="57"/>
      <c r="KV196" s="57"/>
      <c r="KW196" s="57"/>
      <c r="KX196" s="57"/>
      <c r="KY196" s="57"/>
      <c r="KZ196" s="57"/>
      <c r="LA196" s="57"/>
      <c r="LB196" s="57"/>
      <c r="LC196" s="57"/>
      <c r="LD196" s="57"/>
      <c r="LE196" s="57"/>
      <c r="LF196" s="57"/>
      <c r="LG196" s="57"/>
      <c r="LH196" s="57"/>
      <c r="LI196" s="57"/>
      <c r="LJ196" s="57"/>
      <c r="LK196" s="57"/>
      <c r="LL196" s="57"/>
      <c r="LM196" s="57"/>
      <c r="LN196" s="57"/>
      <c r="LO196" s="57"/>
      <c r="LP196" s="57"/>
      <c r="LQ196" s="57"/>
      <c r="LR196" s="57"/>
      <c r="LS196" s="57"/>
      <c r="LT196" s="57"/>
      <c r="LU196" s="57"/>
      <c r="LV196" s="57"/>
      <c r="LW196" s="57"/>
      <c r="LX196" s="57"/>
      <c r="LY196" s="57"/>
      <c r="LZ196" s="57"/>
      <c r="MA196" s="57"/>
      <c r="MB196" s="57"/>
      <c r="MC196" s="57"/>
      <c r="MD196" s="57"/>
      <c r="ME196" s="57"/>
      <c r="MF196" s="57"/>
      <c r="MG196" s="57"/>
      <c r="MH196" s="57"/>
      <c r="MI196" s="57"/>
      <c r="MJ196" s="57"/>
      <c r="MK196" s="57"/>
      <c r="ML196" s="57"/>
      <c r="MM196" s="57"/>
      <c r="MN196" s="57"/>
      <c r="MO196" s="57"/>
      <c r="MP196" s="57"/>
      <c r="MQ196" s="57"/>
      <c r="MR196" s="57"/>
      <c r="MS196" s="57"/>
      <c r="MT196" s="57"/>
      <c r="MU196" s="57"/>
      <c r="MV196" s="57"/>
      <c r="MW196" s="57"/>
      <c r="MX196" s="57"/>
      <c r="MY196" s="57"/>
      <c r="MZ196" s="57"/>
      <c r="NA196" s="57"/>
      <c r="NB196" s="57"/>
      <c r="NC196" s="57"/>
      <c r="ND196" s="57"/>
      <c r="NE196" s="57"/>
      <c r="NF196" s="57"/>
      <c r="NG196" s="57"/>
      <c r="NH196" s="57"/>
      <c r="NI196" s="57"/>
      <c r="NJ196" s="57"/>
      <c r="NK196" s="57"/>
      <c r="NL196" s="57"/>
      <c r="NM196" s="57"/>
      <c r="NN196" s="57"/>
      <c r="NO196" s="57"/>
      <c r="NP196" s="57"/>
      <c r="NQ196" s="57"/>
      <c r="NR196" s="57"/>
      <c r="NS196" s="57"/>
      <c r="NT196" s="57"/>
      <c r="NU196" s="57"/>
      <c r="NV196" s="57"/>
      <c r="NW196" s="57"/>
      <c r="NX196" s="57"/>
      <c r="NY196" s="57"/>
      <c r="NZ196" s="57"/>
      <c r="OA196" s="57"/>
      <c r="OB196" s="57"/>
      <c r="OC196" s="57"/>
      <c r="OD196" s="57"/>
      <c r="OE196" s="57"/>
      <c r="OF196" s="57"/>
      <c r="OG196" s="57"/>
      <c r="OH196" s="57"/>
      <c r="OI196" s="57"/>
      <c r="OJ196" s="57"/>
      <c r="OK196" s="57"/>
      <c r="OL196" s="57"/>
      <c r="OM196" s="57"/>
      <c r="ON196" s="57"/>
      <c r="OO196" s="57"/>
      <c r="OP196" s="57"/>
      <c r="OQ196" s="57"/>
      <c r="OR196" s="57"/>
      <c r="OS196" s="57"/>
      <c r="OT196" s="57"/>
      <c r="OU196" s="57"/>
      <c r="OV196" s="57"/>
      <c r="OW196" s="57"/>
      <c r="OX196" s="57"/>
      <c r="OY196" s="57"/>
      <c r="OZ196" s="57"/>
      <c r="PA196" s="57"/>
      <c r="PB196" s="57"/>
      <c r="PC196" s="57"/>
      <c r="PD196" s="57"/>
      <c r="PE196" s="57"/>
      <c r="PF196" s="57"/>
      <c r="PG196" s="57"/>
      <c r="PH196" s="57"/>
      <c r="PI196" s="57"/>
      <c r="PJ196" s="57"/>
      <c r="PK196" s="57"/>
      <c r="PL196" s="57"/>
      <c r="PM196" s="57"/>
      <c r="PN196" s="57"/>
      <c r="PO196" s="57"/>
      <c r="PP196" s="57"/>
      <c r="PQ196" s="57"/>
      <c r="PR196" s="57"/>
      <c r="PS196" s="57"/>
      <c r="PT196" s="57"/>
      <c r="PU196" s="57"/>
      <c r="PV196" s="57"/>
      <c r="PW196" s="57"/>
      <c r="PX196" s="57"/>
      <c r="PY196" s="57"/>
      <c r="PZ196" s="57"/>
      <c r="QA196" s="57"/>
      <c r="QB196" s="57"/>
      <c r="QC196" s="57"/>
      <c r="QD196" s="57"/>
      <c r="QE196" s="57"/>
      <c r="QF196" s="57"/>
      <c r="QG196" s="57"/>
      <c r="QH196" s="57"/>
      <c r="QI196" s="57"/>
      <c r="QJ196" s="57"/>
      <c r="QK196" s="57"/>
      <c r="QL196" s="57"/>
      <c r="QM196" s="57"/>
      <c r="QN196" s="57"/>
      <c r="QO196" s="57"/>
      <c r="QP196" s="57"/>
      <c r="QQ196" s="57"/>
      <c r="QR196" s="57"/>
      <c r="QS196" s="57"/>
      <c r="QT196" s="57"/>
      <c r="QU196" s="57"/>
      <c r="QV196" s="57"/>
      <c r="QW196" s="57"/>
      <c r="QX196" s="57"/>
      <c r="QY196" s="57"/>
      <c r="QZ196" s="57"/>
      <c r="RA196" s="57"/>
      <c r="RB196" s="57"/>
      <c r="RC196" s="57"/>
      <c r="RD196" s="57"/>
      <c r="RE196" s="57"/>
      <c r="RF196" s="57"/>
      <c r="RG196" s="57"/>
      <c r="RH196" s="57"/>
      <c r="RI196" s="57"/>
      <c r="RJ196" s="57"/>
      <c r="RK196" s="57"/>
      <c r="RL196" s="57"/>
      <c r="RM196" s="57"/>
      <c r="RN196" s="57"/>
      <c r="RO196" s="57"/>
      <c r="RP196" s="57"/>
      <c r="RQ196" s="57"/>
      <c r="RR196" s="57"/>
      <c r="RS196" s="57"/>
      <c r="RT196" s="57"/>
      <c r="RU196" s="57"/>
      <c r="RV196" s="57"/>
      <c r="RW196" s="57"/>
      <c r="RX196" s="57"/>
      <c r="RY196" s="57"/>
      <c r="RZ196" s="57"/>
      <c r="SA196" s="57"/>
      <c r="SB196" s="57"/>
      <c r="SC196" s="57"/>
      <c r="SD196" s="57"/>
      <c r="SE196" s="57"/>
      <c r="SF196" s="57"/>
      <c r="SG196" s="57"/>
      <c r="SH196" s="57"/>
      <c r="SI196" s="57"/>
      <c r="SJ196" s="57"/>
      <c r="SK196" s="57"/>
      <c r="SL196" s="57"/>
      <c r="SM196" s="57"/>
      <c r="SN196" s="57"/>
      <c r="SO196" s="57"/>
      <c r="SP196" s="57"/>
      <c r="SQ196" s="57"/>
      <c r="SR196" s="57"/>
      <c r="SS196" s="57"/>
      <c r="ST196" s="57"/>
      <c r="SU196" s="57"/>
      <c r="SV196" s="57"/>
      <c r="SW196" s="57"/>
      <c r="SX196" s="57"/>
      <c r="SY196" s="57"/>
      <c r="SZ196" s="57"/>
      <c r="TA196" s="57"/>
      <c r="TB196" s="57"/>
      <c r="TC196" s="57"/>
      <c r="TD196" s="57"/>
      <c r="TE196" s="57"/>
      <c r="TF196" s="57"/>
      <c r="TG196" s="57"/>
      <c r="TH196" s="57"/>
      <c r="TI196" s="57"/>
      <c r="TJ196" s="57"/>
      <c r="TK196" s="57"/>
      <c r="TL196" s="57"/>
      <c r="TM196" s="57"/>
      <c r="TN196" s="57"/>
      <c r="TO196" s="57"/>
      <c r="TP196" s="57"/>
      <c r="TQ196" s="57"/>
      <c r="TR196" s="57"/>
      <c r="TS196" s="57"/>
      <c r="TT196" s="57"/>
      <c r="TU196" s="57"/>
      <c r="TV196" s="57"/>
      <c r="TW196" s="57"/>
      <c r="TX196" s="57"/>
      <c r="TY196" s="57"/>
      <c r="TZ196" s="57"/>
      <c r="UA196" s="57"/>
      <c r="UB196" s="57"/>
      <c r="UC196" s="57"/>
      <c r="UD196" s="57"/>
      <c r="UE196" s="57"/>
      <c r="UF196" s="57"/>
      <c r="UG196" s="57"/>
      <c r="UH196" s="57"/>
      <c r="UI196" s="57"/>
      <c r="UJ196" s="57"/>
      <c r="UK196" s="57"/>
      <c r="UL196" s="57"/>
      <c r="UM196" s="57"/>
      <c r="UN196" s="57"/>
      <c r="UO196" s="57"/>
      <c r="UP196" s="57"/>
      <c r="UQ196" s="57"/>
      <c r="UR196" s="57"/>
      <c r="US196" s="57"/>
      <c r="UT196" s="57"/>
      <c r="UU196" s="57"/>
      <c r="UV196" s="57"/>
      <c r="UW196" s="57"/>
      <c r="UX196" s="57"/>
      <c r="UY196" s="57"/>
      <c r="UZ196" s="57"/>
      <c r="VA196" s="57"/>
      <c r="VB196" s="57"/>
      <c r="VC196" s="57"/>
      <c r="VD196" s="57"/>
      <c r="VE196" s="57"/>
      <c r="VF196" s="57"/>
      <c r="VG196" s="57"/>
      <c r="VH196" s="57"/>
      <c r="VI196" s="57"/>
      <c r="VJ196" s="57"/>
      <c r="VK196" s="57"/>
      <c r="VL196" s="57"/>
      <c r="VM196" s="57"/>
      <c r="VN196" s="57"/>
      <c r="VO196" s="57"/>
      <c r="VP196" s="57"/>
      <c r="VQ196" s="57"/>
      <c r="VR196" s="57"/>
      <c r="VS196" s="57"/>
      <c r="VT196" s="57"/>
      <c r="VU196" s="57"/>
      <c r="VV196" s="57"/>
      <c r="VW196" s="57"/>
      <c r="VX196" s="57"/>
      <c r="VY196" s="57"/>
      <c r="VZ196" s="57"/>
      <c r="WA196" s="57"/>
      <c r="WB196" s="57"/>
      <c r="WC196" s="57"/>
      <c r="WD196" s="57"/>
      <c r="WE196" s="57"/>
      <c r="WF196" s="57"/>
      <c r="WG196" s="57"/>
      <c r="WH196" s="57"/>
      <c r="WI196" s="57"/>
      <c r="WJ196" s="57"/>
      <c r="WK196" s="57"/>
      <c r="WL196" s="57"/>
      <c r="WM196" s="57"/>
      <c r="WN196" s="57"/>
      <c r="WO196" s="57"/>
      <c r="WP196" s="57"/>
      <c r="WQ196" s="57"/>
      <c r="WR196" s="57"/>
      <c r="WS196" s="57"/>
      <c r="WT196" s="57"/>
      <c r="WU196" s="57"/>
      <c r="WV196" s="57"/>
      <c r="WW196" s="57"/>
      <c r="WX196" s="57"/>
      <c r="WY196" s="57"/>
      <c r="WZ196" s="57"/>
      <c r="XA196" s="57"/>
      <c r="XB196" s="57"/>
      <c r="XC196" s="57"/>
      <c r="XD196" s="57"/>
      <c r="XE196" s="57"/>
      <c r="XF196" s="57"/>
      <c r="XG196" s="57"/>
      <c r="XH196" s="57"/>
      <c r="XI196" s="57"/>
      <c r="XJ196" s="57"/>
      <c r="XK196" s="57"/>
      <c r="XL196" s="57"/>
      <c r="XM196" s="57"/>
      <c r="XN196" s="57"/>
      <c r="XO196" s="57"/>
      <c r="XP196" s="57"/>
      <c r="XQ196" s="57"/>
      <c r="XR196" s="57"/>
      <c r="XS196" s="57"/>
      <c r="XT196" s="57"/>
      <c r="XU196" s="57"/>
      <c r="XV196" s="57"/>
      <c r="XW196" s="57"/>
      <c r="XX196" s="57"/>
      <c r="XY196" s="57"/>
      <c r="XZ196" s="57"/>
      <c r="YA196" s="57"/>
      <c r="YB196" s="57"/>
      <c r="YC196" s="57"/>
      <c r="YD196" s="57"/>
      <c r="YE196" s="57"/>
      <c r="YF196" s="57"/>
      <c r="YG196" s="57"/>
      <c r="YH196" s="57"/>
      <c r="YI196" s="57"/>
      <c r="YJ196" s="57"/>
      <c r="YK196" s="57"/>
      <c r="YL196" s="57"/>
      <c r="YM196" s="57"/>
      <c r="YN196" s="57"/>
      <c r="YO196" s="57"/>
      <c r="YP196" s="57"/>
      <c r="YQ196" s="57"/>
      <c r="YR196" s="57"/>
    </row>
    <row r="197" spans="1:668" s="73" customFormat="1" ht="15.75" x14ac:dyDescent="0.25">
      <c r="A197" s="57"/>
      <c r="B197" s="2"/>
      <c r="C197" s="2"/>
      <c r="D197" s="1"/>
      <c r="E197" s="1"/>
      <c r="F197" s="61"/>
      <c r="G197" s="61"/>
      <c r="H197" s="61"/>
      <c r="I197" s="61"/>
      <c r="J197" s="61"/>
      <c r="K197" s="61"/>
      <c r="L197" s="82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  <c r="IS197" s="57"/>
      <c r="IT197" s="57"/>
      <c r="IU197" s="57"/>
      <c r="IV197" s="57"/>
      <c r="IW197" s="57"/>
      <c r="IX197" s="57"/>
      <c r="IY197" s="57"/>
      <c r="IZ197" s="57"/>
      <c r="JA197" s="57"/>
      <c r="JB197" s="57"/>
      <c r="JC197" s="57"/>
      <c r="JD197" s="57"/>
      <c r="JE197" s="57"/>
      <c r="JF197" s="57"/>
      <c r="JG197" s="57"/>
      <c r="JH197" s="57"/>
      <c r="JI197" s="57"/>
      <c r="JJ197" s="57"/>
      <c r="JK197" s="57"/>
      <c r="JL197" s="57"/>
      <c r="JM197" s="57"/>
      <c r="JN197" s="57"/>
      <c r="JO197" s="57"/>
      <c r="JP197" s="57"/>
      <c r="JQ197" s="57"/>
      <c r="JR197" s="57"/>
      <c r="JS197" s="57"/>
      <c r="JT197" s="57"/>
      <c r="JU197" s="57"/>
      <c r="JV197" s="57"/>
      <c r="JW197" s="57"/>
      <c r="JX197" s="57"/>
      <c r="JY197" s="57"/>
      <c r="JZ197" s="57"/>
      <c r="KA197" s="57"/>
      <c r="KB197" s="57"/>
      <c r="KC197" s="57"/>
      <c r="KD197" s="57"/>
      <c r="KE197" s="57"/>
      <c r="KF197" s="57"/>
      <c r="KG197" s="57"/>
      <c r="KH197" s="57"/>
      <c r="KI197" s="57"/>
      <c r="KJ197" s="57"/>
      <c r="KK197" s="57"/>
      <c r="KL197" s="57"/>
      <c r="KM197" s="57"/>
      <c r="KN197" s="57"/>
      <c r="KO197" s="57"/>
      <c r="KP197" s="57"/>
      <c r="KQ197" s="57"/>
      <c r="KR197" s="57"/>
      <c r="KS197" s="57"/>
      <c r="KT197" s="57"/>
      <c r="KU197" s="57"/>
      <c r="KV197" s="57"/>
      <c r="KW197" s="57"/>
      <c r="KX197" s="57"/>
      <c r="KY197" s="57"/>
      <c r="KZ197" s="57"/>
      <c r="LA197" s="57"/>
      <c r="LB197" s="57"/>
      <c r="LC197" s="57"/>
      <c r="LD197" s="57"/>
      <c r="LE197" s="57"/>
      <c r="LF197" s="57"/>
      <c r="LG197" s="57"/>
      <c r="LH197" s="57"/>
      <c r="LI197" s="57"/>
      <c r="LJ197" s="57"/>
      <c r="LK197" s="57"/>
      <c r="LL197" s="57"/>
      <c r="LM197" s="57"/>
      <c r="LN197" s="57"/>
      <c r="LO197" s="57"/>
      <c r="LP197" s="57"/>
      <c r="LQ197" s="57"/>
      <c r="LR197" s="57"/>
      <c r="LS197" s="57"/>
      <c r="LT197" s="57"/>
      <c r="LU197" s="57"/>
      <c r="LV197" s="57"/>
      <c r="LW197" s="57"/>
      <c r="LX197" s="57"/>
      <c r="LY197" s="57"/>
      <c r="LZ197" s="57"/>
      <c r="MA197" s="57"/>
      <c r="MB197" s="57"/>
      <c r="MC197" s="57"/>
      <c r="MD197" s="57"/>
      <c r="ME197" s="57"/>
      <c r="MF197" s="57"/>
      <c r="MG197" s="57"/>
      <c r="MH197" s="57"/>
      <c r="MI197" s="57"/>
      <c r="MJ197" s="57"/>
      <c r="MK197" s="57"/>
      <c r="ML197" s="57"/>
      <c r="MM197" s="57"/>
      <c r="MN197" s="57"/>
      <c r="MO197" s="57"/>
      <c r="MP197" s="57"/>
      <c r="MQ197" s="57"/>
      <c r="MR197" s="57"/>
      <c r="MS197" s="57"/>
      <c r="MT197" s="57"/>
      <c r="MU197" s="57"/>
      <c r="MV197" s="57"/>
      <c r="MW197" s="57"/>
      <c r="MX197" s="57"/>
      <c r="MY197" s="57"/>
      <c r="MZ197" s="57"/>
      <c r="NA197" s="57"/>
      <c r="NB197" s="57"/>
      <c r="NC197" s="57"/>
      <c r="ND197" s="57"/>
      <c r="NE197" s="57"/>
      <c r="NF197" s="57"/>
      <c r="NG197" s="57"/>
      <c r="NH197" s="57"/>
      <c r="NI197" s="57"/>
      <c r="NJ197" s="57"/>
      <c r="NK197" s="57"/>
      <c r="NL197" s="57"/>
      <c r="NM197" s="57"/>
      <c r="NN197" s="57"/>
      <c r="NO197" s="57"/>
      <c r="NP197" s="57"/>
      <c r="NQ197" s="57"/>
      <c r="NR197" s="57"/>
      <c r="NS197" s="57"/>
      <c r="NT197" s="57"/>
      <c r="NU197" s="57"/>
      <c r="NV197" s="57"/>
      <c r="NW197" s="57"/>
      <c r="NX197" s="57"/>
      <c r="NY197" s="57"/>
      <c r="NZ197" s="57"/>
      <c r="OA197" s="57"/>
      <c r="OB197" s="57"/>
      <c r="OC197" s="57"/>
      <c r="OD197" s="57"/>
      <c r="OE197" s="57"/>
      <c r="OF197" s="57"/>
      <c r="OG197" s="57"/>
      <c r="OH197" s="57"/>
      <c r="OI197" s="57"/>
      <c r="OJ197" s="57"/>
      <c r="OK197" s="57"/>
      <c r="OL197" s="57"/>
      <c r="OM197" s="57"/>
      <c r="ON197" s="57"/>
      <c r="OO197" s="57"/>
      <c r="OP197" s="57"/>
      <c r="OQ197" s="57"/>
      <c r="OR197" s="57"/>
      <c r="OS197" s="57"/>
      <c r="OT197" s="57"/>
      <c r="OU197" s="57"/>
      <c r="OV197" s="57"/>
      <c r="OW197" s="57"/>
      <c r="OX197" s="57"/>
      <c r="OY197" s="57"/>
      <c r="OZ197" s="57"/>
      <c r="PA197" s="57"/>
      <c r="PB197" s="57"/>
      <c r="PC197" s="57"/>
      <c r="PD197" s="57"/>
      <c r="PE197" s="57"/>
      <c r="PF197" s="57"/>
      <c r="PG197" s="57"/>
      <c r="PH197" s="57"/>
      <c r="PI197" s="57"/>
      <c r="PJ197" s="57"/>
      <c r="PK197" s="57"/>
      <c r="PL197" s="57"/>
      <c r="PM197" s="57"/>
      <c r="PN197" s="57"/>
      <c r="PO197" s="57"/>
      <c r="PP197" s="57"/>
      <c r="PQ197" s="57"/>
      <c r="PR197" s="57"/>
      <c r="PS197" s="57"/>
      <c r="PT197" s="57"/>
      <c r="PU197" s="57"/>
      <c r="PV197" s="57"/>
      <c r="PW197" s="57"/>
      <c r="PX197" s="57"/>
      <c r="PY197" s="57"/>
      <c r="PZ197" s="57"/>
      <c r="QA197" s="57"/>
      <c r="QB197" s="57"/>
      <c r="QC197" s="57"/>
      <c r="QD197" s="57"/>
      <c r="QE197" s="57"/>
      <c r="QF197" s="57"/>
      <c r="QG197" s="57"/>
      <c r="QH197" s="57"/>
      <c r="QI197" s="57"/>
      <c r="QJ197" s="57"/>
      <c r="QK197" s="57"/>
      <c r="QL197" s="57"/>
      <c r="QM197" s="57"/>
      <c r="QN197" s="57"/>
      <c r="QO197" s="57"/>
      <c r="QP197" s="57"/>
      <c r="QQ197" s="57"/>
      <c r="QR197" s="57"/>
      <c r="QS197" s="57"/>
      <c r="QT197" s="57"/>
      <c r="QU197" s="57"/>
      <c r="QV197" s="57"/>
      <c r="QW197" s="57"/>
      <c r="QX197" s="57"/>
      <c r="QY197" s="57"/>
      <c r="QZ197" s="57"/>
      <c r="RA197" s="57"/>
      <c r="RB197" s="57"/>
      <c r="RC197" s="57"/>
      <c r="RD197" s="57"/>
      <c r="RE197" s="57"/>
      <c r="RF197" s="57"/>
      <c r="RG197" s="57"/>
      <c r="RH197" s="57"/>
      <c r="RI197" s="57"/>
      <c r="RJ197" s="57"/>
      <c r="RK197" s="57"/>
      <c r="RL197" s="57"/>
      <c r="RM197" s="57"/>
      <c r="RN197" s="57"/>
      <c r="RO197" s="57"/>
      <c r="RP197" s="57"/>
      <c r="RQ197" s="57"/>
      <c r="RR197" s="57"/>
      <c r="RS197" s="57"/>
      <c r="RT197" s="57"/>
      <c r="RU197" s="57"/>
      <c r="RV197" s="57"/>
      <c r="RW197" s="57"/>
      <c r="RX197" s="57"/>
      <c r="RY197" s="57"/>
      <c r="RZ197" s="57"/>
      <c r="SA197" s="57"/>
      <c r="SB197" s="57"/>
      <c r="SC197" s="57"/>
      <c r="SD197" s="57"/>
      <c r="SE197" s="57"/>
      <c r="SF197" s="57"/>
      <c r="SG197" s="57"/>
      <c r="SH197" s="57"/>
      <c r="SI197" s="57"/>
      <c r="SJ197" s="57"/>
      <c r="SK197" s="57"/>
      <c r="SL197" s="57"/>
      <c r="SM197" s="57"/>
      <c r="SN197" s="57"/>
      <c r="SO197" s="57"/>
      <c r="SP197" s="57"/>
      <c r="SQ197" s="57"/>
      <c r="SR197" s="57"/>
      <c r="SS197" s="57"/>
      <c r="ST197" s="57"/>
      <c r="SU197" s="57"/>
      <c r="SV197" s="57"/>
      <c r="SW197" s="57"/>
      <c r="SX197" s="57"/>
      <c r="SY197" s="57"/>
      <c r="SZ197" s="57"/>
      <c r="TA197" s="57"/>
      <c r="TB197" s="57"/>
      <c r="TC197" s="57"/>
      <c r="TD197" s="57"/>
      <c r="TE197" s="57"/>
      <c r="TF197" s="57"/>
      <c r="TG197" s="57"/>
      <c r="TH197" s="57"/>
      <c r="TI197" s="57"/>
      <c r="TJ197" s="57"/>
      <c r="TK197" s="57"/>
      <c r="TL197" s="57"/>
      <c r="TM197" s="57"/>
      <c r="TN197" s="57"/>
      <c r="TO197" s="57"/>
      <c r="TP197" s="57"/>
      <c r="TQ197" s="57"/>
      <c r="TR197" s="57"/>
      <c r="TS197" s="57"/>
      <c r="TT197" s="57"/>
      <c r="TU197" s="57"/>
      <c r="TV197" s="57"/>
      <c r="TW197" s="57"/>
      <c r="TX197" s="57"/>
      <c r="TY197" s="57"/>
      <c r="TZ197" s="57"/>
      <c r="UA197" s="57"/>
      <c r="UB197" s="57"/>
      <c r="UC197" s="57"/>
      <c r="UD197" s="57"/>
      <c r="UE197" s="57"/>
      <c r="UF197" s="57"/>
      <c r="UG197" s="57"/>
      <c r="UH197" s="57"/>
      <c r="UI197" s="57"/>
      <c r="UJ197" s="57"/>
      <c r="UK197" s="57"/>
      <c r="UL197" s="57"/>
      <c r="UM197" s="57"/>
      <c r="UN197" s="57"/>
      <c r="UO197" s="57"/>
      <c r="UP197" s="57"/>
      <c r="UQ197" s="57"/>
      <c r="UR197" s="57"/>
      <c r="US197" s="57"/>
      <c r="UT197" s="57"/>
      <c r="UU197" s="57"/>
      <c r="UV197" s="57"/>
      <c r="UW197" s="57"/>
      <c r="UX197" s="57"/>
      <c r="UY197" s="57"/>
      <c r="UZ197" s="57"/>
      <c r="VA197" s="57"/>
      <c r="VB197" s="57"/>
      <c r="VC197" s="57"/>
      <c r="VD197" s="57"/>
      <c r="VE197" s="57"/>
      <c r="VF197" s="57"/>
      <c r="VG197" s="57"/>
      <c r="VH197" s="57"/>
      <c r="VI197" s="57"/>
      <c r="VJ197" s="57"/>
      <c r="VK197" s="57"/>
      <c r="VL197" s="57"/>
      <c r="VM197" s="57"/>
      <c r="VN197" s="57"/>
      <c r="VO197" s="57"/>
      <c r="VP197" s="57"/>
      <c r="VQ197" s="57"/>
      <c r="VR197" s="57"/>
      <c r="VS197" s="57"/>
      <c r="VT197" s="57"/>
      <c r="VU197" s="57"/>
      <c r="VV197" s="57"/>
      <c r="VW197" s="57"/>
      <c r="VX197" s="57"/>
      <c r="VY197" s="57"/>
      <c r="VZ197" s="57"/>
      <c r="WA197" s="57"/>
      <c r="WB197" s="57"/>
      <c r="WC197" s="57"/>
      <c r="WD197" s="57"/>
      <c r="WE197" s="57"/>
      <c r="WF197" s="57"/>
      <c r="WG197" s="57"/>
      <c r="WH197" s="57"/>
      <c r="WI197" s="57"/>
      <c r="WJ197" s="57"/>
      <c r="WK197" s="57"/>
      <c r="WL197" s="57"/>
      <c r="WM197" s="57"/>
      <c r="WN197" s="57"/>
      <c r="WO197" s="57"/>
      <c r="WP197" s="57"/>
      <c r="WQ197" s="57"/>
      <c r="WR197" s="57"/>
      <c r="WS197" s="57"/>
      <c r="WT197" s="57"/>
      <c r="WU197" s="57"/>
      <c r="WV197" s="57"/>
      <c r="WW197" s="57"/>
      <c r="WX197" s="57"/>
      <c r="WY197" s="57"/>
      <c r="WZ197" s="57"/>
      <c r="XA197" s="57"/>
      <c r="XB197" s="57"/>
      <c r="XC197" s="57"/>
      <c r="XD197" s="57"/>
      <c r="XE197" s="57"/>
      <c r="XF197" s="57"/>
      <c r="XG197" s="57"/>
      <c r="XH197" s="57"/>
      <c r="XI197" s="57"/>
      <c r="XJ197" s="57"/>
      <c r="XK197" s="57"/>
      <c r="XL197" s="57"/>
      <c r="XM197" s="57"/>
      <c r="XN197" s="57"/>
      <c r="XO197" s="57"/>
      <c r="XP197" s="57"/>
      <c r="XQ197" s="57"/>
      <c r="XR197" s="57"/>
      <c r="XS197" s="57"/>
      <c r="XT197" s="57"/>
      <c r="XU197" s="57"/>
      <c r="XV197" s="57"/>
      <c r="XW197" s="57"/>
      <c r="XX197" s="57"/>
      <c r="XY197" s="57"/>
      <c r="XZ197" s="57"/>
      <c r="YA197" s="57"/>
      <c r="YB197" s="57"/>
      <c r="YC197" s="57"/>
      <c r="YD197" s="57"/>
      <c r="YE197" s="57"/>
      <c r="YF197" s="57"/>
      <c r="YG197" s="57"/>
      <c r="YH197" s="57"/>
      <c r="YI197" s="57"/>
      <c r="YJ197" s="57"/>
      <c r="YK197" s="57"/>
      <c r="YL197" s="57"/>
      <c r="YM197" s="57"/>
      <c r="YN197" s="57"/>
      <c r="YO197" s="57"/>
      <c r="YP197" s="57"/>
      <c r="YQ197" s="57"/>
      <c r="YR197" s="57"/>
    </row>
    <row r="198" spans="1:668" s="73" customFormat="1" ht="15.75" x14ac:dyDescent="0.25">
      <c r="A198" s="57"/>
      <c r="B198" s="2"/>
      <c r="C198" s="2"/>
      <c r="D198" s="1"/>
      <c r="E198" s="1"/>
      <c r="F198" s="61"/>
      <c r="G198" s="61"/>
      <c r="H198" s="61"/>
      <c r="I198" s="61"/>
      <c r="J198" s="61"/>
      <c r="K198" s="61"/>
      <c r="L198" s="82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  <c r="IT198" s="57"/>
      <c r="IU198" s="57"/>
      <c r="IV198" s="57"/>
      <c r="IW198" s="57"/>
      <c r="IX198" s="57"/>
      <c r="IY198" s="57"/>
      <c r="IZ198" s="57"/>
      <c r="JA198" s="57"/>
      <c r="JB198" s="57"/>
      <c r="JC198" s="57"/>
      <c r="JD198" s="57"/>
      <c r="JE198" s="57"/>
      <c r="JF198" s="57"/>
      <c r="JG198" s="57"/>
      <c r="JH198" s="57"/>
      <c r="JI198" s="57"/>
      <c r="JJ198" s="57"/>
      <c r="JK198" s="57"/>
      <c r="JL198" s="57"/>
      <c r="JM198" s="57"/>
      <c r="JN198" s="57"/>
      <c r="JO198" s="57"/>
      <c r="JP198" s="57"/>
      <c r="JQ198" s="57"/>
      <c r="JR198" s="57"/>
      <c r="JS198" s="57"/>
      <c r="JT198" s="57"/>
      <c r="JU198" s="57"/>
      <c r="JV198" s="57"/>
      <c r="JW198" s="57"/>
      <c r="JX198" s="57"/>
      <c r="JY198" s="57"/>
      <c r="JZ198" s="57"/>
      <c r="KA198" s="57"/>
      <c r="KB198" s="57"/>
      <c r="KC198" s="57"/>
      <c r="KD198" s="57"/>
      <c r="KE198" s="57"/>
      <c r="KF198" s="57"/>
      <c r="KG198" s="57"/>
      <c r="KH198" s="57"/>
      <c r="KI198" s="57"/>
      <c r="KJ198" s="57"/>
      <c r="KK198" s="57"/>
      <c r="KL198" s="57"/>
      <c r="KM198" s="57"/>
      <c r="KN198" s="57"/>
      <c r="KO198" s="57"/>
      <c r="KP198" s="57"/>
      <c r="KQ198" s="57"/>
      <c r="KR198" s="57"/>
      <c r="KS198" s="57"/>
      <c r="KT198" s="57"/>
      <c r="KU198" s="57"/>
      <c r="KV198" s="57"/>
      <c r="KW198" s="57"/>
      <c r="KX198" s="57"/>
      <c r="KY198" s="57"/>
      <c r="KZ198" s="57"/>
      <c r="LA198" s="57"/>
      <c r="LB198" s="57"/>
      <c r="LC198" s="57"/>
      <c r="LD198" s="57"/>
      <c r="LE198" s="57"/>
      <c r="LF198" s="57"/>
      <c r="LG198" s="57"/>
      <c r="LH198" s="57"/>
      <c r="LI198" s="57"/>
      <c r="LJ198" s="57"/>
      <c r="LK198" s="57"/>
      <c r="LL198" s="57"/>
      <c r="LM198" s="57"/>
      <c r="LN198" s="57"/>
      <c r="LO198" s="57"/>
      <c r="LP198" s="57"/>
      <c r="LQ198" s="57"/>
      <c r="LR198" s="57"/>
      <c r="LS198" s="57"/>
      <c r="LT198" s="57"/>
      <c r="LU198" s="57"/>
      <c r="LV198" s="57"/>
      <c r="LW198" s="57"/>
      <c r="LX198" s="57"/>
      <c r="LY198" s="57"/>
      <c r="LZ198" s="57"/>
      <c r="MA198" s="57"/>
      <c r="MB198" s="57"/>
      <c r="MC198" s="57"/>
      <c r="MD198" s="57"/>
      <c r="ME198" s="57"/>
      <c r="MF198" s="57"/>
      <c r="MG198" s="57"/>
      <c r="MH198" s="57"/>
      <c r="MI198" s="57"/>
      <c r="MJ198" s="57"/>
      <c r="MK198" s="57"/>
      <c r="ML198" s="57"/>
      <c r="MM198" s="57"/>
      <c r="MN198" s="57"/>
      <c r="MO198" s="57"/>
      <c r="MP198" s="57"/>
      <c r="MQ198" s="57"/>
      <c r="MR198" s="57"/>
      <c r="MS198" s="57"/>
      <c r="MT198" s="57"/>
      <c r="MU198" s="57"/>
      <c r="MV198" s="57"/>
      <c r="MW198" s="57"/>
      <c r="MX198" s="57"/>
      <c r="MY198" s="57"/>
      <c r="MZ198" s="57"/>
      <c r="NA198" s="57"/>
      <c r="NB198" s="57"/>
      <c r="NC198" s="57"/>
      <c r="ND198" s="57"/>
      <c r="NE198" s="57"/>
      <c r="NF198" s="57"/>
      <c r="NG198" s="57"/>
      <c r="NH198" s="57"/>
      <c r="NI198" s="57"/>
      <c r="NJ198" s="57"/>
      <c r="NK198" s="57"/>
      <c r="NL198" s="57"/>
      <c r="NM198" s="57"/>
      <c r="NN198" s="57"/>
      <c r="NO198" s="57"/>
      <c r="NP198" s="57"/>
      <c r="NQ198" s="57"/>
      <c r="NR198" s="57"/>
      <c r="NS198" s="57"/>
      <c r="NT198" s="57"/>
      <c r="NU198" s="57"/>
      <c r="NV198" s="57"/>
      <c r="NW198" s="57"/>
      <c r="NX198" s="57"/>
      <c r="NY198" s="57"/>
      <c r="NZ198" s="57"/>
      <c r="OA198" s="57"/>
      <c r="OB198" s="57"/>
      <c r="OC198" s="57"/>
      <c r="OD198" s="57"/>
      <c r="OE198" s="57"/>
      <c r="OF198" s="57"/>
      <c r="OG198" s="57"/>
      <c r="OH198" s="57"/>
      <c r="OI198" s="57"/>
      <c r="OJ198" s="57"/>
      <c r="OK198" s="57"/>
      <c r="OL198" s="57"/>
      <c r="OM198" s="57"/>
      <c r="ON198" s="57"/>
      <c r="OO198" s="57"/>
      <c r="OP198" s="57"/>
      <c r="OQ198" s="57"/>
      <c r="OR198" s="57"/>
      <c r="OS198" s="57"/>
      <c r="OT198" s="57"/>
      <c r="OU198" s="57"/>
      <c r="OV198" s="57"/>
      <c r="OW198" s="57"/>
      <c r="OX198" s="57"/>
      <c r="OY198" s="57"/>
      <c r="OZ198" s="57"/>
      <c r="PA198" s="57"/>
      <c r="PB198" s="57"/>
      <c r="PC198" s="57"/>
      <c r="PD198" s="57"/>
      <c r="PE198" s="57"/>
      <c r="PF198" s="57"/>
      <c r="PG198" s="57"/>
      <c r="PH198" s="57"/>
      <c r="PI198" s="57"/>
      <c r="PJ198" s="57"/>
      <c r="PK198" s="57"/>
      <c r="PL198" s="57"/>
      <c r="PM198" s="57"/>
      <c r="PN198" s="57"/>
      <c r="PO198" s="57"/>
      <c r="PP198" s="57"/>
      <c r="PQ198" s="57"/>
      <c r="PR198" s="57"/>
      <c r="PS198" s="57"/>
      <c r="PT198" s="57"/>
      <c r="PU198" s="57"/>
      <c r="PV198" s="57"/>
      <c r="PW198" s="57"/>
      <c r="PX198" s="57"/>
      <c r="PY198" s="57"/>
      <c r="PZ198" s="57"/>
      <c r="QA198" s="57"/>
      <c r="QB198" s="57"/>
      <c r="QC198" s="57"/>
      <c r="QD198" s="57"/>
      <c r="QE198" s="57"/>
      <c r="QF198" s="57"/>
      <c r="QG198" s="57"/>
      <c r="QH198" s="57"/>
      <c r="QI198" s="57"/>
      <c r="QJ198" s="57"/>
      <c r="QK198" s="57"/>
      <c r="QL198" s="57"/>
      <c r="QM198" s="57"/>
      <c r="QN198" s="57"/>
      <c r="QO198" s="57"/>
      <c r="QP198" s="57"/>
      <c r="QQ198" s="57"/>
      <c r="QR198" s="57"/>
      <c r="QS198" s="57"/>
      <c r="QT198" s="57"/>
      <c r="QU198" s="57"/>
      <c r="QV198" s="57"/>
      <c r="QW198" s="57"/>
      <c r="QX198" s="57"/>
      <c r="QY198" s="57"/>
      <c r="QZ198" s="57"/>
      <c r="RA198" s="57"/>
      <c r="RB198" s="57"/>
      <c r="RC198" s="57"/>
      <c r="RD198" s="57"/>
      <c r="RE198" s="57"/>
      <c r="RF198" s="57"/>
      <c r="RG198" s="57"/>
      <c r="RH198" s="57"/>
      <c r="RI198" s="57"/>
      <c r="RJ198" s="57"/>
      <c r="RK198" s="57"/>
      <c r="RL198" s="57"/>
      <c r="RM198" s="57"/>
      <c r="RN198" s="57"/>
      <c r="RO198" s="57"/>
      <c r="RP198" s="57"/>
      <c r="RQ198" s="57"/>
      <c r="RR198" s="57"/>
      <c r="RS198" s="57"/>
      <c r="RT198" s="57"/>
      <c r="RU198" s="57"/>
      <c r="RV198" s="57"/>
      <c r="RW198" s="57"/>
      <c r="RX198" s="57"/>
      <c r="RY198" s="57"/>
      <c r="RZ198" s="57"/>
      <c r="SA198" s="57"/>
      <c r="SB198" s="57"/>
      <c r="SC198" s="57"/>
      <c r="SD198" s="57"/>
      <c r="SE198" s="57"/>
      <c r="SF198" s="57"/>
      <c r="SG198" s="57"/>
      <c r="SH198" s="57"/>
      <c r="SI198" s="57"/>
      <c r="SJ198" s="57"/>
      <c r="SK198" s="57"/>
      <c r="SL198" s="57"/>
      <c r="SM198" s="57"/>
      <c r="SN198" s="57"/>
      <c r="SO198" s="57"/>
      <c r="SP198" s="57"/>
      <c r="SQ198" s="57"/>
      <c r="SR198" s="57"/>
      <c r="SS198" s="57"/>
      <c r="ST198" s="57"/>
      <c r="SU198" s="57"/>
      <c r="SV198" s="57"/>
      <c r="SW198" s="57"/>
      <c r="SX198" s="57"/>
      <c r="SY198" s="57"/>
      <c r="SZ198" s="57"/>
      <c r="TA198" s="57"/>
      <c r="TB198" s="57"/>
      <c r="TC198" s="57"/>
      <c r="TD198" s="57"/>
      <c r="TE198" s="57"/>
      <c r="TF198" s="57"/>
      <c r="TG198" s="57"/>
      <c r="TH198" s="57"/>
      <c r="TI198" s="57"/>
      <c r="TJ198" s="57"/>
      <c r="TK198" s="57"/>
      <c r="TL198" s="57"/>
      <c r="TM198" s="57"/>
      <c r="TN198" s="57"/>
      <c r="TO198" s="57"/>
      <c r="TP198" s="57"/>
      <c r="TQ198" s="57"/>
      <c r="TR198" s="57"/>
      <c r="TS198" s="57"/>
      <c r="TT198" s="57"/>
      <c r="TU198" s="57"/>
      <c r="TV198" s="57"/>
      <c r="TW198" s="57"/>
      <c r="TX198" s="57"/>
      <c r="TY198" s="57"/>
      <c r="TZ198" s="57"/>
      <c r="UA198" s="57"/>
      <c r="UB198" s="57"/>
      <c r="UC198" s="57"/>
      <c r="UD198" s="57"/>
      <c r="UE198" s="57"/>
      <c r="UF198" s="57"/>
      <c r="UG198" s="57"/>
      <c r="UH198" s="57"/>
      <c r="UI198" s="57"/>
      <c r="UJ198" s="57"/>
      <c r="UK198" s="57"/>
      <c r="UL198" s="57"/>
      <c r="UM198" s="57"/>
      <c r="UN198" s="57"/>
      <c r="UO198" s="57"/>
      <c r="UP198" s="57"/>
      <c r="UQ198" s="57"/>
      <c r="UR198" s="57"/>
      <c r="US198" s="57"/>
      <c r="UT198" s="57"/>
      <c r="UU198" s="57"/>
      <c r="UV198" s="57"/>
      <c r="UW198" s="57"/>
      <c r="UX198" s="57"/>
      <c r="UY198" s="57"/>
      <c r="UZ198" s="57"/>
      <c r="VA198" s="57"/>
      <c r="VB198" s="57"/>
      <c r="VC198" s="57"/>
      <c r="VD198" s="57"/>
      <c r="VE198" s="57"/>
      <c r="VF198" s="57"/>
      <c r="VG198" s="57"/>
      <c r="VH198" s="57"/>
      <c r="VI198" s="57"/>
      <c r="VJ198" s="57"/>
      <c r="VK198" s="57"/>
      <c r="VL198" s="57"/>
      <c r="VM198" s="57"/>
      <c r="VN198" s="57"/>
      <c r="VO198" s="57"/>
      <c r="VP198" s="57"/>
      <c r="VQ198" s="57"/>
      <c r="VR198" s="57"/>
      <c r="VS198" s="57"/>
      <c r="VT198" s="57"/>
      <c r="VU198" s="57"/>
      <c r="VV198" s="57"/>
      <c r="VW198" s="57"/>
      <c r="VX198" s="57"/>
      <c r="VY198" s="57"/>
      <c r="VZ198" s="57"/>
      <c r="WA198" s="57"/>
      <c r="WB198" s="57"/>
      <c r="WC198" s="57"/>
      <c r="WD198" s="57"/>
      <c r="WE198" s="57"/>
      <c r="WF198" s="57"/>
      <c r="WG198" s="57"/>
      <c r="WH198" s="57"/>
      <c r="WI198" s="57"/>
      <c r="WJ198" s="57"/>
      <c r="WK198" s="57"/>
      <c r="WL198" s="57"/>
      <c r="WM198" s="57"/>
      <c r="WN198" s="57"/>
      <c r="WO198" s="57"/>
      <c r="WP198" s="57"/>
      <c r="WQ198" s="57"/>
      <c r="WR198" s="57"/>
      <c r="WS198" s="57"/>
      <c r="WT198" s="57"/>
      <c r="WU198" s="57"/>
      <c r="WV198" s="57"/>
      <c r="WW198" s="57"/>
      <c r="WX198" s="57"/>
      <c r="WY198" s="57"/>
      <c r="WZ198" s="57"/>
      <c r="XA198" s="57"/>
      <c r="XB198" s="57"/>
      <c r="XC198" s="57"/>
      <c r="XD198" s="57"/>
      <c r="XE198" s="57"/>
      <c r="XF198" s="57"/>
      <c r="XG198" s="57"/>
      <c r="XH198" s="57"/>
      <c r="XI198" s="57"/>
      <c r="XJ198" s="57"/>
      <c r="XK198" s="57"/>
      <c r="XL198" s="57"/>
      <c r="XM198" s="57"/>
      <c r="XN198" s="57"/>
      <c r="XO198" s="57"/>
      <c r="XP198" s="57"/>
      <c r="XQ198" s="57"/>
      <c r="XR198" s="57"/>
      <c r="XS198" s="57"/>
      <c r="XT198" s="57"/>
      <c r="XU198" s="57"/>
      <c r="XV198" s="57"/>
      <c r="XW198" s="57"/>
      <c r="XX198" s="57"/>
      <c r="XY198" s="57"/>
      <c r="XZ198" s="57"/>
      <c r="YA198" s="57"/>
      <c r="YB198" s="57"/>
      <c r="YC198" s="57"/>
      <c r="YD198" s="57"/>
      <c r="YE198" s="57"/>
      <c r="YF198" s="57"/>
      <c r="YG198" s="57"/>
      <c r="YH198" s="57"/>
      <c r="YI198" s="57"/>
      <c r="YJ198" s="57"/>
      <c r="YK198" s="57"/>
      <c r="YL198" s="57"/>
      <c r="YM198" s="57"/>
      <c r="YN198" s="57"/>
      <c r="YO198" s="57"/>
      <c r="YP198" s="57"/>
      <c r="YQ198" s="57"/>
      <c r="YR198" s="57"/>
    </row>
    <row r="199" spans="1:668" s="73" customFormat="1" ht="15.75" x14ac:dyDescent="0.25">
      <c r="A199" s="57"/>
      <c r="B199" s="2"/>
      <c r="C199" s="2"/>
      <c r="D199" s="1"/>
      <c r="E199" s="1"/>
      <c r="F199" s="61"/>
      <c r="G199" s="61"/>
      <c r="H199" s="61"/>
      <c r="I199" s="61"/>
      <c r="J199" s="61"/>
      <c r="K199" s="61"/>
      <c r="L199" s="82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  <c r="HE199" s="57"/>
      <c r="HF199" s="57"/>
      <c r="HG199" s="57"/>
      <c r="HH199" s="57"/>
      <c r="HI199" s="57"/>
      <c r="HJ199" s="57"/>
      <c r="HK199" s="57"/>
      <c r="HL199" s="57"/>
      <c r="HM199" s="57"/>
      <c r="HN199" s="57"/>
      <c r="HO199" s="57"/>
      <c r="HP199" s="57"/>
      <c r="HQ199" s="57"/>
      <c r="HR199" s="57"/>
      <c r="HS199" s="57"/>
      <c r="HT199" s="57"/>
      <c r="HU199" s="57"/>
      <c r="HV199" s="57"/>
      <c r="HW199" s="57"/>
      <c r="HX199" s="57"/>
      <c r="HY199" s="57"/>
      <c r="HZ199" s="57"/>
      <c r="IA199" s="57"/>
      <c r="IB199" s="57"/>
      <c r="IC199" s="57"/>
      <c r="ID199" s="57"/>
      <c r="IE199" s="57"/>
      <c r="IF199" s="57"/>
      <c r="IG199" s="57"/>
      <c r="IH199" s="57"/>
      <c r="II199" s="57"/>
      <c r="IJ199" s="57"/>
      <c r="IK199" s="57"/>
      <c r="IL199" s="57"/>
      <c r="IM199" s="57"/>
      <c r="IN199" s="57"/>
      <c r="IO199" s="57"/>
      <c r="IP199" s="57"/>
      <c r="IQ199" s="57"/>
      <c r="IR199" s="57"/>
      <c r="IS199" s="57"/>
      <c r="IT199" s="57"/>
      <c r="IU199" s="57"/>
      <c r="IV199" s="57"/>
      <c r="IW199" s="57"/>
      <c r="IX199" s="57"/>
      <c r="IY199" s="57"/>
      <c r="IZ199" s="57"/>
      <c r="JA199" s="57"/>
      <c r="JB199" s="57"/>
      <c r="JC199" s="57"/>
      <c r="JD199" s="57"/>
      <c r="JE199" s="57"/>
      <c r="JF199" s="57"/>
      <c r="JG199" s="57"/>
      <c r="JH199" s="57"/>
      <c r="JI199" s="57"/>
      <c r="JJ199" s="57"/>
      <c r="JK199" s="57"/>
      <c r="JL199" s="57"/>
      <c r="JM199" s="57"/>
      <c r="JN199" s="57"/>
      <c r="JO199" s="57"/>
      <c r="JP199" s="57"/>
      <c r="JQ199" s="57"/>
      <c r="JR199" s="57"/>
      <c r="JS199" s="57"/>
      <c r="JT199" s="57"/>
      <c r="JU199" s="57"/>
      <c r="JV199" s="57"/>
      <c r="JW199" s="57"/>
      <c r="JX199" s="57"/>
      <c r="JY199" s="57"/>
      <c r="JZ199" s="57"/>
      <c r="KA199" s="57"/>
      <c r="KB199" s="57"/>
      <c r="KC199" s="57"/>
      <c r="KD199" s="57"/>
      <c r="KE199" s="57"/>
      <c r="KF199" s="57"/>
      <c r="KG199" s="57"/>
      <c r="KH199" s="57"/>
      <c r="KI199" s="57"/>
      <c r="KJ199" s="57"/>
      <c r="KK199" s="57"/>
      <c r="KL199" s="57"/>
      <c r="KM199" s="57"/>
      <c r="KN199" s="57"/>
      <c r="KO199" s="57"/>
      <c r="KP199" s="57"/>
      <c r="KQ199" s="57"/>
      <c r="KR199" s="57"/>
      <c r="KS199" s="57"/>
      <c r="KT199" s="57"/>
      <c r="KU199" s="57"/>
      <c r="KV199" s="57"/>
      <c r="KW199" s="57"/>
      <c r="KX199" s="57"/>
      <c r="KY199" s="57"/>
      <c r="KZ199" s="57"/>
      <c r="LA199" s="57"/>
      <c r="LB199" s="57"/>
      <c r="LC199" s="57"/>
      <c r="LD199" s="57"/>
      <c r="LE199" s="57"/>
      <c r="LF199" s="57"/>
      <c r="LG199" s="57"/>
      <c r="LH199" s="57"/>
      <c r="LI199" s="57"/>
      <c r="LJ199" s="57"/>
      <c r="LK199" s="57"/>
      <c r="LL199" s="57"/>
      <c r="LM199" s="57"/>
      <c r="LN199" s="57"/>
      <c r="LO199" s="57"/>
      <c r="LP199" s="57"/>
      <c r="LQ199" s="57"/>
      <c r="LR199" s="57"/>
      <c r="LS199" s="57"/>
      <c r="LT199" s="57"/>
      <c r="LU199" s="57"/>
      <c r="LV199" s="57"/>
      <c r="LW199" s="57"/>
      <c r="LX199" s="57"/>
      <c r="LY199" s="57"/>
      <c r="LZ199" s="57"/>
      <c r="MA199" s="57"/>
      <c r="MB199" s="57"/>
      <c r="MC199" s="57"/>
      <c r="MD199" s="57"/>
      <c r="ME199" s="57"/>
      <c r="MF199" s="57"/>
      <c r="MG199" s="57"/>
      <c r="MH199" s="57"/>
      <c r="MI199" s="57"/>
      <c r="MJ199" s="57"/>
      <c r="MK199" s="57"/>
      <c r="ML199" s="57"/>
      <c r="MM199" s="57"/>
      <c r="MN199" s="57"/>
      <c r="MO199" s="57"/>
      <c r="MP199" s="57"/>
      <c r="MQ199" s="57"/>
      <c r="MR199" s="57"/>
      <c r="MS199" s="57"/>
      <c r="MT199" s="57"/>
      <c r="MU199" s="57"/>
      <c r="MV199" s="57"/>
      <c r="MW199" s="57"/>
      <c r="MX199" s="57"/>
      <c r="MY199" s="57"/>
      <c r="MZ199" s="57"/>
      <c r="NA199" s="57"/>
      <c r="NB199" s="57"/>
      <c r="NC199" s="57"/>
      <c r="ND199" s="57"/>
      <c r="NE199" s="57"/>
      <c r="NF199" s="57"/>
      <c r="NG199" s="57"/>
      <c r="NH199" s="57"/>
      <c r="NI199" s="57"/>
      <c r="NJ199" s="57"/>
      <c r="NK199" s="57"/>
      <c r="NL199" s="57"/>
      <c r="NM199" s="57"/>
      <c r="NN199" s="57"/>
      <c r="NO199" s="57"/>
      <c r="NP199" s="57"/>
      <c r="NQ199" s="57"/>
      <c r="NR199" s="57"/>
      <c r="NS199" s="57"/>
      <c r="NT199" s="57"/>
      <c r="NU199" s="57"/>
      <c r="NV199" s="57"/>
      <c r="NW199" s="57"/>
      <c r="NX199" s="57"/>
      <c r="NY199" s="57"/>
      <c r="NZ199" s="57"/>
      <c r="OA199" s="57"/>
      <c r="OB199" s="57"/>
      <c r="OC199" s="57"/>
      <c r="OD199" s="57"/>
      <c r="OE199" s="57"/>
      <c r="OF199" s="57"/>
      <c r="OG199" s="57"/>
      <c r="OH199" s="57"/>
      <c r="OI199" s="57"/>
      <c r="OJ199" s="57"/>
      <c r="OK199" s="57"/>
      <c r="OL199" s="57"/>
      <c r="OM199" s="57"/>
      <c r="ON199" s="57"/>
      <c r="OO199" s="57"/>
      <c r="OP199" s="57"/>
      <c r="OQ199" s="57"/>
      <c r="OR199" s="57"/>
      <c r="OS199" s="57"/>
      <c r="OT199" s="57"/>
      <c r="OU199" s="57"/>
      <c r="OV199" s="57"/>
      <c r="OW199" s="57"/>
      <c r="OX199" s="57"/>
      <c r="OY199" s="57"/>
      <c r="OZ199" s="57"/>
      <c r="PA199" s="57"/>
      <c r="PB199" s="57"/>
      <c r="PC199" s="57"/>
      <c r="PD199" s="57"/>
      <c r="PE199" s="57"/>
      <c r="PF199" s="57"/>
      <c r="PG199" s="57"/>
      <c r="PH199" s="57"/>
      <c r="PI199" s="57"/>
      <c r="PJ199" s="57"/>
      <c r="PK199" s="57"/>
      <c r="PL199" s="57"/>
      <c r="PM199" s="57"/>
      <c r="PN199" s="57"/>
      <c r="PO199" s="57"/>
      <c r="PP199" s="57"/>
      <c r="PQ199" s="57"/>
      <c r="PR199" s="57"/>
      <c r="PS199" s="57"/>
      <c r="PT199" s="57"/>
      <c r="PU199" s="57"/>
      <c r="PV199" s="57"/>
      <c r="PW199" s="57"/>
      <c r="PX199" s="57"/>
      <c r="PY199" s="57"/>
      <c r="PZ199" s="57"/>
      <c r="QA199" s="57"/>
      <c r="QB199" s="57"/>
      <c r="QC199" s="57"/>
      <c r="QD199" s="57"/>
      <c r="QE199" s="57"/>
      <c r="QF199" s="57"/>
      <c r="QG199" s="57"/>
      <c r="QH199" s="57"/>
      <c r="QI199" s="57"/>
      <c r="QJ199" s="57"/>
      <c r="QK199" s="57"/>
      <c r="QL199" s="57"/>
      <c r="QM199" s="57"/>
      <c r="QN199" s="57"/>
      <c r="QO199" s="57"/>
      <c r="QP199" s="57"/>
      <c r="QQ199" s="57"/>
      <c r="QR199" s="57"/>
      <c r="QS199" s="57"/>
      <c r="QT199" s="57"/>
      <c r="QU199" s="57"/>
      <c r="QV199" s="57"/>
      <c r="QW199" s="57"/>
      <c r="QX199" s="57"/>
      <c r="QY199" s="57"/>
      <c r="QZ199" s="57"/>
      <c r="RA199" s="57"/>
      <c r="RB199" s="57"/>
      <c r="RC199" s="57"/>
      <c r="RD199" s="57"/>
      <c r="RE199" s="57"/>
      <c r="RF199" s="57"/>
      <c r="RG199" s="57"/>
      <c r="RH199" s="57"/>
      <c r="RI199" s="57"/>
      <c r="RJ199" s="57"/>
      <c r="RK199" s="57"/>
      <c r="RL199" s="57"/>
      <c r="RM199" s="57"/>
      <c r="RN199" s="57"/>
      <c r="RO199" s="57"/>
      <c r="RP199" s="57"/>
      <c r="RQ199" s="57"/>
      <c r="RR199" s="57"/>
      <c r="RS199" s="57"/>
      <c r="RT199" s="57"/>
      <c r="RU199" s="57"/>
      <c r="RV199" s="57"/>
      <c r="RW199" s="57"/>
      <c r="RX199" s="57"/>
      <c r="RY199" s="57"/>
      <c r="RZ199" s="57"/>
      <c r="SA199" s="57"/>
      <c r="SB199" s="57"/>
      <c r="SC199" s="57"/>
      <c r="SD199" s="57"/>
      <c r="SE199" s="57"/>
      <c r="SF199" s="57"/>
      <c r="SG199" s="57"/>
      <c r="SH199" s="57"/>
      <c r="SI199" s="57"/>
      <c r="SJ199" s="57"/>
      <c r="SK199" s="57"/>
      <c r="SL199" s="57"/>
      <c r="SM199" s="57"/>
      <c r="SN199" s="57"/>
      <c r="SO199" s="57"/>
      <c r="SP199" s="57"/>
      <c r="SQ199" s="57"/>
      <c r="SR199" s="57"/>
      <c r="SS199" s="57"/>
      <c r="ST199" s="57"/>
      <c r="SU199" s="57"/>
      <c r="SV199" s="57"/>
      <c r="SW199" s="57"/>
      <c r="SX199" s="57"/>
      <c r="SY199" s="57"/>
      <c r="SZ199" s="57"/>
      <c r="TA199" s="57"/>
      <c r="TB199" s="57"/>
      <c r="TC199" s="57"/>
      <c r="TD199" s="57"/>
      <c r="TE199" s="57"/>
      <c r="TF199" s="57"/>
      <c r="TG199" s="57"/>
      <c r="TH199" s="57"/>
      <c r="TI199" s="57"/>
      <c r="TJ199" s="57"/>
      <c r="TK199" s="57"/>
      <c r="TL199" s="57"/>
      <c r="TM199" s="57"/>
      <c r="TN199" s="57"/>
      <c r="TO199" s="57"/>
      <c r="TP199" s="57"/>
      <c r="TQ199" s="57"/>
      <c r="TR199" s="57"/>
      <c r="TS199" s="57"/>
      <c r="TT199" s="57"/>
      <c r="TU199" s="57"/>
      <c r="TV199" s="57"/>
      <c r="TW199" s="57"/>
      <c r="TX199" s="57"/>
      <c r="TY199" s="57"/>
      <c r="TZ199" s="57"/>
      <c r="UA199" s="57"/>
      <c r="UB199" s="57"/>
      <c r="UC199" s="57"/>
      <c r="UD199" s="57"/>
      <c r="UE199" s="57"/>
      <c r="UF199" s="57"/>
      <c r="UG199" s="57"/>
      <c r="UH199" s="57"/>
      <c r="UI199" s="57"/>
      <c r="UJ199" s="57"/>
      <c r="UK199" s="57"/>
      <c r="UL199" s="57"/>
      <c r="UM199" s="57"/>
      <c r="UN199" s="57"/>
      <c r="UO199" s="57"/>
      <c r="UP199" s="57"/>
      <c r="UQ199" s="57"/>
      <c r="UR199" s="57"/>
      <c r="US199" s="57"/>
      <c r="UT199" s="57"/>
      <c r="UU199" s="57"/>
      <c r="UV199" s="57"/>
      <c r="UW199" s="57"/>
      <c r="UX199" s="57"/>
      <c r="UY199" s="57"/>
      <c r="UZ199" s="57"/>
      <c r="VA199" s="57"/>
      <c r="VB199" s="57"/>
      <c r="VC199" s="57"/>
      <c r="VD199" s="57"/>
      <c r="VE199" s="57"/>
      <c r="VF199" s="57"/>
      <c r="VG199" s="57"/>
      <c r="VH199" s="57"/>
      <c r="VI199" s="57"/>
      <c r="VJ199" s="57"/>
      <c r="VK199" s="57"/>
      <c r="VL199" s="57"/>
      <c r="VM199" s="57"/>
      <c r="VN199" s="57"/>
      <c r="VO199" s="57"/>
      <c r="VP199" s="57"/>
      <c r="VQ199" s="57"/>
      <c r="VR199" s="57"/>
      <c r="VS199" s="57"/>
      <c r="VT199" s="57"/>
      <c r="VU199" s="57"/>
      <c r="VV199" s="57"/>
      <c r="VW199" s="57"/>
      <c r="VX199" s="57"/>
      <c r="VY199" s="57"/>
      <c r="VZ199" s="57"/>
      <c r="WA199" s="57"/>
      <c r="WB199" s="57"/>
      <c r="WC199" s="57"/>
      <c r="WD199" s="57"/>
      <c r="WE199" s="57"/>
      <c r="WF199" s="57"/>
      <c r="WG199" s="57"/>
      <c r="WH199" s="57"/>
      <c r="WI199" s="57"/>
      <c r="WJ199" s="57"/>
      <c r="WK199" s="57"/>
      <c r="WL199" s="57"/>
      <c r="WM199" s="57"/>
      <c r="WN199" s="57"/>
      <c r="WO199" s="57"/>
      <c r="WP199" s="57"/>
      <c r="WQ199" s="57"/>
      <c r="WR199" s="57"/>
      <c r="WS199" s="57"/>
      <c r="WT199" s="57"/>
      <c r="WU199" s="57"/>
      <c r="WV199" s="57"/>
      <c r="WW199" s="57"/>
      <c r="WX199" s="57"/>
      <c r="WY199" s="57"/>
      <c r="WZ199" s="57"/>
      <c r="XA199" s="57"/>
      <c r="XB199" s="57"/>
      <c r="XC199" s="57"/>
      <c r="XD199" s="57"/>
      <c r="XE199" s="57"/>
      <c r="XF199" s="57"/>
      <c r="XG199" s="57"/>
      <c r="XH199" s="57"/>
      <c r="XI199" s="57"/>
      <c r="XJ199" s="57"/>
      <c r="XK199" s="57"/>
      <c r="XL199" s="57"/>
      <c r="XM199" s="57"/>
      <c r="XN199" s="57"/>
      <c r="XO199" s="57"/>
      <c r="XP199" s="57"/>
      <c r="XQ199" s="57"/>
      <c r="XR199" s="57"/>
      <c r="XS199" s="57"/>
      <c r="XT199" s="57"/>
      <c r="XU199" s="57"/>
      <c r="XV199" s="57"/>
      <c r="XW199" s="57"/>
      <c r="XX199" s="57"/>
      <c r="XY199" s="57"/>
      <c r="XZ199" s="57"/>
      <c r="YA199" s="57"/>
      <c r="YB199" s="57"/>
      <c r="YC199" s="57"/>
      <c r="YD199" s="57"/>
      <c r="YE199" s="57"/>
      <c r="YF199" s="57"/>
      <c r="YG199" s="57"/>
      <c r="YH199" s="57"/>
      <c r="YI199" s="57"/>
      <c r="YJ199" s="57"/>
      <c r="YK199" s="57"/>
      <c r="YL199" s="57"/>
      <c r="YM199" s="57"/>
      <c r="YN199" s="57"/>
      <c r="YO199" s="57"/>
      <c r="YP199" s="57"/>
      <c r="YQ199" s="57"/>
      <c r="YR199" s="57"/>
    </row>
    <row r="200" spans="1:668" x14ac:dyDescent="0.25">
      <c r="B200" s="2"/>
      <c r="C200" s="2"/>
      <c r="D200" s="1"/>
      <c r="E200" s="1"/>
    </row>
    <row r="201" spans="1:668" x14ac:dyDescent="0.25">
      <c r="B201" s="2"/>
      <c r="C201" s="2"/>
      <c r="D201" s="1"/>
      <c r="E201" s="1"/>
    </row>
    <row r="202" spans="1:668" x14ac:dyDescent="0.25">
      <c r="B202" s="2"/>
      <c r="C202" s="2"/>
      <c r="D202" s="1"/>
      <c r="E202" s="1"/>
    </row>
    <row r="203" spans="1:668" x14ac:dyDescent="0.25">
      <c r="B203" s="2"/>
      <c r="C203" s="2"/>
      <c r="D203" s="1"/>
      <c r="E203" s="1"/>
    </row>
    <row r="204" spans="1:668" x14ac:dyDescent="0.25">
      <c r="B204" s="2"/>
      <c r="C204" s="2"/>
      <c r="D204" s="1"/>
      <c r="E204" s="1"/>
    </row>
    <row r="205" spans="1:668" x14ac:dyDescent="0.25">
      <c r="B205" s="2"/>
      <c r="C205" s="2"/>
      <c r="D205" s="1"/>
      <c r="E205" s="1"/>
    </row>
    <row r="206" spans="1:668" x14ac:dyDescent="0.25">
      <c r="B206" s="2"/>
      <c r="C206" s="2"/>
      <c r="D206" s="1"/>
      <c r="E206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D7:D8"/>
    <mergeCell ref="E7:E8"/>
    <mergeCell ref="A2:L2"/>
    <mergeCell ref="A3:L3"/>
    <mergeCell ref="A4:L4"/>
    <mergeCell ref="A5:L5"/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</mergeCells>
  <pageMargins left="0.70866141732283461" right="0.70866141732283461" top="0.74803149606299213" bottom="0.74803149606299213" header="0.31496062992125984" footer="0.31496062992125984"/>
  <pageSetup paperSize="8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2021-10-04T18:39:54Z</cp:lastPrinted>
  <dcterms:created xsi:type="dcterms:W3CDTF">2017-01-31T14:28:02Z</dcterms:created>
  <dcterms:modified xsi:type="dcterms:W3CDTF">2021-11-30T14:21:06Z</dcterms:modified>
</cp:coreProperties>
</file>