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/>
  <mc:AlternateContent xmlns:mc="http://schemas.openxmlformats.org/markup-compatibility/2006">
    <mc:Choice Requires="x15">
      <x15ac:absPath xmlns:x15ac="http://schemas.microsoft.com/office/spreadsheetml/2010/11/ac" url="Z:\Estadisticas Sectoriales\1. Sectores económicos\1. Agropecuaria\3. Insumos\4. Fichas de carga\Portal web\Mensuales\"/>
    </mc:Choice>
  </mc:AlternateContent>
  <xr:revisionPtr revIDLastSave="0" documentId="13_ncr:1_{6E6799B9-0A9B-430B-92A5-282204BE9B4F}" xr6:coauthVersionLast="47" xr6:coauthVersionMax="47" xr10:uidLastSave="{00000000-0000-0000-0000-000000000000}"/>
  <bookViews>
    <workbookView xWindow="-108" yWindow="-108" windowWidth="23256" windowHeight="12576" firstSheet="5" activeTab="10" xr2:uid="{00000000-000D-0000-FFFF-FFFF00000000}"/>
  </bookViews>
  <sheets>
    <sheet name="2012" sheetId="1" r:id="rId1"/>
    <sheet name="2013" sheetId="2" r:id="rId2"/>
    <sheet name="2014" sheetId="4" r:id="rId3"/>
    <sheet name="2015" sheetId="6" r:id="rId4"/>
    <sheet name="2016" sheetId="7" r:id="rId5"/>
    <sheet name="2017" sheetId="8" r:id="rId6"/>
    <sheet name="2018" sheetId="9" r:id="rId7"/>
    <sheet name="2019" sheetId="10" r:id="rId8"/>
    <sheet name="2020" sheetId="11" r:id="rId9"/>
    <sheet name="2021" sheetId="13" r:id="rId10"/>
    <sheet name="2022" sheetId="14" r:id="rId1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6" i="14" l="1"/>
  <c r="J6" i="14"/>
  <c r="I6" i="14"/>
  <c r="G6" i="14"/>
  <c r="F6" i="14"/>
  <c r="E6" i="14"/>
  <c r="D6" i="14"/>
  <c r="C6" i="14"/>
  <c r="B6" i="14"/>
  <c r="B6" i="1" l="1"/>
  <c r="K6" i="13"/>
  <c r="J6" i="13"/>
  <c r="I6" i="13"/>
  <c r="G6" i="13"/>
  <c r="F6" i="13"/>
  <c r="E6" i="13"/>
  <c r="D6" i="13"/>
  <c r="C6" i="13"/>
  <c r="B6" i="13"/>
  <c r="H6" i="11"/>
  <c r="K18" i="9"/>
  <c r="K17" i="9"/>
  <c r="K16" i="9"/>
  <c r="K15" i="9"/>
  <c r="K14" i="9"/>
  <c r="K13" i="9"/>
  <c r="K12" i="9"/>
  <c r="K11" i="9"/>
  <c r="K10" i="9"/>
  <c r="K9" i="9"/>
  <c r="K8" i="9"/>
  <c r="K7" i="9"/>
  <c r="K6" i="11"/>
  <c r="B6" i="11"/>
  <c r="C6" i="11"/>
  <c r="D6" i="11"/>
  <c r="E6" i="11"/>
  <c r="F6" i="11"/>
  <c r="G6" i="11"/>
  <c r="I6" i="11"/>
  <c r="J6" i="11"/>
  <c r="K6" i="10" l="1"/>
  <c r="J6" i="10"/>
  <c r="I6" i="10"/>
  <c r="H6" i="10"/>
  <c r="G6" i="10"/>
  <c r="F6" i="10"/>
  <c r="E6" i="10"/>
  <c r="D6" i="10"/>
  <c r="C6" i="10"/>
  <c r="B6" i="10"/>
  <c r="K6" i="9" l="1"/>
  <c r="J6" i="9"/>
  <c r="I6" i="9"/>
  <c r="H6" i="9"/>
  <c r="G6" i="9"/>
  <c r="F6" i="9"/>
  <c r="E6" i="9"/>
  <c r="D6" i="9"/>
  <c r="C6" i="9"/>
  <c r="B6" i="9"/>
  <c r="G6" i="8" l="1"/>
  <c r="F6" i="8"/>
  <c r="E6" i="8"/>
  <c r="D6" i="8"/>
  <c r="C6" i="8"/>
  <c r="B6" i="8"/>
  <c r="G6" i="7" l="1"/>
  <c r="F6" i="7"/>
  <c r="E6" i="7"/>
  <c r="D6" i="7"/>
  <c r="C6" i="7"/>
  <c r="B6" i="7"/>
  <c r="G6" i="6"/>
  <c r="F6" i="6"/>
  <c r="E6" i="6"/>
  <c r="D6" i="6"/>
  <c r="C6" i="6"/>
  <c r="B6" i="6"/>
  <c r="H7" i="4"/>
  <c r="G7" i="4"/>
  <c r="F7" i="4"/>
  <c r="E7" i="4"/>
  <c r="D7" i="4"/>
  <c r="C7" i="4"/>
  <c r="B7" i="4"/>
  <c r="H6" i="2"/>
  <c r="G6" i="2"/>
  <c r="F6" i="2"/>
  <c r="E6" i="2"/>
  <c r="D6" i="2"/>
  <c r="C6" i="2"/>
  <c r="B6" i="2"/>
  <c r="G6" i="1"/>
  <c r="F6" i="1"/>
  <c r="E6" i="1"/>
  <c r="D6" i="1"/>
  <c r="C6" i="1"/>
</calcChain>
</file>

<file path=xl/sharedStrings.xml><?xml version="1.0" encoding="utf-8"?>
<sst xmlns="http://schemas.openxmlformats.org/spreadsheetml/2006/main" count="348" uniqueCount="62">
  <si>
    <t>REPÚBLICA DOMINICANA:  Precios al productor de productos pecuarios, según mes, 2012</t>
  </si>
  <si>
    <t>Mes</t>
  </si>
  <si>
    <t>Carne de Res</t>
  </si>
  <si>
    <t>Carne de Cerdo</t>
  </si>
  <si>
    <t>Carne  Chivo</t>
  </si>
  <si>
    <t xml:space="preserve"> Pollo Procesado</t>
  </si>
  <si>
    <t>Pollo en Pie</t>
  </si>
  <si>
    <t>RD$/t</t>
  </si>
  <si>
    <t>Total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</si>
  <si>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</si>
  <si>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</si>
  <si>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</si>
  <si>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</si>
  <si>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</si>
  <si>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</si>
  <si>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</si>
  <si>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</si>
  <si>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</si>
  <si>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</si>
  <si>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</si>
  <si>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</si>
  <si>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 RD$/t: Precio por tonelada</t>
  </si>
  <si>
    <t>1: Precios por cada mil unidades</t>
  </si>
  <si>
    <t>REPÚBLICA DOMINICANA:  Precios al productor de productos pecuarios, según mes, 2013</t>
  </si>
  <si>
    <t>Fuente: Registros administrativos, sector agropecuario, Departamento de Economía Agropecuaria, Ministerio de Agricultura</t>
  </si>
  <si>
    <t>RD$/t: Precio por tonelada</t>
  </si>
  <si>
    <t>REPÚBLICA DOMINICANA:  Precios al productor de productos pecuarios, según mes, 2014</t>
  </si>
  <si>
    <t>t: Tonelada metrica equivale a 22.046 quintales</t>
  </si>
  <si>
    <t>REPÚBLICA DOMINICANA:  Precios al productor de productos pecuarios, según mes, 2015</t>
  </si>
  <si>
    <t>REPÚBLICA DOMINICANA:  Precios al productor de productos pecuarios, según mes, 2016</t>
  </si>
  <si>
    <t>t: Tonelada métrica. = 22.046 quintales</t>
  </si>
  <si>
    <t>REPÚBLICA DOMINICANA:  Precios al productor de productos pecuarios, según mes, 2017</t>
  </si>
  <si>
    <t>Fuente: Registros administrativos suministrados por el Departamento de Seguimiento, Control y Evaluación, Ministerio de Agricultura</t>
  </si>
  <si>
    <t>REPÚBLICA DOMINICANA:  Precios del productor de productos pecuarios, según mes, 2018</t>
  </si>
  <si>
    <t>Res macho adulto en pie</t>
  </si>
  <si>
    <t xml:space="preserve">Res hembra adulta en pie </t>
  </si>
  <si>
    <t xml:space="preserve">Res novilla en pie </t>
  </si>
  <si>
    <t>Cerdo adulto en pie</t>
  </si>
  <si>
    <t>Cerdito tierno en pie</t>
  </si>
  <si>
    <t xml:space="preserve">Chivo adulto en pie </t>
  </si>
  <si>
    <t>t: Tonelada métrica equivale 22.046 quintales</t>
  </si>
  <si>
    <t>REPÚBLICA DOMINICANA:  Precios del productor de productos pecuarios, según mes, 2019</t>
  </si>
  <si>
    <t>t: Tonelada métrica equivale a 22.046 quintales</t>
  </si>
  <si>
    <t>REPÚBLICA DOMINICANA:  Precios del productor de productos pecuarios, según mes, 2020</t>
  </si>
  <si>
    <t>n/d</t>
  </si>
  <si>
    <t>n/d: Información no disponible</t>
  </si>
  <si>
    <t>Leche</t>
  </si>
  <si>
    <t>Huevo</t>
  </si>
  <si>
    <t>REPÚBLICA DOMINICANA:  Precios del productor de productos pecuarios, según mes, 2021</t>
  </si>
  <si>
    <r>
      <t>Huevo</t>
    </r>
    <r>
      <rPr>
        <b/>
        <vertAlign val="superscript"/>
        <sz val="9"/>
        <rFont val="Roboto"/>
      </rPr>
      <t>1</t>
    </r>
  </si>
  <si>
    <t>n/d: Informacion no disponible</t>
  </si>
  <si>
    <r>
      <rPr>
        <vertAlign val="superscript"/>
        <sz val="7"/>
        <rFont val="Roboto"/>
      </rPr>
      <t>1</t>
    </r>
    <r>
      <rPr>
        <sz val="7"/>
        <rFont val="Roboto"/>
      </rPr>
      <t>: Precios por cada mil unidades</t>
    </r>
  </si>
  <si>
    <r>
      <rPr>
        <vertAlign val="superscript"/>
        <sz val="7"/>
        <rFont val="Roboto"/>
      </rPr>
      <t>2</t>
    </r>
    <r>
      <rPr>
        <sz val="7"/>
        <rFont val="Roboto"/>
      </rPr>
      <t>: Precios por mil litros</t>
    </r>
  </si>
  <si>
    <r>
      <t>Leche</t>
    </r>
    <r>
      <rPr>
        <b/>
        <vertAlign val="superscript"/>
        <sz val="9"/>
        <rFont val="Roboto"/>
      </rPr>
      <t>2</t>
    </r>
    <r>
      <rPr>
        <sz val="11"/>
        <color theme="1"/>
        <rFont val="Calibri"/>
        <family val="2"/>
        <scheme val="minor"/>
      </rPr>
      <t/>
    </r>
  </si>
  <si>
    <r>
      <rPr>
        <vertAlign val="superscript"/>
        <sz val="7"/>
        <rFont val="Roboto"/>
      </rPr>
      <t>1</t>
    </r>
    <r>
      <rPr>
        <sz val="7"/>
        <rFont val="Roboto"/>
      </rPr>
      <t>: En los meses de junio y diciembre no se admiten los precios del cabrito</t>
    </r>
  </si>
  <si>
    <r>
      <rPr>
        <vertAlign val="superscript"/>
        <sz val="7"/>
        <rFont val="Roboto"/>
      </rPr>
      <t xml:space="preserve"> 2</t>
    </r>
    <r>
      <rPr>
        <sz val="7"/>
        <rFont val="Roboto"/>
      </rPr>
      <t>: Precios por cada mil unidades</t>
    </r>
  </si>
  <si>
    <r>
      <rPr>
        <vertAlign val="superscript"/>
        <sz val="7"/>
        <rFont val="Roboto"/>
      </rPr>
      <t>3</t>
    </r>
    <r>
      <rPr>
        <sz val="7"/>
        <rFont val="Roboto"/>
      </rPr>
      <t>: Precios por mil litros</t>
    </r>
  </si>
  <si>
    <r>
      <t>Chivito en pie</t>
    </r>
    <r>
      <rPr>
        <b/>
        <vertAlign val="superscript"/>
        <sz val="9"/>
        <rFont val="Roboto"/>
      </rPr>
      <t>1</t>
    </r>
    <r>
      <rPr>
        <b/>
        <sz val="9"/>
        <rFont val="Roboto"/>
      </rPr>
      <t xml:space="preserve"> </t>
    </r>
  </si>
  <si>
    <r>
      <t>Huevo</t>
    </r>
    <r>
      <rPr>
        <b/>
        <vertAlign val="superscript"/>
        <sz val="9"/>
        <rFont val="Roboto"/>
      </rPr>
      <t>2</t>
    </r>
  </si>
  <si>
    <r>
      <t>Leche</t>
    </r>
    <r>
      <rPr>
        <b/>
        <vertAlign val="superscript"/>
        <sz val="9"/>
        <rFont val="Roboto"/>
      </rPr>
      <t>3</t>
    </r>
  </si>
  <si>
    <t xml:space="preserve">Chivito en pie </t>
  </si>
  <si>
    <t>REPÚBLICA DOMINICANA:  Precios del productor de productos pecuarios, según mes,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</si>
</sst>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(* #,##0.00_);_(* \(#,##0.00\);_(* &quot;-&quot;??_);_(@_)"/>
    <numFmt numFmtId="164" formatCode="#,##0.0"/>
    <numFmt numFmtId="165" formatCode="_-* #,##0\ _€_-;\-* #,##0\ _€_-;_-* &quot;-&quot;??\ _€_-;_-@_-"/>
    <numFmt numFmtId="166" formatCode="_-* #,##0.00000\ _€_-;\-* #,##0.00000\ _€_-;_-* &quot;-&quot;??\ _€_-;_-@_-"/>
    <numFmt numFmtId="167" formatCode="_(* #,##0_);_(* \(#,##0\);_(* &quot;-&quot;??_);_(@_)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sz val="7"/>
      <name val="Roboto"/>
    </font>
    <font>
      <sz val="9"/>
      <color theme="1"/>
      <name val="Roboto"/>
    </font>
    <font>
      <b/>
      <sz val="9"/>
      <name val="Roboto"/>
    </font>
    <font>
      <b/>
      <vertAlign val="superscript"/>
      <sz val="9"/>
      <name val="Roboto"/>
    </font>
    <font>
      <vertAlign val="superscript"/>
      <sz val="7"/>
      <name val="Roboto"/>
    </font>
    <font>
      <sz val="7"/>
      <color theme="1"/>
      <name val="Roboto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</cellStyleXfs>
  <cellXfs count="63">
    <xf numFmtId="0" fontId="0" fillId="0" borderId="0" xfId="0"/>
    <xf numFmtId="0" fontId="3" fillId="2" borderId="0" xfId="2" applyFont="1" applyFill="1" applyAlignment="1"/>
    <xf numFmtId="0" fontId="3" fillId="3" borderId="0" xfId="3" applyFont="1" applyFill="1"/>
    <xf numFmtId="1" fontId="3" fillId="3" borderId="0" xfId="3" applyNumberFormat="1" applyFont="1" applyFill="1" applyAlignment="1">
      <alignment horizontal="left" vertical="center" wrapText="1" indent="1"/>
    </xf>
    <xf numFmtId="3" fontId="3" fillId="3" borderId="0" xfId="3" applyNumberFormat="1" applyFont="1" applyFill="1" applyAlignment="1">
      <alignment horizontal="right" vertical="justify" wrapText="1" indent="1"/>
    </xf>
    <xf numFmtId="0" fontId="3" fillId="3" borderId="0" xfId="3" applyFont="1" applyFill="1" applyAlignment="1">
      <alignment horizontal="left" vertical="center" wrapText="1" indent="1"/>
    </xf>
    <xf numFmtId="164" fontId="3" fillId="3" borderId="0" xfId="3" applyNumberFormat="1" applyFont="1" applyFill="1" applyAlignment="1">
      <alignment horizontal="left" vertical="center" wrapText="1" indent="1"/>
    </xf>
    <xf numFmtId="0" fontId="3" fillId="3" borderId="3" xfId="3" applyFont="1" applyFill="1" applyBorder="1" applyAlignment="1">
      <alignment horizontal="center" vertical="center" wrapText="1"/>
    </xf>
    <xf numFmtId="3" fontId="3" fillId="3" borderId="3" xfId="3" applyNumberFormat="1" applyFont="1" applyFill="1" applyBorder="1" applyAlignment="1">
      <alignment horizontal="right"/>
    </xf>
    <xf numFmtId="0" fontId="4" fillId="3" borderId="0" xfId="3" applyFont="1" applyFill="1" applyAlignment="1">
      <alignment horizontal="left"/>
    </xf>
    <xf numFmtId="0" fontId="5" fillId="2" borderId="0" xfId="0" applyFont="1" applyFill="1"/>
    <xf numFmtId="0" fontId="3" fillId="3" borderId="0" xfId="3" applyFont="1" applyFill="1" applyAlignment="1">
      <alignment horizontal="right" vertical="center" wrapText="1" indent="1"/>
    </xf>
    <xf numFmtId="0" fontId="3" fillId="3" borderId="0" xfId="3" applyFont="1" applyFill="1" applyAlignment="1">
      <alignment horizontal="left"/>
    </xf>
    <xf numFmtId="0" fontId="3" fillId="3" borderId="0" xfId="3" applyFont="1" applyFill="1" applyBorder="1" applyAlignment="1">
      <alignment horizontal="left" vertical="center" wrapText="1" indent="1"/>
    </xf>
    <xf numFmtId="3" fontId="3" fillId="3" borderId="0" xfId="3" applyNumberFormat="1" applyFont="1" applyFill="1" applyBorder="1" applyAlignment="1">
      <alignment horizontal="right" vertical="justify" wrapText="1" indent="1"/>
    </xf>
    <xf numFmtId="164" fontId="3" fillId="3" borderId="3" xfId="3" applyNumberFormat="1" applyFont="1" applyFill="1" applyBorder="1" applyAlignment="1">
      <alignment horizontal="left" vertical="center" wrapText="1" indent="1"/>
    </xf>
    <xf numFmtId="3" fontId="3" fillId="3" borderId="3" xfId="3" applyNumberFormat="1" applyFont="1" applyFill="1" applyBorder="1" applyAlignment="1">
      <alignment horizontal="right" vertical="justify" wrapText="1" indent="1"/>
    </xf>
    <xf numFmtId="0" fontId="6" fillId="3" borderId="2" xfId="3" applyFont="1" applyFill="1" applyBorder="1" applyAlignment="1">
      <alignment horizontal="center" vertical="center" wrapText="1"/>
    </xf>
    <xf numFmtId="1" fontId="6" fillId="3" borderId="0" xfId="3" applyNumberFormat="1" applyFont="1" applyFill="1" applyAlignment="1">
      <alignment horizontal="left" vertical="center" wrapText="1" indent="1"/>
    </xf>
    <xf numFmtId="3" fontId="6" fillId="3" borderId="0" xfId="3" applyNumberFormat="1" applyFont="1" applyFill="1" applyAlignment="1">
      <alignment horizontal="right" vertical="justify" wrapText="1" indent="1"/>
    </xf>
    <xf numFmtId="0" fontId="3" fillId="3" borderId="3" xfId="3" applyFont="1" applyFill="1" applyBorder="1"/>
    <xf numFmtId="0" fontId="3" fillId="3" borderId="0" xfId="3" applyFont="1" applyFill="1" applyAlignment="1">
      <alignment horizontal="left" indent="1"/>
    </xf>
    <xf numFmtId="0" fontId="6" fillId="3" borderId="0" xfId="3" applyFont="1" applyFill="1" applyAlignment="1">
      <alignment horizontal="center" vertical="center" wrapText="1"/>
    </xf>
    <xf numFmtId="0" fontId="6" fillId="2" borderId="0" xfId="2" applyFont="1" applyFill="1" applyAlignment="1">
      <alignment vertical="center" wrapText="1"/>
    </xf>
    <xf numFmtId="3" fontId="6" fillId="3" borderId="0" xfId="3" applyNumberFormat="1" applyFont="1" applyFill="1" applyAlignment="1">
      <alignment horizontal="center" vertical="top" wrapText="1"/>
    </xf>
    <xf numFmtId="0" fontId="6" fillId="3" borderId="0" xfId="3" applyFont="1" applyFill="1"/>
    <xf numFmtId="165" fontId="3" fillId="3" borderId="0" xfId="1" applyNumberFormat="1" applyFont="1" applyFill="1" applyBorder="1" applyAlignment="1">
      <alignment vertical="center" wrapText="1"/>
    </xf>
    <xf numFmtId="165" fontId="3" fillId="3" borderId="0" xfId="1" applyNumberFormat="1" applyFont="1" applyFill="1" applyBorder="1" applyAlignment="1">
      <alignment vertical="justify" wrapText="1"/>
    </xf>
    <xf numFmtId="165" fontId="3" fillId="3" borderId="3" xfId="1" applyNumberFormat="1" applyFont="1" applyFill="1" applyBorder="1" applyAlignment="1">
      <alignment vertical="justify" wrapText="1"/>
    </xf>
    <xf numFmtId="166" fontId="3" fillId="2" borderId="0" xfId="1" applyNumberFormat="1" applyFont="1" applyFill="1"/>
    <xf numFmtId="0" fontId="3" fillId="2" borderId="0" xfId="3" applyFont="1" applyFill="1"/>
    <xf numFmtId="43" fontId="5" fillId="2" borderId="0" xfId="4" applyFont="1" applyFill="1"/>
    <xf numFmtId="0" fontId="6" fillId="3" borderId="2" xfId="3" applyFont="1" applyFill="1" applyBorder="1" applyAlignment="1">
      <alignment horizontal="right" vertical="center" wrapText="1"/>
    </xf>
    <xf numFmtId="165" fontId="6" fillId="3" borderId="0" xfId="1" applyNumberFormat="1" applyFont="1" applyFill="1" applyBorder="1" applyAlignment="1">
      <alignment vertical="center" wrapText="1"/>
    </xf>
    <xf numFmtId="167" fontId="3" fillId="3" borderId="0" xfId="1" applyNumberFormat="1" applyFont="1" applyFill="1" applyBorder="1" applyAlignment="1">
      <alignment horizontal="center" vertical="justify" wrapText="1"/>
    </xf>
    <xf numFmtId="167" fontId="3" fillId="3" borderId="0" xfId="1" applyNumberFormat="1" applyFont="1" applyFill="1" applyBorder="1" applyAlignment="1">
      <alignment vertical="center" wrapText="1"/>
    </xf>
    <xf numFmtId="167" fontId="3" fillId="3" borderId="0" xfId="1" applyNumberFormat="1" applyFont="1" applyFill="1" applyBorder="1" applyAlignment="1">
      <alignment vertical="justify" wrapText="1"/>
    </xf>
    <xf numFmtId="167" fontId="3" fillId="3" borderId="3" xfId="1" applyNumberFormat="1" applyFont="1" applyFill="1" applyBorder="1" applyAlignment="1">
      <alignment vertical="justify" wrapText="1"/>
    </xf>
    <xf numFmtId="167" fontId="6" fillId="3" borderId="0" xfId="1" applyNumberFormat="1" applyFont="1" applyFill="1" applyBorder="1" applyAlignment="1">
      <alignment horizontal="center" vertical="justify" wrapText="1"/>
    </xf>
    <xf numFmtId="167" fontId="6" fillId="3" borderId="0" xfId="1" applyNumberFormat="1" applyFont="1" applyFill="1" applyBorder="1" applyAlignment="1">
      <alignment horizontal="left" vertical="justify" wrapText="1" indent="3"/>
    </xf>
    <xf numFmtId="167" fontId="3" fillId="3" borderId="0" xfId="1" applyNumberFormat="1" applyFont="1" applyFill="1" applyBorder="1" applyAlignment="1">
      <alignment horizontal="right" vertical="justify" wrapText="1"/>
    </xf>
    <xf numFmtId="167" fontId="3" fillId="3" borderId="0" xfId="1" applyNumberFormat="1" applyFont="1" applyFill="1" applyBorder="1" applyAlignment="1">
      <alignment horizontal="right" vertical="center" wrapText="1"/>
    </xf>
    <xf numFmtId="167" fontId="3" fillId="3" borderId="3" xfId="1" applyNumberFormat="1" applyFont="1" applyFill="1" applyBorder="1" applyAlignment="1">
      <alignment horizontal="right" vertical="justify" wrapText="1"/>
    </xf>
    <xf numFmtId="167" fontId="6" fillId="3" borderId="0" xfId="1" applyNumberFormat="1" applyFont="1" applyFill="1" applyBorder="1" applyAlignment="1">
      <alignment horizontal="right" vertical="justify" wrapText="1"/>
    </xf>
    <xf numFmtId="167" fontId="3" fillId="3" borderId="0" xfId="1" applyNumberFormat="1" applyFont="1" applyFill="1" applyBorder="1" applyAlignment="1">
      <alignment horizontal="right" vertical="justify" wrapText="1" indent="1"/>
    </xf>
    <xf numFmtId="167" fontId="3" fillId="3" borderId="3" xfId="1" applyNumberFormat="1" applyFont="1" applyFill="1" applyBorder="1" applyAlignment="1">
      <alignment horizontal="right" vertical="justify" wrapText="1" indent="1"/>
    </xf>
    <xf numFmtId="0" fontId="4" fillId="3" borderId="0" xfId="3" applyFont="1" applyFill="1"/>
    <xf numFmtId="20" fontId="4" fillId="3" borderId="0" xfId="3" applyNumberFormat="1" applyFont="1" applyFill="1"/>
    <xf numFmtId="20" fontId="3" fillId="3" borderId="0" xfId="3" applyNumberFormat="1" applyFont="1" applyFill="1"/>
    <xf numFmtId="0" fontId="9" fillId="2" borderId="0" xfId="0" applyFont="1" applyFill="1"/>
    <xf numFmtId="167" fontId="3" fillId="3" borderId="3" xfId="1" applyNumberFormat="1" applyFont="1" applyFill="1" applyBorder="1" applyAlignment="1">
      <alignment horizontal="center" vertical="justify" wrapText="1"/>
    </xf>
    <xf numFmtId="0" fontId="6" fillId="3" borderId="2" xfId="3" applyFont="1" applyFill="1" applyBorder="1" applyAlignment="1">
      <alignment horizontal="center" vertical="center"/>
    </xf>
    <xf numFmtId="167" fontId="6" fillId="3" borderId="0" xfId="1" applyNumberFormat="1" applyFont="1" applyFill="1" applyBorder="1" applyAlignment="1">
      <alignment horizontal="right" vertical="center" wrapText="1"/>
    </xf>
    <xf numFmtId="167" fontId="3" fillId="3" borderId="3" xfId="1" applyNumberFormat="1" applyFont="1" applyFill="1" applyBorder="1" applyAlignment="1">
      <alignment horizontal="right" vertical="center" wrapText="1"/>
    </xf>
    <xf numFmtId="0" fontId="0" fillId="2" borderId="0" xfId="0" applyFill="1"/>
    <xf numFmtId="0" fontId="3" fillId="3" borderId="0" xfId="2" applyFont="1" applyFill="1" applyAlignment="1">
      <alignment horizontal="center" wrapText="1"/>
    </xf>
    <xf numFmtId="0" fontId="6" fillId="3" borderId="1" xfId="3" applyFont="1" applyFill="1" applyBorder="1" applyAlignment="1">
      <alignment horizontal="left" vertical="center" wrapText="1" indent="1"/>
    </xf>
    <xf numFmtId="0" fontId="6" fillId="3" borderId="3" xfId="3" applyFont="1" applyFill="1" applyBorder="1" applyAlignment="1">
      <alignment horizontal="left" vertical="center" wrapText="1" indent="1"/>
    </xf>
    <xf numFmtId="0" fontId="6" fillId="2" borderId="3" xfId="2" applyFont="1" applyFill="1" applyBorder="1" applyAlignment="1">
      <alignment horizontal="center" vertical="center" wrapText="1"/>
    </xf>
    <xf numFmtId="0" fontId="6" fillId="3" borderId="1" xfId="3" applyFont="1" applyFill="1" applyBorder="1" applyAlignment="1">
      <alignment horizontal="center" vertical="center" wrapText="1"/>
    </xf>
    <xf numFmtId="0" fontId="6" fillId="3" borderId="3" xfId="3" applyFont="1" applyFill="1" applyBorder="1" applyAlignment="1">
      <alignment horizontal="center" vertical="center" wrapText="1"/>
    </xf>
    <xf numFmtId="0" fontId="3" fillId="2" borderId="0" xfId="2" applyFont="1" applyFill="1" applyAlignment="1">
      <alignment horizontal="left" wrapText="1"/>
    </xf>
    <xf numFmtId="0" fontId="6" fillId="2" borderId="2" xfId="2" applyFont="1" applyFill="1" applyBorder="1" applyAlignment="1">
      <alignment horizontal="center" vertical="center" wrapText="1"/>
    </xf>
  </cellXfs>
  <cellStyles count="5">
    <cellStyle name="Millares" xfId="1" builtinId="3"/>
    <cellStyle name="Millares 35" xfId="4" xr:uid="{00000000-0005-0000-0000-000001000000}"/>
    <cellStyle name="Normal" xfId="0" builtinId="0"/>
    <cellStyle name="Normal 68" xfId="3" xr:uid="{00000000-0005-0000-0000-000003000000}"/>
    <cellStyle name="Normal_RD en Cifras 2008 (Mineria)) 2" xfId="2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381000</xdr:colOff>
      <xdr:row>0</xdr:row>
      <xdr:rowOff>133350</xdr:rowOff>
    </xdr:from>
    <xdr:to>
      <xdr:col>6</xdr:col>
      <xdr:colOff>828675</xdr:colOff>
      <xdr:row>2</xdr:row>
      <xdr:rowOff>9525</xdr:rowOff>
    </xdr:to>
    <xdr:pic>
      <xdr:nvPicPr>
        <xdr:cNvPr id="2" name="Imagen 3" descr="cid:image001.png@01D33CF7.2C6D8500">
          <a:extLst>
            <a:ext uri="{FF2B5EF4-FFF2-40B4-BE49-F238E27FC236}">
              <a16:creationId xmlns:a16="http://schemas.microsoft.com/office/drawing/2014/main" id="{26118757-A875-4086-ADE3-0B3DECC6859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81650" y="133350"/>
          <a:ext cx="4476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371475</xdr:colOff>
      <xdr:row>0</xdr:row>
      <xdr:rowOff>142875</xdr:rowOff>
    </xdr:from>
    <xdr:to>
      <xdr:col>7</xdr:col>
      <xdr:colOff>819150</xdr:colOff>
      <xdr:row>2</xdr:row>
      <xdr:rowOff>19050</xdr:rowOff>
    </xdr:to>
    <xdr:pic>
      <xdr:nvPicPr>
        <xdr:cNvPr id="3" name="Imagen 3" descr="cid:image001.png@01D33CF7.2C6D8500">
          <a:extLst>
            <a:ext uri="{FF2B5EF4-FFF2-40B4-BE49-F238E27FC236}">
              <a16:creationId xmlns:a16="http://schemas.microsoft.com/office/drawing/2014/main" id="{3A82881E-1164-4862-BB63-7D7BB2E9EE9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05550" y="142875"/>
          <a:ext cx="4476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314325</xdr:colOff>
      <xdr:row>0</xdr:row>
      <xdr:rowOff>171450</xdr:rowOff>
    </xdr:from>
    <xdr:to>
      <xdr:col>8</xdr:col>
      <xdr:colOff>0</xdr:colOff>
      <xdr:row>2</xdr:row>
      <xdr:rowOff>47625</xdr:rowOff>
    </xdr:to>
    <xdr:pic>
      <xdr:nvPicPr>
        <xdr:cNvPr id="3" name="Imagen 3" descr="cid:image001.png@01D33CF7.2C6D8500">
          <a:extLst>
            <a:ext uri="{FF2B5EF4-FFF2-40B4-BE49-F238E27FC236}">
              <a16:creationId xmlns:a16="http://schemas.microsoft.com/office/drawing/2014/main" id="{DA7213FA-4AEC-4A5B-ABCC-6E7A714B097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48325" y="171450"/>
          <a:ext cx="4476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381000</xdr:colOff>
      <xdr:row>0</xdr:row>
      <xdr:rowOff>133350</xdr:rowOff>
    </xdr:from>
    <xdr:to>
      <xdr:col>6</xdr:col>
      <xdr:colOff>828675</xdr:colOff>
      <xdr:row>2</xdr:row>
      <xdr:rowOff>9525</xdr:rowOff>
    </xdr:to>
    <xdr:pic>
      <xdr:nvPicPr>
        <xdr:cNvPr id="3" name="Imagen 3" descr="cid:image001.png@01D33CF7.2C6D8500">
          <a:extLst>
            <a:ext uri="{FF2B5EF4-FFF2-40B4-BE49-F238E27FC236}">
              <a16:creationId xmlns:a16="http://schemas.microsoft.com/office/drawing/2014/main" id="{B94944FF-9846-4BC6-92D0-3053CCE88BC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38800" y="133350"/>
          <a:ext cx="4476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333375</xdr:colOff>
      <xdr:row>0</xdr:row>
      <xdr:rowOff>85725</xdr:rowOff>
    </xdr:from>
    <xdr:to>
      <xdr:col>6</xdr:col>
      <xdr:colOff>781050</xdr:colOff>
      <xdr:row>2</xdr:row>
      <xdr:rowOff>19050</xdr:rowOff>
    </xdr:to>
    <xdr:pic>
      <xdr:nvPicPr>
        <xdr:cNvPr id="2" name="Imagen 3" descr="cid:image001.png@01D33CF7.2C6D8500">
          <a:extLst>
            <a:ext uri="{FF2B5EF4-FFF2-40B4-BE49-F238E27FC236}">
              <a16:creationId xmlns:a16="http://schemas.microsoft.com/office/drawing/2014/main" id="{1CFBF53F-728A-49A0-9539-E51CB65080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8275" y="85725"/>
          <a:ext cx="4476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371475</xdr:colOff>
      <xdr:row>0</xdr:row>
      <xdr:rowOff>152400</xdr:rowOff>
    </xdr:from>
    <xdr:to>
      <xdr:col>6</xdr:col>
      <xdr:colOff>819150</xdr:colOff>
      <xdr:row>2</xdr:row>
      <xdr:rowOff>28575</xdr:rowOff>
    </xdr:to>
    <xdr:pic>
      <xdr:nvPicPr>
        <xdr:cNvPr id="4" name="Imagen 3" descr="cid:image001.png@01D33CF7.2C6D8500">
          <a:extLst>
            <a:ext uri="{FF2B5EF4-FFF2-40B4-BE49-F238E27FC236}">
              <a16:creationId xmlns:a16="http://schemas.microsoft.com/office/drawing/2014/main" id="{505E263A-2695-49B2-8C60-7F9EE6B736B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29275" y="152400"/>
          <a:ext cx="4476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304800</xdr:colOff>
      <xdr:row>0</xdr:row>
      <xdr:rowOff>161925</xdr:rowOff>
    </xdr:from>
    <xdr:to>
      <xdr:col>10</xdr:col>
      <xdr:colOff>752475</xdr:colOff>
      <xdr:row>2</xdr:row>
      <xdr:rowOff>38100</xdr:rowOff>
    </xdr:to>
    <xdr:pic>
      <xdr:nvPicPr>
        <xdr:cNvPr id="4" name="Imagen 3" descr="cid:image001.png@01D33CF7.2C6D8500">
          <a:extLst>
            <a:ext uri="{FF2B5EF4-FFF2-40B4-BE49-F238E27FC236}">
              <a16:creationId xmlns:a16="http://schemas.microsoft.com/office/drawing/2014/main" id="{11FB49CD-714D-40FF-95AA-F8F59DAFABC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24800" y="161925"/>
          <a:ext cx="4476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352425</xdr:colOff>
      <xdr:row>0</xdr:row>
      <xdr:rowOff>95250</xdr:rowOff>
    </xdr:from>
    <xdr:to>
      <xdr:col>11</xdr:col>
      <xdr:colOff>28575</xdr:colOff>
      <xdr:row>2</xdr:row>
      <xdr:rowOff>28575</xdr:rowOff>
    </xdr:to>
    <xdr:pic>
      <xdr:nvPicPr>
        <xdr:cNvPr id="4" name="Imagen 3" descr="cid:image001.png@01D33CF7.2C6D8500">
          <a:extLst>
            <a:ext uri="{FF2B5EF4-FFF2-40B4-BE49-F238E27FC236}">
              <a16:creationId xmlns:a16="http://schemas.microsoft.com/office/drawing/2014/main" id="{E2C18EE4-A00F-463A-BF45-4B2180F3FB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15350" y="95250"/>
          <a:ext cx="4476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266700</xdr:colOff>
      <xdr:row>0</xdr:row>
      <xdr:rowOff>161926</xdr:rowOff>
    </xdr:from>
    <xdr:to>
      <xdr:col>10</xdr:col>
      <xdr:colOff>680545</xdr:colOff>
      <xdr:row>2</xdr:row>
      <xdr:rowOff>47625</xdr:rowOff>
    </xdr:to>
    <xdr:pic>
      <xdr:nvPicPr>
        <xdr:cNvPr id="4" name="Imagen 3" descr="cid:image001.png@01D33CF7.2C6D8500">
          <a:extLst>
            <a:ext uri="{FF2B5EF4-FFF2-40B4-BE49-F238E27FC236}">
              <a16:creationId xmlns:a16="http://schemas.microsoft.com/office/drawing/2014/main" id="{2596A4A1-DF01-40AE-B5BC-AF6A1AE276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53475" y="161926"/>
          <a:ext cx="413845" cy="266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266700</xdr:colOff>
      <xdr:row>0</xdr:row>
      <xdr:rowOff>161926</xdr:rowOff>
    </xdr:from>
    <xdr:to>
      <xdr:col>10</xdr:col>
      <xdr:colOff>680545</xdr:colOff>
      <xdr:row>2</xdr:row>
      <xdr:rowOff>47625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13D74AD7-F23D-41CF-B496-1C7A2B8DDC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53475" y="161926"/>
          <a:ext cx="413845" cy="266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266700</xdr:colOff>
      <xdr:row>0</xdr:row>
      <xdr:rowOff>161926</xdr:rowOff>
    </xdr:from>
    <xdr:to>
      <xdr:col>10</xdr:col>
      <xdr:colOff>680545</xdr:colOff>
      <xdr:row>2</xdr:row>
      <xdr:rowOff>47625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3FFE1D3A-8DFA-4995-A6B9-E3BB0E2D9D9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86700" y="152401"/>
          <a:ext cx="413845" cy="23812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5"/>
  <sheetViews>
    <sheetView workbookViewId="0">
      <selection activeCell="D21" sqref="D21"/>
    </sheetView>
  </sheetViews>
  <sheetFormatPr baseColWidth="10" defaultColWidth="9.109375" defaultRowHeight="12" x14ac:dyDescent="0.25"/>
  <cols>
    <col min="1" max="7" width="13" style="10" customWidth="1"/>
    <col min="8" max="16384" width="9.109375" style="10"/>
  </cols>
  <sheetData>
    <row r="1" spans="1:7" x14ac:dyDescent="0.25">
      <c r="A1" s="55"/>
      <c r="B1" s="55"/>
      <c r="C1" s="55"/>
      <c r="D1" s="55"/>
      <c r="E1" s="55"/>
      <c r="F1" s="55"/>
      <c r="G1" s="55"/>
    </row>
    <row r="2" spans="1:7" ht="15" customHeight="1" x14ac:dyDescent="0.25">
      <c r="A2" s="1" t="s">
        <v>0</v>
      </c>
      <c r="B2" s="1"/>
      <c r="C2" s="1"/>
      <c r="D2" s="1"/>
      <c r="E2" s="1"/>
      <c r="F2" s="1"/>
      <c r="G2" s="1"/>
    </row>
    <row r="3" spans="1:7" x14ac:dyDescent="0.25">
      <c r="A3" s="2"/>
      <c r="B3" s="2"/>
      <c r="C3" s="2"/>
      <c r="D3" s="2"/>
      <c r="E3" s="2"/>
      <c r="F3" s="2"/>
      <c r="G3" s="11"/>
    </row>
    <row r="4" spans="1:7" ht="24" x14ac:dyDescent="0.25">
      <c r="A4" s="56" t="s">
        <v>1</v>
      </c>
      <c r="B4" s="17" t="s">
        <v>2</v>
      </c>
      <c r="C4" s="17" t="s">
        <v>3</v>
      </c>
      <c r="D4" s="17" t="s">
        <v>4</v>
      </c>
      <c r="E4" s="17" t="s">
        <v>5</v>
      </c>
      <c r="F4" s="17" t="s">
        <v>6</v>
      </c>
      <c r="G4" s="59" t="s">
        <v>49</v>
      </c>
    </row>
    <row r="5" spans="1:7" x14ac:dyDescent="0.25">
      <c r="A5" s="57"/>
      <c r="B5" s="58" t="s">
        <v>7</v>
      </c>
      <c r="C5" s="58"/>
      <c r="D5" s="58"/>
      <c r="E5" s="58"/>
      <c r="F5" s="58"/>
      <c r="G5" s="60"/>
    </row>
    <row r="6" spans="1:7" ht="12.75" customHeight="1" x14ac:dyDescent="0.25">
      <c r="A6" s="18" t="s">
        <v>8</v>
      </c>
      <c r="B6" s="19">
        <f>AVERAGE(B7:B18)</f>
        <v>122966.23082010583</v>
      </c>
      <c r="C6" s="19">
        <f t="shared" ref="C6:G6" si="0">AVERAGE(C7:C18)</f>
        <v>157392.27730753968</v>
      </c>
      <c r="D6" s="19">
        <f t="shared" si="0"/>
        <v>217822.35357142857</v>
      </c>
      <c r="E6" s="19">
        <f t="shared" si="0"/>
        <v>88700.506285714291</v>
      </c>
      <c r="F6" s="19">
        <f t="shared" si="0"/>
        <v>66758.021878968269</v>
      </c>
      <c r="G6" s="19">
        <f t="shared" si="0"/>
        <v>3276.4347442680773</v>
      </c>
    </row>
    <row r="7" spans="1:7" ht="12.75" customHeight="1" x14ac:dyDescent="0.25">
      <c r="A7" s="5" t="s">
        <v>9</v>
      </c>
      <c r="B7" s="4">
        <v>132276</v>
      </c>
      <c r="C7" s="4">
        <v>154138.28333333333</v>
      </c>
      <c r="D7" s="4">
        <v>216785.66666666669</v>
      </c>
      <c r="E7" s="4">
        <v>96267.53333333334</v>
      </c>
      <c r="F7" s="4">
        <v>68710.033333333326</v>
      </c>
      <c r="G7" s="4">
        <v>3383.3333333333335</v>
      </c>
    </row>
    <row r="8" spans="1:7" ht="12.75" customHeight="1" x14ac:dyDescent="0.25">
      <c r="A8" s="5" t="s">
        <v>10</v>
      </c>
      <c r="B8" s="4">
        <v>137273.09333333332</v>
      </c>
      <c r="C8" s="4">
        <v>162993.42666666667</v>
      </c>
      <c r="D8" s="4">
        <v>216785.66666666669</v>
      </c>
      <c r="E8" s="4">
        <v>94356.87999999999</v>
      </c>
      <c r="F8" s="4">
        <v>69567.377777777772</v>
      </c>
      <c r="G8" s="4">
        <v>3333.3333333333335</v>
      </c>
    </row>
    <row r="9" spans="1:7" ht="12.75" customHeight="1" x14ac:dyDescent="0.25">
      <c r="A9" s="6" t="s">
        <v>11</v>
      </c>
      <c r="B9" s="4">
        <v>128993.59555555556</v>
      </c>
      <c r="C9" s="4">
        <v>152866.96400000001</v>
      </c>
      <c r="D9" s="4">
        <v>225420.35</v>
      </c>
      <c r="E9" s="4">
        <v>93342.763999999996</v>
      </c>
      <c r="F9" s="4">
        <v>69206.068333333329</v>
      </c>
      <c r="G9" s="4">
        <v>3567.5</v>
      </c>
    </row>
    <row r="10" spans="1:7" ht="12.75" customHeight="1" x14ac:dyDescent="0.25">
      <c r="A10" s="6" t="s">
        <v>12</v>
      </c>
      <c r="B10" s="4">
        <v>130071.4</v>
      </c>
      <c r="C10" s="4">
        <v>164242.69999999998</v>
      </c>
      <c r="D10" s="4">
        <v>216785.66666666669</v>
      </c>
      <c r="E10" s="4">
        <v>84745.873809523808</v>
      </c>
      <c r="F10" s="4">
        <v>60399.041269841277</v>
      </c>
      <c r="G10" s="4">
        <v>3185.7142857142858</v>
      </c>
    </row>
    <row r="11" spans="1:7" ht="12.75" customHeight="1" x14ac:dyDescent="0.25">
      <c r="A11" s="6" t="s">
        <v>13</v>
      </c>
      <c r="B11" s="4">
        <v>114088.05</v>
      </c>
      <c r="C11" s="4">
        <v>149912.79999999999</v>
      </c>
      <c r="D11" s="4">
        <v>209437</v>
      </c>
      <c r="E11" s="4">
        <v>67975.166666666672</v>
      </c>
      <c r="F11" s="4">
        <v>61012.305</v>
      </c>
      <c r="G11" s="4">
        <v>2973.3333333333335</v>
      </c>
    </row>
    <row r="12" spans="1:7" ht="12.75" customHeight="1" x14ac:dyDescent="0.25">
      <c r="A12" s="6" t="s">
        <v>14</v>
      </c>
      <c r="B12" s="4">
        <v>120780.58571428571</v>
      </c>
      <c r="C12" s="4">
        <v>149046.70714285714</v>
      </c>
      <c r="D12" s="4">
        <v>227152.53571428568</v>
      </c>
      <c r="E12" s="4">
        <v>89874.193333333329</v>
      </c>
      <c r="F12" s="4">
        <v>71366.051428571431</v>
      </c>
      <c r="G12" s="4">
        <v>2649.0476190476188</v>
      </c>
    </row>
    <row r="13" spans="1:7" ht="12.75" customHeight="1" x14ac:dyDescent="0.25">
      <c r="A13" s="6" t="s">
        <v>15</v>
      </c>
      <c r="B13" s="4">
        <v>120544.37857142858</v>
      </c>
      <c r="C13" s="4">
        <v>148397.13749999998</v>
      </c>
      <c r="D13" s="4">
        <v>224396.78571428568</v>
      </c>
      <c r="E13" s="4">
        <v>89014.399333333335</v>
      </c>
      <c r="F13" s="4">
        <v>73374.599499999997</v>
      </c>
      <c r="G13" s="4">
        <v>2944.0476190476188</v>
      </c>
    </row>
    <row r="14" spans="1:7" ht="12.75" customHeight="1" x14ac:dyDescent="0.25">
      <c r="A14" s="6" t="s">
        <v>16</v>
      </c>
      <c r="B14" s="4">
        <v>120518.13333333333</v>
      </c>
      <c r="C14" s="4">
        <v>156799.55047619046</v>
      </c>
      <c r="D14" s="4">
        <v>231483</v>
      </c>
      <c r="E14" s="4">
        <v>91858.333333333343</v>
      </c>
      <c r="F14" s="4">
        <v>67975.166666666672</v>
      </c>
      <c r="G14" s="4">
        <v>3870.7407407407409</v>
      </c>
    </row>
    <row r="15" spans="1:7" ht="12.75" customHeight="1" x14ac:dyDescent="0.25">
      <c r="A15" s="6" t="s">
        <v>17</v>
      </c>
      <c r="B15" s="4">
        <v>120518.13333333333</v>
      </c>
      <c r="C15" s="4">
        <v>155424.29999999999</v>
      </c>
      <c r="D15" s="4">
        <v>228333.57142857142</v>
      </c>
      <c r="E15" s="4">
        <v>91316.631619047606</v>
      </c>
      <c r="F15" s="4">
        <v>66908.560190476201</v>
      </c>
      <c r="G15" s="4">
        <v>3862.3095238095243</v>
      </c>
    </row>
    <row r="16" spans="1:7" ht="12.75" customHeight="1" x14ac:dyDescent="0.25">
      <c r="A16" s="5" t="s">
        <v>18</v>
      </c>
      <c r="B16" s="4">
        <v>123457.59999999999</v>
      </c>
      <c r="C16" s="4">
        <v>167061.43857142856</v>
      </c>
      <c r="D16" s="4">
        <v>214948.5</v>
      </c>
      <c r="E16" s="4">
        <v>93695.5</v>
      </c>
      <c r="F16" s="4">
        <v>65445.125714285707</v>
      </c>
      <c r="G16" s="4">
        <v>2967.8571428571431</v>
      </c>
    </row>
    <row r="17" spans="1:7" ht="12.75" customHeight="1" x14ac:dyDescent="0.25">
      <c r="A17" s="13" t="s">
        <v>19</v>
      </c>
      <c r="B17" s="14">
        <v>123457.59999999999</v>
      </c>
      <c r="C17" s="14">
        <v>166888.22</v>
      </c>
      <c r="D17" s="14">
        <v>214948.5</v>
      </c>
      <c r="E17" s="14">
        <v>94797.8</v>
      </c>
      <c r="F17" s="14">
        <v>65403.133333333339</v>
      </c>
      <c r="G17" s="14">
        <v>3355</v>
      </c>
    </row>
    <row r="18" spans="1:7" ht="12" customHeight="1" x14ac:dyDescent="0.25">
      <c r="A18" s="15" t="s">
        <v>20</v>
      </c>
      <c r="B18" s="16">
        <v>103616.2</v>
      </c>
      <c r="C18" s="16">
        <v>160935.79999999999</v>
      </c>
      <c r="D18" s="16">
        <v>187391</v>
      </c>
      <c r="E18" s="16">
        <v>77161</v>
      </c>
      <c r="F18" s="16">
        <v>61728.799999999996</v>
      </c>
      <c r="G18" s="16">
        <v>3225</v>
      </c>
    </row>
    <row r="19" spans="1:7" ht="11.25" customHeight="1" x14ac:dyDescent="0.25">
      <c r="A19" s="9" t="s">
        <v>32</v>
      </c>
      <c r="B19" s="2"/>
      <c r="C19" s="2"/>
      <c r="D19" s="2"/>
      <c r="E19" s="2"/>
      <c r="F19" s="2"/>
      <c r="G19" s="2"/>
    </row>
    <row r="20" spans="1:7" ht="11.25" customHeight="1" x14ac:dyDescent="0.25">
      <c r="A20" s="9" t="s">
        <v>27</v>
      </c>
      <c r="B20" s="2"/>
      <c r="C20" s="2"/>
      <c r="D20" s="2"/>
      <c r="E20" s="2"/>
      <c r="F20" s="2"/>
      <c r="G20" s="2"/>
    </row>
    <row r="21" spans="1:7" ht="11.25" customHeight="1" x14ac:dyDescent="0.25">
      <c r="A21" s="9" t="s">
        <v>21</v>
      </c>
      <c r="B21" s="2"/>
      <c r="C21" s="2"/>
      <c r="D21" s="2"/>
      <c r="E21" s="2"/>
      <c r="F21" s="2"/>
      <c r="G21" s="2"/>
    </row>
    <row r="22" spans="1:7" ht="11.25" customHeight="1" x14ac:dyDescent="0.25">
      <c r="A22" s="9" t="s">
        <v>22</v>
      </c>
      <c r="B22" s="2"/>
      <c r="C22" s="2"/>
      <c r="D22" s="2"/>
      <c r="E22" s="2"/>
      <c r="F22" s="2"/>
      <c r="G22" s="2"/>
    </row>
    <row r="23" spans="1:7" x14ac:dyDescent="0.25">
      <c r="A23" s="12"/>
      <c r="B23" s="2"/>
      <c r="C23" s="2"/>
      <c r="D23" s="2"/>
      <c r="E23" s="2"/>
      <c r="F23" s="2"/>
      <c r="G23" s="2"/>
    </row>
    <row r="24" spans="1:7" x14ac:dyDescent="0.25">
      <c r="A24" s="12"/>
      <c r="B24" s="2"/>
      <c r="C24" s="2"/>
      <c r="D24" s="2"/>
      <c r="E24" s="2"/>
      <c r="F24" s="2"/>
      <c r="G24" s="2"/>
    </row>
    <row r="25" spans="1:7" x14ac:dyDescent="0.25">
      <c r="A25" s="12"/>
      <c r="B25" s="2"/>
      <c r="C25" s="2"/>
      <c r="D25" s="2"/>
      <c r="E25" s="2"/>
      <c r="F25" s="2"/>
      <c r="G25" s="2"/>
    </row>
  </sheetData>
  <mergeCells count="4">
    <mergeCell ref="A1:G1"/>
    <mergeCell ref="A4:A5"/>
    <mergeCell ref="B5:F5"/>
    <mergeCell ref="G4:G5"/>
  </mergeCells>
  <pageMargins left="0.7" right="0.7" top="0.75" bottom="0.75" header="0.3" footer="0.3"/>
  <pageSetup orientation="portrait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25"/>
  <sheetViews>
    <sheetView workbookViewId="0">
      <selection activeCell="A24" sqref="A24"/>
    </sheetView>
  </sheetViews>
  <sheetFormatPr baseColWidth="10" defaultColWidth="11.44140625" defaultRowHeight="12" x14ac:dyDescent="0.25"/>
  <cols>
    <col min="1" max="8" width="12.6640625" style="10" customWidth="1"/>
    <col min="9" max="16384" width="11.44140625" style="10"/>
  </cols>
  <sheetData>
    <row r="1" spans="1:8" x14ac:dyDescent="0.25">
      <c r="A1" s="55"/>
      <c r="B1" s="55"/>
      <c r="C1" s="55"/>
      <c r="D1" s="55"/>
      <c r="E1" s="55"/>
      <c r="F1" s="55"/>
      <c r="G1" s="55"/>
      <c r="H1" s="55"/>
    </row>
    <row r="2" spans="1:8" ht="15" customHeight="1" x14ac:dyDescent="0.25">
      <c r="A2" s="1" t="s">
        <v>23</v>
      </c>
      <c r="B2" s="1"/>
      <c r="C2" s="1"/>
      <c r="D2" s="1"/>
      <c r="E2" s="1"/>
      <c r="F2" s="1"/>
      <c r="G2" s="1"/>
      <c r="H2" s="1"/>
    </row>
    <row r="3" spans="1:8" x14ac:dyDescent="0.25">
      <c r="A3" s="2"/>
      <c r="B3" s="2"/>
      <c r="C3" s="2"/>
      <c r="D3" s="2"/>
      <c r="E3" s="2"/>
      <c r="F3" s="2"/>
      <c r="G3" s="11"/>
      <c r="H3" s="2"/>
    </row>
    <row r="4" spans="1:8" ht="24" x14ac:dyDescent="0.25">
      <c r="A4" s="56" t="s">
        <v>1</v>
      </c>
      <c r="B4" s="17" t="s">
        <v>2</v>
      </c>
      <c r="C4" s="17" t="s">
        <v>3</v>
      </c>
      <c r="D4" s="17" t="s">
        <v>4</v>
      </c>
      <c r="E4" s="17" t="s">
        <v>5</v>
      </c>
      <c r="F4" s="17" t="s">
        <v>6</v>
      </c>
      <c r="G4" s="59" t="s">
        <v>49</v>
      </c>
      <c r="H4" s="59" t="s">
        <v>53</v>
      </c>
    </row>
    <row r="5" spans="1:8" x14ac:dyDescent="0.25">
      <c r="A5" s="57"/>
      <c r="B5" s="58" t="s">
        <v>7</v>
      </c>
      <c r="C5" s="58"/>
      <c r="D5" s="58"/>
      <c r="E5" s="58"/>
      <c r="F5" s="58"/>
      <c r="G5" s="60"/>
      <c r="H5" s="60"/>
    </row>
    <row r="6" spans="1:8" x14ac:dyDescent="0.25">
      <c r="A6" s="18" t="s">
        <v>8</v>
      </c>
      <c r="B6" s="19">
        <f t="shared" ref="B6:H6" si="0">AVERAGE(B7:B18)</f>
        <v>106121.42727272725</v>
      </c>
      <c r="C6" s="19">
        <f t="shared" si="0"/>
        <v>162970.04454545456</v>
      </c>
      <c r="D6" s="19">
        <f t="shared" si="0"/>
        <v>202422.36363636365</v>
      </c>
      <c r="E6" s="19">
        <f t="shared" si="0"/>
        <v>83567.224025974021</v>
      </c>
      <c r="F6" s="19">
        <f t="shared" si="0"/>
        <v>66667.676623376625</v>
      </c>
      <c r="G6" s="19">
        <f t="shared" si="0"/>
        <v>3459.7942207792207</v>
      </c>
      <c r="H6" s="19">
        <f t="shared" si="0"/>
        <v>16409.090909090908</v>
      </c>
    </row>
    <row r="7" spans="1:8" x14ac:dyDescent="0.25">
      <c r="A7" s="5" t="s">
        <v>9</v>
      </c>
      <c r="B7" s="4">
        <v>103616.2</v>
      </c>
      <c r="C7" s="4">
        <v>166226.84000000003</v>
      </c>
      <c r="D7" s="4">
        <v>187391</v>
      </c>
      <c r="E7" s="4">
        <v>85097.56</v>
      </c>
      <c r="F7" s="4">
        <v>69665.36</v>
      </c>
      <c r="G7" s="4">
        <v>3200</v>
      </c>
      <c r="H7" s="4">
        <v>16000</v>
      </c>
    </row>
    <row r="8" spans="1:8" x14ac:dyDescent="0.25">
      <c r="A8" s="5" t="s">
        <v>10</v>
      </c>
      <c r="B8" s="4">
        <v>103616.2</v>
      </c>
      <c r="C8" s="4">
        <v>174163.4</v>
      </c>
      <c r="D8" s="4">
        <v>187391</v>
      </c>
      <c r="E8" s="4">
        <v>79365.599999999991</v>
      </c>
      <c r="F8" s="4">
        <v>63933.4</v>
      </c>
      <c r="G8" s="4">
        <v>3360</v>
      </c>
      <c r="H8" s="4">
        <v>16000</v>
      </c>
    </row>
    <row r="9" spans="1:8" x14ac:dyDescent="0.25">
      <c r="A9" s="6" t="s">
        <v>11</v>
      </c>
      <c r="B9" s="4" t="s">
        <v>44</v>
      </c>
      <c r="C9" s="4" t="s">
        <v>44</v>
      </c>
      <c r="D9" s="4" t="s">
        <v>44</v>
      </c>
      <c r="E9" s="4" t="s">
        <v>44</v>
      </c>
      <c r="F9" s="4" t="s">
        <v>44</v>
      </c>
      <c r="G9" s="4" t="s">
        <v>44</v>
      </c>
      <c r="H9" s="4" t="s">
        <v>44</v>
      </c>
    </row>
    <row r="10" spans="1:8" x14ac:dyDescent="0.25">
      <c r="A10" s="6" t="s">
        <v>12</v>
      </c>
      <c r="B10" s="4">
        <v>109127.7</v>
      </c>
      <c r="C10" s="4">
        <v>152117.4</v>
      </c>
      <c r="D10" s="4">
        <v>220460</v>
      </c>
      <c r="E10" s="4">
        <v>84247.21428571429</v>
      </c>
      <c r="F10" s="4">
        <v>67712.71428571429</v>
      </c>
      <c r="G10" s="4">
        <v>3328.5714285714284</v>
      </c>
      <c r="H10" s="4">
        <v>16500</v>
      </c>
    </row>
    <row r="11" spans="1:8" x14ac:dyDescent="0.25">
      <c r="A11" s="6" t="s">
        <v>13</v>
      </c>
      <c r="B11" s="4">
        <v>103616.2</v>
      </c>
      <c r="C11" s="4">
        <v>182981.8</v>
      </c>
      <c r="D11" s="4">
        <v>187391</v>
      </c>
      <c r="E11" s="4">
        <v>81570.2</v>
      </c>
      <c r="F11" s="4">
        <v>63933.4</v>
      </c>
      <c r="G11" s="4">
        <v>2900</v>
      </c>
      <c r="H11" s="4">
        <v>16000</v>
      </c>
    </row>
    <row r="12" spans="1:8" x14ac:dyDescent="0.25">
      <c r="A12" s="6" t="s">
        <v>14</v>
      </c>
      <c r="B12" s="4">
        <v>109127.7</v>
      </c>
      <c r="C12" s="4">
        <v>152117.4</v>
      </c>
      <c r="D12" s="4">
        <v>220460</v>
      </c>
      <c r="E12" s="4">
        <v>78263.3</v>
      </c>
      <c r="F12" s="4">
        <v>62673.628571428577</v>
      </c>
      <c r="G12" s="4">
        <v>3287.5</v>
      </c>
      <c r="H12" s="4">
        <v>16500</v>
      </c>
    </row>
    <row r="13" spans="1:8" x14ac:dyDescent="0.25">
      <c r="A13" s="6" t="s">
        <v>15</v>
      </c>
      <c r="B13" s="4">
        <v>109127.7</v>
      </c>
      <c r="C13" s="4">
        <v>149912.79999999999</v>
      </c>
      <c r="D13" s="4">
        <v>220460</v>
      </c>
      <c r="E13" s="4">
        <v>81570.2</v>
      </c>
      <c r="F13" s="4">
        <v>65035.7</v>
      </c>
      <c r="G13" s="4">
        <v>3425</v>
      </c>
      <c r="H13" s="4">
        <v>16500</v>
      </c>
    </row>
    <row r="14" spans="1:8" x14ac:dyDescent="0.25">
      <c r="A14" s="6" t="s">
        <v>16</v>
      </c>
      <c r="B14" s="4">
        <v>109127.7</v>
      </c>
      <c r="C14" s="4">
        <v>151676.47999999998</v>
      </c>
      <c r="D14" s="4">
        <v>220460</v>
      </c>
      <c r="E14" s="4">
        <v>85097.56</v>
      </c>
      <c r="F14" s="4">
        <v>68342.599999999991</v>
      </c>
      <c r="G14" s="4">
        <v>3540</v>
      </c>
      <c r="H14" s="4">
        <v>16500</v>
      </c>
    </row>
    <row r="15" spans="1:8" x14ac:dyDescent="0.25">
      <c r="A15" s="6" t="s">
        <v>17</v>
      </c>
      <c r="B15" s="4">
        <v>103616.2</v>
      </c>
      <c r="C15" s="4">
        <v>173612.25</v>
      </c>
      <c r="D15" s="4">
        <v>187391</v>
      </c>
      <c r="E15" s="4">
        <v>87081.7</v>
      </c>
      <c r="F15" s="4">
        <v>69444.899999999994</v>
      </c>
      <c r="G15" s="4">
        <v>3750</v>
      </c>
      <c r="H15" s="4">
        <v>16000</v>
      </c>
    </row>
    <row r="16" spans="1:8" x14ac:dyDescent="0.25">
      <c r="A16" s="5" t="s">
        <v>18</v>
      </c>
      <c r="B16" s="4">
        <v>103616.2</v>
      </c>
      <c r="C16" s="4">
        <v>167990.52</v>
      </c>
      <c r="D16" s="4">
        <v>187391</v>
      </c>
      <c r="E16" s="4">
        <v>88184</v>
      </c>
      <c r="F16" s="4">
        <v>70547.199999999997</v>
      </c>
      <c r="G16" s="4">
        <v>3660</v>
      </c>
      <c r="H16" s="4">
        <v>18000</v>
      </c>
    </row>
    <row r="17" spans="1:8" x14ac:dyDescent="0.25">
      <c r="A17" s="13" t="s">
        <v>19</v>
      </c>
      <c r="B17" s="14">
        <v>103616.2</v>
      </c>
      <c r="C17" s="14">
        <v>171958.8</v>
      </c>
      <c r="D17" s="14">
        <v>187391</v>
      </c>
      <c r="E17" s="14">
        <v>86861.239999999991</v>
      </c>
      <c r="F17" s="14">
        <v>69224.44</v>
      </c>
      <c r="G17" s="14">
        <v>3840</v>
      </c>
      <c r="H17" s="14">
        <v>16000</v>
      </c>
    </row>
    <row r="18" spans="1:8" x14ac:dyDescent="0.25">
      <c r="A18" s="15" t="s">
        <v>20</v>
      </c>
      <c r="B18" s="16">
        <v>109127.7</v>
      </c>
      <c r="C18" s="16">
        <v>149912.79999999999</v>
      </c>
      <c r="D18" s="16">
        <v>220460</v>
      </c>
      <c r="E18" s="16">
        <v>81900.89</v>
      </c>
      <c r="F18" s="16">
        <v>62831.1</v>
      </c>
      <c r="G18" s="16">
        <v>3766.665</v>
      </c>
      <c r="H18" s="16">
        <v>16500</v>
      </c>
    </row>
    <row r="19" spans="1:8" ht="10.5" customHeight="1" x14ac:dyDescent="0.25">
      <c r="A19" s="9" t="s">
        <v>32</v>
      </c>
      <c r="B19" s="2"/>
      <c r="C19" s="2"/>
      <c r="D19" s="2"/>
      <c r="E19" s="2"/>
      <c r="F19" s="2"/>
      <c r="G19" s="2"/>
      <c r="H19" s="2"/>
    </row>
    <row r="20" spans="1:8" ht="10.5" customHeight="1" x14ac:dyDescent="0.25">
      <c r="A20" s="9" t="s">
        <v>27</v>
      </c>
      <c r="B20" s="2"/>
      <c r="C20" s="2"/>
      <c r="D20" s="2"/>
      <c r="E20" s="2"/>
      <c r="F20" s="2"/>
      <c r="G20" s="2"/>
      <c r="H20" s="2"/>
    </row>
    <row r="21" spans="1:8" ht="10.5" customHeight="1" x14ac:dyDescent="0.25">
      <c r="A21" s="9" t="s">
        <v>25</v>
      </c>
      <c r="B21" s="2"/>
      <c r="C21" s="2"/>
      <c r="D21" s="2"/>
      <c r="E21" s="2"/>
      <c r="F21" s="2"/>
      <c r="G21" s="2"/>
      <c r="H21" s="2"/>
    </row>
    <row r="22" spans="1:8" ht="10.5" customHeight="1" x14ac:dyDescent="0.25">
      <c r="A22" s="9" t="s">
        <v>51</v>
      </c>
      <c r="B22" s="2"/>
      <c r="C22" s="2"/>
      <c r="D22" s="2"/>
      <c r="E22" s="2"/>
      <c r="F22" s="2"/>
      <c r="G22" s="2"/>
      <c r="H22" s="2"/>
    </row>
    <row r="23" spans="1:8" s="21" customFormat="1" ht="10.5" customHeight="1" x14ac:dyDescent="0.25">
      <c r="A23" s="9" t="s">
        <v>52</v>
      </c>
    </row>
    <row r="24" spans="1:8" ht="10.5" customHeight="1" x14ac:dyDescent="0.25">
      <c r="A24" s="9" t="s">
        <v>50</v>
      </c>
      <c r="B24" s="2"/>
      <c r="C24" s="2"/>
      <c r="D24" s="2"/>
      <c r="E24" s="2"/>
      <c r="F24" s="2"/>
      <c r="G24" s="2"/>
      <c r="H24" s="2"/>
    </row>
    <row r="25" spans="1:8" x14ac:dyDescent="0.25">
      <c r="A25" s="21"/>
      <c r="B25" s="2"/>
      <c r="C25" s="2"/>
      <c r="D25" s="2"/>
      <c r="E25" s="2"/>
      <c r="F25" s="2"/>
      <c r="G25" s="2"/>
      <c r="H25" s="2"/>
    </row>
  </sheetData>
  <mergeCells count="5">
    <mergeCell ref="A1:H1"/>
    <mergeCell ref="A4:A5"/>
    <mergeCell ref="B5:F5"/>
    <mergeCell ref="G4:G5"/>
    <mergeCell ref="H4:H5"/>
  </mergeCells>
  <pageMargins left="0.7" right="0.7" top="0.75" bottom="0.75" header="0.3" footer="0.3"/>
  <pageSetup orientation="portrait" horizontalDpi="300" verticalDpi="3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28"/>
  <sheetViews>
    <sheetView workbookViewId="0">
      <selection activeCell="A23" sqref="A23"/>
    </sheetView>
  </sheetViews>
  <sheetFormatPr baseColWidth="10" defaultColWidth="11.44140625" defaultRowHeight="12" x14ac:dyDescent="0.25"/>
  <cols>
    <col min="1" max="16384" width="11.44140625" style="10"/>
  </cols>
  <sheetData>
    <row r="1" spans="1:8" x14ac:dyDescent="0.25">
      <c r="A1" s="55"/>
      <c r="B1" s="55"/>
      <c r="C1" s="55"/>
      <c r="D1" s="55"/>
      <c r="E1" s="55"/>
      <c r="F1" s="55"/>
      <c r="G1" s="55"/>
      <c r="H1" s="55"/>
    </row>
    <row r="2" spans="1:8" x14ac:dyDescent="0.25">
      <c r="A2" s="61" t="s">
        <v>26</v>
      </c>
      <c r="B2" s="61"/>
      <c r="C2" s="61"/>
      <c r="D2" s="61"/>
      <c r="E2" s="61"/>
      <c r="F2" s="61"/>
      <c r="G2" s="61"/>
      <c r="H2" s="61"/>
    </row>
    <row r="3" spans="1:8" x14ac:dyDescent="0.25">
      <c r="A3" s="2"/>
      <c r="B3" s="2"/>
      <c r="C3" s="2"/>
      <c r="D3" s="2"/>
      <c r="E3" s="2"/>
      <c r="F3" s="2"/>
      <c r="G3" s="11"/>
      <c r="H3" s="2"/>
    </row>
    <row r="4" spans="1:8" ht="24" x14ac:dyDescent="0.25">
      <c r="A4" s="56" t="s">
        <v>1</v>
      </c>
      <c r="B4" s="17" t="s">
        <v>2</v>
      </c>
      <c r="C4" s="17" t="s">
        <v>3</v>
      </c>
      <c r="D4" s="17" t="s">
        <v>4</v>
      </c>
      <c r="E4" s="17" t="s">
        <v>5</v>
      </c>
      <c r="F4" s="17" t="s">
        <v>6</v>
      </c>
      <c r="G4" s="59" t="s">
        <v>49</v>
      </c>
      <c r="H4" s="59" t="s">
        <v>53</v>
      </c>
    </row>
    <row r="5" spans="1:8" x14ac:dyDescent="0.25">
      <c r="A5" s="57"/>
      <c r="B5" s="58" t="s">
        <v>7</v>
      </c>
      <c r="C5" s="58"/>
      <c r="D5" s="58"/>
      <c r="E5" s="58"/>
      <c r="F5" s="58"/>
      <c r="G5" s="60"/>
      <c r="H5" s="60"/>
    </row>
    <row r="6" spans="1:8" ht="3" customHeight="1" x14ac:dyDescent="0.25">
      <c r="A6" s="22"/>
      <c r="B6" s="23"/>
      <c r="C6" s="23"/>
      <c r="D6" s="23"/>
      <c r="E6" s="23"/>
      <c r="F6" s="23"/>
      <c r="G6" s="24"/>
      <c r="H6" s="25"/>
    </row>
    <row r="7" spans="1:8" x14ac:dyDescent="0.25">
      <c r="A7" s="18" t="s">
        <v>8</v>
      </c>
      <c r="B7" s="19">
        <f t="shared" ref="B7:H7" si="0">AVERAGE(B9:B20)</f>
        <v>100090.67716666668</v>
      </c>
      <c r="C7" s="19">
        <f t="shared" si="0"/>
        <v>1895.8672036111113</v>
      </c>
      <c r="D7" s="19">
        <f t="shared" si="0"/>
        <v>1907.7305681818179</v>
      </c>
      <c r="E7" s="19">
        <f t="shared" si="0"/>
        <v>80087.30030555556</v>
      </c>
      <c r="F7" s="19">
        <f t="shared" si="0"/>
        <v>62797.520675925938</v>
      </c>
      <c r="G7" s="19">
        <f t="shared" si="0"/>
        <v>3289.5830555555563</v>
      </c>
      <c r="H7" s="19">
        <f t="shared" si="0"/>
        <v>16527.777777777777</v>
      </c>
    </row>
    <row r="8" spans="1:8" ht="3" customHeight="1" x14ac:dyDescent="0.25">
      <c r="A8" s="18"/>
      <c r="B8" s="19"/>
      <c r="C8" s="19"/>
      <c r="D8" s="19"/>
      <c r="E8" s="19"/>
      <c r="F8" s="19"/>
      <c r="G8" s="19"/>
      <c r="H8" s="25"/>
    </row>
    <row r="9" spans="1:8" x14ac:dyDescent="0.25">
      <c r="A9" s="5" t="s">
        <v>9</v>
      </c>
      <c r="B9" s="4">
        <v>103616.2</v>
      </c>
      <c r="C9" s="4">
        <v>1796.749</v>
      </c>
      <c r="D9" s="4">
        <v>1873.9099999999999</v>
      </c>
      <c r="E9" s="4">
        <v>73854.099999999991</v>
      </c>
      <c r="F9" s="4">
        <v>56217.299999999996</v>
      </c>
      <c r="G9" s="4">
        <v>3925</v>
      </c>
      <c r="H9" s="4">
        <v>16000</v>
      </c>
    </row>
    <row r="10" spans="1:8" x14ac:dyDescent="0.25">
      <c r="A10" s="5" t="s">
        <v>10</v>
      </c>
      <c r="B10" s="4">
        <v>103616.2</v>
      </c>
      <c r="C10" s="4">
        <v>1774.703</v>
      </c>
      <c r="D10" s="4">
        <v>1873.9099999999999</v>
      </c>
      <c r="E10" s="4">
        <v>64484.549999999996</v>
      </c>
      <c r="F10" s="4">
        <v>46847.75</v>
      </c>
      <c r="G10" s="4">
        <v>3425</v>
      </c>
      <c r="H10" s="4">
        <v>16000</v>
      </c>
    </row>
    <row r="11" spans="1:8" x14ac:dyDescent="0.25">
      <c r="A11" s="6" t="s">
        <v>11</v>
      </c>
      <c r="B11" s="4">
        <v>103616.2</v>
      </c>
      <c r="C11" s="4">
        <v>1822.3223599999999</v>
      </c>
      <c r="D11" s="4">
        <v>1873.9099999999999</v>
      </c>
      <c r="E11" s="4">
        <v>74206.835999999981</v>
      </c>
      <c r="F11" s="4">
        <v>56570.036</v>
      </c>
      <c r="G11" s="4">
        <v>3733.33</v>
      </c>
      <c r="H11" s="4">
        <v>16000</v>
      </c>
    </row>
    <row r="12" spans="1:8" x14ac:dyDescent="0.25">
      <c r="A12" s="6" t="s">
        <v>12</v>
      </c>
      <c r="B12" s="4">
        <v>103616.2</v>
      </c>
      <c r="C12" s="4">
        <v>1906.979</v>
      </c>
      <c r="D12" s="4">
        <v>1873.9099999999999</v>
      </c>
      <c r="E12" s="4">
        <v>81570.2</v>
      </c>
      <c r="F12" s="4">
        <v>63933.4</v>
      </c>
      <c r="G12" s="4">
        <v>3225</v>
      </c>
      <c r="H12" s="4">
        <v>16000</v>
      </c>
    </row>
    <row r="13" spans="1:8" x14ac:dyDescent="0.25">
      <c r="A13" s="6" t="s">
        <v>13</v>
      </c>
      <c r="B13" s="4">
        <v>103616.2</v>
      </c>
      <c r="C13" s="4">
        <v>1918.002</v>
      </c>
      <c r="D13" s="4">
        <v>1873.9099999999999</v>
      </c>
      <c r="E13" s="4">
        <v>82121.349999999991</v>
      </c>
      <c r="F13" s="4">
        <v>64484.549999999996</v>
      </c>
      <c r="G13" s="4">
        <v>3350</v>
      </c>
      <c r="H13" s="4">
        <v>16000</v>
      </c>
    </row>
    <row r="14" spans="1:8" x14ac:dyDescent="0.25">
      <c r="A14" s="6" t="s">
        <v>14</v>
      </c>
      <c r="B14" s="4">
        <v>103616.2</v>
      </c>
      <c r="C14" s="4">
        <v>1984.1399999999999</v>
      </c>
      <c r="D14" s="4">
        <v>1984.1399999999999</v>
      </c>
      <c r="E14" s="4">
        <v>72200.649999999994</v>
      </c>
      <c r="F14" s="4">
        <v>54563.85</v>
      </c>
      <c r="G14" s="4">
        <v>2950</v>
      </c>
      <c r="H14" s="4">
        <v>16000</v>
      </c>
    </row>
    <row r="15" spans="1:8" x14ac:dyDescent="0.25">
      <c r="A15" s="6" t="s">
        <v>15</v>
      </c>
      <c r="B15" s="4">
        <v>143299</v>
      </c>
      <c r="C15" s="4">
        <v>1956.5825</v>
      </c>
      <c r="D15" s="4">
        <v>1984.1399999999999</v>
      </c>
      <c r="E15" s="4">
        <v>71465.78333333334</v>
      </c>
      <c r="F15" s="4">
        <v>58421.9</v>
      </c>
      <c r="G15" s="4">
        <v>3087.5</v>
      </c>
      <c r="H15" s="4">
        <v>16000</v>
      </c>
    </row>
    <row r="16" spans="1:8" x14ac:dyDescent="0.25">
      <c r="A16" s="6" t="s">
        <v>16</v>
      </c>
      <c r="B16" s="4">
        <v>99207</v>
      </c>
      <c r="C16" s="4">
        <v>1866.5613333333333</v>
      </c>
      <c r="D16" s="4">
        <v>1984.1399999999999</v>
      </c>
      <c r="E16" s="4">
        <v>77660.709333333332</v>
      </c>
      <c r="F16" s="4">
        <v>70679.475999999995</v>
      </c>
      <c r="G16" s="4">
        <v>3200</v>
      </c>
      <c r="H16" s="4">
        <v>18000</v>
      </c>
    </row>
    <row r="17" spans="1:8" x14ac:dyDescent="0.25">
      <c r="A17" s="6" t="s">
        <v>17</v>
      </c>
      <c r="B17" s="4">
        <v>143299</v>
      </c>
      <c r="C17" s="4">
        <v>1992.40725</v>
      </c>
      <c r="D17" s="4">
        <v>1618.3768181818182</v>
      </c>
      <c r="E17" s="4">
        <v>92042.05</v>
      </c>
      <c r="F17" s="4">
        <v>80406.661111111112</v>
      </c>
      <c r="G17" s="4">
        <v>3516.6666666666665</v>
      </c>
      <c r="H17" s="4">
        <v>17500</v>
      </c>
    </row>
    <row r="18" spans="1:8" x14ac:dyDescent="0.25">
      <c r="A18" s="5" t="s">
        <v>18</v>
      </c>
      <c r="B18" s="4">
        <v>48765.752</v>
      </c>
      <c r="C18" s="4">
        <v>1813.2835</v>
      </c>
      <c r="D18" s="4">
        <v>1984.1399999999999</v>
      </c>
      <c r="E18" s="4">
        <v>95073.375</v>
      </c>
      <c r="F18" s="4">
        <v>67515.875</v>
      </c>
      <c r="G18" s="4">
        <v>2937.5</v>
      </c>
      <c r="H18" s="4">
        <v>17333.333333333332</v>
      </c>
    </row>
    <row r="19" spans="1:8" x14ac:dyDescent="0.25">
      <c r="A19" s="5" t="s">
        <v>19</v>
      </c>
      <c r="B19" s="4">
        <v>72365.994999999995</v>
      </c>
      <c r="C19" s="4">
        <v>1995.163</v>
      </c>
      <c r="D19" s="4">
        <v>1984.1399999999999</v>
      </c>
      <c r="E19" s="4">
        <v>83774.8</v>
      </c>
      <c r="F19" s="4">
        <v>66689.149999999994</v>
      </c>
      <c r="G19" s="4">
        <v>2950</v>
      </c>
      <c r="H19" s="4">
        <v>16000</v>
      </c>
    </row>
    <row r="20" spans="1:8" x14ac:dyDescent="0.25">
      <c r="A20" s="6" t="s">
        <v>20</v>
      </c>
      <c r="B20" s="4">
        <v>72454.179000000004</v>
      </c>
      <c r="C20" s="4">
        <v>1923.5135</v>
      </c>
      <c r="D20" s="4">
        <v>1984.1399999999999</v>
      </c>
      <c r="E20" s="4">
        <v>92593.2</v>
      </c>
      <c r="F20" s="4">
        <v>67240.3</v>
      </c>
      <c r="G20" s="4">
        <v>3175</v>
      </c>
      <c r="H20" s="4">
        <v>17500</v>
      </c>
    </row>
    <row r="21" spans="1:8" ht="3" customHeight="1" x14ac:dyDescent="0.25">
      <c r="A21" s="7"/>
      <c r="B21" s="8"/>
      <c r="C21" s="8"/>
      <c r="D21" s="8"/>
      <c r="E21" s="8"/>
      <c r="F21" s="8"/>
      <c r="G21" s="8"/>
      <c r="H21" s="20"/>
    </row>
    <row r="22" spans="1:8" ht="3" customHeight="1" x14ac:dyDescent="0.25">
      <c r="A22" s="2"/>
      <c r="B22" s="2"/>
      <c r="C22" s="2"/>
      <c r="D22" s="2"/>
      <c r="E22" s="2"/>
      <c r="F22" s="2"/>
      <c r="G22" s="2"/>
      <c r="H22" s="2"/>
    </row>
    <row r="23" spans="1:8" ht="10.5" customHeight="1" x14ac:dyDescent="0.25">
      <c r="A23" s="9" t="s">
        <v>32</v>
      </c>
      <c r="B23" s="2"/>
      <c r="C23" s="2"/>
      <c r="D23" s="2"/>
      <c r="E23" s="2"/>
      <c r="F23" s="2"/>
      <c r="G23" s="2"/>
      <c r="H23" s="2"/>
    </row>
    <row r="24" spans="1:8" ht="10.5" customHeight="1" x14ac:dyDescent="0.25">
      <c r="A24" s="9" t="s">
        <v>27</v>
      </c>
      <c r="B24" s="2"/>
      <c r="C24" s="2"/>
      <c r="D24" s="2"/>
      <c r="E24" s="2"/>
      <c r="F24" s="2"/>
      <c r="G24" s="2"/>
      <c r="H24" s="2"/>
    </row>
    <row r="25" spans="1:8" ht="10.5" customHeight="1" x14ac:dyDescent="0.25">
      <c r="A25" s="9" t="s">
        <v>25</v>
      </c>
      <c r="B25" s="2"/>
      <c r="C25" s="2"/>
      <c r="D25" s="2"/>
      <c r="E25" s="2"/>
      <c r="F25" s="2"/>
      <c r="G25" s="2"/>
      <c r="H25" s="2"/>
    </row>
    <row r="26" spans="1:8" ht="10.5" customHeight="1" x14ac:dyDescent="0.25">
      <c r="A26" s="9" t="s">
        <v>51</v>
      </c>
      <c r="B26" s="2"/>
      <c r="C26" s="2"/>
      <c r="D26" s="2"/>
      <c r="E26" s="2"/>
      <c r="F26" s="2"/>
      <c r="G26" s="2"/>
      <c r="H26" s="2"/>
    </row>
    <row r="27" spans="1:8" ht="10.5" customHeight="1" x14ac:dyDescent="0.25">
      <c r="A27" s="9" t="s">
        <v>52</v>
      </c>
      <c r="B27" s="2"/>
      <c r="C27" s="2"/>
      <c r="D27" s="2"/>
      <c r="E27" s="2"/>
      <c r="F27" s="2"/>
      <c r="G27" s="2"/>
      <c r="H27" s="2"/>
    </row>
    <row r="28" spans="1:8" ht="10.5" customHeight="1" x14ac:dyDescent="0.25">
      <c r="A28" s="12"/>
    </row>
  </sheetData>
  <mergeCells count="6">
    <mergeCell ref="A1:H1"/>
    <mergeCell ref="A2:H2"/>
    <mergeCell ref="A4:A5"/>
    <mergeCell ref="B5:F5"/>
    <mergeCell ref="G4:G5"/>
    <mergeCell ref="H4:H5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24"/>
  <sheetViews>
    <sheetView workbookViewId="0">
      <selection activeCell="A19" sqref="A19"/>
    </sheetView>
  </sheetViews>
  <sheetFormatPr baseColWidth="10" defaultColWidth="11.44140625" defaultRowHeight="12" x14ac:dyDescent="0.25"/>
  <cols>
    <col min="1" max="7" width="13.109375" style="10" customWidth="1"/>
    <col min="8" max="16384" width="11.44140625" style="10"/>
  </cols>
  <sheetData>
    <row r="1" spans="1:7" x14ac:dyDescent="0.25">
      <c r="A1" s="55"/>
      <c r="B1" s="55"/>
      <c r="C1" s="55"/>
      <c r="D1" s="55"/>
      <c r="E1" s="55"/>
      <c r="F1" s="55"/>
      <c r="G1" s="55"/>
    </row>
    <row r="2" spans="1:7" ht="15" customHeight="1" x14ac:dyDescent="0.25">
      <c r="A2" s="1" t="s">
        <v>28</v>
      </c>
      <c r="B2" s="1"/>
      <c r="C2" s="1"/>
      <c r="D2" s="1"/>
      <c r="E2" s="1"/>
      <c r="F2" s="1"/>
      <c r="G2" s="1"/>
    </row>
    <row r="3" spans="1:7" x14ac:dyDescent="0.25">
      <c r="A3" s="2"/>
      <c r="B3" s="2"/>
      <c r="C3" s="2"/>
      <c r="D3" s="2"/>
      <c r="E3" s="2"/>
      <c r="F3" s="11"/>
      <c r="G3" s="2"/>
    </row>
    <row r="4" spans="1:7" x14ac:dyDescent="0.25">
      <c r="A4" s="56" t="s">
        <v>1</v>
      </c>
      <c r="B4" s="32" t="s">
        <v>2</v>
      </c>
      <c r="C4" s="32" t="s">
        <v>3</v>
      </c>
      <c r="D4" s="32" t="s">
        <v>4</v>
      </c>
      <c r="E4" s="32" t="s">
        <v>6</v>
      </c>
      <c r="F4" s="59" t="s">
        <v>49</v>
      </c>
      <c r="G4" s="59" t="s">
        <v>53</v>
      </c>
    </row>
    <row r="5" spans="1:7" x14ac:dyDescent="0.25">
      <c r="A5" s="57"/>
      <c r="B5" s="58" t="s">
        <v>7</v>
      </c>
      <c r="C5" s="58"/>
      <c r="D5" s="58"/>
      <c r="E5" s="58"/>
      <c r="F5" s="60"/>
      <c r="G5" s="60"/>
    </row>
    <row r="6" spans="1:7" ht="12.75" customHeight="1" x14ac:dyDescent="0.25">
      <c r="A6" s="18" t="s">
        <v>8</v>
      </c>
      <c r="B6" s="33">
        <f t="shared" ref="B6:G6" si="0">AVERAGE(B7:B18)</f>
        <v>90263.686584595955</v>
      </c>
      <c r="C6" s="33">
        <f t="shared" si="0"/>
        <v>82809.591603535329</v>
      </c>
      <c r="D6" s="33">
        <f t="shared" si="0"/>
        <v>106750.51767676767</v>
      </c>
      <c r="E6" s="33">
        <f t="shared" si="0"/>
        <v>63462.243298611102</v>
      </c>
      <c r="F6" s="33">
        <f t="shared" si="0"/>
        <v>3232.2916666666665</v>
      </c>
      <c r="G6" s="33">
        <f t="shared" si="0"/>
        <v>21159.236111111113</v>
      </c>
    </row>
    <row r="7" spans="1:7" x14ac:dyDescent="0.25">
      <c r="A7" s="5" t="s">
        <v>9</v>
      </c>
      <c r="B7" s="26">
        <v>91190.272727272721</v>
      </c>
      <c r="C7" s="27">
        <v>83465.821969696961</v>
      </c>
      <c r="D7" s="27">
        <v>100209.0909090909</v>
      </c>
      <c r="E7" s="27">
        <v>67240.3</v>
      </c>
      <c r="F7" s="27">
        <v>3133.3333333333335</v>
      </c>
      <c r="G7" s="27">
        <v>18500</v>
      </c>
    </row>
    <row r="8" spans="1:7" x14ac:dyDescent="0.25">
      <c r="A8" s="5" t="s">
        <v>10</v>
      </c>
      <c r="B8" s="27">
        <v>85921.779772727285</v>
      </c>
      <c r="C8" s="27">
        <v>83273.754545454532</v>
      </c>
      <c r="D8" s="27">
        <v>92693.409090909074</v>
      </c>
      <c r="E8" s="27">
        <v>68158.883333333331</v>
      </c>
      <c r="F8" s="27">
        <v>3266.6666666666665</v>
      </c>
      <c r="G8" s="27">
        <v>19152.5</v>
      </c>
    </row>
    <row r="9" spans="1:7" x14ac:dyDescent="0.25">
      <c r="A9" s="6" t="s">
        <v>11</v>
      </c>
      <c r="B9" s="27">
        <v>86781.072727272724</v>
      </c>
      <c r="C9" s="27">
        <v>83678.599272727253</v>
      </c>
      <c r="D9" s="27">
        <v>102714.31818181818</v>
      </c>
      <c r="E9" s="27">
        <v>60993.933333333327</v>
      </c>
      <c r="F9" s="27">
        <v>3383.3333333333335</v>
      </c>
      <c r="G9" s="27">
        <v>19017.5</v>
      </c>
    </row>
    <row r="10" spans="1:7" x14ac:dyDescent="0.25">
      <c r="A10" s="6" t="s">
        <v>12</v>
      </c>
      <c r="B10" s="27">
        <v>87682.95454545453</v>
      </c>
      <c r="C10" s="27">
        <v>84301.899818181802</v>
      </c>
      <c r="D10" s="27">
        <v>102714.31818181818</v>
      </c>
      <c r="E10" s="27">
        <v>56217.299999999996</v>
      </c>
      <c r="F10" s="27">
        <v>3300</v>
      </c>
      <c r="G10" s="27">
        <v>20160</v>
      </c>
    </row>
    <row r="11" spans="1:7" x14ac:dyDescent="0.25">
      <c r="A11" s="6" t="s">
        <v>13</v>
      </c>
      <c r="B11" s="27">
        <v>91190.272727272721</v>
      </c>
      <c r="C11" s="27">
        <v>81483.352121212112</v>
      </c>
      <c r="D11" s="27">
        <v>105219.54545454546</v>
      </c>
      <c r="E11" s="27">
        <v>53461.549999999996</v>
      </c>
      <c r="F11" s="27">
        <v>3000</v>
      </c>
      <c r="G11" s="27">
        <v>21546.666666666668</v>
      </c>
    </row>
    <row r="12" spans="1:7" x14ac:dyDescent="0.25">
      <c r="A12" s="6" t="s">
        <v>14</v>
      </c>
      <c r="B12" s="27">
        <v>88334.313636363644</v>
      </c>
      <c r="C12" s="27">
        <v>83273.754545454532</v>
      </c>
      <c r="D12" s="27">
        <v>107724.77272727272</v>
      </c>
      <c r="E12" s="27">
        <v>57135.883333333331</v>
      </c>
      <c r="F12" s="27">
        <v>2837.5</v>
      </c>
      <c r="G12" s="27">
        <v>21160</v>
      </c>
    </row>
    <row r="13" spans="1:7" x14ac:dyDescent="0.25">
      <c r="A13" s="6" t="s">
        <v>15</v>
      </c>
      <c r="B13" s="27">
        <v>89809.057424242419</v>
      </c>
      <c r="C13" s="27">
        <v>83955.176363636361</v>
      </c>
      <c r="D13" s="27">
        <v>107724.77272727272</v>
      </c>
      <c r="E13" s="27">
        <v>57319.6</v>
      </c>
      <c r="F13" s="27">
        <v>2800</v>
      </c>
      <c r="G13" s="27">
        <v>21187.5</v>
      </c>
    </row>
    <row r="14" spans="1:7" x14ac:dyDescent="0.25">
      <c r="A14" s="6" t="s">
        <v>16</v>
      </c>
      <c r="B14" s="27">
        <v>92249.148787878774</v>
      </c>
      <c r="C14" s="27">
        <v>81715.503181818174</v>
      </c>
      <c r="D14" s="27">
        <v>107724.77272727272</v>
      </c>
      <c r="E14" s="27">
        <v>61728.799999999996</v>
      </c>
      <c r="F14" s="27">
        <v>3233.3333333333335</v>
      </c>
      <c r="G14" s="27">
        <v>21950</v>
      </c>
    </row>
    <row r="15" spans="1:7" x14ac:dyDescent="0.25">
      <c r="A15" s="6" t="s">
        <v>17</v>
      </c>
      <c r="B15" s="27">
        <v>92609.90151515152</v>
      </c>
      <c r="C15" s="27">
        <v>83277.929924242417</v>
      </c>
      <c r="D15" s="27">
        <v>108351.07954545454</v>
      </c>
      <c r="E15" s="27">
        <v>64576.408333333326</v>
      </c>
      <c r="F15" s="27">
        <v>3433.3333333333335</v>
      </c>
      <c r="G15" s="27">
        <v>22959.999999999996</v>
      </c>
    </row>
    <row r="16" spans="1:7" x14ac:dyDescent="0.25">
      <c r="A16" s="5" t="s">
        <v>18</v>
      </c>
      <c r="B16" s="27">
        <v>92048.730606060592</v>
      </c>
      <c r="C16" s="27">
        <v>83158.514090909084</v>
      </c>
      <c r="D16" s="27">
        <v>114614.14772727272</v>
      </c>
      <c r="E16" s="27">
        <v>63565.966666666667</v>
      </c>
      <c r="F16" s="27">
        <v>3466.6666666666665</v>
      </c>
      <c r="G16" s="27">
        <v>22876.666666666664</v>
      </c>
    </row>
    <row r="17" spans="1:7" x14ac:dyDescent="0.25">
      <c r="A17" s="5" t="s">
        <v>19</v>
      </c>
      <c r="B17" s="27">
        <v>92152.28</v>
      </c>
      <c r="C17" s="27">
        <v>80460.384318181808</v>
      </c>
      <c r="D17" s="27">
        <v>117745.68181818182</v>
      </c>
      <c r="E17" s="27">
        <v>69376.006249999991</v>
      </c>
      <c r="F17" s="27">
        <v>3466.6666666666665</v>
      </c>
      <c r="G17" s="27">
        <v>22733.333333333336</v>
      </c>
    </row>
    <row r="18" spans="1:7" x14ac:dyDescent="0.25">
      <c r="A18" s="15" t="s">
        <v>20</v>
      </c>
      <c r="B18" s="28">
        <v>93194.454545454544</v>
      </c>
      <c r="C18" s="28">
        <v>81670.409090909074</v>
      </c>
      <c r="D18" s="28">
        <v>113570.30303030301</v>
      </c>
      <c r="E18" s="28">
        <v>81772.28833333333</v>
      </c>
      <c r="F18" s="28">
        <v>3466.6666666666665</v>
      </c>
      <c r="G18" s="28">
        <v>22666.666666666668</v>
      </c>
    </row>
    <row r="19" spans="1:7" ht="11.25" customHeight="1" x14ac:dyDescent="0.25">
      <c r="A19" s="9" t="s">
        <v>32</v>
      </c>
      <c r="B19" s="2"/>
      <c r="C19" s="2"/>
      <c r="D19" s="2"/>
      <c r="E19" s="2"/>
      <c r="F19" s="2"/>
      <c r="G19" s="2"/>
    </row>
    <row r="20" spans="1:7" ht="11.25" customHeight="1" x14ac:dyDescent="0.25">
      <c r="A20" s="9" t="s">
        <v>27</v>
      </c>
      <c r="B20" s="29"/>
      <c r="C20" s="30"/>
      <c r="D20" s="30"/>
      <c r="E20" s="30"/>
      <c r="F20" s="30"/>
      <c r="G20" s="30"/>
    </row>
    <row r="21" spans="1:7" ht="11.25" customHeight="1" x14ac:dyDescent="0.25">
      <c r="A21" s="9" t="s">
        <v>25</v>
      </c>
      <c r="B21" s="30"/>
      <c r="C21" s="30"/>
      <c r="D21" s="30"/>
      <c r="E21" s="30"/>
      <c r="F21" s="30"/>
      <c r="G21" s="30"/>
    </row>
    <row r="22" spans="1:7" ht="11.25" customHeight="1" x14ac:dyDescent="0.25">
      <c r="A22" s="9" t="s">
        <v>51</v>
      </c>
      <c r="B22" s="31"/>
      <c r="C22" s="31"/>
      <c r="D22" s="31"/>
      <c r="E22" s="31"/>
      <c r="F22" s="30"/>
      <c r="G22" s="30"/>
    </row>
    <row r="23" spans="1:7" ht="11.25" customHeight="1" x14ac:dyDescent="0.25">
      <c r="A23" s="9" t="s">
        <v>52</v>
      </c>
      <c r="B23" s="30"/>
      <c r="C23" s="30"/>
      <c r="D23" s="30"/>
      <c r="E23" s="30"/>
      <c r="F23" s="30"/>
      <c r="G23" s="30"/>
    </row>
    <row r="24" spans="1:7" ht="11.25" customHeight="1" x14ac:dyDescent="0.25">
      <c r="A24" s="12"/>
      <c r="B24" s="30"/>
      <c r="C24" s="30"/>
      <c r="D24" s="30"/>
      <c r="E24" s="30"/>
      <c r="F24" s="30"/>
      <c r="G24" s="30"/>
    </row>
  </sheetData>
  <mergeCells count="5">
    <mergeCell ref="A1:G1"/>
    <mergeCell ref="A4:A5"/>
    <mergeCell ref="B5:E5"/>
    <mergeCell ref="F4:F5"/>
    <mergeCell ref="G4:G5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24"/>
  <sheetViews>
    <sheetView workbookViewId="0">
      <selection activeCell="C20" sqref="C20"/>
    </sheetView>
  </sheetViews>
  <sheetFormatPr baseColWidth="10" defaultColWidth="11.44140625" defaultRowHeight="12" x14ac:dyDescent="0.25"/>
  <cols>
    <col min="1" max="7" width="12.33203125" style="10" customWidth="1"/>
    <col min="8" max="16384" width="11.44140625" style="10"/>
  </cols>
  <sheetData>
    <row r="1" spans="1:7" s="2" customFormat="1" ht="12.75" customHeight="1" x14ac:dyDescent="0.25">
      <c r="A1" s="55"/>
      <c r="B1" s="55"/>
      <c r="C1" s="55"/>
      <c r="D1" s="55"/>
      <c r="E1" s="55"/>
      <c r="F1" s="55"/>
      <c r="G1" s="55"/>
    </row>
    <row r="2" spans="1:7" s="30" customFormat="1" ht="12.75" customHeight="1" x14ac:dyDescent="0.25">
      <c r="A2" s="61" t="s">
        <v>29</v>
      </c>
      <c r="B2" s="61"/>
      <c r="C2" s="61"/>
      <c r="D2" s="61"/>
      <c r="E2" s="61"/>
      <c r="F2" s="61"/>
      <c r="G2" s="61"/>
    </row>
    <row r="3" spans="1:7" s="2" customFormat="1" ht="11.25" customHeight="1" x14ac:dyDescent="0.25">
      <c r="F3" s="11"/>
    </row>
    <row r="4" spans="1:7" s="2" customFormat="1" ht="25.5" customHeight="1" x14ac:dyDescent="0.25">
      <c r="A4" s="56" t="s">
        <v>1</v>
      </c>
      <c r="B4" s="32" t="s">
        <v>2</v>
      </c>
      <c r="C4" s="32" t="s">
        <v>3</v>
      </c>
      <c r="D4" s="32" t="s">
        <v>4</v>
      </c>
      <c r="E4" s="32" t="s">
        <v>6</v>
      </c>
      <c r="F4" s="59" t="s">
        <v>49</v>
      </c>
      <c r="G4" s="59" t="s">
        <v>53</v>
      </c>
    </row>
    <row r="5" spans="1:7" s="2" customFormat="1" ht="16.5" customHeight="1" x14ac:dyDescent="0.25">
      <c r="A5" s="57"/>
      <c r="B5" s="58" t="s">
        <v>7</v>
      </c>
      <c r="C5" s="58"/>
      <c r="D5" s="58"/>
      <c r="E5" s="58"/>
      <c r="F5" s="60"/>
      <c r="G5" s="60"/>
    </row>
    <row r="6" spans="1:7" s="2" customFormat="1" ht="12" customHeight="1" x14ac:dyDescent="0.25">
      <c r="A6" s="18" t="s">
        <v>8</v>
      </c>
      <c r="B6" s="38">
        <f t="shared" ref="B6:G6" si="0">AVERAGE(B7:B18)</f>
        <v>71828.892443357181</v>
      </c>
      <c r="C6" s="38">
        <f t="shared" si="0"/>
        <v>79033.237528829966</v>
      </c>
      <c r="D6" s="38">
        <f t="shared" si="0"/>
        <v>127169.85969065655</v>
      </c>
      <c r="E6" s="38">
        <f t="shared" si="0"/>
        <v>49361.937728392251</v>
      </c>
      <c r="F6" s="38">
        <f t="shared" si="0"/>
        <v>3604.0026003086423</v>
      </c>
      <c r="G6" s="39">
        <f t="shared" si="0"/>
        <v>19275.302120076427</v>
      </c>
    </row>
    <row r="7" spans="1:7" s="2" customFormat="1" ht="12" customHeight="1" x14ac:dyDescent="0.25">
      <c r="A7" s="5" t="s">
        <v>9</v>
      </c>
      <c r="B7" s="35">
        <v>84396.096363636359</v>
      </c>
      <c r="C7" s="36">
        <v>80852.702909090891</v>
      </c>
      <c r="D7" s="36">
        <v>115240.45454545453</v>
      </c>
      <c r="E7" s="36">
        <v>51224.335281212123</v>
      </c>
      <c r="F7" s="36">
        <v>3466.6666666666665</v>
      </c>
      <c r="G7" s="36">
        <v>23532.5</v>
      </c>
    </row>
    <row r="8" spans="1:7" s="2" customFormat="1" ht="12" customHeight="1" x14ac:dyDescent="0.25">
      <c r="A8" s="5" t="s">
        <v>10</v>
      </c>
      <c r="B8" s="36">
        <v>69673.154040404028</v>
      </c>
      <c r="C8" s="36">
        <v>80021.134469696961</v>
      </c>
      <c r="D8" s="36">
        <v>120668.44696969696</v>
      </c>
      <c r="E8" s="36">
        <v>53789.999770101007</v>
      </c>
      <c r="F8" s="36">
        <v>3545.8333333333335</v>
      </c>
      <c r="G8" s="36">
        <v>20398.333333333332</v>
      </c>
    </row>
    <row r="9" spans="1:7" s="2" customFormat="1" ht="12" customHeight="1" x14ac:dyDescent="0.25">
      <c r="A9" s="6" t="s">
        <v>11</v>
      </c>
      <c r="B9" s="36">
        <v>69659.236111111124</v>
      </c>
      <c r="C9" s="36">
        <v>83618.919191919194</v>
      </c>
      <c r="D9" s="36">
        <v>122477.77777777778</v>
      </c>
      <c r="E9" s="36">
        <v>45549.413182323224</v>
      </c>
      <c r="F9" s="36">
        <v>3650</v>
      </c>
      <c r="G9" s="36">
        <v>21369.5987654321</v>
      </c>
    </row>
    <row r="10" spans="1:7" s="2" customFormat="1" ht="12" customHeight="1" x14ac:dyDescent="0.25">
      <c r="A10" s="6" t="s">
        <v>12</v>
      </c>
      <c r="B10" s="36">
        <v>70813.589166666658</v>
      </c>
      <c r="C10" s="36">
        <v>77461.627272727274</v>
      </c>
      <c r="D10" s="36">
        <v>116910.60606060606</v>
      </c>
      <c r="E10" s="36">
        <v>53707.897348484839</v>
      </c>
      <c r="F10" s="36">
        <v>3362.5</v>
      </c>
      <c r="G10" s="36">
        <v>20813.657407407405</v>
      </c>
    </row>
    <row r="11" spans="1:7" s="2" customFormat="1" ht="12" customHeight="1" x14ac:dyDescent="0.25">
      <c r="A11" s="6" t="s">
        <v>13</v>
      </c>
      <c r="B11" s="36">
        <v>68819.521043771034</v>
      </c>
      <c r="C11" s="36">
        <v>80188.149621212113</v>
      </c>
      <c r="D11" s="36">
        <v>129158.38383838386</v>
      </c>
      <c r="E11" s="36">
        <v>45763.33732272726</v>
      </c>
      <c r="F11" s="36">
        <v>3726.1677777777777</v>
      </c>
      <c r="G11" s="36">
        <v>20903.935185185182</v>
      </c>
    </row>
    <row r="12" spans="1:7" s="2" customFormat="1" ht="12" customHeight="1" x14ac:dyDescent="0.25">
      <c r="A12" s="6" t="s">
        <v>14</v>
      </c>
      <c r="B12" s="36">
        <v>67741.345454545459</v>
      </c>
      <c r="C12" s="36">
        <v>78710.065530303022</v>
      </c>
      <c r="D12" s="36">
        <v>118803.44444444442</v>
      </c>
      <c r="E12" s="36">
        <v>47844.830454545459</v>
      </c>
      <c r="F12" s="36">
        <v>3510.9375</v>
      </c>
      <c r="G12" s="36">
        <v>17470.370370370372</v>
      </c>
    </row>
    <row r="13" spans="1:7" s="2" customFormat="1" ht="12" customHeight="1" x14ac:dyDescent="0.25">
      <c r="A13" s="6" t="s">
        <v>15</v>
      </c>
      <c r="B13" s="36">
        <v>70007.184343434332</v>
      </c>
      <c r="C13" s="36">
        <v>80292.534090909074</v>
      </c>
      <c r="D13" s="36">
        <v>147182.10227272724</v>
      </c>
      <c r="E13" s="36">
        <v>48823.121704545447</v>
      </c>
      <c r="F13" s="36">
        <v>3683.3333333333335</v>
      </c>
      <c r="G13" s="36">
        <v>18231.398809523809</v>
      </c>
    </row>
    <row r="14" spans="1:7" s="2" customFormat="1" ht="12" customHeight="1" x14ac:dyDescent="0.25">
      <c r="A14" s="6" t="s">
        <v>16</v>
      </c>
      <c r="B14" s="36">
        <v>69261.183333333334</v>
      </c>
      <c r="C14" s="36">
        <v>80960.594696969682</v>
      </c>
      <c r="D14" s="36">
        <v>146305.27272727271</v>
      </c>
      <c r="E14" s="36">
        <v>49054.855227272717</v>
      </c>
      <c r="F14" s="36">
        <v>3660</v>
      </c>
      <c r="G14" s="36">
        <v>22080.208333333332</v>
      </c>
    </row>
    <row r="15" spans="1:7" s="2" customFormat="1" ht="12" customHeight="1" x14ac:dyDescent="0.25">
      <c r="A15" s="6" t="s">
        <v>17</v>
      </c>
      <c r="B15" s="36">
        <v>69993.266414141399</v>
      </c>
      <c r="C15" s="36">
        <v>80741.387310606049</v>
      </c>
      <c r="D15" s="36">
        <v>128914.82007575758</v>
      </c>
      <c r="E15" s="36">
        <v>45387.202499999999</v>
      </c>
      <c r="F15" s="36">
        <v>3662.5</v>
      </c>
      <c r="G15" s="36">
        <v>16696.111111111113</v>
      </c>
    </row>
    <row r="16" spans="1:7" s="2" customFormat="1" ht="12" customHeight="1" x14ac:dyDescent="0.25">
      <c r="A16" s="5" t="s">
        <v>18</v>
      </c>
      <c r="B16" s="36">
        <v>74586.183080808085</v>
      </c>
      <c r="C16" s="36">
        <v>79594.410757575752</v>
      </c>
      <c r="D16" s="36">
        <v>130271.81818181818</v>
      </c>
      <c r="E16" s="36">
        <v>48011.845606060597</v>
      </c>
      <c r="F16" s="36">
        <v>3912.5</v>
      </c>
      <c r="G16" s="36">
        <v>16916.666666666668</v>
      </c>
    </row>
    <row r="17" spans="1:7" s="2" customFormat="1" ht="12" customHeight="1" x14ac:dyDescent="0.25">
      <c r="A17" s="5" t="s">
        <v>19</v>
      </c>
      <c r="B17" s="36">
        <v>75073.310606060593</v>
      </c>
      <c r="C17" s="36">
        <v>73977.273674242417</v>
      </c>
      <c r="D17" s="36">
        <v>120250.90909090907</v>
      </c>
      <c r="E17" s="36">
        <v>51307.054545454535</v>
      </c>
      <c r="F17" s="36">
        <v>3726.8518518518517</v>
      </c>
      <c r="G17" s="36">
        <v>16596.560846560846</v>
      </c>
    </row>
    <row r="18" spans="1:7" s="2" customFormat="1" ht="12" customHeight="1" x14ac:dyDescent="0.25">
      <c r="A18" s="15" t="s">
        <v>20</v>
      </c>
      <c r="B18" s="37">
        <v>71922.639362373724</v>
      </c>
      <c r="C18" s="37">
        <v>71980.050820707052</v>
      </c>
      <c r="D18" s="37">
        <v>129854.28030303029</v>
      </c>
      <c r="E18" s="37">
        <v>51879.359797979785</v>
      </c>
      <c r="F18" s="37">
        <v>3340.7407407407409</v>
      </c>
      <c r="G18" s="37">
        <v>16294.284611992945</v>
      </c>
    </row>
    <row r="19" spans="1:7" s="2" customFormat="1" ht="13.5" customHeight="1" x14ac:dyDescent="0.25">
      <c r="A19" s="9" t="s">
        <v>32</v>
      </c>
    </row>
    <row r="20" spans="1:7" s="2" customFormat="1" x14ac:dyDescent="0.25">
      <c r="A20" s="9" t="s">
        <v>27</v>
      </c>
    </row>
    <row r="21" spans="1:7" s="2" customFormat="1" x14ac:dyDescent="0.25">
      <c r="A21" s="9" t="s">
        <v>25</v>
      </c>
    </row>
    <row r="22" spans="1:7" s="2" customFormat="1" x14ac:dyDescent="0.25">
      <c r="A22" s="9" t="s">
        <v>51</v>
      </c>
    </row>
    <row r="23" spans="1:7" s="2" customFormat="1" ht="11.25" customHeight="1" x14ac:dyDescent="0.25">
      <c r="A23" s="9" t="s">
        <v>52</v>
      </c>
    </row>
    <row r="24" spans="1:7" x14ac:dyDescent="0.25">
      <c r="A24" s="12"/>
    </row>
  </sheetData>
  <mergeCells count="6">
    <mergeCell ref="A1:G1"/>
    <mergeCell ref="A2:G2"/>
    <mergeCell ref="A4:A5"/>
    <mergeCell ref="B5:E5"/>
    <mergeCell ref="F4:F5"/>
    <mergeCell ref="G4:G5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G24"/>
  <sheetViews>
    <sheetView workbookViewId="0">
      <selection activeCell="G4" sqref="G4:G5"/>
    </sheetView>
  </sheetViews>
  <sheetFormatPr baseColWidth="10" defaultColWidth="11.44140625" defaultRowHeight="12" x14ac:dyDescent="0.25"/>
  <cols>
    <col min="1" max="7" width="13.109375" style="10" customWidth="1"/>
    <col min="8" max="16384" width="11.44140625" style="10"/>
  </cols>
  <sheetData>
    <row r="1" spans="1:7" x14ac:dyDescent="0.25">
      <c r="A1" s="55"/>
      <c r="B1" s="55"/>
      <c r="C1" s="55"/>
      <c r="D1" s="55"/>
      <c r="E1" s="55"/>
      <c r="F1" s="55"/>
      <c r="G1" s="55"/>
    </row>
    <row r="2" spans="1:7" ht="15" customHeight="1" x14ac:dyDescent="0.25">
      <c r="A2" s="1" t="s">
        <v>31</v>
      </c>
      <c r="B2" s="1"/>
      <c r="C2" s="1"/>
      <c r="D2" s="1"/>
      <c r="E2" s="1"/>
      <c r="F2" s="1"/>
      <c r="G2" s="1"/>
    </row>
    <row r="3" spans="1:7" x14ac:dyDescent="0.25">
      <c r="A3" s="30"/>
      <c r="B3" s="30"/>
      <c r="C3" s="30"/>
      <c r="D3" s="30"/>
      <c r="E3" s="30"/>
      <c r="F3" s="30"/>
      <c r="G3" s="30"/>
    </row>
    <row r="4" spans="1:7" ht="14.25" customHeight="1" x14ac:dyDescent="0.25">
      <c r="A4" s="56" t="s">
        <v>1</v>
      </c>
      <c r="B4" s="32" t="s">
        <v>2</v>
      </c>
      <c r="C4" s="32" t="s">
        <v>3</v>
      </c>
      <c r="D4" s="32" t="s">
        <v>4</v>
      </c>
      <c r="E4" s="32" t="s">
        <v>6</v>
      </c>
      <c r="F4" s="59" t="s">
        <v>49</v>
      </c>
      <c r="G4" s="59" t="s">
        <v>53</v>
      </c>
    </row>
    <row r="5" spans="1:7" x14ac:dyDescent="0.25">
      <c r="A5" s="57"/>
      <c r="B5" s="58" t="s">
        <v>7</v>
      </c>
      <c r="C5" s="58"/>
      <c r="D5" s="58"/>
      <c r="E5" s="58"/>
      <c r="F5" s="60"/>
      <c r="G5" s="60"/>
    </row>
    <row r="6" spans="1:7" x14ac:dyDescent="0.25">
      <c r="A6" s="18" t="s">
        <v>8</v>
      </c>
      <c r="B6" s="43">
        <f t="shared" ref="B6:G6" si="0">AVERAGE(B7:B18)</f>
        <v>64331.847993827156</v>
      </c>
      <c r="C6" s="43">
        <f>AVERAGE(C7:C18)</f>
        <v>83512.369791666657</v>
      </c>
      <c r="D6" s="43">
        <f>AVERAGE(D7:D18)</f>
        <v>134628.47222222222</v>
      </c>
      <c r="E6" s="43">
        <f t="shared" si="0"/>
        <v>49091.660462962966</v>
      </c>
      <c r="F6" s="43">
        <f t="shared" si="0"/>
        <v>3418.737911522634</v>
      </c>
      <c r="G6" s="43">
        <f t="shared" si="0"/>
        <v>18311.328752694495</v>
      </c>
    </row>
    <row r="7" spans="1:7" x14ac:dyDescent="0.25">
      <c r="A7" s="5" t="s">
        <v>9</v>
      </c>
      <c r="B7" s="41">
        <v>65995.370370370365</v>
      </c>
      <c r="C7" s="40">
        <v>76968.75</v>
      </c>
      <c r="D7" s="40">
        <v>134722.22222222222</v>
      </c>
      <c r="E7" s="40">
        <v>51316.666666666664</v>
      </c>
      <c r="F7" s="40">
        <v>3647.0679012345681</v>
      </c>
      <c r="G7" s="40">
        <v>16956.735008818341</v>
      </c>
    </row>
    <row r="8" spans="1:7" x14ac:dyDescent="0.25">
      <c r="A8" s="5" t="s">
        <v>10</v>
      </c>
      <c r="B8" s="40">
        <v>65682.870370370365</v>
      </c>
      <c r="C8" s="40">
        <v>77105.902777777781</v>
      </c>
      <c r="D8" s="40">
        <v>132187.5</v>
      </c>
      <c r="E8" s="40">
        <v>58151.388888888883</v>
      </c>
      <c r="F8" s="40">
        <v>3407.0370370370365</v>
      </c>
      <c r="G8" s="40">
        <v>17430.665784832454</v>
      </c>
    </row>
    <row r="9" spans="1:7" x14ac:dyDescent="0.25">
      <c r="A9" s="6" t="s">
        <v>11</v>
      </c>
      <c r="B9" s="40">
        <v>60324.074074074073</v>
      </c>
      <c r="C9" s="40">
        <v>59714.583333333328</v>
      </c>
      <c r="D9" s="40">
        <v>120263.88888888888</v>
      </c>
      <c r="E9" s="40">
        <v>51698.369999999995</v>
      </c>
      <c r="F9" s="40">
        <v>3918.8888888888891</v>
      </c>
      <c r="G9" s="40">
        <v>17527.336860670192</v>
      </c>
    </row>
    <row r="10" spans="1:7" x14ac:dyDescent="0.25">
      <c r="A10" s="6" t="s">
        <v>12</v>
      </c>
      <c r="B10" s="40">
        <v>58125</v>
      </c>
      <c r="C10" s="40">
        <v>65812.5</v>
      </c>
      <c r="D10" s="40">
        <v>120250</v>
      </c>
      <c r="E10" s="40">
        <v>48216.666666666672</v>
      </c>
      <c r="F10" s="40">
        <v>3865.9722222222222</v>
      </c>
      <c r="G10" s="40">
        <v>18384.259259259259</v>
      </c>
    </row>
    <row r="11" spans="1:7" x14ac:dyDescent="0.25">
      <c r="A11" s="6" t="s">
        <v>13</v>
      </c>
      <c r="B11" s="40">
        <v>61486.111111111102</v>
      </c>
      <c r="C11" s="40">
        <v>59888.888888888891</v>
      </c>
      <c r="D11" s="40">
        <v>65312.5</v>
      </c>
      <c r="E11" s="40">
        <v>45854.166666666672</v>
      </c>
      <c r="F11" s="40">
        <v>3464.583333333333</v>
      </c>
      <c r="G11" s="40">
        <v>18002.204585537922</v>
      </c>
    </row>
    <row r="12" spans="1:7" x14ac:dyDescent="0.25">
      <c r="A12" s="6" t="s">
        <v>14</v>
      </c>
      <c r="B12" s="40">
        <v>64570.601851851854</v>
      </c>
      <c r="C12" s="40">
        <v>75062.5</v>
      </c>
      <c r="D12" s="40">
        <v>139687.5</v>
      </c>
      <c r="E12" s="40">
        <v>43366.666666666664</v>
      </c>
      <c r="F12" s="40">
        <v>2860.4166666666665</v>
      </c>
      <c r="G12" s="40">
        <v>17679.805996472664</v>
      </c>
    </row>
    <row r="13" spans="1:7" x14ac:dyDescent="0.25">
      <c r="A13" s="6" t="s">
        <v>15</v>
      </c>
      <c r="B13" s="40">
        <v>66106.481481481474</v>
      </c>
      <c r="C13" s="40">
        <v>91302.083333333328</v>
      </c>
      <c r="D13" s="40">
        <v>149062.5</v>
      </c>
      <c r="E13" s="40">
        <v>45135.416666666672</v>
      </c>
      <c r="F13" s="40">
        <v>3082.0833333333335</v>
      </c>
      <c r="G13" s="40">
        <v>18410.815145502645</v>
      </c>
    </row>
    <row r="14" spans="1:7" x14ac:dyDescent="0.25">
      <c r="A14" s="6" t="s">
        <v>16</v>
      </c>
      <c r="B14" s="40">
        <v>64770.370370370372</v>
      </c>
      <c r="C14" s="40">
        <v>85189.583333333328</v>
      </c>
      <c r="D14" s="40">
        <v>148708.33333333331</v>
      </c>
      <c r="E14" s="40">
        <v>54177.083333333336</v>
      </c>
      <c r="F14" s="40">
        <v>3531.6666666666665</v>
      </c>
      <c r="G14" s="40">
        <v>18327.781452087009</v>
      </c>
    </row>
    <row r="15" spans="1:7" x14ac:dyDescent="0.25">
      <c r="A15" s="6" t="s">
        <v>17</v>
      </c>
      <c r="B15" s="40">
        <v>65958.333333333328</v>
      </c>
      <c r="C15" s="40">
        <v>90578.125</v>
      </c>
      <c r="D15" s="40">
        <v>151875</v>
      </c>
      <c r="E15" s="40">
        <v>51361.111111111117</v>
      </c>
      <c r="F15" s="40">
        <v>3357.9166666666665</v>
      </c>
      <c r="G15" s="40">
        <v>18798.673941798945</v>
      </c>
    </row>
    <row r="16" spans="1:7" x14ac:dyDescent="0.25">
      <c r="A16" s="5" t="s">
        <v>18</v>
      </c>
      <c r="B16" s="40">
        <v>66118.055555555547</v>
      </c>
      <c r="C16" s="40">
        <v>90427.083333333328</v>
      </c>
      <c r="D16" s="40">
        <v>151111.11111111109</v>
      </c>
      <c r="E16" s="40">
        <v>46533.333333333336</v>
      </c>
      <c r="F16" s="40">
        <v>3291.6666666666665</v>
      </c>
      <c r="G16" s="40">
        <v>19443.989748677246</v>
      </c>
    </row>
    <row r="17" spans="1:7" x14ac:dyDescent="0.25">
      <c r="A17" s="5" t="s">
        <v>19</v>
      </c>
      <c r="B17" s="40">
        <v>66087.962962962978</v>
      </c>
      <c r="C17" s="40">
        <v>149408.33333333331</v>
      </c>
      <c r="D17" s="40">
        <v>149583.33333333331</v>
      </c>
      <c r="E17" s="40">
        <v>45395.555555555555</v>
      </c>
      <c r="F17" s="40">
        <v>3287</v>
      </c>
      <c r="G17" s="40">
        <v>19420.171957671959</v>
      </c>
    </row>
    <row r="18" spans="1:7" x14ac:dyDescent="0.25">
      <c r="A18" s="15" t="s">
        <v>20</v>
      </c>
      <c r="B18" s="42">
        <v>66756.944444444438</v>
      </c>
      <c r="C18" s="42">
        <v>80690.104166666657</v>
      </c>
      <c r="D18" s="42">
        <v>152777.77777777775</v>
      </c>
      <c r="E18" s="42">
        <v>47893.499999999993</v>
      </c>
      <c r="F18" s="42">
        <v>3310.5555555555552</v>
      </c>
      <c r="G18" s="42">
        <v>19353.505291005291</v>
      </c>
    </row>
    <row r="19" spans="1:7" ht="12" customHeight="1" x14ac:dyDescent="0.25">
      <c r="A19" s="9" t="s">
        <v>32</v>
      </c>
      <c r="B19" s="2"/>
      <c r="C19" s="2"/>
      <c r="D19" s="2"/>
      <c r="E19" s="2"/>
      <c r="F19" s="2"/>
      <c r="G19" s="2"/>
    </row>
    <row r="20" spans="1:7" ht="12" customHeight="1" x14ac:dyDescent="0.25">
      <c r="A20" s="9" t="s">
        <v>27</v>
      </c>
      <c r="B20" s="2"/>
      <c r="C20" s="2"/>
      <c r="D20" s="2"/>
      <c r="E20" s="2"/>
      <c r="F20" s="2"/>
      <c r="G20" s="2"/>
    </row>
    <row r="21" spans="1:7" ht="12" customHeight="1" x14ac:dyDescent="0.25">
      <c r="A21" s="9" t="s">
        <v>25</v>
      </c>
      <c r="B21" s="2"/>
      <c r="C21" s="2"/>
      <c r="D21" s="2"/>
      <c r="E21" s="2"/>
      <c r="F21" s="2"/>
      <c r="G21" s="2"/>
    </row>
    <row r="22" spans="1:7" ht="12" customHeight="1" x14ac:dyDescent="0.25">
      <c r="A22" s="9" t="s">
        <v>51</v>
      </c>
      <c r="B22" s="2"/>
      <c r="C22" s="2"/>
      <c r="D22" s="2"/>
      <c r="E22" s="2"/>
      <c r="F22" s="2"/>
      <c r="G22" s="2"/>
    </row>
    <row r="23" spans="1:7" ht="12" customHeight="1" x14ac:dyDescent="0.25">
      <c r="A23" s="9" t="s">
        <v>52</v>
      </c>
      <c r="B23" s="2"/>
      <c r="C23" s="2"/>
      <c r="D23" s="2"/>
      <c r="E23" s="2"/>
      <c r="F23" s="2"/>
      <c r="G23" s="2"/>
    </row>
    <row r="24" spans="1:7" ht="12" customHeight="1" x14ac:dyDescent="0.25">
      <c r="A24" s="12"/>
    </row>
  </sheetData>
  <mergeCells count="5">
    <mergeCell ref="A1:G1"/>
    <mergeCell ref="A4:A5"/>
    <mergeCell ref="B5:E5"/>
    <mergeCell ref="F4:F5"/>
    <mergeCell ref="G4:G5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K26"/>
  <sheetViews>
    <sheetView workbookViewId="0">
      <selection activeCell="H23" sqref="H23"/>
    </sheetView>
  </sheetViews>
  <sheetFormatPr baseColWidth="10" defaultColWidth="11.44140625" defaultRowHeight="12" x14ac:dyDescent="0.25"/>
  <cols>
    <col min="1" max="16384" width="11.44140625" style="10"/>
  </cols>
  <sheetData>
    <row r="1" spans="1:11" x14ac:dyDescent="0.25">
      <c r="A1" s="55"/>
      <c r="B1" s="55"/>
      <c r="C1" s="55"/>
      <c r="D1" s="55"/>
      <c r="E1" s="55"/>
      <c r="F1" s="55"/>
      <c r="G1" s="55"/>
      <c r="H1" s="55"/>
      <c r="I1" s="55"/>
      <c r="J1" s="55"/>
      <c r="K1" s="55"/>
    </row>
    <row r="2" spans="1:11" ht="15" customHeight="1" x14ac:dyDescent="0.25">
      <c r="A2" s="1" t="s">
        <v>33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x14ac:dyDescent="0.25">
      <c r="A3" s="2"/>
      <c r="B3" s="2"/>
      <c r="C3" s="2"/>
      <c r="D3" s="2"/>
      <c r="E3" s="2"/>
      <c r="F3" s="2"/>
      <c r="G3" s="2"/>
      <c r="H3" s="2"/>
      <c r="I3" s="2"/>
      <c r="J3" s="11"/>
      <c r="K3" s="2"/>
    </row>
    <row r="4" spans="1:11" ht="25.8" x14ac:dyDescent="0.25">
      <c r="A4" s="56" t="s">
        <v>1</v>
      </c>
      <c r="B4" s="17" t="s">
        <v>34</v>
      </c>
      <c r="C4" s="17" t="s">
        <v>35</v>
      </c>
      <c r="D4" s="17" t="s">
        <v>36</v>
      </c>
      <c r="E4" s="17" t="s">
        <v>37</v>
      </c>
      <c r="F4" s="17" t="s">
        <v>38</v>
      </c>
      <c r="G4" s="17" t="s">
        <v>39</v>
      </c>
      <c r="H4" s="17" t="s">
        <v>57</v>
      </c>
      <c r="I4" s="32" t="s">
        <v>6</v>
      </c>
      <c r="J4" s="59" t="s">
        <v>58</v>
      </c>
      <c r="K4" s="59" t="s">
        <v>59</v>
      </c>
    </row>
    <row r="5" spans="1:11" x14ac:dyDescent="0.25">
      <c r="A5" s="57"/>
      <c r="B5" s="58" t="s">
        <v>7</v>
      </c>
      <c r="C5" s="58"/>
      <c r="D5" s="58"/>
      <c r="E5" s="58"/>
      <c r="F5" s="58"/>
      <c r="G5" s="58"/>
      <c r="H5" s="58"/>
      <c r="I5" s="58"/>
      <c r="J5" s="60"/>
      <c r="K5" s="60"/>
    </row>
    <row r="6" spans="1:11" x14ac:dyDescent="0.25">
      <c r="A6" s="18" t="s">
        <v>8</v>
      </c>
      <c r="B6" s="43">
        <f t="shared" ref="B6:K6" si="0">AVERAGE(B7:B18)</f>
        <v>75868.750000000015</v>
      </c>
      <c r="C6" s="43">
        <f t="shared" si="0"/>
        <v>57293.055555555555</v>
      </c>
      <c r="D6" s="43">
        <f t="shared" si="0"/>
        <v>68402.777777777781</v>
      </c>
      <c r="E6" s="43">
        <f t="shared" si="0"/>
        <v>80044.212962962964</v>
      </c>
      <c r="F6" s="43">
        <f>AVERAGE(F7:F18)</f>
        <v>156124.94488536156</v>
      </c>
      <c r="G6" s="43">
        <f>AVERAGE(G7:G18)</f>
        <v>138020.83333333334</v>
      </c>
      <c r="H6" s="43">
        <f>AVERAGE(H7:H11,H13:H17)</f>
        <v>159895.83333333334</v>
      </c>
      <c r="I6" s="43">
        <f t="shared" si="0"/>
        <v>50764.050925925927</v>
      </c>
      <c r="J6" s="43">
        <f t="shared" si="0"/>
        <v>3200.4702295524694</v>
      </c>
      <c r="K6" s="43">
        <f t="shared" si="0"/>
        <v>18726.624228395045</v>
      </c>
    </row>
    <row r="7" spans="1:11" x14ac:dyDescent="0.25">
      <c r="A7" s="5" t="s">
        <v>9</v>
      </c>
      <c r="B7" s="41">
        <v>77080.555555555562</v>
      </c>
      <c r="C7" s="41">
        <v>61697.222222222226</v>
      </c>
      <c r="D7" s="41">
        <v>68972.222222222234</v>
      </c>
      <c r="E7" s="41">
        <v>74910.416666666657</v>
      </c>
      <c r="F7" s="40">
        <v>82666.666666666657</v>
      </c>
      <c r="G7" s="40">
        <v>138333.33333333334</v>
      </c>
      <c r="H7" s="34">
        <v>168333.33333333334</v>
      </c>
      <c r="I7" s="40">
        <v>52548.888888888891</v>
      </c>
      <c r="J7" s="40">
        <v>3165</v>
      </c>
      <c r="K7" s="40">
        <f>19.0024636243386*1000</f>
        <v>19002.463624338598</v>
      </c>
    </row>
    <row r="8" spans="1:11" x14ac:dyDescent="0.25">
      <c r="A8" s="5" t="s">
        <v>10</v>
      </c>
      <c r="B8" s="40">
        <v>74097.222222222234</v>
      </c>
      <c r="C8" s="40">
        <v>59000</v>
      </c>
      <c r="D8" s="40">
        <v>69444.444444444438</v>
      </c>
      <c r="E8" s="40">
        <v>75857.638888888891</v>
      </c>
      <c r="F8" s="40">
        <v>132870.37037037036</v>
      </c>
      <c r="G8" s="40">
        <v>138416.66666666666</v>
      </c>
      <c r="H8" s="34">
        <v>135000</v>
      </c>
      <c r="I8" s="40">
        <v>50137.962962962964</v>
      </c>
      <c r="J8" s="40">
        <v>3253.9814814814818</v>
      </c>
      <c r="K8" s="40">
        <f>19.1714065255732*1000</f>
        <v>19171.406525573198</v>
      </c>
    </row>
    <row r="9" spans="1:11" x14ac:dyDescent="0.25">
      <c r="A9" s="6" t="s">
        <v>11</v>
      </c>
      <c r="B9" s="40">
        <v>74458.333333333328</v>
      </c>
      <c r="C9" s="40">
        <v>57680.555555555562</v>
      </c>
      <c r="D9" s="40">
        <v>69555.555555555562</v>
      </c>
      <c r="E9" s="40">
        <v>77072.916666666657</v>
      </c>
      <c r="F9" s="40">
        <v>135714.28571428571</v>
      </c>
      <c r="G9" s="40">
        <v>135000</v>
      </c>
      <c r="H9" s="34">
        <v>170000</v>
      </c>
      <c r="I9" s="40">
        <v>55872.916666666672</v>
      </c>
      <c r="J9" s="40">
        <v>3262.5</v>
      </c>
      <c r="K9" s="40">
        <f>19.4914847883598*1000</f>
        <v>19491.484788359798</v>
      </c>
    </row>
    <row r="10" spans="1:11" x14ac:dyDescent="0.25">
      <c r="A10" s="6" t="s">
        <v>12</v>
      </c>
      <c r="B10" s="40">
        <v>75138.888888888905</v>
      </c>
      <c r="C10" s="40">
        <v>64583.333333333328</v>
      </c>
      <c r="D10" s="40">
        <v>67944.444444444438</v>
      </c>
      <c r="E10" s="40">
        <v>79781.25</v>
      </c>
      <c r="F10" s="40">
        <v>126333.33333333333</v>
      </c>
      <c r="G10" s="40">
        <v>135000</v>
      </c>
      <c r="H10" s="34">
        <v>135000</v>
      </c>
      <c r="I10" s="40">
        <v>56914.583333333336</v>
      </c>
      <c r="J10" s="40">
        <v>3259.1666666666665</v>
      </c>
      <c r="K10" s="40">
        <f>19.533344356261*1000</f>
        <v>19533.344356261001</v>
      </c>
    </row>
    <row r="11" spans="1:11" x14ac:dyDescent="0.25">
      <c r="A11" s="6" t="s">
        <v>13</v>
      </c>
      <c r="B11" s="40">
        <v>77175</v>
      </c>
      <c r="C11" s="40">
        <v>55402.777777777774</v>
      </c>
      <c r="D11" s="40">
        <v>68722.222222222219</v>
      </c>
      <c r="E11" s="40">
        <v>81977.777777777781</v>
      </c>
      <c r="F11" s="40">
        <v>165666.66666666669</v>
      </c>
      <c r="G11" s="40">
        <v>135000</v>
      </c>
      <c r="H11" s="34">
        <v>170000</v>
      </c>
      <c r="I11" s="40">
        <v>55917.5</v>
      </c>
      <c r="J11" s="40">
        <v>3191.4814814814818</v>
      </c>
      <c r="K11" s="40">
        <f>19.2308972663139*1000</f>
        <v>19230.897266313899</v>
      </c>
    </row>
    <row r="12" spans="1:11" x14ac:dyDescent="0.25">
      <c r="A12" s="6" t="s">
        <v>14</v>
      </c>
      <c r="B12" s="40">
        <v>75777.777777777766</v>
      </c>
      <c r="C12" s="40">
        <v>56916.666666666664</v>
      </c>
      <c r="D12" s="40">
        <v>70472.222222222234</v>
      </c>
      <c r="E12" s="40">
        <v>82527.777777777781</v>
      </c>
      <c r="F12" s="40">
        <v>164047.61904761902</v>
      </c>
      <c r="G12" s="40">
        <v>133666.66666666666</v>
      </c>
      <c r="H12" s="44" t="s">
        <v>44</v>
      </c>
      <c r="I12" s="40">
        <v>50895.370370370365</v>
      </c>
      <c r="J12" s="40">
        <v>3188.6111111111109</v>
      </c>
      <c r="K12" s="40">
        <f>18.9368386243386*1000</f>
        <v>18936.838624338598</v>
      </c>
    </row>
    <row r="13" spans="1:11" x14ac:dyDescent="0.25">
      <c r="A13" s="6" t="s">
        <v>15</v>
      </c>
      <c r="B13" s="40">
        <v>75694.444444444438</v>
      </c>
      <c r="C13" s="40">
        <v>57722.222222222219</v>
      </c>
      <c r="D13" s="40">
        <v>70319.444444444438</v>
      </c>
      <c r="E13" s="40">
        <v>82291.666666666672</v>
      </c>
      <c r="F13" s="40">
        <v>167916.66666666666</v>
      </c>
      <c r="G13" s="40">
        <v>134791.66666666666</v>
      </c>
      <c r="H13" s="34">
        <v>170000</v>
      </c>
      <c r="I13" s="40">
        <v>50761.111111111109</v>
      </c>
      <c r="J13" s="40">
        <v>3295</v>
      </c>
      <c r="K13" s="40">
        <f>17.6736111111111*1000</f>
        <v>17673.611111111099</v>
      </c>
    </row>
    <row r="14" spans="1:11" x14ac:dyDescent="0.25">
      <c r="A14" s="6" t="s">
        <v>16</v>
      </c>
      <c r="B14" s="40">
        <v>74694.444444444438</v>
      </c>
      <c r="C14" s="40">
        <v>57930.555555555562</v>
      </c>
      <c r="D14" s="40">
        <v>70527.777777777781</v>
      </c>
      <c r="E14" s="40">
        <v>80458.333333333328</v>
      </c>
      <c r="F14" s="40">
        <v>171517.85714285713</v>
      </c>
      <c r="G14" s="40">
        <v>130208.33333333334</v>
      </c>
      <c r="H14" s="34">
        <v>140625</v>
      </c>
      <c r="I14" s="40">
        <v>48641.666666666672</v>
      </c>
      <c r="J14" s="40">
        <v>3215.5555555555552</v>
      </c>
      <c r="K14" s="40">
        <f>18.3488888888889*1000</f>
        <v>18348.888888888901</v>
      </c>
    </row>
    <row r="15" spans="1:11" x14ac:dyDescent="0.25">
      <c r="A15" s="6" t="s">
        <v>17</v>
      </c>
      <c r="B15" s="40">
        <v>77416.666666666672</v>
      </c>
      <c r="C15" s="40">
        <v>53972.222222222219</v>
      </c>
      <c r="D15" s="40">
        <v>68500</v>
      </c>
      <c r="E15" s="40">
        <v>80611.111111111095</v>
      </c>
      <c r="F15" s="40">
        <v>167321.42857142855</v>
      </c>
      <c r="G15" s="40">
        <v>146666.66666666666</v>
      </c>
      <c r="H15" s="34">
        <v>170000</v>
      </c>
      <c r="I15" s="40">
        <v>42998.611111111109</v>
      </c>
      <c r="J15" s="40">
        <v>3125</v>
      </c>
      <c r="K15" s="40">
        <f>18.2222222222222*1000</f>
        <v>18222.222222222201</v>
      </c>
    </row>
    <row r="16" spans="1:11" x14ac:dyDescent="0.25">
      <c r="A16" s="5" t="s">
        <v>18</v>
      </c>
      <c r="B16" s="40">
        <v>77183.333333333343</v>
      </c>
      <c r="C16" s="40">
        <v>54847.222222222226</v>
      </c>
      <c r="D16" s="40">
        <v>67152.777777777766</v>
      </c>
      <c r="E16" s="40">
        <v>79888.888888888891</v>
      </c>
      <c r="F16" s="40">
        <v>168214.28571428571</v>
      </c>
      <c r="G16" s="40">
        <v>145416.66666666666</v>
      </c>
      <c r="H16" s="34">
        <v>170000</v>
      </c>
      <c r="I16" s="40">
        <v>45866.111111111109</v>
      </c>
      <c r="J16" s="40">
        <v>3146.6666666666665</v>
      </c>
      <c r="K16" s="40">
        <f>18.2333333333333*1000</f>
        <v>18233.333333333299</v>
      </c>
    </row>
    <row r="17" spans="1:11" x14ac:dyDescent="0.25">
      <c r="A17" s="5" t="s">
        <v>19</v>
      </c>
      <c r="B17" s="40">
        <v>75569.444444444438</v>
      </c>
      <c r="C17" s="40">
        <v>54597.222222222219</v>
      </c>
      <c r="D17" s="40">
        <v>67027.777777777766</v>
      </c>
      <c r="E17" s="40">
        <v>79347.222222222234</v>
      </c>
      <c r="F17" s="40">
        <v>170595.23809523811</v>
      </c>
      <c r="G17" s="40">
        <v>140416.66666666666</v>
      </c>
      <c r="H17" s="34">
        <v>170000</v>
      </c>
      <c r="I17" s="40">
        <v>47659.722222222226</v>
      </c>
      <c r="J17" s="40">
        <v>3229.5833333333335</v>
      </c>
      <c r="K17" s="40">
        <f>18.2638888888889*1000</f>
        <v>18263.888888888901</v>
      </c>
    </row>
    <row r="18" spans="1:11" x14ac:dyDescent="0.25">
      <c r="A18" s="15" t="s">
        <v>20</v>
      </c>
      <c r="B18" s="42">
        <v>76138.888888888891</v>
      </c>
      <c r="C18" s="42">
        <v>53166.666666666664</v>
      </c>
      <c r="D18" s="42">
        <v>62194.444444444445</v>
      </c>
      <c r="E18" s="42">
        <v>85805.555555555562</v>
      </c>
      <c r="F18" s="42">
        <v>220634.92063492062</v>
      </c>
      <c r="G18" s="42">
        <v>143333.33333333334</v>
      </c>
      <c r="H18" s="45" t="s">
        <v>44</v>
      </c>
      <c r="I18" s="42">
        <v>50954.166666666672</v>
      </c>
      <c r="J18" s="42">
        <v>3073.0964583333334</v>
      </c>
      <c r="K18" s="42">
        <f>18.6111111111111*1000</f>
        <v>18611.111111111099</v>
      </c>
    </row>
    <row r="19" spans="1:11" x14ac:dyDescent="0.25">
      <c r="A19" s="46" t="s">
        <v>24</v>
      </c>
      <c r="B19" s="2"/>
      <c r="C19" s="2"/>
      <c r="D19" s="2"/>
      <c r="E19" s="2"/>
      <c r="F19" s="2"/>
      <c r="G19" s="2"/>
      <c r="H19" s="2"/>
      <c r="I19" s="2"/>
      <c r="J19" s="2"/>
      <c r="K19" s="2"/>
    </row>
    <row r="20" spans="1:11" x14ac:dyDescent="0.25">
      <c r="A20" s="47" t="s">
        <v>54</v>
      </c>
      <c r="B20" s="2"/>
      <c r="C20" s="2"/>
      <c r="D20" s="2"/>
      <c r="E20" s="2"/>
      <c r="F20" s="2"/>
      <c r="G20" s="2"/>
      <c r="H20" s="2"/>
      <c r="I20" s="2"/>
      <c r="J20" s="2"/>
      <c r="K20" s="2"/>
    </row>
    <row r="21" spans="1:11" x14ac:dyDescent="0.25">
      <c r="A21" s="46" t="s">
        <v>55</v>
      </c>
      <c r="B21" s="2"/>
      <c r="C21" s="2"/>
      <c r="D21" s="2"/>
      <c r="E21" s="2"/>
      <c r="F21" s="2"/>
      <c r="G21" s="2"/>
      <c r="H21" s="2"/>
      <c r="I21" s="2"/>
      <c r="J21" s="2"/>
      <c r="K21" s="2"/>
    </row>
    <row r="22" spans="1:11" x14ac:dyDescent="0.25">
      <c r="A22" s="46" t="s">
        <v>56</v>
      </c>
      <c r="B22" s="2"/>
      <c r="C22" s="2"/>
      <c r="D22" s="2"/>
      <c r="E22" s="2"/>
      <c r="F22" s="2"/>
      <c r="G22" s="2"/>
      <c r="H22" s="2"/>
      <c r="I22" s="2"/>
      <c r="J22" s="2"/>
      <c r="K22" s="2"/>
    </row>
    <row r="23" spans="1:11" x14ac:dyDescent="0.25">
      <c r="A23" s="46" t="s">
        <v>21</v>
      </c>
      <c r="B23" s="2"/>
      <c r="C23" s="2"/>
      <c r="D23" s="2"/>
      <c r="E23" s="2"/>
      <c r="F23" s="2"/>
      <c r="G23" s="2"/>
      <c r="H23" s="2"/>
      <c r="I23" s="2"/>
      <c r="J23" s="2"/>
      <c r="K23" s="2"/>
    </row>
    <row r="24" spans="1:11" x14ac:dyDescent="0.25">
      <c r="A24" s="46" t="s">
        <v>40</v>
      </c>
      <c r="B24" s="2"/>
      <c r="C24" s="2"/>
      <c r="D24" s="2"/>
      <c r="E24" s="2"/>
      <c r="F24" s="2"/>
      <c r="G24" s="2"/>
      <c r="H24" s="2"/>
      <c r="I24" s="2"/>
      <c r="J24" s="2"/>
      <c r="K24" s="2"/>
    </row>
    <row r="25" spans="1:11" x14ac:dyDescent="0.25">
      <c r="A25" s="49" t="s">
        <v>50</v>
      </c>
    </row>
    <row r="26" spans="1:11" x14ac:dyDescent="0.25">
      <c r="A26" s="49"/>
    </row>
  </sheetData>
  <mergeCells count="5">
    <mergeCell ref="A1:K1"/>
    <mergeCell ref="A4:A5"/>
    <mergeCell ref="B5:I5"/>
    <mergeCell ref="J4:J5"/>
    <mergeCell ref="K4:K5"/>
  </mergeCells>
  <pageMargins left="0.7" right="0.7" top="0.75" bottom="0.75" header="0.3" footer="0.3"/>
  <ignoredErrors>
    <ignoredError sqref="H6" formula="1"/>
  </ignoredErrors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K21"/>
  <sheetViews>
    <sheetView workbookViewId="0">
      <selection activeCell="L8" sqref="L8"/>
    </sheetView>
  </sheetViews>
  <sheetFormatPr baseColWidth="10" defaultColWidth="11.44140625" defaultRowHeight="10.5" customHeight="1" x14ac:dyDescent="0.25"/>
  <cols>
    <col min="1" max="5" width="13.6640625" style="10" customWidth="1"/>
    <col min="6" max="6" width="11.109375" style="10" customWidth="1"/>
    <col min="7" max="7" width="15.109375" style="10" customWidth="1"/>
    <col min="8" max="16384" width="11.44140625" style="10"/>
  </cols>
  <sheetData>
    <row r="1" spans="1:11" ht="11.25" customHeight="1" x14ac:dyDescent="0.25">
      <c r="A1" s="55"/>
      <c r="B1" s="55"/>
      <c r="C1" s="55"/>
      <c r="D1" s="55"/>
      <c r="E1" s="55"/>
      <c r="F1" s="55"/>
      <c r="G1" s="55"/>
      <c r="H1" s="55"/>
      <c r="I1" s="55"/>
      <c r="J1" s="55"/>
      <c r="K1" s="55"/>
    </row>
    <row r="2" spans="1:11" ht="11.25" customHeight="1" x14ac:dyDescent="0.25">
      <c r="A2" s="1" t="s">
        <v>41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ht="11.25" customHeight="1" x14ac:dyDescent="0.25">
      <c r="A3" s="2"/>
      <c r="B3" s="2"/>
      <c r="C3" s="2"/>
      <c r="D3" s="2"/>
      <c r="E3" s="2"/>
      <c r="F3" s="2"/>
      <c r="G3" s="2"/>
      <c r="H3" s="2"/>
      <c r="I3" s="2"/>
      <c r="J3" s="11"/>
      <c r="K3" s="2"/>
    </row>
    <row r="4" spans="1:11" ht="21" customHeight="1" x14ac:dyDescent="0.25">
      <c r="A4" s="56" t="s">
        <v>1</v>
      </c>
      <c r="B4" s="17" t="s">
        <v>34</v>
      </c>
      <c r="C4" s="17" t="s">
        <v>35</v>
      </c>
      <c r="D4" s="17" t="s">
        <v>36</v>
      </c>
      <c r="E4" s="17" t="s">
        <v>37</v>
      </c>
      <c r="F4" s="17" t="s">
        <v>38</v>
      </c>
      <c r="G4" s="17" t="s">
        <v>39</v>
      </c>
      <c r="H4" s="17" t="s">
        <v>60</v>
      </c>
      <c r="I4" s="32" t="s">
        <v>6</v>
      </c>
      <c r="J4" s="59" t="s">
        <v>47</v>
      </c>
      <c r="K4" s="59" t="s">
        <v>46</v>
      </c>
    </row>
    <row r="5" spans="1:11" ht="11.25" customHeight="1" x14ac:dyDescent="0.25">
      <c r="A5" s="57"/>
      <c r="B5" s="58" t="s">
        <v>7</v>
      </c>
      <c r="C5" s="58"/>
      <c r="D5" s="58"/>
      <c r="E5" s="58"/>
      <c r="F5" s="58"/>
      <c r="G5" s="58"/>
      <c r="H5" s="58"/>
      <c r="I5" s="58"/>
      <c r="J5" s="60"/>
      <c r="K5" s="60"/>
    </row>
    <row r="6" spans="1:11" ht="11.25" customHeight="1" x14ac:dyDescent="0.25">
      <c r="A6" s="3" t="s">
        <v>8</v>
      </c>
      <c r="B6" s="40">
        <f t="shared" ref="B6:K6" si="0">AVERAGE(B7:B18)</f>
        <v>74444.212962962964</v>
      </c>
      <c r="C6" s="40">
        <f t="shared" si="0"/>
        <v>56396.990740740752</v>
      </c>
      <c r="D6" s="40">
        <f t="shared" si="0"/>
        <v>68887.962962962964</v>
      </c>
      <c r="E6" s="40">
        <f t="shared" si="0"/>
        <v>79321.759259259255</v>
      </c>
      <c r="F6" s="40">
        <f>AVERAGE(F7:F18)</f>
        <v>152188.06878306877</v>
      </c>
      <c r="G6" s="40">
        <f>AVERAGE(G7:G18)</f>
        <v>138236.11111111112</v>
      </c>
      <c r="H6" s="40">
        <f>AVERAGE(H7:H18)</f>
        <v>165368.05555555553</v>
      </c>
      <c r="I6" s="40">
        <f t="shared" si="0"/>
        <v>59753.998842592591</v>
      </c>
      <c r="J6" s="40">
        <f t="shared" si="0"/>
        <v>42062.696319444432</v>
      </c>
      <c r="K6" s="40">
        <f t="shared" si="0"/>
        <v>20597.206606407995</v>
      </c>
    </row>
    <row r="7" spans="1:11" ht="15" customHeight="1" x14ac:dyDescent="0.25">
      <c r="A7" s="5" t="s">
        <v>9</v>
      </c>
      <c r="B7" s="41">
        <v>75166.666666666672</v>
      </c>
      <c r="C7" s="41">
        <v>55819.444444444438</v>
      </c>
      <c r="D7" s="41">
        <v>69333.333333333328</v>
      </c>
      <c r="E7" s="41">
        <v>80305.555555555562</v>
      </c>
      <c r="F7" s="40">
        <v>159888.88888888888</v>
      </c>
      <c r="G7" s="40">
        <v>133333.33333333334</v>
      </c>
      <c r="H7" s="34">
        <v>170000</v>
      </c>
      <c r="I7" s="40">
        <v>59990.277777777774</v>
      </c>
      <c r="J7" s="40">
        <v>43692.416249999987</v>
      </c>
      <c r="K7" s="40">
        <v>18375</v>
      </c>
    </row>
    <row r="8" spans="1:11" ht="15" customHeight="1" x14ac:dyDescent="0.25">
      <c r="A8" s="5" t="s">
        <v>10</v>
      </c>
      <c r="B8" s="40">
        <v>74638.888888888891</v>
      </c>
      <c r="C8" s="40">
        <v>54902.777777777781</v>
      </c>
      <c r="D8" s="40">
        <v>69847.222222222219</v>
      </c>
      <c r="E8" s="40">
        <v>78527.777777777766</v>
      </c>
      <c r="F8" s="40">
        <v>150444.44444444447</v>
      </c>
      <c r="G8" s="40">
        <v>136111.11111111112</v>
      </c>
      <c r="H8" s="34">
        <v>170000</v>
      </c>
      <c r="I8" s="40">
        <v>59647.916666666664</v>
      </c>
      <c r="J8" s="40">
        <v>45064.167361111096</v>
      </c>
      <c r="K8" s="40">
        <v>19048.611111111109</v>
      </c>
    </row>
    <row r="9" spans="1:11" ht="15" customHeight="1" x14ac:dyDescent="0.25">
      <c r="A9" s="6" t="s">
        <v>11</v>
      </c>
      <c r="B9" s="40">
        <v>73638.888888888905</v>
      </c>
      <c r="C9" s="40">
        <v>54902.777777777781</v>
      </c>
      <c r="D9" s="40">
        <v>67930.555555555562</v>
      </c>
      <c r="E9" s="40">
        <v>78111.111111111095</v>
      </c>
      <c r="F9" s="40">
        <v>146547.61904761905</v>
      </c>
      <c r="G9" s="40">
        <v>135208.33333333334</v>
      </c>
      <c r="H9" s="34">
        <v>168750</v>
      </c>
      <c r="I9" s="40">
        <v>62665.625000000007</v>
      </c>
      <c r="J9" s="40">
        <v>45048.857638888869</v>
      </c>
      <c r="K9" s="40">
        <v>21881.985780423282</v>
      </c>
    </row>
    <row r="10" spans="1:11" ht="15" customHeight="1" x14ac:dyDescent="0.25">
      <c r="A10" s="6" t="s">
        <v>12</v>
      </c>
      <c r="B10" s="40">
        <v>74347.222222222219</v>
      </c>
      <c r="C10" s="40">
        <v>54763.888888888883</v>
      </c>
      <c r="D10" s="40">
        <v>67250</v>
      </c>
      <c r="E10" s="40">
        <v>78236.111111111095</v>
      </c>
      <c r="F10" s="40">
        <v>149325.39682539683</v>
      </c>
      <c r="G10" s="40">
        <v>136388.88888888888</v>
      </c>
      <c r="H10" s="34">
        <v>136666.66666666666</v>
      </c>
      <c r="I10" s="40">
        <v>60788.541666666672</v>
      </c>
      <c r="J10" s="40">
        <v>43747.531249999985</v>
      </c>
      <c r="K10" s="40">
        <v>21581.2251984127</v>
      </c>
    </row>
    <row r="11" spans="1:11" ht="15" customHeight="1" x14ac:dyDescent="0.25">
      <c r="A11" s="6" t="s">
        <v>13</v>
      </c>
      <c r="B11" s="40">
        <v>73969.444444444453</v>
      </c>
      <c r="C11" s="40">
        <v>56213.888888888883</v>
      </c>
      <c r="D11" s="40">
        <v>66133.333333333343</v>
      </c>
      <c r="E11" s="40">
        <v>78297.222222222234</v>
      </c>
      <c r="F11" s="40">
        <v>152349.20634920636</v>
      </c>
      <c r="G11" s="40">
        <v>135000</v>
      </c>
      <c r="H11" s="34">
        <v>165000</v>
      </c>
      <c r="I11" s="40">
        <v>64065</v>
      </c>
      <c r="J11" s="40">
        <v>41956.29374999999</v>
      </c>
      <c r="K11" s="40">
        <v>21687.888558201059</v>
      </c>
    </row>
    <row r="12" spans="1:11" ht="15" customHeight="1" x14ac:dyDescent="0.25">
      <c r="A12" s="6" t="s">
        <v>14</v>
      </c>
      <c r="B12" s="40">
        <v>74625</v>
      </c>
      <c r="C12" s="40">
        <v>56000</v>
      </c>
      <c r="D12" s="40">
        <v>68791.666666666672</v>
      </c>
      <c r="E12" s="40">
        <v>80041.666666666672</v>
      </c>
      <c r="F12" s="40">
        <v>152436.50793650793</v>
      </c>
      <c r="G12" s="40">
        <v>136458.33333333334</v>
      </c>
      <c r="H12" s="34">
        <v>155000</v>
      </c>
      <c r="I12" s="40">
        <v>59625</v>
      </c>
      <c r="J12" s="40">
        <v>40429.148958333324</v>
      </c>
      <c r="K12" s="40">
        <v>20097.5887345679</v>
      </c>
    </row>
    <row r="13" spans="1:11" ht="15" customHeight="1" x14ac:dyDescent="0.25">
      <c r="A13" s="6" t="s">
        <v>15</v>
      </c>
      <c r="B13" s="40">
        <v>75972.222222222219</v>
      </c>
      <c r="C13" s="40">
        <v>56188.888888888891</v>
      </c>
      <c r="D13" s="40">
        <v>69841.666666666672</v>
      </c>
      <c r="E13" s="40">
        <v>79327.777777777766</v>
      </c>
      <c r="F13" s="40">
        <v>145677.46031746033</v>
      </c>
      <c r="G13" s="40">
        <v>139666.66666666666</v>
      </c>
      <c r="H13" s="34">
        <v>169000</v>
      </c>
      <c r="I13" s="40">
        <v>49194.444444444453</v>
      </c>
      <c r="J13" s="40">
        <v>41290.320833333317</v>
      </c>
      <c r="K13" s="40">
        <v>21237.23544973545</v>
      </c>
    </row>
    <row r="14" spans="1:11" ht="15" customHeight="1" x14ac:dyDescent="0.25">
      <c r="A14" s="6" t="s">
        <v>16</v>
      </c>
      <c r="B14" s="40">
        <v>74958.333333333328</v>
      </c>
      <c r="C14" s="40">
        <v>56847.222222222219</v>
      </c>
      <c r="D14" s="40">
        <v>68250</v>
      </c>
      <c r="E14" s="40">
        <v>80180.555555555562</v>
      </c>
      <c r="F14" s="40">
        <v>151809.52380952382</v>
      </c>
      <c r="G14" s="40">
        <v>137083.33333333334</v>
      </c>
      <c r="H14" s="34">
        <v>170000</v>
      </c>
      <c r="I14" s="40">
        <v>61275.347222222226</v>
      </c>
      <c r="J14" s="40">
        <v>41336.249999999993</v>
      </c>
      <c r="K14" s="40">
        <v>20506.944444444442</v>
      </c>
    </row>
    <row r="15" spans="1:11" ht="15" customHeight="1" x14ac:dyDescent="0.25">
      <c r="A15" s="6" t="s">
        <v>17</v>
      </c>
      <c r="B15" s="40">
        <v>73916.666666666672</v>
      </c>
      <c r="C15" s="40">
        <v>57847.222222222219</v>
      </c>
      <c r="D15" s="40">
        <v>70000</v>
      </c>
      <c r="E15" s="40">
        <v>80083.333333333328</v>
      </c>
      <c r="F15" s="40">
        <v>153809.52380952382</v>
      </c>
      <c r="G15" s="40">
        <v>138750</v>
      </c>
      <c r="H15" s="34">
        <v>170000</v>
      </c>
      <c r="I15" s="40">
        <v>59043.75</v>
      </c>
      <c r="J15" s="40">
        <v>41680.718749999993</v>
      </c>
      <c r="K15" s="40">
        <v>20555.555555555558</v>
      </c>
    </row>
    <row r="16" spans="1:11" ht="15" customHeight="1" x14ac:dyDescent="0.25">
      <c r="A16" s="5" t="s">
        <v>18</v>
      </c>
      <c r="B16" s="40">
        <v>74000</v>
      </c>
      <c r="C16" s="40">
        <v>57222.222222222226</v>
      </c>
      <c r="D16" s="40">
        <v>69916.666666666672</v>
      </c>
      <c r="E16" s="40">
        <v>79388.888888888891</v>
      </c>
      <c r="F16" s="40">
        <v>151809.52380952382</v>
      </c>
      <c r="G16" s="40">
        <v>142500</v>
      </c>
      <c r="H16" s="34">
        <v>170000</v>
      </c>
      <c r="I16" s="40">
        <v>58660.416666666664</v>
      </c>
      <c r="J16" s="40">
        <v>40532.489583333321</v>
      </c>
      <c r="K16" s="40">
        <v>21152.777777777774</v>
      </c>
    </row>
    <row r="17" spans="1:11" ht="15" customHeight="1" x14ac:dyDescent="0.25">
      <c r="A17" s="5" t="s">
        <v>19</v>
      </c>
      <c r="B17" s="40">
        <v>73555.555555555562</v>
      </c>
      <c r="C17" s="40">
        <v>58944.444444444453</v>
      </c>
      <c r="D17" s="40">
        <v>68125</v>
      </c>
      <c r="E17" s="40">
        <v>79916.666666666672</v>
      </c>
      <c r="F17" s="40">
        <v>157365.07936507938</v>
      </c>
      <c r="G17" s="40">
        <v>144166.66666666666</v>
      </c>
      <c r="H17" s="34">
        <v>170000</v>
      </c>
      <c r="I17" s="40">
        <v>58983.333333333336</v>
      </c>
      <c r="J17" s="40">
        <v>39843.552083333321</v>
      </c>
      <c r="K17" s="40">
        <v>20263.888888888887</v>
      </c>
    </row>
    <row r="18" spans="1:11" ht="15" customHeight="1" x14ac:dyDescent="0.25">
      <c r="A18" s="15" t="s">
        <v>20</v>
      </c>
      <c r="B18" s="42">
        <v>74541.666666666672</v>
      </c>
      <c r="C18" s="42">
        <v>57111.111111111109</v>
      </c>
      <c r="D18" s="42">
        <v>71236.111111111095</v>
      </c>
      <c r="E18" s="42">
        <v>79444.444444444438</v>
      </c>
      <c r="F18" s="42">
        <v>154793.6507936508</v>
      </c>
      <c r="G18" s="42">
        <v>144166.66666666666</v>
      </c>
      <c r="H18" s="50">
        <v>170000</v>
      </c>
      <c r="I18" s="42">
        <v>63108.333333333336</v>
      </c>
      <c r="J18" s="42">
        <v>40130.609374999993</v>
      </c>
      <c r="K18" s="42">
        <v>20777.777777777774</v>
      </c>
    </row>
    <row r="19" spans="1:11" ht="11.25" customHeight="1" x14ac:dyDescent="0.25">
      <c r="A19" s="2" t="s">
        <v>24</v>
      </c>
      <c r="B19" s="2"/>
      <c r="C19" s="2"/>
      <c r="D19" s="2"/>
      <c r="E19" s="2"/>
      <c r="F19" s="2"/>
      <c r="G19" s="2"/>
      <c r="H19" s="2"/>
      <c r="I19" s="2"/>
      <c r="J19" s="2"/>
      <c r="K19" s="2"/>
    </row>
    <row r="20" spans="1:11" ht="11.25" customHeight="1" x14ac:dyDescent="0.25">
      <c r="A20" s="48" t="s">
        <v>21</v>
      </c>
      <c r="B20" s="2"/>
      <c r="C20" s="2"/>
      <c r="D20" s="2"/>
      <c r="E20" s="2"/>
      <c r="F20" s="2"/>
      <c r="G20" s="2"/>
      <c r="H20" s="2"/>
      <c r="I20" s="2"/>
      <c r="J20" s="2"/>
      <c r="K20" s="2"/>
    </row>
    <row r="21" spans="1:11" ht="11.25" customHeight="1" x14ac:dyDescent="0.25">
      <c r="A21" s="2" t="s">
        <v>42</v>
      </c>
      <c r="B21" s="2"/>
      <c r="C21" s="2"/>
      <c r="D21" s="2"/>
      <c r="E21" s="2"/>
      <c r="F21" s="2"/>
      <c r="G21" s="2"/>
      <c r="H21" s="2"/>
      <c r="I21" s="2"/>
      <c r="J21" s="2"/>
      <c r="K21" s="2"/>
    </row>
  </sheetData>
  <mergeCells count="5">
    <mergeCell ref="A1:K1"/>
    <mergeCell ref="A4:A5"/>
    <mergeCell ref="J4:J5"/>
    <mergeCell ref="K4:K5"/>
    <mergeCell ref="B5:I5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K22"/>
  <sheetViews>
    <sheetView workbookViewId="0">
      <selection activeCell="C23" sqref="C23"/>
    </sheetView>
  </sheetViews>
  <sheetFormatPr baseColWidth="10" defaultColWidth="11.44140625" defaultRowHeight="12" x14ac:dyDescent="0.25"/>
  <cols>
    <col min="1" max="7" width="13.33203125" style="10" customWidth="1"/>
    <col min="8" max="16384" width="11.44140625" style="10"/>
  </cols>
  <sheetData>
    <row r="1" spans="1:11" x14ac:dyDescent="0.25">
      <c r="A1" s="55"/>
      <c r="B1" s="55"/>
      <c r="C1" s="55"/>
      <c r="D1" s="55"/>
      <c r="E1" s="55"/>
      <c r="F1" s="55"/>
      <c r="G1" s="55"/>
      <c r="H1" s="55"/>
      <c r="I1" s="55"/>
      <c r="J1" s="55"/>
      <c r="K1" s="55"/>
    </row>
    <row r="2" spans="1:11" ht="15" customHeight="1" x14ac:dyDescent="0.25">
      <c r="A2" s="1" t="s">
        <v>43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x14ac:dyDescent="0.25">
      <c r="A3" s="2"/>
      <c r="B3" s="2"/>
      <c r="C3" s="2"/>
      <c r="D3" s="2"/>
      <c r="E3" s="2"/>
      <c r="F3" s="2"/>
      <c r="G3" s="2"/>
      <c r="H3" s="2"/>
      <c r="I3" s="2"/>
      <c r="J3" s="11"/>
      <c r="K3" s="2"/>
    </row>
    <row r="4" spans="1:11" ht="24" x14ac:dyDescent="0.25">
      <c r="A4" s="56" t="s">
        <v>1</v>
      </c>
      <c r="B4" s="17" t="s">
        <v>34</v>
      </c>
      <c r="C4" s="17" t="s">
        <v>35</v>
      </c>
      <c r="D4" s="17" t="s">
        <v>36</v>
      </c>
      <c r="E4" s="17" t="s">
        <v>37</v>
      </c>
      <c r="F4" s="17" t="s">
        <v>38</v>
      </c>
      <c r="G4" s="17" t="s">
        <v>39</v>
      </c>
      <c r="H4" s="17" t="s">
        <v>60</v>
      </c>
      <c r="I4" s="32" t="s">
        <v>6</v>
      </c>
      <c r="J4" s="59" t="s">
        <v>47</v>
      </c>
      <c r="K4" s="59" t="s">
        <v>46</v>
      </c>
    </row>
    <row r="5" spans="1:11" x14ac:dyDescent="0.25">
      <c r="A5" s="57"/>
      <c r="B5" s="62" t="s">
        <v>7</v>
      </c>
      <c r="C5" s="62"/>
      <c r="D5" s="62"/>
      <c r="E5" s="62"/>
      <c r="F5" s="62"/>
      <c r="G5" s="62"/>
      <c r="H5" s="62"/>
      <c r="I5" s="62"/>
      <c r="J5" s="60"/>
      <c r="K5" s="60"/>
    </row>
    <row r="6" spans="1:11" x14ac:dyDescent="0.25">
      <c r="A6" s="18" t="s">
        <v>8</v>
      </c>
      <c r="B6" s="43">
        <f t="shared" ref="B6:K6" si="0">AVERAGE(B7:B18)</f>
        <v>79169.328703703708</v>
      </c>
      <c r="C6" s="43">
        <f t="shared" si="0"/>
        <v>59040.277777777774</v>
      </c>
      <c r="D6" s="43">
        <f t="shared" si="0"/>
        <v>68838.541666666672</v>
      </c>
      <c r="E6" s="43">
        <f t="shared" si="0"/>
        <v>82396.296296296307</v>
      </c>
      <c r="F6" s="43">
        <f>AVERAGE(F7:F18)</f>
        <v>162282.1560846561</v>
      </c>
      <c r="G6" s="43">
        <f>AVERAGE(G7:G18)</f>
        <v>147309.02777777775</v>
      </c>
      <c r="H6" s="43">
        <f>AVERAGE(H7:H8,H11:H15)</f>
        <v>183214.28571428571</v>
      </c>
      <c r="I6" s="43">
        <f t="shared" si="0"/>
        <v>63554.533179012353</v>
      </c>
      <c r="J6" s="43">
        <f t="shared" si="0"/>
        <v>47876.690914351835</v>
      </c>
      <c r="K6" s="43">
        <f t="shared" si="0"/>
        <v>20062.615740740741</v>
      </c>
    </row>
    <row r="7" spans="1:11" x14ac:dyDescent="0.25">
      <c r="A7" s="5" t="s">
        <v>9</v>
      </c>
      <c r="B7" s="41">
        <v>75122.222222222219</v>
      </c>
      <c r="C7" s="41">
        <v>58261.111111111109</v>
      </c>
      <c r="D7" s="41">
        <v>68333.333333333328</v>
      </c>
      <c r="E7" s="41">
        <v>79200</v>
      </c>
      <c r="F7" s="40">
        <v>159523.80952380953</v>
      </c>
      <c r="G7" s="40">
        <v>144166.66666666666</v>
      </c>
      <c r="H7" s="40">
        <v>170000</v>
      </c>
      <c r="I7" s="40">
        <v>61854.166666666664</v>
      </c>
      <c r="J7" s="40">
        <v>44178.117187499985</v>
      </c>
      <c r="K7" s="40">
        <v>20744.444444444445</v>
      </c>
    </row>
    <row r="8" spans="1:11" x14ac:dyDescent="0.25">
      <c r="A8" s="5" t="s">
        <v>10</v>
      </c>
      <c r="B8" s="40">
        <v>75722.222222222234</v>
      </c>
      <c r="C8" s="40">
        <v>57833.333333333336</v>
      </c>
      <c r="D8" s="40">
        <v>67708.333333333328</v>
      </c>
      <c r="E8" s="40">
        <v>80666.666666666672</v>
      </c>
      <c r="F8" s="40">
        <v>156297.61904761902</v>
      </c>
      <c r="G8" s="40">
        <v>144791.66666666666</v>
      </c>
      <c r="H8" s="40">
        <v>175000</v>
      </c>
      <c r="I8" s="40">
        <v>61333.333333333336</v>
      </c>
      <c r="J8" s="40">
        <v>46675.515624999985</v>
      </c>
      <c r="K8" s="40">
        <v>20430.555555555558</v>
      </c>
    </row>
    <row r="9" spans="1:11" x14ac:dyDescent="0.25">
      <c r="A9" s="6" t="s">
        <v>11</v>
      </c>
      <c r="B9" s="40">
        <v>75750</v>
      </c>
      <c r="C9" s="40">
        <v>55666.666666666672</v>
      </c>
      <c r="D9" s="40">
        <v>64916.666666666657</v>
      </c>
      <c r="E9" s="40">
        <v>81875</v>
      </c>
      <c r="F9" s="40">
        <v>176166.66666666669</v>
      </c>
      <c r="G9" s="40">
        <v>145000</v>
      </c>
      <c r="H9" s="40" t="s">
        <v>44</v>
      </c>
      <c r="I9" s="40">
        <v>67581.481481481489</v>
      </c>
      <c r="J9" s="40">
        <v>48914.562499999985</v>
      </c>
      <c r="K9" s="40">
        <v>20708.333333333336</v>
      </c>
    </row>
    <row r="10" spans="1:11" x14ac:dyDescent="0.25">
      <c r="A10" s="6" t="s">
        <v>12</v>
      </c>
      <c r="B10" s="40">
        <v>76895.833333333343</v>
      </c>
      <c r="C10" s="40">
        <v>54645.833333333328</v>
      </c>
      <c r="D10" s="40">
        <v>59312.5</v>
      </c>
      <c r="E10" s="40">
        <v>81750</v>
      </c>
      <c r="F10" s="40">
        <v>139834.28571428574</v>
      </c>
      <c r="G10" s="40">
        <v>142500</v>
      </c>
      <c r="H10" s="40" t="s">
        <v>44</v>
      </c>
      <c r="I10" s="40">
        <v>43750</v>
      </c>
      <c r="J10" s="40">
        <v>46985.537499999991</v>
      </c>
      <c r="K10" s="40">
        <v>20812.5</v>
      </c>
    </row>
    <row r="11" spans="1:11" x14ac:dyDescent="0.25">
      <c r="A11" s="6" t="s">
        <v>13</v>
      </c>
      <c r="B11" s="40">
        <v>78000</v>
      </c>
      <c r="C11" s="40">
        <v>56562.5</v>
      </c>
      <c r="D11" s="40">
        <v>78437.5</v>
      </c>
      <c r="E11" s="40">
        <v>76250</v>
      </c>
      <c r="F11" s="40">
        <v>127000</v>
      </c>
      <c r="G11" s="40">
        <v>155000</v>
      </c>
      <c r="H11" s="40">
        <v>185000</v>
      </c>
      <c r="I11" s="40">
        <v>40000</v>
      </c>
      <c r="J11" s="40">
        <v>39958.374999999993</v>
      </c>
      <c r="K11" s="40">
        <v>17812.5</v>
      </c>
    </row>
    <row r="12" spans="1:11" x14ac:dyDescent="0.25">
      <c r="A12" s="6" t="s">
        <v>14</v>
      </c>
      <c r="B12" s="40">
        <v>78236.111111111109</v>
      </c>
      <c r="C12" s="40">
        <v>56888.888888888883</v>
      </c>
      <c r="D12" s="40">
        <v>69875</v>
      </c>
      <c r="E12" s="40">
        <v>77263.888888888891</v>
      </c>
      <c r="F12" s="40">
        <v>150142.85714285713</v>
      </c>
      <c r="G12" s="40">
        <v>145416.66666666666</v>
      </c>
      <c r="H12" s="40">
        <v>190000</v>
      </c>
      <c r="I12" s="40">
        <v>62668.75</v>
      </c>
      <c r="J12" s="40">
        <v>38695.322916666657</v>
      </c>
      <c r="K12" s="40">
        <v>18486.111111111109</v>
      </c>
    </row>
    <row r="13" spans="1:11" x14ac:dyDescent="0.25">
      <c r="A13" s="6" t="s">
        <v>15</v>
      </c>
      <c r="B13" s="40">
        <v>78958.333333333328</v>
      </c>
      <c r="C13" s="40">
        <v>58083.333333333336</v>
      </c>
      <c r="D13" s="40">
        <v>70750</v>
      </c>
      <c r="E13" s="40">
        <v>78472.222222222234</v>
      </c>
      <c r="F13" s="40">
        <v>156761.90476190476</v>
      </c>
      <c r="G13" s="40">
        <v>146111.11111111112</v>
      </c>
      <c r="H13" s="40">
        <v>187500</v>
      </c>
      <c r="I13" s="40">
        <v>65656.25</v>
      </c>
      <c r="J13" s="40">
        <v>39384.260416666657</v>
      </c>
      <c r="K13" s="40">
        <v>18791.666666666668</v>
      </c>
    </row>
    <row r="14" spans="1:11" x14ac:dyDescent="0.25">
      <c r="A14" s="6" t="s">
        <v>16</v>
      </c>
      <c r="B14" s="40">
        <v>79291.666666666672</v>
      </c>
      <c r="C14" s="40">
        <v>58597.222222222219</v>
      </c>
      <c r="D14" s="40">
        <v>71916.666666666672</v>
      </c>
      <c r="E14" s="40">
        <v>83791.666666666672</v>
      </c>
      <c r="F14" s="40">
        <v>132797.61904761902</v>
      </c>
      <c r="G14" s="40">
        <v>148333.33333333334</v>
      </c>
      <c r="H14" s="40">
        <v>185000</v>
      </c>
      <c r="I14" s="40">
        <v>63831.25</v>
      </c>
      <c r="J14" s="40">
        <v>44895.760416666657</v>
      </c>
      <c r="K14" s="40">
        <v>18625</v>
      </c>
    </row>
    <row r="15" spans="1:11" x14ac:dyDescent="0.25">
      <c r="A15" s="6" t="s">
        <v>17</v>
      </c>
      <c r="B15" s="40">
        <v>80138.888888888891</v>
      </c>
      <c r="C15" s="40">
        <v>57888.888888888883</v>
      </c>
      <c r="D15" s="40">
        <v>73750</v>
      </c>
      <c r="E15" s="40">
        <v>78458.333333333328</v>
      </c>
      <c r="F15" s="40">
        <v>156359.12698412698</v>
      </c>
      <c r="G15" s="40">
        <v>143333.33333333334</v>
      </c>
      <c r="H15" s="40">
        <v>190000</v>
      </c>
      <c r="I15" s="40">
        <v>66620.833333333343</v>
      </c>
      <c r="J15" s="40">
        <v>45871.755208333321</v>
      </c>
      <c r="K15" s="40">
        <v>18520.833333333332</v>
      </c>
    </row>
    <row r="16" spans="1:11" x14ac:dyDescent="0.25">
      <c r="A16" s="5" t="s">
        <v>18</v>
      </c>
      <c r="B16" s="40">
        <v>82819.444444444438</v>
      </c>
      <c r="C16" s="40">
        <v>66555.555555555562</v>
      </c>
      <c r="D16" s="40">
        <v>65250</v>
      </c>
      <c r="E16" s="40">
        <v>89458.333333333328</v>
      </c>
      <c r="F16" s="40">
        <v>171626.98412698408</v>
      </c>
      <c r="G16" s="40">
        <v>153333.33333333334</v>
      </c>
      <c r="H16" s="40" t="s">
        <v>44</v>
      </c>
      <c r="I16" s="40">
        <v>75450</v>
      </c>
      <c r="J16" s="40">
        <v>53163.01041666665</v>
      </c>
      <c r="K16" s="40">
        <v>21875</v>
      </c>
    </row>
    <row r="17" spans="1:11" x14ac:dyDescent="0.25">
      <c r="A17" s="5" t="s">
        <v>19</v>
      </c>
      <c r="B17" s="40">
        <v>83791.666666666672</v>
      </c>
      <c r="C17" s="40">
        <v>62791.666666666664</v>
      </c>
      <c r="D17" s="40">
        <v>67687.5</v>
      </c>
      <c r="E17" s="40">
        <v>87305.555555555562</v>
      </c>
      <c r="F17" s="40">
        <v>207184.52380952379</v>
      </c>
      <c r="G17" s="40">
        <v>145833.33333333334</v>
      </c>
      <c r="H17" s="40" t="s">
        <v>44</v>
      </c>
      <c r="I17" s="40">
        <v>75158.333333333343</v>
      </c>
      <c r="J17" s="40">
        <v>60521.245659722212</v>
      </c>
      <c r="K17" s="40">
        <v>21916.666666666668</v>
      </c>
    </row>
    <row r="18" spans="1:11" x14ac:dyDescent="0.25">
      <c r="A18" s="15" t="s">
        <v>20</v>
      </c>
      <c r="B18" s="42">
        <v>85305.555555555562</v>
      </c>
      <c r="C18" s="42">
        <v>64708.333333333328</v>
      </c>
      <c r="D18" s="42">
        <v>68125</v>
      </c>
      <c r="E18" s="42">
        <v>94263.888888888876</v>
      </c>
      <c r="F18" s="42">
        <v>213690.47619047615</v>
      </c>
      <c r="G18" s="42">
        <v>153888.88888888888</v>
      </c>
      <c r="H18" s="42" t="s">
        <v>44</v>
      </c>
      <c r="I18" s="42">
        <v>78750</v>
      </c>
      <c r="J18" s="42">
        <v>65276.828124999985</v>
      </c>
      <c r="K18" s="42">
        <v>22027.777777777774</v>
      </c>
    </row>
    <row r="19" spans="1:11" ht="11.25" customHeight="1" x14ac:dyDescent="0.25">
      <c r="A19" s="46" t="s">
        <v>24</v>
      </c>
      <c r="B19" s="2"/>
      <c r="C19" s="2"/>
      <c r="D19" s="2"/>
      <c r="E19" s="2"/>
      <c r="F19" s="2"/>
      <c r="G19" s="2"/>
      <c r="H19" s="2"/>
      <c r="I19" s="2"/>
      <c r="J19" s="2"/>
      <c r="K19" s="2"/>
    </row>
    <row r="20" spans="1:11" ht="11.25" customHeight="1" x14ac:dyDescent="0.25">
      <c r="A20" s="47" t="s">
        <v>21</v>
      </c>
      <c r="B20" s="2"/>
      <c r="C20" s="2"/>
      <c r="D20" s="2"/>
      <c r="E20" s="2"/>
      <c r="F20" s="2"/>
      <c r="G20" s="2"/>
      <c r="H20" s="2"/>
      <c r="I20" s="2"/>
      <c r="J20" s="2"/>
      <c r="K20" s="2"/>
    </row>
    <row r="21" spans="1:11" ht="11.25" customHeight="1" x14ac:dyDescent="0.25">
      <c r="A21" s="46" t="s">
        <v>30</v>
      </c>
      <c r="B21" s="2"/>
      <c r="C21" s="2"/>
      <c r="D21" s="2"/>
      <c r="E21" s="2"/>
      <c r="F21" s="2"/>
      <c r="G21" s="2"/>
      <c r="H21" s="2"/>
      <c r="I21" s="2"/>
      <c r="J21" s="2"/>
      <c r="K21" s="2"/>
    </row>
    <row r="22" spans="1:11" ht="11.25" customHeight="1" x14ac:dyDescent="0.25">
      <c r="A22" s="46" t="s">
        <v>45</v>
      </c>
      <c r="B22" s="2"/>
      <c r="C22" s="2"/>
      <c r="D22" s="2"/>
      <c r="E22" s="2"/>
      <c r="F22" s="2"/>
      <c r="G22" s="2"/>
      <c r="H22" s="2"/>
      <c r="I22" s="2"/>
      <c r="J22" s="2"/>
      <c r="K22" s="2"/>
    </row>
  </sheetData>
  <mergeCells count="5">
    <mergeCell ref="A1:K1"/>
    <mergeCell ref="A4:A5"/>
    <mergeCell ref="J4:J5"/>
    <mergeCell ref="K4:K5"/>
    <mergeCell ref="B5:I5"/>
  </mergeCells>
  <pageMargins left="0.7" right="0.7" top="0.75" bottom="0.75" header="0.3" footer="0.3"/>
  <ignoredErrors>
    <ignoredError sqref="H6" formula="1"/>
  </ignoredErrors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K22"/>
  <sheetViews>
    <sheetView workbookViewId="0">
      <selection activeCell="E26" sqref="E26"/>
    </sheetView>
  </sheetViews>
  <sheetFormatPr baseColWidth="10" defaultColWidth="11.44140625" defaultRowHeight="12" x14ac:dyDescent="0.25"/>
  <cols>
    <col min="1" max="7" width="11.44140625" style="10"/>
    <col min="8" max="8" width="8.44140625" style="10" customWidth="1"/>
    <col min="9" max="9" width="7" style="10" customWidth="1"/>
    <col min="10" max="10" width="8.33203125" style="10" customWidth="1"/>
    <col min="11" max="11" width="8.44140625" style="10" customWidth="1"/>
    <col min="12" max="16384" width="11.44140625" style="10"/>
  </cols>
  <sheetData>
    <row r="1" spans="1:11" x14ac:dyDescent="0.25">
      <c r="A1" s="55"/>
      <c r="B1" s="55"/>
      <c r="C1" s="55"/>
      <c r="D1" s="55"/>
      <c r="E1" s="55"/>
      <c r="F1" s="55"/>
      <c r="G1" s="55"/>
      <c r="H1" s="55"/>
      <c r="I1" s="55"/>
      <c r="J1" s="55"/>
      <c r="K1" s="55"/>
    </row>
    <row r="2" spans="1:11" ht="15" customHeight="1" x14ac:dyDescent="0.25">
      <c r="A2" s="1" t="s">
        <v>48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x14ac:dyDescent="0.25">
      <c r="A3" s="2"/>
      <c r="B3" s="2"/>
      <c r="C3" s="2"/>
      <c r="D3" s="2"/>
      <c r="E3" s="2"/>
      <c r="F3" s="2"/>
      <c r="G3" s="2"/>
      <c r="H3" s="2"/>
      <c r="I3" s="2"/>
      <c r="J3" s="11"/>
      <c r="K3" s="2"/>
    </row>
    <row r="4" spans="1:11" ht="24" x14ac:dyDescent="0.25">
      <c r="A4" s="56" t="s">
        <v>1</v>
      </c>
      <c r="B4" s="17" t="s">
        <v>34</v>
      </c>
      <c r="C4" s="17" t="s">
        <v>35</v>
      </c>
      <c r="D4" s="17" t="s">
        <v>36</v>
      </c>
      <c r="E4" s="17" t="s">
        <v>37</v>
      </c>
      <c r="F4" s="17" t="s">
        <v>38</v>
      </c>
      <c r="G4" s="17" t="s">
        <v>39</v>
      </c>
      <c r="H4" s="17" t="s">
        <v>60</v>
      </c>
      <c r="I4" s="32" t="s">
        <v>6</v>
      </c>
      <c r="J4" s="51" t="s">
        <v>47</v>
      </c>
      <c r="K4" s="51" t="s">
        <v>46</v>
      </c>
    </row>
    <row r="5" spans="1:11" x14ac:dyDescent="0.25">
      <c r="A5" s="57"/>
      <c r="B5" s="62" t="s">
        <v>7</v>
      </c>
      <c r="C5" s="62"/>
      <c r="D5" s="62"/>
      <c r="E5" s="62"/>
      <c r="F5" s="62"/>
      <c r="G5" s="62"/>
      <c r="H5" s="62"/>
      <c r="I5" s="62"/>
      <c r="J5" s="62"/>
      <c r="K5" s="62"/>
    </row>
    <row r="6" spans="1:11" x14ac:dyDescent="0.25">
      <c r="A6" s="18" t="s">
        <v>8</v>
      </c>
      <c r="B6" s="43">
        <f t="shared" ref="B6:K6" si="0">AVERAGE(B7:B18)</f>
        <v>101716.85956790125</v>
      </c>
      <c r="C6" s="43">
        <f t="shared" si="0"/>
        <v>73705.902777777781</v>
      </c>
      <c r="D6" s="43">
        <f t="shared" si="0"/>
        <v>82551.157407407401</v>
      </c>
      <c r="E6" s="43">
        <f t="shared" si="0"/>
        <v>109707.79320987653</v>
      </c>
      <c r="F6" s="43">
        <f>AVERAGE(F7:F18)</f>
        <v>228314.59656084655</v>
      </c>
      <c r="G6" s="43">
        <f>AVERAGE(G7:G18)</f>
        <v>187863.42592592593</v>
      </c>
      <c r="H6" s="52" t="s">
        <v>44</v>
      </c>
      <c r="I6" s="43">
        <f t="shared" si="0"/>
        <v>66565.312178702108</v>
      </c>
      <c r="J6" s="43">
        <f t="shared" si="0"/>
        <v>68678.075396825385</v>
      </c>
      <c r="K6" s="43">
        <f t="shared" si="0"/>
        <v>23606.327160493831</v>
      </c>
    </row>
    <row r="7" spans="1:11" x14ac:dyDescent="0.25">
      <c r="A7" s="5" t="s">
        <v>9</v>
      </c>
      <c r="B7" s="41">
        <v>87034.722222222234</v>
      </c>
      <c r="C7" s="41">
        <v>64590.277777777774</v>
      </c>
      <c r="D7" s="41">
        <v>69875</v>
      </c>
      <c r="E7" s="41">
        <v>102583.33333333333</v>
      </c>
      <c r="F7" s="40">
        <v>221279.76190476192</v>
      </c>
      <c r="G7" s="40">
        <v>155833.33333333334</v>
      </c>
      <c r="H7" s="41" t="s">
        <v>44</v>
      </c>
      <c r="I7" s="40">
        <v>57587.677469835799</v>
      </c>
      <c r="J7" s="40">
        <v>66607.142857142855</v>
      </c>
      <c r="K7" s="40">
        <v>22159.722222222226</v>
      </c>
    </row>
    <row r="8" spans="1:11" x14ac:dyDescent="0.25">
      <c r="A8" s="5" t="s">
        <v>10</v>
      </c>
      <c r="B8" s="40">
        <v>91148.148148148146</v>
      </c>
      <c r="C8" s="40">
        <v>65361.111111111102</v>
      </c>
      <c r="D8" s="40">
        <v>74180.555555555562</v>
      </c>
      <c r="E8" s="40">
        <v>120421.29629629629</v>
      </c>
      <c r="F8" s="40">
        <v>247123.01587301589</v>
      </c>
      <c r="G8" s="40">
        <v>162500</v>
      </c>
      <c r="H8" s="41" t="s">
        <v>44</v>
      </c>
      <c r="I8" s="40">
        <v>58998.25894342133</v>
      </c>
      <c r="J8" s="40">
        <v>68869.047619047604</v>
      </c>
      <c r="K8" s="40">
        <v>22314.814814814814</v>
      </c>
    </row>
    <row r="9" spans="1:11" x14ac:dyDescent="0.25">
      <c r="A9" s="6" t="s">
        <v>11</v>
      </c>
      <c r="B9" s="40">
        <v>91027.777777777781</v>
      </c>
      <c r="C9" s="40">
        <v>66680.555555555562</v>
      </c>
      <c r="D9" s="40">
        <v>77666.666666666672</v>
      </c>
      <c r="E9" s="40">
        <v>109833.33333333333</v>
      </c>
      <c r="F9" s="40">
        <v>246428.57142857145</v>
      </c>
      <c r="G9" s="40">
        <v>158611.11111111112</v>
      </c>
      <c r="H9" s="41" t="s">
        <v>44</v>
      </c>
      <c r="I9" s="40">
        <v>60148.588557259063</v>
      </c>
      <c r="J9" s="40">
        <v>70595.238095238092</v>
      </c>
      <c r="K9" s="40">
        <v>22791.666666666668</v>
      </c>
    </row>
    <row r="10" spans="1:11" x14ac:dyDescent="0.25">
      <c r="A10" s="6" t="s">
        <v>12</v>
      </c>
      <c r="B10" s="40">
        <v>96083.333333333328</v>
      </c>
      <c r="C10" s="40">
        <v>68666.666666666672</v>
      </c>
      <c r="D10" s="40">
        <v>79687.5</v>
      </c>
      <c r="E10" s="40">
        <v>114583.33333333333</v>
      </c>
      <c r="F10" s="40">
        <v>261011.90476190482</v>
      </c>
      <c r="G10" s="40">
        <v>170000</v>
      </c>
      <c r="H10" s="41" t="s">
        <v>44</v>
      </c>
      <c r="I10" s="40">
        <v>57911.418171096797</v>
      </c>
      <c r="J10" s="40">
        <v>67916.666666666672</v>
      </c>
      <c r="K10" s="40">
        <v>22777.777777777781</v>
      </c>
    </row>
    <row r="11" spans="1:11" x14ac:dyDescent="0.25">
      <c r="A11" s="6" t="s">
        <v>13</v>
      </c>
      <c r="B11" s="40">
        <v>100819.44444444445</v>
      </c>
      <c r="C11" s="40">
        <v>74416.666666666672</v>
      </c>
      <c r="D11" s="40">
        <v>82423.611111111095</v>
      </c>
      <c r="E11" s="40">
        <v>117236.11111111109</v>
      </c>
      <c r="F11" s="40">
        <v>247767.85714285716</v>
      </c>
      <c r="G11" s="40">
        <v>168750</v>
      </c>
      <c r="H11" s="41" t="s">
        <v>44</v>
      </c>
      <c r="I11" s="40">
        <v>59489.288211769337</v>
      </c>
      <c r="J11" s="40">
        <v>70952.380952380947</v>
      </c>
      <c r="K11" s="40">
        <v>22812.5</v>
      </c>
    </row>
    <row r="12" spans="1:11" x14ac:dyDescent="0.25">
      <c r="A12" s="6" t="s">
        <v>14</v>
      </c>
      <c r="B12" s="40">
        <v>99000</v>
      </c>
      <c r="C12" s="40">
        <v>73055.555555555562</v>
      </c>
      <c r="D12" s="40">
        <v>81866.666666666657</v>
      </c>
      <c r="E12" s="40">
        <v>115838.88888888889</v>
      </c>
      <c r="F12" s="40">
        <v>243511.90476190476</v>
      </c>
      <c r="G12" s="40">
        <v>175500</v>
      </c>
      <c r="H12" s="41" t="s">
        <v>44</v>
      </c>
      <c r="I12" s="40">
        <v>58928.84168329856</v>
      </c>
      <c r="J12" s="40">
        <v>71011.904761904749</v>
      </c>
      <c r="K12" s="40">
        <v>23077.777777777774</v>
      </c>
    </row>
    <row r="13" spans="1:11" x14ac:dyDescent="0.25">
      <c r="A13" s="6" t="s">
        <v>15</v>
      </c>
      <c r="B13" s="40">
        <v>103500</v>
      </c>
      <c r="C13" s="40">
        <v>73972.222222222219</v>
      </c>
      <c r="D13" s="40">
        <v>83583.333333333328</v>
      </c>
      <c r="E13" s="40">
        <v>122472.22222222223</v>
      </c>
      <c r="F13" s="40">
        <v>232250</v>
      </c>
      <c r="G13" s="40">
        <v>191250</v>
      </c>
      <c r="H13" s="41" t="s">
        <v>44</v>
      </c>
      <c r="I13" s="40">
        <v>68679.552602134936</v>
      </c>
      <c r="J13" s="40">
        <v>69970.238095238092</v>
      </c>
      <c r="K13" s="40">
        <v>23986.111111111109</v>
      </c>
    </row>
    <row r="14" spans="1:11" x14ac:dyDescent="0.25">
      <c r="A14" s="6" t="s">
        <v>16</v>
      </c>
      <c r="B14" s="40">
        <v>105041.66666666667</v>
      </c>
      <c r="C14" s="40">
        <v>77736.111111111109</v>
      </c>
      <c r="D14" s="40">
        <v>81166.666666666672</v>
      </c>
      <c r="E14" s="40">
        <v>102222.22222222223</v>
      </c>
      <c r="F14" s="40">
        <v>172142.85714285713</v>
      </c>
      <c r="G14" s="40">
        <v>182916.66666666669</v>
      </c>
      <c r="H14" s="41" t="s">
        <v>44</v>
      </c>
      <c r="I14" s="40">
        <v>74724.87601681333</v>
      </c>
      <c r="J14" s="40">
        <v>64107.142857142848</v>
      </c>
      <c r="K14" s="40">
        <v>24569.444444444442</v>
      </c>
    </row>
    <row r="15" spans="1:11" x14ac:dyDescent="0.25">
      <c r="A15" s="6" t="s">
        <v>17</v>
      </c>
      <c r="B15" s="40">
        <v>111133.33333333333</v>
      </c>
      <c r="C15" s="40">
        <v>76088.888888888891</v>
      </c>
      <c r="D15" s="40">
        <v>87166.666666666672</v>
      </c>
      <c r="E15" s="40">
        <v>99555.555555555547</v>
      </c>
      <c r="F15" s="40">
        <v>316428.57142857142</v>
      </c>
      <c r="G15" s="40">
        <v>215875</v>
      </c>
      <c r="H15" s="41" t="s">
        <v>44</v>
      </c>
      <c r="I15" s="40">
        <v>80882.035138649502</v>
      </c>
      <c r="J15" s="40">
        <v>68571.428571428565</v>
      </c>
      <c r="K15" s="40">
        <v>24577.777777777781</v>
      </c>
    </row>
    <row r="16" spans="1:11" x14ac:dyDescent="0.25">
      <c r="A16" s="13" t="s">
        <v>18</v>
      </c>
      <c r="B16" s="40">
        <v>109458.33333333333</v>
      </c>
      <c r="C16" s="40">
        <v>79541.666666666672</v>
      </c>
      <c r="D16" s="40">
        <v>88388.888888888905</v>
      </c>
      <c r="E16" s="40">
        <v>103250</v>
      </c>
      <c r="F16" s="40">
        <v>167902.14285714284</v>
      </c>
      <c r="G16" s="40">
        <v>230000</v>
      </c>
      <c r="H16" s="41" t="s">
        <v>44</v>
      </c>
      <c r="I16" s="40">
        <v>73674.876016813345</v>
      </c>
      <c r="J16" s="40">
        <v>65892.85714285713</v>
      </c>
      <c r="K16" s="40">
        <v>24666.666666666668</v>
      </c>
    </row>
    <row r="17" spans="1:11" x14ac:dyDescent="0.25">
      <c r="A17" s="13" t="s">
        <v>19</v>
      </c>
      <c r="B17" s="40">
        <v>109763.88888888891</v>
      </c>
      <c r="C17" s="40">
        <v>81111.111111111124</v>
      </c>
      <c r="D17" s="40">
        <v>93500</v>
      </c>
      <c r="E17" s="40">
        <v>102847.22222222223</v>
      </c>
      <c r="F17" s="40">
        <v>207142.85714285713</v>
      </c>
      <c r="G17" s="40">
        <v>230625</v>
      </c>
      <c r="H17" s="41" t="s">
        <v>44</v>
      </c>
      <c r="I17" s="40">
        <v>73145.833333333343</v>
      </c>
      <c r="J17" s="40">
        <v>69821.428571428565</v>
      </c>
      <c r="K17" s="40">
        <v>24750</v>
      </c>
    </row>
    <row r="18" spans="1:11" x14ac:dyDescent="0.25">
      <c r="A18" s="15" t="s">
        <v>20</v>
      </c>
      <c r="B18" s="42">
        <v>116591.66666666666</v>
      </c>
      <c r="C18" s="42">
        <v>83250</v>
      </c>
      <c r="D18" s="42">
        <v>91108.333333333328</v>
      </c>
      <c r="E18" s="42">
        <v>105649.99999999999</v>
      </c>
      <c r="F18" s="42">
        <v>176785.71428571429</v>
      </c>
      <c r="G18" s="42">
        <v>212500</v>
      </c>
      <c r="H18" s="53" t="s">
        <v>44</v>
      </c>
      <c r="I18" s="42">
        <v>74612.500000000015</v>
      </c>
      <c r="J18" s="42">
        <v>69821.428571428565</v>
      </c>
      <c r="K18" s="42">
        <v>24791.666666666668</v>
      </c>
    </row>
    <row r="19" spans="1:11" x14ac:dyDescent="0.25">
      <c r="A19" s="46" t="s">
        <v>24</v>
      </c>
      <c r="B19" s="2"/>
      <c r="C19" s="2"/>
      <c r="D19" s="2"/>
      <c r="E19" s="2"/>
      <c r="F19" s="2"/>
      <c r="G19" s="2"/>
      <c r="H19" s="2"/>
      <c r="I19" s="2"/>
      <c r="J19" s="2"/>
      <c r="K19" s="2"/>
    </row>
    <row r="20" spans="1:11" x14ac:dyDescent="0.25">
      <c r="A20" s="47" t="s">
        <v>21</v>
      </c>
      <c r="B20" s="2"/>
      <c r="C20" s="2"/>
      <c r="D20" s="2"/>
      <c r="E20" s="2"/>
      <c r="F20" s="2"/>
      <c r="G20" s="2"/>
      <c r="H20" s="2"/>
      <c r="I20" s="2"/>
      <c r="J20" s="2"/>
      <c r="K20" s="2"/>
    </row>
    <row r="21" spans="1:11" x14ac:dyDescent="0.25">
      <c r="A21" s="46" t="s">
        <v>30</v>
      </c>
      <c r="B21" s="2"/>
      <c r="C21" s="2"/>
      <c r="D21" s="2"/>
      <c r="E21" s="2"/>
      <c r="F21" s="2"/>
      <c r="G21" s="2"/>
      <c r="H21" s="2"/>
      <c r="I21" s="2"/>
      <c r="J21" s="2"/>
      <c r="K21" s="2"/>
    </row>
    <row r="22" spans="1:11" x14ac:dyDescent="0.25">
      <c r="A22" s="46" t="s">
        <v>45</v>
      </c>
      <c r="B22" s="2"/>
      <c r="C22" s="2"/>
      <c r="D22" s="2"/>
      <c r="E22" s="2"/>
      <c r="F22" s="2"/>
      <c r="G22" s="2"/>
      <c r="H22" s="2"/>
      <c r="I22" s="2"/>
      <c r="J22" s="2"/>
      <c r="K22" s="2"/>
    </row>
  </sheetData>
  <mergeCells count="3">
    <mergeCell ref="A1:K1"/>
    <mergeCell ref="A4:A5"/>
    <mergeCell ref="B5:K5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K22"/>
  <sheetViews>
    <sheetView tabSelected="1" workbookViewId="0">
      <selection activeCell="J7" sqref="J7:K10"/>
    </sheetView>
  </sheetViews>
  <sheetFormatPr baseColWidth="10" defaultColWidth="11.44140625" defaultRowHeight="14.4" x14ac:dyDescent="0.3"/>
  <cols>
    <col min="1" max="16384" width="11.44140625" style="54"/>
  </cols>
  <sheetData>
    <row r="1" spans="1:11" x14ac:dyDescent="0.3">
      <c r="A1" s="55"/>
      <c r="B1" s="55"/>
      <c r="C1" s="55"/>
      <c r="D1" s="55"/>
      <c r="E1" s="55"/>
      <c r="F1" s="55"/>
      <c r="G1" s="55"/>
      <c r="H1" s="55"/>
      <c r="I1" s="55"/>
      <c r="J1" s="55"/>
      <c r="K1" s="55"/>
    </row>
    <row r="2" spans="1:11" x14ac:dyDescent="0.3">
      <c r="A2" s="1" t="s">
        <v>61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x14ac:dyDescent="0.3">
      <c r="A3" s="2"/>
      <c r="B3" s="2"/>
      <c r="C3" s="2"/>
      <c r="D3" s="2"/>
      <c r="E3" s="2"/>
      <c r="F3" s="2"/>
      <c r="G3" s="2"/>
      <c r="H3" s="2"/>
      <c r="I3" s="2"/>
      <c r="J3" s="11"/>
      <c r="K3" s="2"/>
    </row>
    <row r="4" spans="1:11" ht="24" x14ac:dyDescent="0.3">
      <c r="A4" s="56" t="s">
        <v>1</v>
      </c>
      <c r="B4" s="17" t="s">
        <v>34</v>
      </c>
      <c r="C4" s="17" t="s">
        <v>35</v>
      </c>
      <c r="D4" s="17" t="s">
        <v>36</v>
      </c>
      <c r="E4" s="17" t="s">
        <v>37</v>
      </c>
      <c r="F4" s="17" t="s">
        <v>38</v>
      </c>
      <c r="G4" s="17" t="s">
        <v>39</v>
      </c>
      <c r="H4" s="17" t="s">
        <v>60</v>
      </c>
      <c r="I4" s="32" t="s">
        <v>6</v>
      </c>
      <c r="J4" s="51" t="s">
        <v>47</v>
      </c>
      <c r="K4" s="51" t="s">
        <v>46</v>
      </c>
    </row>
    <row r="5" spans="1:11" x14ac:dyDescent="0.3">
      <c r="A5" s="57"/>
      <c r="B5" s="62" t="s">
        <v>7</v>
      </c>
      <c r="C5" s="62"/>
      <c r="D5" s="62"/>
      <c r="E5" s="62"/>
      <c r="F5" s="62"/>
      <c r="G5" s="62"/>
      <c r="H5" s="62"/>
      <c r="I5" s="62"/>
      <c r="J5" s="62"/>
      <c r="K5" s="62"/>
    </row>
    <row r="6" spans="1:11" x14ac:dyDescent="0.3">
      <c r="A6" s="18" t="s">
        <v>8</v>
      </c>
      <c r="B6" s="43">
        <f t="shared" ref="B6:K6" si="0">AVERAGE(B7:B18)</f>
        <v>120091.66666666667</v>
      </c>
      <c r="C6" s="43">
        <f t="shared" si="0"/>
        <v>92069.791666666657</v>
      </c>
      <c r="D6" s="43">
        <f t="shared" si="0"/>
        <v>100515.625</v>
      </c>
      <c r="E6" s="43">
        <f t="shared" si="0"/>
        <v>122896.52777777778</v>
      </c>
      <c r="F6" s="43">
        <f>AVERAGE(F7:F18)</f>
        <v>249642.85714285716</v>
      </c>
      <c r="G6" s="43">
        <f>AVERAGE(G7:G18)</f>
        <v>270104.16666666663</v>
      </c>
      <c r="H6" s="52" t="s">
        <v>44</v>
      </c>
      <c r="I6" s="43">
        <f t="shared" si="0"/>
        <v>90797.083333333343</v>
      </c>
      <c r="J6" s="43">
        <f t="shared" si="0"/>
        <v>66702.067578124988</v>
      </c>
      <c r="K6" s="43">
        <f t="shared" si="0"/>
        <v>25657.986111111109</v>
      </c>
    </row>
    <row r="7" spans="1:11" x14ac:dyDescent="0.3">
      <c r="A7" s="5" t="s">
        <v>9</v>
      </c>
      <c r="B7" s="41">
        <v>116750</v>
      </c>
      <c r="C7" s="41">
        <v>84583.333333333328</v>
      </c>
      <c r="D7" s="41">
        <v>95458.333333333328</v>
      </c>
      <c r="E7" s="41">
        <v>114250</v>
      </c>
      <c r="F7" s="40">
        <v>221428.57142857142</v>
      </c>
      <c r="G7" s="40">
        <v>220000</v>
      </c>
      <c r="H7" s="41" t="s">
        <v>44</v>
      </c>
      <c r="I7" s="40">
        <v>76158.333333333343</v>
      </c>
      <c r="J7" s="40">
        <v>71993.968749999985</v>
      </c>
      <c r="K7" s="40">
        <v>25041.666666666668</v>
      </c>
    </row>
    <row r="8" spans="1:11" x14ac:dyDescent="0.3">
      <c r="A8" s="5" t="s">
        <v>10</v>
      </c>
      <c r="B8" s="40">
        <v>118958.33333333333</v>
      </c>
      <c r="C8" s="40">
        <v>90708.333333333328</v>
      </c>
      <c r="D8" s="40">
        <v>101583.33333333333</v>
      </c>
      <c r="E8" s="40">
        <v>120083.33333333333</v>
      </c>
      <c r="F8" s="40">
        <v>228571.42857142858</v>
      </c>
      <c r="G8" s="40">
        <v>271875</v>
      </c>
      <c r="H8" s="41" t="s">
        <v>44</v>
      </c>
      <c r="I8" s="40">
        <v>77150</v>
      </c>
      <c r="J8" s="40">
        <v>66051.882812499985</v>
      </c>
      <c r="K8" s="40">
        <v>25652.777777777774</v>
      </c>
    </row>
    <row r="9" spans="1:11" x14ac:dyDescent="0.3">
      <c r="A9" s="6" t="s">
        <v>11</v>
      </c>
      <c r="B9" s="40">
        <v>120616.66666666667</v>
      </c>
      <c r="C9" s="40">
        <v>95300</v>
      </c>
      <c r="D9" s="40">
        <v>102583.33333333333</v>
      </c>
      <c r="E9" s="40">
        <v>125322.22222222223</v>
      </c>
      <c r="F9" s="40">
        <v>285714.28571428574</v>
      </c>
      <c r="G9" s="40">
        <v>281666.66666666663</v>
      </c>
      <c r="H9" s="41" t="s">
        <v>44</v>
      </c>
      <c r="I9" s="40">
        <v>102080.00000000001</v>
      </c>
      <c r="J9" s="40">
        <v>65380.168749999983</v>
      </c>
      <c r="K9" s="40">
        <v>26000</v>
      </c>
    </row>
    <row r="10" spans="1:11" x14ac:dyDescent="0.3">
      <c r="A10" s="6" t="s">
        <v>12</v>
      </c>
      <c r="B10" s="40">
        <v>124041.66666666667</v>
      </c>
      <c r="C10" s="40">
        <v>97687.5</v>
      </c>
      <c r="D10" s="40">
        <v>102437.5</v>
      </c>
      <c r="E10" s="40">
        <v>131930.55555555556</v>
      </c>
      <c r="F10" s="40">
        <v>262857.1428571429</v>
      </c>
      <c r="G10" s="40">
        <v>306875</v>
      </c>
      <c r="H10" s="41" t="s">
        <v>44</v>
      </c>
      <c r="I10" s="40">
        <v>107800</v>
      </c>
      <c r="J10" s="40">
        <v>63382.249999999985</v>
      </c>
      <c r="K10" s="40">
        <v>25937.5</v>
      </c>
    </row>
    <row r="11" spans="1:11" x14ac:dyDescent="0.3">
      <c r="A11" s="6" t="s">
        <v>13</v>
      </c>
      <c r="B11" s="40"/>
      <c r="C11" s="40"/>
      <c r="D11" s="40"/>
      <c r="E11" s="40"/>
      <c r="F11" s="40"/>
      <c r="G11" s="40"/>
      <c r="H11" s="41"/>
      <c r="I11" s="40"/>
      <c r="J11" s="40"/>
      <c r="K11" s="40"/>
    </row>
    <row r="12" spans="1:11" x14ac:dyDescent="0.3">
      <c r="A12" s="6" t="s">
        <v>14</v>
      </c>
      <c r="B12" s="40"/>
      <c r="C12" s="40"/>
      <c r="D12" s="40"/>
      <c r="E12" s="40"/>
      <c r="F12" s="40"/>
      <c r="G12" s="40"/>
      <c r="H12" s="41"/>
      <c r="I12" s="40"/>
      <c r="J12" s="40"/>
      <c r="K12" s="40"/>
    </row>
    <row r="13" spans="1:11" x14ac:dyDescent="0.3">
      <c r="A13" s="6" t="s">
        <v>15</v>
      </c>
      <c r="B13" s="40"/>
      <c r="C13" s="40"/>
      <c r="D13" s="40"/>
      <c r="E13" s="40"/>
      <c r="F13" s="40"/>
      <c r="G13" s="40"/>
      <c r="H13" s="41"/>
      <c r="I13" s="40"/>
      <c r="J13" s="40"/>
      <c r="K13" s="40"/>
    </row>
    <row r="14" spans="1:11" x14ac:dyDescent="0.3">
      <c r="A14" s="6" t="s">
        <v>16</v>
      </c>
      <c r="B14" s="40"/>
      <c r="C14" s="40"/>
      <c r="D14" s="40"/>
      <c r="E14" s="40"/>
      <c r="F14" s="40"/>
      <c r="G14" s="40"/>
      <c r="H14" s="41"/>
      <c r="I14" s="40"/>
      <c r="J14" s="40"/>
      <c r="K14" s="40"/>
    </row>
    <row r="15" spans="1:11" x14ac:dyDescent="0.3">
      <c r="A15" s="6" t="s">
        <v>17</v>
      </c>
      <c r="B15" s="40"/>
      <c r="C15" s="40"/>
      <c r="D15" s="40"/>
      <c r="E15" s="40"/>
      <c r="F15" s="40"/>
      <c r="G15" s="40"/>
      <c r="H15" s="41"/>
      <c r="I15" s="40"/>
      <c r="J15" s="40"/>
      <c r="K15" s="40"/>
    </row>
    <row r="16" spans="1:11" x14ac:dyDescent="0.3">
      <c r="A16" s="13" t="s">
        <v>18</v>
      </c>
      <c r="B16" s="40"/>
      <c r="C16" s="40"/>
      <c r="D16" s="40"/>
      <c r="E16" s="40"/>
      <c r="F16" s="40"/>
      <c r="G16" s="40"/>
      <c r="H16" s="41"/>
      <c r="I16" s="40"/>
      <c r="J16" s="40"/>
      <c r="K16" s="40"/>
    </row>
    <row r="17" spans="1:11" x14ac:dyDescent="0.3">
      <c r="A17" s="13" t="s">
        <v>19</v>
      </c>
      <c r="B17" s="40"/>
      <c r="C17" s="40"/>
      <c r="D17" s="40"/>
      <c r="E17" s="40"/>
      <c r="F17" s="40"/>
      <c r="G17" s="40"/>
      <c r="H17" s="41"/>
      <c r="I17" s="40"/>
      <c r="J17" s="40"/>
      <c r="K17" s="40"/>
    </row>
    <row r="18" spans="1:11" x14ac:dyDescent="0.3">
      <c r="A18" s="15" t="s">
        <v>20</v>
      </c>
      <c r="B18" s="42"/>
      <c r="C18" s="42"/>
      <c r="D18" s="42"/>
      <c r="E18" s="42"/>
      <c r="F18" s="42"/>
      <c r="G18" s="42"/>
      <c r="H18" s="53"/>
      <c r="I18" s="42"/>
      <c r="J18" s="42"/>
      <c r="K18" s="42"/>
    </row>
    <row r="19" spans="1:11" x14ac:dyDescent="0.3">
      <c r="A19" s="46" t="s">
        <v>24</v>
      </c>
      <c r="B19" s="2"/>
      <c r="C19" s="2"/>
      <c r="D19" s="2"/>
      <c r="E19" s="2"/>
      <c r="F19" s="2"/>
      <c r="G19" s="2"/>
      <c r="H19" s="2"/>
      <c r="I19" s="2"/>
      <c r="J19" s="2"/>
      <c r="K19" s="2"/>
    </row>
    <row r="20" spans="1:11" x14ac:dyDescent="0.3">
      <c r="A20" s="47" t="s">
        <v>21</v>
      </c>
      <c r="B20" s="2"/>
      <c r="C20" s="2"/>
      <c r="D20" s="2"/>
      <c r="E20" s="2"/>
      <c r="F20" s="2"/>
      <c r="G20" s="2"/>
      <c r="H20" s="2"/>
      <c r="I20" s="2"/>
      <c r="J20" s="2"/>
      <c r="K20" s="2"/>
    </row>
    <row r="21" spans="1:11" x14ac:dyDescent="0.3">
      <c r="A21" s="46" t="s">
        <v>30</v>
      </c>
      <c r="B21" s="2"/>
      <c r="C21" s="2"/>
      <c r="D21" s="2"/>
      <c r="E21" s="2"/>
      <c r="F21" s="2"/>
      <c r="G21" s="2"/>
      <c r="H21" s="2"/>
      <c r="I21" s="2"/>
      <c r="J21" s="2"/>
      <c r="K21" s="2"/>
    </row>
    <row r="22" spans="1:11" x14ac:dyDescent="0.3">
      <c r="A22" s="46" t="s">
        <v>45</v>
      </c>
      <c r="B22" s="2"/>
      <c r="C22" s="2"/>
      <c r="D22" s="2"/>
      <c r="E22" s="2"/>
      <c r="F22" s="2"/>
      <c r="G22" s="2"/>
      <c r="H22" s="2"/>
      <c r="I22" s="2"/>
      <c r="J22" s="2"/>
      <c r="K22" s="2"/>
    </row>
  </sheetData>
  <mergeCells count="3">
    <mergeCell ref="A1:K1"/>
    <mergeCell ref="A4:A5"/>
    <mergeCell ref="B5:K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11</vt:i4>
      </vt:variant>
    </vt:vector>
  </HeadingPairs>
  <TitlesOfParts>
    <vt:vector size="11" baseType="lpstr">
      <vt:lpstr>2012</vt:lpstr>
      <vt:lpstr>2013</vt:lpstr>
      <vt:lpstr>2014</vt:lpstr>
      <vt:lpstr>2015</vt:lpstr>
      <vt:lpstr>2016</vt:lpstr>
      <vt:lpstr>2017</vt:lpstr>
      <vt:lpstr>2018</vt:lpstr>
      <vt:lpstr>2019</vt:lpstr>
      <vt:lpstr>2020</vt:lpstr>
      <vt:lpstr>2021</vt:lpstr>
      <vt:lpstr>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Theodore Alexander Quant Matos</dc:creator>
  <cp:lastModifiedBy>Theodore Alexander Quant Matos</cp:lastModifiedBy>
  <dcterms:created xsi:type="dcterms:W3CDTF">2015-06-05T18:19:34Z</dcterms:created>
  <dcterms:modified xsi:type="dcterms:W3CDTF">2022-06-21T16:32:24Z</dcterms:modified>
</cp:coreProperties>
</file>