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1\MES DE AGOSTO 2021\"/>
    </mc:Choice>
  </mc:AlternateContent>
  <bookViews>
    <workbookView xWindow="-120" yWindow="-120" windowWidth="19440" windowHeight="15000"/>
  </bookViews>
  <sheets>
    <sheet name="New Text Document" sheetId="1" r:id="rId1"/>
  </sheets>
  <definedNames>
    <definedName name="_xlnm.Print_Area" localSheetId="0">'New Text Document'!$A$1:$K$540</definedName>
    <definedName name="_xlnm.Print_Titles" localSheetId="0">'New Text Document'!$1:$8</definedName>
  </definedNames>
  <calcPr calcId="152511" fullPrecision="0"/>
</workbook>
</file>

<file path=xl/calcChain.xml><?xml version="1.0" encoding="utf-8"?>
<calcChain xmlns="http://schemas.openxmlformats.org/spreadsheetml/2006/main">
  <c r="H477" i="1" l="1"/>
  <c r="F304" i="1" l="1"/>
  <c r="H304" i="1"/>
  <c r="I285" i="1"/>
  <c r="G285" i="1"/>
  <c r="E285" i="1"/>
  <c r="E242" i="1"/>
  <c r="G242" i="1"/>
  <c r="I242" i="1"/>
  <c r="E46" i="1"/>
  <c r="F46" i="1"/>
  <c r="G46" i="1"/>
  <c r="I46" i="1"/>
  <c r="F45" i="1"/>
  <c r="I297" i="1" l="1"/>
  <c r="K262" i="1"/>
  <c r="F210" i="1"/>
  <c r="F203" i="1"/>
  <c r="I138" i="1"/>
  <c r="K69" i="1"/>
  <c r="H69" i="1"/>
  <c r="F69" i="1"/>
  <c r="K49" i="1"/>
  <c r="B517" i="1" l="1"/>
  <c r="I483" i="1" l="1"/>
  <c r="G483" i="1"/>
  <c r="E483" i="1"/>
  <c r="G470" i="1"/>
  <c r="I470" i="1"/>
  <c r="E470" i="1"/>
  <c r="F469" i="1"/>
  <c r="H469" i="1"/>
  <c r="K435" i="1"/>
  <c r="G415" i="1"/>
  <c r="I235" i="1" l="1"/>
  <c r="E235" i="1"/>
  <c r="G235" i="1"/>
  <c r="F233" i="1"/>
  <c r="H233" i="1"/>
  <c r="I196" i="1"/>
  <c r="G196" i="1"/>
  <c r="E196" i="1"/>
  <c r="F195" i="1"/>
  <c r="F141" i="1"/>
  <c r="H141" i="1"/>
  <c r="I26" i="1"/>
  <c r="K25" i="1"/>
  <c r="J24" i="1"/>
  <c r="K24" i="1" s="1"/>
  <c r="G26" i="1"/>
  <c r="E26" i="1"/>
  <c r="J141" i="1" l="1"/>
  <c r="K141" i="1" s="1"/>
  <c r="F430" i="1"/>
  <c r="J464" i="1"/>
  <c r="G454" i="1"/>
  <c r="I454" i="1"/>
  <c r="E454" i="1"/>
  <c r="G450" i="1"/>
  <c r="I450" i="1"/>
  <c r="E450" i="1"/>
  <c r="H446" i="1"/>
  <c r="F446" i="1"/>
  <c r="H449" i="1"/>
  <c r="F449" i="1"/>
  <c r="H448" i="1"/>
  <c r="F448" i="1"/>
  <c r="H447" i="1"/>
  <c r="F447" i="1"/>
  <c r="H442" i="1"/>
  <c r="F442" i="1"/>
  <c r="H441" i="1"/>
  <c r="F441" i="1"/>
  <c r="H444" i="1"/>
  <c r="F444" i="1"/>
  <c r="H439" i="1"/>
  <c r="F439" i="1"/>
  <c r="H438" i="1"/>
  <c r="F438" i="1"/>
  <c r="H440" i="1"/>
  <c r="F440" i="1"/>
  <c r="H443" i="1"/>
  <c r="F443" i="1"/>
  <c r="H445" i="1"/>
  <c r="F445" i="1"/>
  <c r="H427" i="1"/>
  <c r="F427" i="1"/>
  <c r="H428" i="1"/>
  <c r="F428" i="1"/>
  <c r="H431" i="1"/>
  <c r="F431" i="1"/>
  <c r="H434" i="1"/>
  <c r="F434" i="1"/>
  <c r="H433" i="1"/>
  <c r="F433" i="1"/>
  <c r="K464" i="1" l="1"/>
  <c r="J433" i="1"/>
  <c r="J445" i="1"/>
  <c r="K445" i="1" s="1"/>
  <c r="J438" i="1"/>
  <c r="K438" i="1" s="1"/>
  <c r="J439" i="1"/>
  <c r="K439" i="1" s="1"/>
  <c r="K447" i="1"/>
  <c r="H450" i="1"/>
  <c r="F450" i="1"/>
  <c r="K450" i="1" l="1"/>
  <c r="J450" i="1"/>
  <c r="I435" i="1"/>
  <c r="G435" i="1"/>
  <c r="E435" i="1"/>
  <c r="H426" i="1"/>
  <c r="F426" i="1"/>
  <c r="H425" i="1"/>
  <c r="F425" i="1"/>
  <c r="H424" i="1"/>
  <c r="F424" i="1"/>
  <c r="H429" i="1"/>
  <c r="F429" i="1"/>
  <c r="H432" i="1"/>
  <c r="H435" i="1" s="1"/>
  <c r="F432" i="1"/>
  <c r="G421" i="1"/>
  <c r="I421" i="1"/>
  <c r="E421" i="1"/>
  <c r="I415" i="1"/>
  <c r="E415" i="1"/>
  <c r="G401" i="1"/>
  <c r="I401" i="1"/>
  <c r="E401" i="1"/>
  <c r="G396" i="1"/>
  <c r="I396" i="1"/>
  <c r="E396" i="1"/>
  <c r="I389" i="1"/>
  <c r="G389" i="1"/>
  <c r="E389" i="1"/>
  <c r="H388" i="1"/>
  <c r="F388" i="1"/>
  <c r="H387" i="1"/>
  <c r="F387" i="1"/>
  <c r="H386" i="1"/>
  <c r="F386" i="1"/>
  <c r="H385" i="1"/>
  <c r="F385" i="1"/>
  <c r="H384" i="1"/>
  <c r="F384" i="1"/>
  <c r="H383" i="1"/>
  <c r="H389" i="1" s="1"/>
  <c r="F383" i="1"/>
  <c r="F389" i="1" s="1"/>
  <c r="G380" i="1"/>
  <c r="I380" i="1"/>
  <c r="E380" i="1"/>
  <c r="I376" i="1"/>
  <c r="G376" i="1"/>
  <c r="E376" i="1"/>
  <c r="H375" i="1"/>
  <c r="H376" i="1" s="1"/>
  <c r="F375" i="1"/>
  <c r="F376" i="1" s="1"/>
  <c r="G372" i="1"/>
  <c r="I372" i="1"/>
  <c r="E372" i="1"/>
  <c r="G309" i="1"/>
  <c r="I309" i="1"/>
  <c r="E309" i="1"/>
  <c r="G297" i="1"/>
  <c r="E297" i="1"/>
  <c r="G289" i="1"/>
  <c r="I289" i="1"/>
  <c r="E289" i="1"/>
  <c r="H288" i="1"/>
  <c r="F288" i="1"/>
  <c r="G258" i="1"/>
  <c r="I258" i="1"/>
  <c r="E258" i="1"/>
  <c r="G249" i="1"/>
  <c r="I249" i="1"/>
  <c r="E249" i="1"/>
  <c r="H193" i="1"/>
  <c r="F193" i="1"/>
  <c r="I116" i="1"/>
  <c r="G116" i="1"/>
  <c r="E116" i="1"/>
  <c r="H114" i="1"/>
  <c r="F114" i="1"/>
  <c r="G57" i="1"/>
  <c r="I57" i="1"/>
  <c r="E57" i="1"/>
  <c r="I50" i="1"/>
  <c r="G50" i="1"/>
  <c r="E50" i="1"/>
  <c r="H49" i="1"/>
  <c r="F50" i="1"/>
  <c r="G36" i="1"/>
  <c r="I36" i="1"/>
  <c r="E36" i="1"/>
  <c r="K22" i="1"/>
  <c r="F20" i="1"/>
  <c r="F19" i="1"/>
  <c r="J19" i="1" s="1"/>
  <c r="K19" i="1" s="1"/>
  <c r="H50" i="1" l="1"/>
  <c r="J384" i="1"/>
  <c r="K384" i="1" s="1"/>
  <c r="J385" i="1"/>
  <c r="K385" i="1" s="1"/>
  <c r="J386" i="1"/>
  <c r="K386" i="1" s="1"/>
  <c r="J387" i="1"/>
  <c r="K387" i="1" s="1"/>
  <c r="J388" i="1"/>
  <c r="K388" i="1" s="1"/>
  <c r="F435" i="1"/>
  <c r="J20" i="1"/>
  <c r="K20" i="1" s="1"/>
  <c r="J193" i="1"/>
  <c r="K193" i="1" s="1"/>
  <c r="J288" i="1"/>
  <c r="K288" i="1" s="1"/>
  <c r="J383" i="1"/>
  <c r="H289" i="1"/>
  <c r="F289" i="1"/>
  <c r="H495" i="1"/>
  <c r="F495" i="1"/>
  <c r="H370" i="1"/>
  <c r="F370" i="1"/>
  <c r="K289" i="1" l="1"/>
  <c r="J495" i="1"/>
  <c r="K495" i="1" s="1"/>
  <c r="J289" i="1"/>
  <c r="J435" i="1"/>
  <c r="J389" i="1"/>
  <c r="K383" i="1"/>
  <c r="K389" i="1" s="1"/>
  <c r="J370" i="1"/>
  <c r="K370" i="1" s="1"/>
  <c r="J376" i="1"/>
  <c r="K375" i="1"/>
  <c r="K376" i="1" s="1"/>
  <c r="J50" i="1"/>
  <c r="K50" i="1"/>
  <c r="H348" i="1" l="1"/>
  <c r="F348" i="1"/>
  <c r="F319" i="1"/>
  <c r="H319" i="1"/>
  <c r="E330" i="1"/>
  <c r="G315" i="1"/>
  <c r="I315" i="1"/>
  <c r="E315" i="1"/>
  <c r="H214" i="1"/>
  <c r="F214" i="1"/>
  <c r="H210" i="1"/>
  <c r="G265" i="1"/>
  <c r="I265" i="1"/>
  <c r="E265" i="1"/>
  <c r="H245" i="1"/>
  <c r="F245" i="1"/>
  <c r="G270" i="1"/>
  <c r="I270" i="1"/>
  <c r="E270" i="1"/>
  <c r="H68" i="1"/>
  <c r="F68" i="1"/>
  <c r="J18" i="1"/>
  <c r="K18" i="1" s="1"/>
  <c r="J17" i="1"/>
  <c r="K17" i="1" s="1"/>
  <c r="H190" i="1"/>
  <c r="F190" i="1"/>
  <c r="G71" i="1"/>
  <c r="I71" i="1"/>
  <c r="E71" i="1"/>
  <c r="J68" i="1" l="1"/>
  <c r="K68" i="1" s="1"/>
  <c r="J210" i="1"/>
  <c r="K210" i="1" s="1"/>
  <c r="J319" i="1"/>
  <c r="K319" i="1" s="1"/>
  <c r="J348" i="1"/>
  <c r="K348" i="1" s="1"/>
  <c r="K245" i="1"/>
  <c r="J190" i="1"/>
  <c r="K190" i="1" s="1"/>
  <c r="F508" i="1"/>
  <c r="H508" i="1"/>
  <c r="J508" i="1" l="1"/>
  <c r="K508" i="1" s="1"/>
  <c r="F30" i="1" l="1"/>
  <c r="H30" i="1"/>
  <c r="F399" i="1"/>
  <c r="H399" i="1"/>
  <c r="J30" i="1" l="1"/>
  <c r="K30" i="1" s="1"/>
  <c r="J488" i="1"/>
  <c r="K488" i="1" s="1"/>
  <c r="H480" i="1"/>
  <c r="F480" i="1"/>
  <c r="H359" i="1"/>
  <c r="F359" i="1"/>
  <c r="G330" i="1"/>
  <c r="K399" i="1" l="1"/>
  <c r="J359" i="1"/>
  <c r="K359" i="1" s="1"/>
  <c r="G138" i="1" l="1"/>
  <c r="E138" i="1"/>
  <c r="F121" i="1"/>
  <c r="F122" i="1"/>
  <c r="F123" i="1"/>
  <c r="F119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E163" i="1"/>
  <c r="H204" i="1"/>
  <c r="H205" i="1"/>
  <c r="H206" i="1"/>
  <c r="H207" i="1"/>
  <c r="H208" i="1"/>
  <c r="H209" i="1"/>
  <c r="H211" i="1"/>
  <c r="H212" i="1"/>
  <c r="H215" i="1"/>
  <c r="H216" i="1"/>
  <c r="H217" i="1"/>
  <c r="H218" i="1"/>
  <c r="H219" i="1"/>
  <c r="H220" i="1"/>
  <c r="H221" i="1"/>
  <c r="H222" i="1"/>
  <c r="H223" i="1"/>
  <c r="H224" i="1"/>
  <c r="H225" i="1"/>
  <c r="H226" i="1"/>
  <c r="H227" i="1"/>
  <c r="H228" i="1"/>
  <c r="H229" i="1"/>
  <c r="H230" i="1"/>
  <c r="H231" i="1"/>
  <c r="F204" i="1"/>
  <c r="F205" i="1"/>
  <c r="F206" i="1"/>
  <c r="F207" i="1"/>
  <c r="F208" i="1"/>
  <c r="F209" i="1"/>
  <c r="F211" i="1"/>
  <c r="F212" i="1"/>
  <c r="F215" i="1"/>
  <c r="F216" i="1"/>
  <c r="F217" i="1"/>
  <c r="F218" i="1"/>
  <c r="F223" i="1"/>
  <c r="F224" i="1"/>
  <c r="F225" i="1"/>
  <c r="F226" i="1"/>
  <c r="F227" i="1"/>
  <c r="F228" i="1"/>
  <c r="F229" i="1"/>
  <c r="F230" i="1"/>
  <c r="F231" i="1"/>
  <c r="G200" i="1"/>
  <c r="I200" i="1"/>
  <c r="E200" i="1"/>
  <c r="G254" i="1"/>
  <c r="I254" i="1"/>
  <c r="E254" i="1"/>
  <c r="H273" i="1"/>
  <c r="G279" i="1"/>
  <c r="I279" i="1"/>
  <c r="E279" i="1"/>
  <c r="H21" i="1"/>
  <c r="F21" i="1"/>
  <c r="E106" i="1"/>
  <c r="H110" i="1"/>
  <c r="F110" i="1"/>
  <c r="G88" i="1"/>
  <c r="H61" i="1"/>
  <c r="H63" i="1"/>
  <c r="H64" i="1"/>
  <c r="H65" i="1"/>
  <c r="H66" i="1"/>
  <c r="H67" i="1"/>
  <c r="F61" i="1"/>
  <c r="F63" i="1"/>
  <c r="F64" i="1"/>
  <c r="F65" i="1"/>
  <c r="F66" i="1"/>
  <c r="F67" i="1"/>
  <c r="F14" i="1"/>
  <c r="J16" i="1"/>
  <c r="H55" i="1"/>
  <c r="H56" i="1"/>
  <c r="G41" i="1"/>
  <c r="I41" i="1"/>
  <c r="E41" i="1"/>
  <c r="J21" i="1" l="1"/>
  <c r="K21" i="1" s="1"/>
  <c r="H474" i="1"/>
  <c r="H475" i="1"/>
  <c r="H358" i="1"/>
  <c r="H476" i="1"/>
  <c r="H478" i="1"/>
  <c r="H479" i="1"/>
  <c r="F479" i="1"/>
  <c r="F478" i="1"/>
  <c r="F477" i="1"/>
  <c r="F476" i="1"/>
  <c r="F358" i="1"/>
  <c r="F475" i="1"/>
  <c r="F474" i="1"/>
  <c r="F457" i="1"/>
  <c r="G361" i="1"/>
  <c r="I361" i="1"/>
  <c r="E361" i="1"/>
  <c r="H320" i="1"/>
  <c r="H321" i="1"/>
  <c r="H322" i="1"/>
  <c r="H323" i="1"/>
  <c r="H324" i="1"/>
  <c r="H325" i="1"/>
  <c r="H326" i="1"/>
  <c r="H327" i="1"/>
  <c r="H328" i="1"/>
  <c r="H329" i="1"/>
  <c r="H318" i="1"/>
  <c r="E179" i="1"/>
  <c r="H178" i="1"/>
  <c r="F178" i="1"/>
  <c r="G186" i="1"/>
  <c r="I186" i="1"/>
  <c r="E186" i="1"/>
  <c r="G94" i="1"/>
  <c r="I94" i="1"/>
  <c r="E94" i="1"/>
  <c r="H91" i="1"/>
  <c r="F91" i="1"/>
  <c r="F56" i="1"/>
  <c r="J56" i="1" s="1"/>
  <c r="H483" i="1" l="1"/>
  <c r="J358" i="1"/>
  <c r="K358" i="1" s="1"/>
  <c r="J481" i="1"/>
  <c r="J479" i="1"/>
  <c r="K479" i="1" s="1"/>
  <c r="J91" i="1"/>
  <c r="K91" i="1" s="1"/>
  <c r="J360" i="1"/>
  <c r="K360" i="1" s="1"/>
  <c r="J477" i="1"/>
  <c r="J476" i="1"/>
  <c r="J209" i="1"/>
  <c r="K209" i="1" s="1"/>
  <c r="J178" i="1"/>
  <c r="K178" i="1" s="1"/>
  <c r="J225" i="1"/>
  <c r="K225" i="1" s="1"/>
  <c r="K56" i="1"/>
  <c r="K476" i="1" l="1"/>
  <c r="J483" i="1"/>
  <c r="H247" i="1"/>
  <c r="F247" i="1"/>
  <c r="H264" i="1"/>
  <c r="F264" i="1"/>
  <c r="H400" i="1"/>
  <c r="H401" i="1" s="1"/>
  <c r="F400" i="1"/>
  <c r="F401" i="1" s="1"/>
  <c r="H302" i="1"/>
  <c r="F302" i="1"/>
  <c r="H275" i="1"/>
  <c r="F275" i="1"/>
  <c r="H274" i="1"/>
  <c r="F274" i="1"/>
  <c r="H284" i="1"/>
  <c r="F284" i="1"/>
  <c r="F55" i="1"/>
  <c r="J55" i="1" s="1"/>
  <c r="H54" i="1"/>
  <c r="F54" i="1"/>
  <c r="J54" i="1" l="1"/>
  <c r="K54" i="1" s="1"/>
  <c r="J284" i="1"/>
  <c r="K284" i="1" s="1"/>
  <c r="J208" i="1"/>
  <c r="K208" i="1" s="1"/>
  <c r="J264" i="1"/>
  <c r="K264" i="1" s="1"/>
  <c r="J247" i="1"/>
  <c r="K55" i="1"/>
  <c r="K274" i="1"/>
  <c r="K275" i="1"/>
  <c r="H45" i="1"/>
  <c r="H46" i="1" s="1"/>
  <c r="H53" i="1"/>
  <c r="H57" i="1" s="1"/>
  <c r="F53" i="1"/>
  <c r="F40" i="1"/>
  <c r="H40" i="1"/>
  <c r="H39" i="1"/>
  <c r="F39" i="1"/>
  <c r="K400" i="1" l="1"/>
  <c r="K401" i="1" s="1"/>
  <c r="J401" i="1"/>
  <c r="J53" i="1"/>
  <c r="J57" i="1" s="1"/>
  <c r="F57" i="1"/>
  <c r="K247" i="1"/>
  <c r="H41" i="1"/>
  <c r="F41" i="1"/>
  <c r="H29" i="1"/>
  <c r="H31" i="1"/>
  <c r="F29" i="1"/>
  <c r="F31" i="1"/>
  <c r="J29" i="1" l="1"/>
  <c r="K29" i="1" s="1"/>
  <c r="J31" i="1"/>
  <c r="K31" i="1" s="1"/>
  <c r="H313" i="1"/>
  <c r="H314" i="1"/>
  <c r="F313" i="1"/>
  <c r="F314" i="1"/>
  <c r="F315" i="1" l="1"/>
  <c r="H315" i="1"/>
  <c r="H176" i="1"/>
  <c r="H177" i="1"/>
  <c r="H11" i="1"/>
  <c r="H171" i="1"/>
  <c r="F176" i="1"/>
  <c r="F177" i="1"/>
  <c r="F11" i="1"/>
  <c r="F171" i="1"/>
  <c r="G179" i="1"/>
  <c r="I179" i="1"/>
  <c r="H104" i="1"/>
  <c r="H105" i="1"/>
  <c r="H103" i="1"/>
  <c r="H93" i="1"/>
  <c r="F104" i="1"/>
  <c r="F105" i="1"/>
  <c r="F103" i="1"/>
  <c r="F93" i="1"/>
  <c r="G106" i="1"/>
  <c r="I106" i="1"/>
  <c r="I88" i="1"/>
  <c r="E88" i="1"/>
  <c r="H87" i="1"/>
  <c r="F87" i="1"/>
  <c r="J176" i="1" l="1"/>
  <c r="K176" i="1" s="1"/>
  <c r="J87" i="1"/>
  <c r="K87" i="1" s="1"/>
  <c r="J105" i="1"/>
  <c r="K105" i="1" s="1"/>
  <c r="J11" i="1"/>
  <c r="H179" i="1"/>
  <c r="H106" i="1"/>
  <c r="F106" i="1"/>
  <c r="F179" i="1"/>
  <c r="J177" i="1"/>
  <c r="K177" i="1" s="1"/>
  <c r="F13" i="1"/>
  <c r="K11" i="1" l="1"/>
  <c r="H365" i="1"/>
  <c r="H366" i="1"/>
  <c r="H364" i="1"/>
  <c r="F365" i="1"/>
  <c r="F366" i="1"/>
  <c r="F364" i="1"/>
  <c r="H337" i="1"/>
  <c r="F337" i="1"/>
  <c r="F333" i="1"/>
  <c r="H355" i="1"/>
  <c r="H356" i="1"/>
  <c r="H357" i="1"/>
  <c r="H354" i="1"/>
  <c r="F355" i="1"/>
  <c r="F356" i="1"/>
  <c r="F357" i="1"/>
  <c r="F354" i="1"/>
  <c r="H493" i="1"/>
  <c r="H494" i="1"/>
  <c r="H496" i="1"/>
  <c r="H497" i="1"/>
  <c r="H498" i="1"/>
  <c r="H492" i="1"/>
  <c r="F493" i="1"/>
  <c r="F494" i="1"/>
  <c r="F496" i="1"/>
  <c r="F497" i="1"/>
  <c r="F498" i="1"/>
  <c r="F492" i="1"/>
  <c r="F361" i="1" l="1"/>
  <c r="H361" i="1"/>
  <c r="H502" i="1"/>
  <c r="H503" i="1"/>
  <c r="H504" i="1"/>
  <c r="H505" i="1"/>
  <c r="H506" i="1"/>
  <c r="H507" i="1"/>
  <c r="H509" i="1"/>
  <c r="F502" i="1"/>
  <c r="F503" i="1"/>
  <c r="F504" i="1"/>
  <c r="F505" i="1"/>
  <c r="F506" i="1"/>
  <c r="F507" i="1"/>
  <c r="F509" i="1"/>
  <c r="H392" i="1"/>
  <c r="H393" i="1"/>
  <c r="F392" i="1"/>
  <c r="F393" i="1"/>
  <c r="H379" i="1"/>
  <c r="H394" i="1"/>
  <c r="H395" i="1"/>
  <c r="H408" i="1"/>
  <c r="F379" i="1"/>
  <c r="F394" i="1"/>
  <c r="F395" i="1"/>
  <c r="F408" i="1"/>
  <c r="H371" i="1"/>
  <c r="H372" i="1" s="1"/>
  <c r="H418" i="1"/>
  <c r="H459" i="1"/>
  <c r="H465" i="1"/>
  <c r="F371" i="1"/>
  <c r="F372" i="1" s="1"/>
  <c r="F418" i="1"/>
  <c r="F459" i="1"/>
  <c r="F465" i="1"/>
  <c r="H411" i="1"/>
  <c r="H412" i="1"/>
  <c r="H413" i="1"/>
  <c r="H414" i="1"/>
  <c r="H409" i="1"/>
  <c r="H410" i="1"/>
  <c r="H404" i="1"/>
  <c r="F411" i="1"/>
  <c r="F412" i="1"/>
  <c r="F413" i="1"/>
  <c r="F414" i="1"/>
  <c r="F409" i="1"/>
  <c r="F410" i="1"/>
  <c r="F404" i="1"/>
  <c r="H467" i="1"/>
  <c r="H406" i="1"/>
  <c r="H468" i="1"/>
  <c r="H458" i="1"/>
  <c r="H115" i="1"/>
  <c r="F467" i="1"/>
  <c r="F406" i="1"/>
  <c r="F468" i="1"/>
  <c r="F458" i="1"/>
  <c r="F115" i="1"/>
  <c r="H419" i="1"/>
  <c r="H407" i="1"/>
  <c r="H457" i="1"/>
  <c r="F419" i="1"/>
  <c r="F407" i="1"/>
  <c r="H466" i="1"/>
  <c r="H246" i="1"/>
  <c r="H405" i="1"/>
  <c r="F466" i="1"/>
  <c r="F246" i="1"/>
  <c r="F405" i="1"/>
  <c r="H453" i="1"/>
  <c r="F453" i="1"/>
  <c r="H342" i="1"/>
  <c r="H343" i="1"/>
  <c r="H344" i="1"/>
  <c r="H345" i="1"/>
  <c r="H346" i="1"/>
  <c r="H347" i="1"/>
  <c r="H248" i="1"/>
  <c r="H350" i="1"/>
  <c r="H341" i="1"/>
  <c r="F342" i="1"/>
  <c r="F343" i="1"/>
  <c r="F344" i="1"/>
  <c r="F345" i="1"/>
  <c r="F346" i="1"/>
  <c r="F347" i="1"/>
  <c r="F248" i="1"/>
  <c r="F349" i="1"/>
  <c r="F350" i="1"/>
  <c r="F341" i="1"/>
  <c r="F320" i="1"/>
  <c r="J320" i="1" s="1"/>
  <c r="F321" i="1"/>
  <c r="F322" i="1"/>
  <c r="F323" i="1"/>
  <c r="F324" i="1"/>
  <c r="F325" i="1"/>
  <c r="F326" i="1"/>
  <c r="F327" i="1"/>
  <c r="F328" i="1"/>
  <c r="F329" i="1"/>
  <c r="F318" i="1"/>
  <c r="H168" i="1"/>
  <c r="H169" i="1"/>
  <c r="H172" i="1"/>
  <c r="H166" i="1"/>
  <c r="F167" i="1"/>
  <c r="F168" i="1"/>
  <c r="F169" i="1"/>
  <c r="F170" i="1"/>
  <c r="F172" i="1"/>
  <c r="F166" i="1"/>
  <c r="H142" i="1"/>
  <c r="H143" i="1"/>
  <c r="H144" i="1"/>
  <c r="H145" i="1"/>
  <c r="H146" i="1"/>
  <c r="H147" i="1"/>
  <c r="H148" i="1"/>
  <c r="H149" i="1"/>
  <c r="H150" i="1"/>
  <c r="H151" i="1"/>
  <c r="H152" i="1"/>
  <c r="H153" i="1"/>
  <c r="H154" i="1"/>
  <c r="H155" i="1"/>
  <c r="H156" i="1"/>
  <c r="H157" i="1"/>
  <c r="H160" i="1"/>
  <c r="H161" i="1"/>
  <c r="H162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H121" i="1"/>
  <c r="J121" i="1" s="1"/>
  <c r="H122" i="1"/>
  <c r="H123" i="1"/>
  <c r="J123" i="1" s="1"/>
  <c r="H119" i="1"/>
  <c r="H124" i="1"/>
  <c r="J124" i="1" s="1"/>
  <c r="H125" i="1"/>
  <c r="J125" i="1" s="1"/>
  <c r="H126" i="1"/>
  <c r="H127" i="1"/>
  <c r="H128" i="1"/>
  <c r="J128" i="1" s="1"/>
  <c r="H129" i="1"/>
  <c r="H130" i="1"/>
  <c r="J130" i="1" s="1"/>
  <c r="H131" i="1"/>
  <c r="J131" i="1" s="1"/>
  <c r="H132" i="1"/>
  <c r="J132" i="1" s="1"/>
  <c r="H133" i="1"/>
  <c r="J133" i="1" s="1"/>
  <c r="H134" i="1"/>
  <c r="H135" i="1"/>
  <c r="H136" i="1"/>
  <c r="H137" i="1"/>
  <c r="J137" i="1" s="1"/>
  <c r="H120" i="1"/>
  <c r="F120" i="1"/>
  <c r="H13" i="1"/>
  <c r="J13" i="1" s="1"/>
  <c r="H15" i="1"/>
  <c r="H35" i="1"/>
  <c r="H36" i="1" s="1"/>
  <c r="F15" i="1"/>
  <c r="F35" i="1"/>
  <c r="F36" i="1" s="1"/>
  <c r="J63" i="1"/>
  <c r="H12" i="1"/>
  <c r="J64" i="1"/>
  <c r="J65" i="1"/>
  <c r="F12" i="1"/>
  <c r="H75" i="1"/>
  <c r="H76" i="1"/>
  <c r="H77" i="1"/>
  <c r="H78" i="1"/>
  <c r="H79" i="1"/>
  <c r="H74" i="1"/>
  <c r="F75" i="1"/>
  <c r="F76" i="1"/>
  <c r="F77" i="1"/>
  <c r="F78" i="1"/>
  <c r="F79" i="1"/>
  <c r="F74" i="1"/>
  <c r="H84" i="1"/>
  <c r="H85" i="1"/>
  <c r="H86" i="1"/>
  <c r="H83" i="1"/>
  <c r="F84" i="1"/>
  <c r="F85" i="1"/>
  <c r="F86" i="1"/>
  <c r="F83" i="1"/>
  <c r="H295" i="1"/>
  <c r="F295" i="1"/>
  <c r="H268" i="1"/>
  <c r="H269" i="1"/>
  <c r="F268" i="1"/>
  <c r="J268" i="1" s="1"/>
  <c r="F269" i="1"/>
  <c r="H60" i="1"/>
  <c r="H71" i="1" s="1"/>
  <c r="H294" i="1"/>
  <c r="H296" i="1"/>
  <c r="H300" i="1"/>
  <c r="F60" i="1"/>
  <c r="F71" i="1" s="1"/>
  <c r="F293" i="1"/>
  <c r="F294" i="1"/>
  <c r="F300" i="1"/>
  <c r="F292" i="1"/>
  <c r="H283" i="1"/>
  <c r="H285" i="1" s="1"/>
  <c r="H276" i="1"/>
  <c r="H277" i="1"/>
  <c r="H278" i="1"/>
  <c r="F283" i="1"/>
  <c r="F273" i="1"/>
  <c r="F276" i="1"/>
  <c r="F277" i="1"/>
  <c r="F278" i="1"/>
  <c r="H303" i="1"/>
  <c r="H305" i="1"/>
  <c r="H306" i="1"/>
  <c r="H307" i="1"/>
  <c r="H308" i="1"/>
  <c r="H301" i="1"/>
  <c r="F303" i="1"/>
  <c r="F305" i="1"/>
  <c r="F306" i="1"/>
  <c r="F307" i="1"/>
  <c r="F308" i="1"/>
  <c r="F301" i="1"/>
  <c r="H257" i="1"/>
  <c r="H258" i="1" s="1"/>
  <c r="H213" i="1"/>
  <c r="F257" i="1"/>
  <c r="F258" i="1" s="1"/>
  <c r="F213" i="1"/>
  <c r="F235" i="1" s="1"/>
  <c r="H239" i="1"/>
  <c r="H240" i="1"/>
  <c r="H241" i="1"/>
  <c r="F239" i="1"/>
  <c r="F240" i="1"/>
  <c r="F241" i="1"/>
  <c r="H252" i="1"/>
  <c r="H262" i="1"/>
  <c r="H263" i="1"/>
  <c r="H261" i="1"/>
  <c r="F252" i="1"/>
  <c r="F262" i="1"/>
  <c r="F263" i="1"/>
  <c r="F261" i="1"/>
  <c r="H253" i="1"/>
  <c r="F253" i="1"/>
  <c r="H97" i="1"/>
  <c r="H98" i="1"/>
  <c r="H99" i="1"/>
  <c r="F97" i="1"/>
  <c r="F98" i="1"/>
  <c r="F99" i="1"/>
  <c r="H184" i="1"/>
  <c r="H185" i="1"/>
  <c r="H182" i="1"/>
  <c r="F185" i="1"/>
  <c r="F182" i="1"/>
  <c r="H199" i="1"/>
  <c r="H200" i="1" s="1"/>
  <c r="H191" i="1"/>
  <c r="H192" i="1"/>
  <c r="H194" i="1"/>
  <c r="H189" i="1"/>
  <c r="F191" i="1"/>
  <c r="F192" i="1"/>
  <c r="F194" i="1"/>
  <c r="F189" i="1"/>
  <c r="J189" i="1" s="1"/>
  <c r="F199" i="1"/>
  <c r="F200" i="1" s="1"/>
  <c r="J206" i="1"/>
  <c r="H203" i="1"/>
  <c r="J203" i="1" s="1"/>
  <c r="K203" i="1" s="1"/>
  <c r="J283" i="1" l="1"/>
  <c r="F285" i="1"/>
  <c r="H242" i="1"/>
  <c r="F242" i="1"/>
  <c r="H26" i="1"/>
  <c r="F470" i="1"/>
  <c r="H470" i="1"/>
  <c r="H235" i="1"/>
  <c r="J248" i="1"/>
  <c r="F196" i="1"/>
  <c r="H196" i="1"/>
  <c r="J98" i="1"/>
  <c r="F26" i="1"/>
  <c r="J145" i="1"/>
  <c r="F297" i="1"/>
  <c r="H297" i="1"/>
  <c r="F265" i="1"/>
  <c r="H265" i="1"/>
  <c r="F454" i="1"/>
  <c r="H454" i="1"/>
  <c r="F421" i="1"/>
  <c r="H421" i="1"/>
  <c r="F380" i="1"/>
  <c r="H380" i="1"/>
  <c r="F415" i="1"/>
  <c r="H415" i="1"/>
  <c r="F396" i="1"/>
  <c r="H396" i="1"/>
  <c r="F309" i="1"/>
  <c r="H309" i="1"/>
  <c r="F249" i="1"/>
  <c r="H249" i="1"/>
  <c r="F94" i="1"/>
  <c r="F116" i="1"/>
  <c r="H94" i="1"/>
  <c r="H116" i="1"/>
  <c r="F270" i="1"/>
  <c r="H270" i="1"/>
  <c r="J308" i="1"/>
  <c r="K308" i="1" s="1"/>
  <c r="J303" i="1"/>
  <c r="J307" i="1"/>
  <c r="K307" i="1" s="1"/>
  <c r="K189" i="1"/>
  <c r="J192" i="1"/>
  <c r="K192" i="1" s="1"/>
  <c r="J300" i="1"/>
  <c r="K300" i="1" s="1"/>
  <c r="J296" i="1"/>
  <c r="J60" i="1"/>
  <c r="K60" i="1" s="1"/>
  <c r="J194" i="1"/>
  <c r="K194" i="1" s="1"/>
  <c r="J191" i="1"/>
  <c r="H138" i="1"/>
  <c r="J119" i="1"/>
  <c r="F138" i="1"/>
  <c r="F254" i="1"/>
  <c r="F279" i="1"/>
  <c r="H254" i="1"/>
  <c r="H279" i="1"/>
  <c r="J35" i="1"/>
  <c r="J36" i="1" s="1"/>
  <c r="J185" i="1"/>
  <c r="H186" i="1"/>
  <c r="F186" i="1"/>
  <c r="J12" i="1"/>
  <c r="J67" i="1"/>
  <c r="J66" i="1"/>
  <c r="F88" i="1"/>
  <c r="H88" i="1"/>
  <c r="J61" i="1"/>
  <c r="F515" i="1"/>
  <c r="G515" i="1"/>
  <c r="H515" i="1"/>
  <c r="I515" i="1"/>
  <c r="E515" i="1"/>
  <c r="J513" i="1"/>
  <c r="K513" i="1" s="1"/>
  <c r="I460" i="1"/>
  <c r="K204" i="1"/>
  <c r="J205" i="1"/>
  <c r="K205" i="1" s="1"/>
  <c r="J207" i="1"/>
  <c r="K207" i="1" s="1"/>
  <c r="J212" i="1"/>
  <c r="K212" i="1" s="1"/>
  <c r="J215" i="1"/>
  <c r="K215" i="1" s="1"/>
  <c r="J216" i="1"/>
  <c r="K216" i="1" s="1"/>
  <c r="J217" i="1"/>
  <c r="K217" i="1" s="1"/>
  <c r="J218" i="1"/>
  <c r="K218" i="1" s="1"/>
  <c r="J219" i="1"/>
  <c r="K219" i="1" s="1"/>
  <c r="J220" i="1"/>
  <c r="K220" i="1" s="1"/>
  <c r="J222" i="1"/>
  <c r="J224" i="1"/>
  <c r="K224" i="1" s="1"/>
  <c r="J226" i="1"/>
  <c r="K226" i="1" s="1"/>
  <c r="J227" i="1"/>
  <c r="K227" i="1" s="1"/>
  <c r="J229" i="1"/>
  <c r="K229" i="1" s="1"/>
  <c r="J231" i="1"/>
  <c r="K231" i="1" s="1"/>
  <c r="K309" i="1" l="1"/>
  <c r="K283" i="1"/>
  <c r="K285" i="1" s="1"/>
  <c r="J285" i="1"/>
  <c r="J309" i="1"/>
  <c r="K296" i="1"/>
  <c r="J297" i="1"/>
  <c r="K191" i="1"/>
  <c r="K196" i="1" s="1"/>
  <c r="J196" i="1"/>
  <c r="J71" i="1"/>
  <c r="K206" i="1"/>
  <c r="K185" i="1" l="1"/>
  <c r="F173" i="1"/>
  <c r="G173" i="1"/>
  <c r="H173" i="1"/>
  <c r="I173" i="1"/>
  <c r="E173" i="1"/>
  <c r="J514" i="1"/>
  <c r="J515" i="1" s="1"/>
  <c r="K65" i="1"/>
  <c r="K410" i="1"/>
  <c r="K514" i="1" l="1"/>
  <c r="K515" i="1" s="1"/>
  <c r="J257" i="1" l="1"/>
  <c r="J258" i="1" s="1"/>
  <c r="K257" i="1" l="1"/>
  <c r="K258" i="1" s="1"/>
  <c r="K128" i="1"/>
  <c r="J138" i="1"/>
  <c r="F510" i="1"/>
  <c r="G510" i="1"/>
  <c r="H510" i="1"/>
  <c r="I510" i="1"/>
  <c r="E510" i="1"/>
  <c r="F489" i="1"/>
  <c r="G489" i="1"/>
  <c r="H489" i="1"/>
  <c r="I489" i="1"/>
  <c r="E489" i="1"/>
  <c r="J239" i="1"/>
  <c r="K240" i="1"/>
  <c r="K239" i="1" l="1"/>
  <c r="J242" i="1"/>
  <c r="J502" i="1"/>
  <c r="K502" i="1" s="1"/>
  <c r="J503" i="1"/>
  <c r="K503" i="1" s="1"/>
  <c r="J504" i="1"/>
  <c r="K504" i="1" s="1"/>
  <c r="J505" i="1"/>
  <c r="K505" i="1" s="1"/>
  <c r="J506" i="1"/>
  <c r="K506" i="1" s="1"/>
  <c r="J507" i="1"/>
  <c r="K507" i="1" s="1"/>
  <c r="J509" i="1"/>
  <c r="K509" i="1" s="1"/>
  <c r="J327" i="1"/>
  <c r="J199" i="1"/>
  <c r="J263" i="1"/>
  <c r="K263" i="1" s="1"/>
  <c r="K510" i="1" l="1"/>
  <c r="K199" i="1"/>
  <c r="K200" i="1" s="1"/>
  <c r="J200" i="1"/>
  <c r="J510" i="1"/>
  <c r="K63" i="1"/>
  <c r="J467" i="1"/>
  <c r="J468" i="1"/>
  <c r="K468" i="1" s="1"/>
  <c r="K159" i="1"/>
  <c r="J160" i="1"/>
  <c r="K160" i="1" s="1"/>
  <c r="J161" i="1"/>
  <c r="K161" i="1" s="1"/>
  <c r="J156" i="1"/>
  <c r="K156" i="1" s="1"/>
  <c r="J157" i="1"/>
  <c r="K157" i="1" s="1"/>
  <c r="K154" i="1"/>
  <c r="K150" i="1"/>
  <c r="K151" i="1"/>
  <c r="J497" i="1"/>
  <c r="K497" i="1" s="1"/>
  <c r="K414" i="1"/>
  <c r="J411" i="1"/>
  <c r="K411" i="1" s="1"/>
  <c r="J325" i="1"/>
  <c r="K325" i="1" s="1"/>
  <c r="J326" i="1"/>
  <c r="K326" i="1" s="1"/>
  <c r="J314" i="1"/>
  <c r="K314" i="1" s="1"/>
  <c r="K15" i="1"/>
  <c r="K115" i="1" l="1"/>
  <c r="K116" i="1" s="1"/>
  <c r="J116" i="1"/>
  <c r="K467" i="1"/>
  <c r="K67" i="1" l="1"/>
  <c r="F163" i="1"/>
  <c r="G163" i="1"/>
  <c r="H163" i="1"/>
  <c r="I163" i="1"/>
  <c r="J162" i="1"/>
  <c r="K162" i="1" s="1"/>
  <c r="K158" i="1"/>
  <c r="J155" i="1"/>
  <c r="K155" i="1" s="1"/>
  <c r="J152" i="1"/>
  <c r="K152" i="1" s="1"/>
  <c r="J153" i="1"/>
  <c r="K153" i="1" s="1"/>
  <c r="F499" i="1"/>
  <c r="G499" i="1"/>
  <c r="H499" i="1"/>
  <c r="I499" i="1"/>
  <c r="J496" i="1"/>
  <c r="J498" i="1"/>
  <c r="K498" i="1" s="1"/>
  <c r="J493" i="1"/>
  <c r="K493" i="1" s="1"/>
  <c r="E499" i="1"/>
  <c r="F483" i="1"/>
  <c r="F460" i="1"/>
  <c r="G460" i="1"/>
  <c r="H460" i="1"/>
  <c r="E460" i="1"/>
  <c r="J408" i="1"/>
  <c r="K408" i="1" s="1"/>
  <c r="K415" i="1" s="1"/>
  <c r="K418" i="1"/>
  <c r="F334" i="1"/>
  <c r="G334" i="1"/>
  <c r="H334" i="1"/>
  <c r="I334" i="1"/>
  <c r="J324" i="1"/>
  <c r="K324" i="1" s="1"/>
  <c r="J182" i="1"/>
  <c r="K182" i="1" l="1"/>
  <c r="K496" i="1"/>
  <c r="K487" i="1"/>
  <c r="F32" i="1"/>
  <c r="G32" i="1"/>
  <c r="H32" i="1"/>
  <c r="I32" i="1"/>
  <c r="E32" i="1"/>
  <c r="I351" i="1"/>
  <c r="H351" i="1"/>
  <c r="G351" i="1"/>
  <c r="F351" i="1"/>
  <c r="E351" i="1"/>
  <c r="J329" i="1"/>
  <c r="J106" i="1"/>
  <c r="K119" i="1"/>
  <c r="K122" i="1"/>
  <c r="K121" i="1"/>
  <c r="K123" i="1"/>
  <c r="K124" i="1"/>
  <c r="F80" i="1"/>
  <c r="G80" i="1"/>
  <c r="H80" i="1"/>
  <c r="I80" i="1"/>
  <c r="E80" i="1"/>
  <c r="J350" i="1"/>
  <c r="K350" i="1" s="1"/>
  <c r="J346" i="1"/>
  <c r="K346" i="1" s="1"/>
  <c r="J347" i="1"/>
  <c r="K347" i="1" s="1"/>
  <c r="J323" i="1"/>
  <c r="K323" i="1" s="1"/>
  <c r="F100" i="1"/>
  <c r="G100" i="1"/>
  <c r="H100" i="1"/>
  <c r="I100" i="1"/>
  <c r="E100" i="1"/>
  <c r="K278" i="1"/>
  <c r="K14" i="1"/>
  <c r="K106" i="1" l="1"/>
  <c r="J466" i="1" l="1"/>
  <c r="K466" i="1" s="1"/>
  <c r="J246" i="1"/>
  <c r="J341" i="1"/>
  <c r="J321" i="1"/>
  <c r="J328" i="1"/>
  <c r="K328" i="1" s="1"/>
  <c r="E367" i="1"/>
  <c r="F367" i="1"/>
  <c r="G367" i="1"/>
  <c r="H367" i="1"/>
  <c r="I367" i="1"/>
  <c r="E338" i="1"/>
  <c r="F338" i="1"/>
  <c r="G338" i="1"/>
  <c r="H338" i="1"/>
  <c r="I338" i="1"/>
  <c r="E334" i="1"/>
  <c r="F330" i="1"/>
  <c r="H330" i="1"/>
  <c r="I330" i="1"/>
  <c r="G111" i="1"/>
  <c r="H111" i="1"/>
  <c r="I111" i="1"/>
  <c r="F111" i="1"/>
  <c r="E111" i="1"/>
  <c r="J86" i="1"/>
  <c r="J85" i="1"/>
  <c r="K85" i="1" s="1"/>
  <c r="J84" i="1"/>
  <c r="K84" i="1" s="1"/>
  <c r="J83" i="1"/>
  <c r="J79" i="1"/>
  <c r="K79" i="1" s="1"/>
  <c r="J76" i="1"/>
  <c r="K76" i="1" s="1"/>
  <c r="J75" i="1"/>
  <c r="K75" i="1" s="1"/>
  <c r="J74" i="1"/>
  <c r="K66" i="1"/>
  <c r="K64" i="1"/>
  <c r="J172" i="1"/>
  <c r="K172" i="1" s="1"/>
  <c r="J166" i="1"/>
  <c r="J171" i="1"/>
  <c r="K171" i="1" s="1"/>
  <c r="K170" i="1"/>
  <c r="J169" i="1"/>
  <c r="K169" i="1" s="1"/>
  <c r="J168" i="1"/>
  <c r="K168" i="1" s="1"/>
  <c r="K167" i="1"/>
  <c r="J149" i="1"/>
  <c r="K149" i="1" s="1"/>
  <c r="J148" i="1"/>
  <c r="K148" i="1" s="1"/>
  <c r="J147" i="1"/>
  <c r="K147" i="1" s="1"/>
  <c r="J146" i="1"/>
  <c r="K146" i="1" s="1"/>
  <c r="J144" i="1"/>
  <c r="K144" i="1" s="1"/>
  <c r="J143" i="1"/>
  <c r="K143" i="1" s="1"/>
  <c r="J142" i="1"/>
  <c r="K142" i="1" s="1"/>
  <c r="K137" i="1"/>
  <c r="K136" i="1"/>
  <c r="K135" i="1"/>
  <c r="K133" i="1"/>
  <c r="K132" i="1"/>
  <c r="K131" i="1"/>
  <c r="K130" i="1"/>
  <c r="K120" i="1"/>
  <c r="J371" i="1"/>
  <c r="J492" i="1"/>
  <c r="J486" i="1"/>
  <c r="K392" i="1"/>
  <c r="J393" i="1"/>
  <c r="K393" i="1" s="1"/>
  <c r="J395" i="1"/>
  <c r="K395" i="1" s="1"/>
  <c r="J394" i="1"/>
  <c r="J379" i="1"/>
  <c r="J453" i="1"/>
  <c r="J454" i="1" s="1"/>
  <c r="J457" i="1"/>
  <c r="K457" i="1" s="1"/>
  <c r="J78" i="1"/>
  <c r="K78" i="1" s="1"/>
  <c r="J465" i="1"/>
  <c r="J366" i="1"/>
  <c r="K366" i="1" s="1"/>
  <c r="J365" i="1"/>
  <c r="K365" i="1" s="1"/>
  <c r="J364" i="1"/>
  <c r="K364" i="1" s="1"/>
  <c r="J357" i="1"/>
  <c r="K357" i="1" s="1"/>
  <c r="J355" i="1"/>
  <c r="K355" i="1" s="1"/>
  <c r="J354" i="1"/>
  <c r="J349" i="1"/>
  <c r="J345" i="1"/>
  <c r="K345" i="1" s="1"/>
  <c r="J344" i="1"/>
  <c r="K344" i="1" s="1"/>
  <c r="J343" i="1"/>
  <c r="K343" i="1" s="1"/>
  <c r="K337" i="1"/>
  <c r="K338" i="1" s="1"/>
  <c r="K333" i="1"/>
  <c r="K320" i="1"/>
  <c r="J318" i="1"/>
  <c r="K318" i="1" s="1"/>
  <c r="J313" i="1"/>
  <c r="J312" i="1"/>
  <c r="J97" i="1"/>
  <c r="K97" i="1" s="1"/>
  <c r="J253" i="1"/>
  <c r="K253" i="1" s="1"/>
  <c r="J252" i="1"/>
  <c r="J261" i="1"/>
  <c r="J265" i="1" s="1"/>
  <c r="K241" i="1"/>
  <c r="K242" i="1" s="1"/>
  <c r="J213" i="1"/>
  <c r="J235" i="1" s="1"/>
  <c r="K277" i="1"/>
  <c r="J276" i="1"/>
  <c r="K276" i="1" s="1"/>
  <c r="J273" i="1"/>
  <c r="K292" i="1"/>
  <c r="K297" i="1" s="1"/>
  <c r="J23" i="1"/>
  <c r="J77" i="1"/>
  <c r="K77" i="1" s="1"/>
  <c r="J93" i="1"/>
  <c r="J94" i="1" s="1"/>
  <c r="K110" i="1"/>
  <c r="K111" i="1" s="1"/>
  <c r="J45" i="1"/>
  <c r="J40" i="1"/>
  <c r="K40" i="1" s="1"/>
  <c r="J39" i="1"/>
  <c r="K39" i="1" s="1"/>
  <c r="K35" i="1"/>
  <c r="K36" i="1" s="1"/>
  <c r="K16" i="1"/>
  <c r="K13" i="1"/>
  <c r="K125" i="1"/>
  <c r="J470" i="1" l="1"/>
  <c r="J46" i="1"/>
  <c r="K45" i="1"/>
  <c r="K46" i="1" s="1"/>
  <c r="K138" i="1"/>
  <c r="I517" i="1"/>
  <c r="G517" i="1"/>
  <c r="E517" i="1"/>
  <c r="H517" i="1"/>
  <c r="F517" i="1"/>
  <c r="K23" i="1"/>
  <c r="J26" i="1"/>
  <c r="J396" i="1"/>
  <c r="J415" i="1"/>
  <c r="K421" i="1"/>
  <c r="J421" i="1"/>
  <c r="K379" i="1"/>
  <c r="J380" i="1"/>
  <c r="K371" i="1"/>
  <c r="K372" i="1" s="1"/>
  <c r="J372" i="1"/>
  <c r="J249" i="1"/>
  <c r="K248" i="1"/>
  <c r="K53" i="1"/>
  <c r="K57" i="1" s="1"/>
  <c r="J315" i="1"/>
  <c r="K268" i="1"/>
  <c r="K270" i="1" s="1"/>
  <c r="J270" i="1"/>
  <c r="J163" i="1"/>
  <c r="K246" i="1"/>
  <c r="K213" i="1"/>
  <c r="K235" i="1" s="1"/>
  <c r="J279" i="1"/>
  <c r="K252" i="1"/>
  <c r="K254" i="1" s="1"/>
  <c r="J254" i="1"/>
  <c r="K41" i="1"/>
  <c r="J41" i="1"/>
  <c r="K354" i="1"/>
  <c r="K361" i="1" s="1"/>
  <c r="J361" i="1"/>
  <c r="K321" i="1"/>
  <c r="J330" i="1"/>
  <c r="J186" i="1"/>
  <c r="K179" i="1"/>
  <c r="J179" i="1"/>
  <c r="K93" i="1"/>
  <c r="K94" i="1" s="1"/>
  <c r="J88" i="1"/>
  <c r="J489" i="1"/>
  <c r="J173" i="1"/>
  <c r="K166" i="1"/>
  <c r="K173" i="1" s="1"/>
  <c r="K145" i="1"/>
  <c r="K163" i="1" s="1"/>
  <c r="K492" i="1"/>
  <c r="K499" i="1" s="1"/>
  <c r="J499" i="1"/>
  <c r="J460" i="1"/>
  <c r="K465" i="1"/>
  <c r="K470" i="1" s="1"/>
  <c r="J334" i="1"/>
  <c r="K334" i="1"/>
  <c r="K313" i="1"/>
  <c r="J32" i="1"/>
  <c r="K341" i="1"/>
  <c r="J351" i="1"/>
  <c r="K83" i="1"/>
  <c r="K88" i="1" s="1"/>
  <c r="K12" i="1"/>
  <c r="K74" i="1"/>
  <c r="K80" i="1" s="1"/>
  <c r="J80" i="1"/>
  <c r="K486" i="1"/>
  <c r="K489" i="1" s="1"/>
  <c r="K483" i="1"/>
  <c r="K453" i="1"/>
  <c r="K454" i="1" s="1"/>
  <c r="J100" i="1"/>
  <c r="K261" i="1"/>
  <c r="K265" i="1" s="1"/>
  <c r="K273" i="1"/>
  <c r="K279" i="1" s="1"/>
  <c r="K367" i="1"/>
  <c r="J338" i="1"/>
  <c r="J111" i="1"/>
  <c r="J367" i="1"/>
  <c r="K184" i="1"/>
  <c r="K329" i="1"/>
  <c r="K349" i="1"/>
  <c r="K70" i="1"/>
  <c r="K98" i="1"/>
  <c r="K61" i="1"/>
  <c r="K394" i="1"/>
  <c r="J517" i="1" l="1"/>
  <c r="K26" i="1"/>
  <c r="K249" i="1"/>
  <c r="K380" i="1"/>
  <c r="K460" i="1"/>
  <c r="K396" i="1"/>
  <c r="K315" i="1"/>
  <c r="K71" i="1"/>
  <c r="K330" i="1"/>
  <c r="K186" i="1"/>
  <c r="K32" i="1"/>
  <c r="K351" i="1"/>
  <c r="K100" i="1"/>
  <c r="K517" i="1" l="1"/>
</calcChain>
</file>

<file path=xl/sharedStrings.xml><?xml version="1.0" encoding="utf-8"?>
<sst xmlns="http://schemas.openxmlformats.org/spreadsheetml/2006/main" count="1443" uniqueCount="545">
  <si>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</si>
  <si>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</si>
  <si>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</si>
  <si>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</si>
  <si>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</si>
  <si>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</si>
  <si>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</si>
  <si>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</si>
  <si>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MERCEDES EMILIA ABREU TAPIA</t>
  </si>
  <si>
    <t>ARACELY MEDINA PEREZ</t>
  </si>
  <si>
    <t>SECRETARIO (A)</t>
  </si>
  <si>
    <t>CECILIA MERCEDES BELLIARD VARGAS</t>
  </si>
  <si>
    <t>DIRECTOR (A)</t>
  </si>
  <si>
    <t xml:space="preserve">Subtotal </t>
  </si>
  <si>
    <t>DIVISION DE RELACIONES INTERNACIONALES - ONE</t>
  </si>
  <si>
    <t>LUZ MARIA DE LEON CASTILLO</t>
  </si>
  <si>
    <t>TECNICO</t>
  </si>
  <si>
    <t>KENIA ORQUIDEA SANCHEZ FELIX</t>
  </si>
  <si>
    <t>ENCARGADO (A)</t>
  </si>
  <si>
    <t>DEPARTAMENTO DE PLANIFICACION Y DESARROLLO- ONE</t>
  </si>
  <si>
    <t>AUXILIAR ADMINISTRATIVO II</t>
  </si>
  <si>
    <t>MIGUELINA LORENZO MARTINEZ</t>
  </si>
  <si>
    <t>SECRETARIA</t>
  </si>
  <si>
    <t>GISELLE LICELOT CORDERO BALBUENA</t>
  </si>
  <si>
    <t>DIGITADOR (A)</t>
  </si>
  <si>
    <t>ANALISTA CALIDAD EN LA GESTIO</t>
  </si>
  <si>
    <t>ANA YUDELKA MATEO MATEO</t>
  </si>
  <si>
    <t>ANYELA MELODY DE LEON MEJIA</t>
  </si>
  <si>
    <t>ENC. DIV. CALIDAD EN LA GESTI</t>
  </si>
  <si>
    <t>SERYIRA JOSEFINA DURAN ORTIZ</t>
  </si>
  <si>
    <t>ENC. DIV. DESARROLLO HUMANO Y</t>
  </si>
  <si>
    <t>ROSANNA ALTAGRACIA PEREZ GARCIA</t>
  </si>
  <si>
    <t>JULISSA AIMEE CANARIO ACOSTA</t>
  </si>
  <si>
    <t>WENDOLIS MICELI GARCIA</t>
  </si>
  <si>
    <t>DEPARTAMENTO JURIDICO - ONE</t>
  </si>
  <si>
    <t>NERY PEREZ SUBERVI</t>
  </si>
  <si>
    <t>ABOGADO (A) I</t>
  </si>
  <si>
    <t>HECTOR DANILO DUARTE MERCEDES</t>
  </si>
  <si>
    <t>MARIA MIGUELINA PAULINO BOMTTEMPO</t>
  </si>
  <si>
    <t>ROBERT ANTONIO CUSTODIO BAEZ</t>
  </si>
  <si>
    <t>ADMINISTRADOR DE REDES</t>
  </si>
  <si>
    <t>JULIO IVAN PERALTA GUZMAN</t>
  </si>
  <si>
    <t>SOPORTE INFORMATICO</t>
  </si>
  <si>
    <t>ALEJANDRO MARTINEZ FELIZ</t>
  </si>
  <si>
    <t>SOPORTE TECNICO</t>
  </si>
  <si>
    <t>ERNESTO ANTONIO MONTERO</t>
  </si>
  <si>
    <t>SOPORTE TECNICO DE REDES Y CO</t>
  </si>
  <si>
    <t>DANNY ALMONTE MORA</t>
  </si>
  <si>
    <t>SOPORTE TECNICO DE SISTEMAS</t>
  </si>
  <si>
    <t>DANIEL PACHECO TAVAREZ</t>
  </si>
  <si>
    <t>NESTOR CLAUDIO PEREYRA SANTOS</t>
  </si>
  <si>
    <t>VICTOR ANTONIO LEREAUX BENZAN</t>
  </si>
  <si>
    <t>ROBERTO ARGELIS SORIANO SEGURA</t>
  </si>
  <si>
    <t>NEUTA NELSA RAMOS MADERA</t>
  </si>
  <si>
    <t>BELLANIRIS ALTAGRACIA HILARIO SANCH</t>
  </si>
  <si>
    <t>DAYRA MAGDALENA FERRERAS FOLCH</t>
  </si>
  <si>
    <t>ZAURA BELLIARD VARGAS</t>
  </si>
  <si>
    <t>ELBA LUCIDENIS MEDRANO FORTUNA</t>
  </si>
  <si>
    <t>DOMINGO ANTONIO VARGAS RODRIGUEZ</t>
  </si>
  <si>
    <t>MENSAJERO INTERNO</t>
  </si>
  <si>
    <t>ALICIA GERMOSEN MATEO</t>
  </si>
  <si>
    <t>AUXILIAR CONTABILIDAD</t>
  </si>
  <si>
    <t>AUSTRIA OVIEDO SANCHEZ</t>
  </si>
  <si>
    <t>AUXILIAR DE CONTABILIDAD</t>
  </si>
  <si>
    <t>RAFAEL AUGUSTO RODRIGUEZ PARRA</t>
  </si>
  <si>
    <t>AUXILIAR</t>
  </si>
  <si>
    <t>SECCION DE TESORERIA- ONE</t>
  </si>
  <si>
    <t>AURA GREGORIA POLANCO JEREZ DE FISC</t>
  </si>
  <si>
    <t>SECCION DE NOMINAS- ONE</t>
  </si>
  <si>
    <t>FIOR D' ALIZA DEL CARMEN ROSARIO PA</t>
  </si>
  <si>
    <t>ROMARIS GARCIA JAVIER</t>
  </si>
  <si>
    <t>JUANA YVELISE SALDAﾑA DE LEON</t>
  </si>
  <si>
    <t>ENC. DIV. DE CORRESPONDENCIA</t>
  </si>
  <si>
    <t>SECCION DE CORRESPONDENCIA- ONE</t>
  </si>
  <si>
    <t>HIRMA ISABEL APONTE CHAPMAN</t>
  </si>
  <si>
    <t>FOTOCOPIADOR</t>
  </si>
  <si>
    <t>CARLOS LEANDRO PUELLO</t>
  </si>
  <si>
    <t>MENSAJERO EXTERNO</t>
  </si>
  <si>
    <t>BERKIS ROSARIO SANTANA</t>
  </si>
  <si>
    <t>AUXILIAR ARCHIVO Y CORRESPOND</t>
  </si>
  <si>
    <t>DIOSELINA MOQUETE GARCIA</t>
  </si>
  <si>
    <t>AUXILIAR ADMINISTRATIVO I</t>
  </si>
  <si>
    <t>SECCION DE ARCHIVO- ONE</t>
  </si>
  <si>
    <t>RECEPCIONISTA</t>
  </si>
  <si>
    <t>SECCION DE SERVICIOS GENERALES- ONE</t>
  </si>
  <si>
    <t>ANGEL LUIS GOMEZ SANTOS</t>
  </si>
  <si>
    <t>CONSERJE</t>
  </si>
  <si>
    <t>MARTA YRIS AGESTA ROSARIO</t>
  </si>
  <si>
    <t>EZEQUIEL SEGURA PEREZ</t>
  </si>
  <si>
    <t>LUZ MARIA MERCEDES REYNOSO</t>
  </si>
  <si>
    <t>LUCIA ANTONIA ACOSTA ABREU</t>
  </si>
  <si>
    <t>SUPERVISOR ALMACEN</t>
  </si>
  <si>
    <t>CARLOS MANUEL NOVARRO MENDEZ</t>
  </si>
  <si>
    <t>AYUDANTE MANTENIMIENTO</t>
  </si>
  <si>
    <t>DAYSI UREﾑA RAMIREZ</t>
  </si>
  <si>
    <t>CANDIDA VALDEZ SANCHEZ</t>
  </si>
  <si>
    <t>ANTONIA LUCIANO</t>
  </si>
  <si>
    <t>LIDIA SANTA RIVAS UREﾑA</t>
  </si>
  <si>
    <t>TOMAS AQUINO FANINI MOREL</t>
  </si>
  <si>
    <t>CHOFER I</t>
  </si>
  <si>
    <t>MARIA LOURDES RAMIREZ</t>
  </si>
  <si>
    <t>ANACLETO TAVERAS Y VASQUEZ</t>
  </si>
  <si>
    <t>NAITSABES MERCEDES ROSARIO PIMENTEL</t>
  </si>
  <si>
    <t>FRANCISCO ANTONIO ARIAS MARTINEZ</t>
  </si>
  <si>
    <t>CHOFER</t>
  </si>
  <si>
    <t>ESCUELA NACIONAL DE ESTADISTICA- ONE</t>
  </si>
  <si>
    <t>PAOLA GISSEL LAMA SANCHEZ</t>
  </si>
  <si>
    <t>COORDINADORA ADMINISTRATIVA</t>
  </si>
  <si>
    <t>RICARDO ERNESTO SUNCAR REYES</t>
  </si>
  <si>
    <t>ANALISTA CAPACITACION Y DESAR</t>
  </si>
  <si>
    <t>FRANCISCO IRENEO CACERES UREﾑA</t>
  </si>
  <si>
    <t>DIRECTOR DE CENSOS Y ENCUESTA</t>
  </si>
  <si>
    <t>DIRECCION DE CENSOS Y ENCUESTAS- ONE</t>
  </si>
  <si>
    <t>JULIO JIMENEZ PEREZ</t>
  </si>
  <si>
    <t>COORDINADOR DE LOGISTICA</t>
  </si>
  <si>
    <t>DEPARTAMENTO DE CENSOS- ONE</t>
  </si>
  <si>
    <t>FRANCISCO ABEL ABREU FLORES</t>
  </si>
  <si>
    <t>TECNICO ANALISTA</t>
  </si>
  <si>
    <t>LUIS DARIO FELIZ SANTANA</t>
  </si>
  <si>
    <t>OLGA CELESTE MUﾑOZ PEﾑA</t>
  </si>
  <si>
    <t>SHELILA E DEL C DE JESUS RUIZ SILVE</t>
  </si>
  <si>
    <t>ENCARGADO DIV. DE CENSOS DE P</t>
  </si>
  <si>
    <t>DIVISIﾓN DE CENSOS DE POBLACION Y VIVIENDA- ONE</t>
  </si>
  <si>
    <t>BRAUDILIA MICELANIA GARCIA VICENTE</t>
  </si>
  <si>
    <t>ANALISTA DE DISEﾑO CONCEPTUAL</t>
  </si>
  <si>
    <t>AUXILIAR ESTADISTICA</t>
  </si>
  <si>
    <t>DIVISION DE OPERACIONES CENSALES- ONE</t>
  </si>
  <si>
    <t>MARIA RITA PARRA CASTILLO</t>
  </si>
  <si>
    <t>DEPARTAMENTO DE ENCUESTAS- ONE</t>
  </si>
  <si>
    <t>MARY RODRIGUEZ DE OLEO</t>
  </si>
  <si>
    <t>COORDINADOR (A)</t>
  </si>
  <si>
    <t>JOSE ANIBAL JIMENEZ GUILLEN</t>
  </si>
  <si>
    <t>JOSEFINA ALTAGRACIA ESPINAL MATEO</t>
  </si>
  <si>
    <t>ENCARGADO DIVISION DE OPERACI</t>
  </si>
  <si>
    <t>RAFAELA CRISANTA JIMENEZ ROSARIO</t>
  </si>
  <si>
    <t>WILLY NEY OTAﾑEZ REYES</t>
  </si>
  <si>
    <t>ANGELA ANTONIA CARRASCO SOSA</t>
  </si>
  <si>
    <t>ANALISTA</t>
  </si>
  <si>
    <t>BIRMANIA ALTAGRACIA SANCHEZ ROSARIO</t>
  </si>
  <si>
    <t>DARWIN ERIAM ENCARNACION RODRIGUEZ</t>
  </si>
  <si>
    <t>ANALISTA DE METODOLOGIA</t>
  </si>
  <si>
    <t>RAFAELA MARIA ROCHA MEDINA</t>
  </si>
  <si>
    <t>DIVISION DE OPERACIONES ENCUESTALES- ONE</t>
  </si>
  <si>
    <t>CLARA INES GUERRERO PEREZ</t>
  </si>
  <si>
    <t>DIGITADOR</t>
  </si>
  <si>
    <t>ELIECIN ESTEBAN HERRERA SOTO</t>
  </si>
  <si>
    <t>FRANCISCO JAVIER FERMIN VILLAR</t>
  </si>
  <si>
    <t>TECNICO DE ESTADISTICAS ESTRU</t>
  </si>
  <si>
    <t>LEIDY DARIHANA ZABALA DE LOS SANTOS</t>
  </si>
  <si>
    <t>MARIA ELIZABETH NIN PEﾑA</t>
  </si>
  <si>
    <t>YENSY MERCEDES MARTINEZ MEDINA</t>
  </si>
  <si>
    <t>ANALISTA DE ESTADISTICAS ESTR</t>
  </si>
  <si>
    <t>ALTAGRACIA MARIA PINALES SUAREZ</t>
  </si>
  <si>
    <t>ANA MARIA PEREZ PEREZ</t>
  </si>
  <si>
    <t>ENMANUEL DE JESUS MADERA LOPEZ</t>
  </si>
  <si>
    <t>SUPERVISORA</t>
  </si>
  <si>
    <t>LEONARDO ANTONIO PEREZ SUERO</t>
  </si>
  <si>
    <t>LUZ SAGRARIO MOREL DE JESUS</t>
  </si>
  <si>
    <t>MATILDE GUZMAN HENRIQUEZ</t>
  </si>
  <si>
    <t>NELLY MERCEDES</t>
  </si>
  <si>
    <t>SIOMARA ARIAS HERRERA</t>
  </si>
  <si>
    <t>YRIS PEGUERO VELOZ</t>
  </si>
  <si>
    <t>CECILIA ROSADO GALVA</t>
  </si>
  <si>
    <t>TECNICO I</t>
  </si>
  <si>
    <t>CYNTHIA ELOISA REYES LANTIGUA</t>
  </si>
  <si>
    <t>ELBA ALTAGRACIA DE LANCER REYES</t>
  </si>
  <si>
    <t>HECTOR RADHAMES PIMENTEL AQUINO</t>
  </si>
  <si>
    <t>JUAN DE REGLA ENCARNACION DE AZA</t>
  </si>
  <si>
    <t>MARIANA DE LEON DE LEON</t>
  </si>
  <si>
    <t>PATRIA MINERVA SANTANA RAMIREZ</t>
  </si>
  <si>
    <t>JOSE AMPARO PEREZ</t>
  </si>
  <si>
    <t>AUXILIAR II</t>
  </si>
  <si>
    <t>MIDALIA BELLO EUSEBIO</t>
  </si>
  <si>
    <t>RAFAEL FRANCISCO ROSARIO MENDEZ</t>
  </si>
  <si>
    <t>ENCUESTADORA</t>
  </si>
  <si>
    <t>ANA ROSA SANTANA</t>
  </si>
  <si>
    <t>CODIFICADORA</t>
  </si>
  <si>
    <t>CARLOS ANTONIO HERNANDEZ SANTIAGO</t>
  </si>
  <si>
    <t>CARMEN ALTAGRACIA MARINEZ QUEZADA</t>
  </si>
  <si>
    <t>CARMEN JULIA MEJIA TORRES</t>
  </si>
  <si>
    <t>JORGE RAUL MARTINEZ VASQUEZ</t>
  </si>
  <si>
    <t>SUPERVISOR (A)</t>
  </si>
  <si>
    <t>MARIA MAGDALENA LIZARDO GUZMAN DE B</t>
  </si>
  <si>
    <t>MILAGROS DE LEON DE CORDERO</t>
  </si>
  <si>
    <t>RAFAELINA GOMEZ VALDEZ</t>
  </si>
  <si>
    <t>DIVISION DE ESTADISTICAS CULTURALES Y JUDICIALES- ONE</t>
  </si>
  <si>
    <t>BELKIS CAMINERO GUILAMO</t>
  </si>
  <si>
    <t>TECNICO II</t>
  </si>
  <si>
    <t>ENMANUEL ALEXANDER HERNANDEZ REYNOS</t>
  </si>
  <si>
    <t>FRANCISCO FLORENCIO SOLIS</t>
  </si>
  <si>
    <t>ANALISTA DE ESTADISTICAS SOCI</t>
  </si>
  <si>
    <t>DIRECCION DE COORDINACION DEL SISTEMA NACIONAL ESTADISTICO (SEN)- ONE</t>
  </si>
  <si>
    <t>DEPARTAMENTO DE METODOLOGIA E INVESTIGACIONES- ONE</t>
  </si>
  <si>
    <t>BENITA PILAR RODRIGUEZ</t>
  </si>
  <si>
    <t>DIVISION ARTICULACION DEL SISTEMA ESTADISTICO NACIONAL- ONE</t>
  </si>
  <si>
    <t>ALEXIS ESTEBAN DE JESUS GOMEZ</t>
  </si>
  <si>
    <t>ANALISTA SECTORIAL DEL SISTEM</t>
  </si>
  <si>
    <t>COORDINADOR DE OFICINA PROVIN</t>
  </si>
  <si>
    <t>APOLONIA ENRIQUETA PEREZ DIAZ</t>
  </si>
  <si>
    <t>HERODITA HERRERA RODRIGUEZ</t>
  </si>
  <si>
    <t>MARIA ALTAGRACIA SANTOS LOPEZ</t>
  </si>
  <si>
    <t>MARINELVA MATEO LANDA</t>
  </si>
  <si>
    <t>ROSA MARIA MORALES VILORIO</t>
  </si>
  <si>
    <t>SANTIAGO JOSE DE PEﾑA</t>
  </si>
  <si>
    <t>ZENOBIA HORACIO GARCIA</t>
  </si>
  <si>
    <t>MIGUELINA ALTAGRACIA VELEZ SANTOS</t>
  </si>
  <si>
    <t>TECNICO EN OPERACIONES GEOEST</t>
  </si>
  <si>
    <t>JESUS ANTONIO DIAZ GELL</t>
  </si>
  <si>
    <t>JUAN CARLOS VASQUEZ PAULINO</t>
  </si>
  <si>
    <t>NIURKA MILAURIS FIGUEREO LUCIANO</t>
  </si>
  <si>
    <t>ANALISTA DE OPERACIONES GEOES</t>
  </si>
  <si>
    <t>MARCELL BIENVENIDO EUSEBIO SAVIﾑON</t>
  </si>
  <si>
    <t>ADMINISTRADOR DE GEODATABASE</t>
  </si>
  <si>
    <t>CRISMARY GARCIA RAMIREZ</t>
  </si>
  <si>
    <t>YEFFRY STARLING MEJIA LA PAEZ</t>
  </si>
  <si>
    <t>JOSE ELIAS RODRIGUEZ JIMENEZ</t>
  </si>
  <si>
    <t>COORDINADOR DE LIMITES Y LIND</t>
  </si>
  <si>
    <t>GIAN CARLO PEZZOTTI SARANGELO</t>
  </si>
  <si>
    <t>TECNICO ACTUALIZACION CARTOGR</t>
  </si>
  <si>
    <t>PATRICIA CASTRO ESPINAL</t>
  </si>
  <si>
    <t>EDGAR LORENZO JASQUEZ GUILLEN</t>
  </si>
  <si>
    <t>TECNICO EN GEOMATICA</t>
  </si>
  <si>
    <t>ADRIANA HENRIQUEZ CAMPUSANO</t>
  </si>
  <si>
    <t>TECNICO DE LIMITES Y LINDEROS</t>
  </si>
  <si>
    <t>ANTONIO MANUEL ALMONTE</t>
  </si>
  <si>
    <t>CARTOGRAFO</t>
  </si>
  <si>
    <t>FRANCISCO DE LA ROSA ADAMES</t>
  </si>
  <si>
    <t>INGRID SORAYA CASTILLO NUﾑEZ</t>
  </si>
  <si>
    <t>JAQUELINE HENRIQUEZ CAMPUSANO</t>
  </si>
  <si>
    <t>JORGE POLANCO PERDOMO</t>
  </si>
  <si>
    <t>JOSE RODOLFO MERCEDES BROWN</t>
  </si>
  <si>
    <t>MACARIA CANDELARIO RAMOS</t>
  </si>
  <si>
    <t>OLIVER ENMANUEL SANCHEZ DESENA</t>
  </si>
  <si>
    <t>DIVISION DE GEOMATICA- ONE</t>
  </si>
  <si>
    <t>DELVYS EMILIO POLANCO MONTERO</t>
  </si>
  <si>
    <t>EDWARD ODALIS CHALA BAUTISTA</t>
  </si>
  <si>
    <t>EDITOR DE PLANOS</t>
  </si>
  <si>
    <t>ELVIS LIONARD SANTOS LUGO</t>
  </si>
  <si>
    <t>DIGITALIZADOR</t>
  </si>
  <si>
    <t>LUIS ALBERTI ACEVEDO ZABALA</t>
  </si>
  <si>
    <t>ROBERTICO JIMENEZ CONTRERAS</t>
  </si>
  <si>
    <t>DIBUJANTE</t>
  </si>
  <si>
    <t>SANTA GRISSELL ARIAS TEJEDA</t>
  </si>
  <si>
    <t>ENCARGADO DIVISION GEOMATICA</t>
  </si>
  <si>
    <t>DEPARTAMENTO DE COMUNICACIONES- ONE</t>
  </si>
  <si>
    <t>DIAFANA ELIZABETH SOTO BAEZ</t>
  </si>
  <si>
    <t>SECRETARIA EJECUTIVA</t>
  </si>
  <si>
    <t>DOWLAY HUMBALH CASTILLO PEREZ</t>
  </si>
  <si>
    <t>ISAURA MARIA ABREU DIAZ</t>
  </si>
  <si>
    <t>COORDINADORA DE EVENTOS</t>
  </si>
  <si>
    <t>AUXILIAR RELACIONES PUBLICAS</t>
  </si>
  <si>
    <t>ANGELICA MARIA PARRA CORSINO</t>
  </si>
  <si>
    <t>AUXILIAR DE DOCUMENTACION</t>
  </si>
  <si>
    <t>JOSE LUIS LOZANO RODRIGUEZ</t>
  </si>
  <si>
    <t>JULIA FIOR D ALIZA DEL ORBE BAEZ</t>
  </si>
  <si>
    <t>ROSA ADELA CALDERON</t>
  </si>
  <si>
    <t>CARMEN CECILIA CABANES MENDEZ</t>
  </si>
  <si>
    <t>DISEﾑADOR GRAFICO</t>
  </si>
  <si>
    <t>JENNIFER TEJEDA CUESTA</t>
  </si>
  <si>
    <t>DISEﾑADOR PAGINA WEB</t>
  </si>
  <si>
    <t>MIGUEL EDUARDO LUCIANO SANTANA</t>
  </si>
  <si>
    <t xml:space="preserve">RAMONA MERCEDES PERALTA TAVERAS DE </t>
  </si>
  <si>
    <t>ENC. CENTRO DE DOCUMENTACION</t>
  </si>
  <si>
    <t>RAYSA HERNANDEZ GARCIA</t>
  </si>
  <si>
    <t>Sueldo Bruto</t>
  </si>
  <si>
    <t xml:space="preserve">Total general: </t>
  </si>
  <si>
    <t>OFICINA NACIONAL DE ESTADÍSTICA</t>
  </si>
  <si>
    <t>Santo Domingo, República Dominicana</t>
  </si>
  <si>
    <t>Nomina de Empleados Fijos</t>
  </si>
  <si>
    <t>SONIA LUISANA CRISTO SANTOS</t>
  </si>
  <si>
    <t>DEPARTAMENTO DE RECURSOS HUMANOS- ONE</t>
  </si>
  <si>
    <t>GRESY MARIBEL BAEZ DE LOS SANTOS</t>
  </si>
  <si>
    <t>KISORIS ELOISA SANCHEZ PEÑA</t>
  </si>
  <si>
    <t>EMMANUEL DAVID GATON PEÑA</t>
  </si>
  <si>
    <t>MAYORDOMO</t>
  </si>
  <si>
    <t>NELSON GUILLERMO APONTE SOTO</t>
  </si>
  <si>
    <t>WANDA PASCUAL RICHIEZ</t>
  </si>
  <si>
    <t>DIVISION DE COMPRAS Y CONTRATACIONES- ONE</t>
  </si>
  <si>
    <t>ALFIDA IBELKA SANCHEZ SERRANO</t>
  </si>
  <si>
    <t>GERMAN FRANCISCO MATEO OVALLES</t>
  </si>
  <si>
    <t xml:space="preserve">XIOMARA C DE LOS ANGELES ESPAILLAT </t>
  </si>
  <si>
    <t>JOHN EDUARD ROSA MARTE</t>
  </si>
  <si>
    <t>GEORGE MIGUEL DIAZ MEJIA</t>
  </si>
  <si>
    <t>PERIODISTA</t>
  </si>
  <si>
    <t>ENCARGADO DE TECNOLOGIA DE L</t>
  </si>
  <si>
    <t>TECNICO DE COMPRAS</t>
  </si>
  <si>
    <t>AUXILIAR DE NOMINAS</t>
  </si>
  <si>
    <t>SOPORTE ADMINISTRATIVO</t>
  </si>
  <si>
    <t>ANALISTA CONTROL Y EVALUACION</t>
  </si>
  <si>
    <t>COORDINADOR DE CAMPO</t>
  </si>
  <si>
    <t>ANALISTA DE ESTADISTICAS DEM</t>
  </si>
  <si>
    <t>TECNICO DE INFORMACION TERRIT</t>
  </si>
  <si>
    <t>ANALISTA DE MERCADEO Y PUBLIC</t>
  </si>
  <si>
    <t>XIOMARA DIAZ JIMENEZ</t>
  </si>
  <si>
    <t>RAMONA MELLA MATOS</t>
  </si>
  <si>
    <t>FAUSTO ZAPICO LANDIM</t>
  </si>
  <si>
    <t>ANALISTA EXPLOTACION DE INFOR</t>
  </si>
  <si>
    <t>JUANA LIBANESA CUSTODIO MANCEBO</t>
  </si>
  <si>
    <t>ANALISTA DE ESTADISTICA DE IN</t>
  </si>
  <si>
    <t>TORIBIA MONTERO MONTERO</t>
  </si>
  <si>
    <t>THEODORE ALEXANDER QUANT MATOS</t>
  </si>
  <si>
    <t>BIANKIS RUSELIS BELLO CARRION</t>
  </si>
  <si>
    <t>ORQUELINA MERAN CASTRO</t>
  </si>
  <si>
    <t>PARQUEADOR</t>
  </si>
  <si>
    <t xml:space="preserve">AUXILIAR  </t>
  </si>
  <si>
    <t>DIRECCION DE ESTADISTICAS ECONOMICAS- ONE</t>
  </si>
  <si>
    <t>ENCARGADO</t>
  </si>
  <si>
    <t>ANALISTA DE COMERCIO EXTERIOR</t>
  </si>
  <si>
    <t>COORDINADOR DE OPERACIONES GE</t>
  </si>
  <si>
    <t xml:space="preserve">ANALISTA </t>
  </si>
  <si>
    <t>MINISTERIO DE ECONOMÍA, PLANIFICACIÓN Y DESARROLLO</t>
  </si>
  <si>
    <t>DULCE MARIA CARLOTA MAC DOUGALL PIN</t>
  </si>
  <si>
    <t>ADELA NIKAURY PIÑEIRO MATOS</t>
  </si>
  <si>
    <t>DELFIA MELADYS DE JESUS TORIBIO MEZ</t>
  </si>
  <si>
    <t>JADISON ENMANUEL ABREU BELVERE</t>
  </si>
  <si>
    <t>ADAN EMMANUEL PEREZ QUESADA</t>
  </si>
  <si>
    <t>JOSE IVAN RODRIGUEZ RAY</t>
  </si>
  <si>
    <t>CARLOS WILSON SANTANA TRINIDAD</t>
  </si>
  <si>
    <t>AUXILIAR DE RECEPCION Y ARCHI</t>
  </si>
  <si>
    <t>NANCY MERCEDES</t>
  </si>
  <si>
    <t xml:space="preserve">COORDINADOR DE ACTUALIZACION </t>
  </si>
  <si>
    <t>EDISON MARTIRES ARIAS TEJEDA</t>
  </si>
  <si>
    <t>MARLEN DE ARMAS HILTON</t>
  </si>
  <si>
    <t>JESSANIN DIOSMERY FRIAS PEÑA</t>
  </si>
  <si>
    <t>MILCIADES ALEJANDRO SILVEN</t>
  </si>
  <si>
    <t>ANALISTA SECTORIAL</t>
  </si>
  <si>
    <t>SHNEIDDER DIEUDONNE RODRIGUEZ</t>
  </si>
  <si>
    <t>DALI JOSE RAMOS DISLA</t>
  </si>
  <si>
    <t>ORLANDO ANTONIO HERNANDEZ MEJIA</t>
  </si>
  <si>
    <t>LESLIE MARIE ALMONTE PAEZ</t>
  </si>
  <si>
    <t>MARCELO NYFFELER TEJADA</t>
  </si>
  <si>
    <t>ROBERT ANTONIO LEON RODRIGUEZ</t>
  </si>
  <si>
    <t>CAROL OVALLES MEJIA</t>
  </si>
  <si>
    <t>LEIDY NATHALI SOTO CASTILLO</t>
  </si>
  <si>
    <t>ROBERTO ANTONIO CASTILLO BRITO</t>
  </si>
  <si>
    <t>SUGEIDY PACHECO</t>
  </si>
  <si>
    <t>EDDIE AMABLE CARVAJAR OVIEDO</t>
  </si>
  <si>
    <t>CARRERA ADM.</t>
  </si>
  <si>
    <t>CARRERA DAM.</t>
  </si>
  <si>
    <t>CARRERA ADM</t>
  </si>
  <si>
    <t>FIJO</t>
  </si>
  <si>
    <t>IVAN ALBERTO OTTENWALDER NUÑEZ</t>
  </si>
  <si>
    <t>BISMARCK ANTONIO GARCIA OLIVO</t>
  </si>
  <si>
    <t>AUXILIAR ADMINISTRATIVO (A)</t>
  </si>
  <si>
    <t>ARCHIVISTA</t>
  </si>
  <si>
    <t>DALINA ALTAGRACIA ALMONTE</t>
  </si>
  <si>
    <t>YINEIRI GONZALEZ PEREZ</t>
  </si>
  <si>
    <t>LLANIRA DE LA CRUZ</t>
  </si>
  <si>
    <t>ARNALDO ANDRES CASTILLO MENDEZ</t>
  </si>
  <si>
    <t>MARIANELIS GUERRERO</t>
  </si>
  <si>
    <t>LUIS MIGUEL GONZALEZ</t>
  </si>
  <si>
    <t>LUIS HENRY GUZMAN CORDERO</t>
  </si>
  <si>
    <t>ENCARGADA</t>
  </si>
  <si>
    <t>YAKAYRA MANUELA RODRIGUEZ ESPINAL</t>
  </si>
  <si>
    <t>JOSEFINA DE LOS ANGELES MANZUETA MU</t>
  </si>
  <si>
    <t>ANGELA CRISTINA STAKEMAN RAMIREZ</t>
  </si>
  <si>
    <t>JOSE ANTONIO CAMPAÑA MARTIN BOUGH</t>
  </si>
  <si>
    <t>ACTUALIZADOR CARTOGRAFICO</t>
  </si>
  <si>
    <t>DENNIS CHRISTOPHER POLANCO</t>
  </si>
  <si>
    <t>JULIO CESAR DEL CARMEN SORIANO</t>
  </si>
  <si>
    <t>YBELICE YVON ANDUJAR PEREZ</t>
  </si>
  <si>
    <t>CORRECTOR (A) DE ESTILO</t>
  </si>
  <si>
    <t>MARIA ALICIA DELGADO MESTRES</t>
  </si>
  <si>
    <t>HILARIO ALCIDES DE LA CRUZ CEPEDA</t>
  </si>
  <si>
    <t>ELECTRICISTA</t>
  </si>
  <si>
    <t>ANDRES ANIBAL MEDINA CUEVA</t>
  </si>
  <si>
    <t>YANIRA CRISTINA DE LA CRUZ PERALTA</t>
  </si>
  <si>
    <t>JEORGE LEONARDO SANCHEZ BONILLA</t>
  </si>
  <si>
    <t>JOSE NICOLAS TAVERAS MONTAS</t>
  </si>
  <si>
    <t>WINSTON ANTONIO VALDEZ RUMALDO</t>
  </si>
  <si>
    <t>MARIA CRISTINA SANTIAGO TAVARES</t>
  </si>
  <si>
    <t>COORDINADOR DE DIGITACION</t>
  </si>
  <si>
    <t>JHENSY JAFRINEO SANDOVAL MORAN</t>
  </si>
  <si>
    <t>VIVIAN NATHALY SANCHEZ</t>
  </si>
  <si>
    <t>FIORDALIZA MATEO LANDA</t>
  </si>
  <si>
    <t>DINANYELI DE REGLA CRUZ GUERRERO</t>
  </si>
  <si>
    <t>JACQUELINE MERCEDES VALLEJO NOBOA</t>
  </si>
  <si>
    <t>ENCUESTADOR</t>
  </si>
  <si>
    <t>MIGUEL ANTONIO MARTINEZ ASENCIO</t>
  </si>
  <si>
    <t>EMIRCI ANTONIA MEDINA CUEVAS</t>
  </si>
  <si>
    <t>DAYGORO ARIEL DIAZ SORIANO</t>
  </si>
  <si>
    <t>ANA ARGELIA HERNANDEZ DE LA CRUZ</t>
  </si>
  <si>
    <t>GABRIELA FERREIRAS HARGUINDEGUY</t>
  </si>
  <si>
    <t>CATTY SELMO CANDELARIO</t>
  </si>
  <si>
    <t>OLGA LIDIA GUZMAN FRIAS</t>
  </si>
  <si>
    <t>MARTINA HERNANDEZ MORENO</t>
  </si>
  <si>
    <t>ANTHONY ENCARNACION CESAR</t>
  </si>
  <si>
    <t>MARIA MARGARITA MARRERO MARTINEZ</t>
  </si>
  <si>
    <t>MERCEDES INES DE LOS SANTOS DIAZ</t>
  </si>
  <si>
    <t>JUANA DOMINGA LEBRON RIVERAS</t>
  </si>
  <si>
    <t>ELIZABETH MERCEDES CASTRO LOPEZ</t>
  </si>
  <si>
    <t>HOLY LEIDY GARCIA CASTILLO</t>
  </si>
  <si>
    <t>CLENDIS PAULINO BRITO</t>
  </si>
  <si>
    <t>JOHAN MARCOS SEGURA CHARLES</t>
  </si>
  <si>
    <t>JHONNY RAFAEL PERDOMO BASILIO</t>
  </si>
  <si>
    <t>ROBERT IVAN PEREZ RODRIGUEZ</t>
  </si>
  <si>
    <t>PERLA EVALINA ROSARIO GUERRERO</t>
  </si>
  <si>
    <t>MARIANELA BELTRE GARCES</t>
  </si>
  <si>
    <t>WILMA ALEXANDER ARIAS CASTRO</t>
  </si>
  <si>
    <t xml:space="preserve">ENCARGADO (A) </t>
  </si>
  <si>
    <t>ANGEL GARCIA SANCHEZ</t>
  </si>
  <si>
    <t>PERCIO ANTONIO SANCHEZ SANCHEZ</t>
  </si>
  <si>
    <t>VICTOR LEONARDO RODRIGUEZ MEDINA</t>
  </si>
  <si>
    <t>AYUDANTE DE MANTENIMIENTO</t>
  </si>
  <si>
    <t>ANDRES ROJAS RUSSELL</t>
  </si>
  <si>
    <t>CHEFER</t>
  </si>
  <si>
    <t>CARLOS ALBERTO ORTIZ BAEZ</t>
  </si>
  <si>
    <t>MARIA INES PEREZ PEÑA</t>
  </si>
  <si>
    <t>Estatus</t>
  </si>
  <si>
    <t>Nombre</t>
  </si>
  <si>
    <t>WENDY YOKASTA CABRERA CONTRERAS</t>
  </si>
  <si>
    <t>YOMARYS JIMENEZ GONZALEZ</t>
  </si>
  <si>
    <t>MARIO EMILIO FERNANDEZ CEPEDA</t>
  </si>
  <si>
    <t>ADMINISTRADOR BASE DE DATOS</t>
  </si>
  <si>
    <t>ANALISTA PRESUPUESTO</t>
  </si>
  <si>
    <t>DIVIINA ROSARIO BERNARD ESPINAL</t>
  </si>
  <si>
    <t>LUIS GUILLERMO SUED BAEZ</t>
  </si>
  <si>
    <t>AUXILIAR ADMINISTRATIVO</t>
  </si>
  <si>
    <t>JORGE LUIS BERIGUETE BARRIENTO</t>
  </si>
  <si>
    <t>MARIA ESTHER DE LA CRUZ AQUINO</t>
  </si>
  <si>
    <t>SARIELA SANCHEZ</t>
  </si>
  <si>
    <t>YANERYS JOSE DE LA CRUZ</t>
  </si>
  <si>
    <t>SOPORTE DE REDES Y COMUNICACIONES</t>
  </si>
  <si>
    <t>SANTIAGO ALMADA</t>
  </si>
  <si>
    <t>NANCY BETHANIA SILVERIO MEDINA</t>
  </si>
  <si>
    <t>JUANA ZOBEIDA ESCAÑO GUZMAN</t>
  </si>
  <si>
    <t>VICTORIA TAPIA PEREZ</t>
  </si>
  <si>
    <t>GISELLE MARIA RODRIGUEZ CANDELIER</t>
  </si>
  <si>
    <t>DESARROLLADOR DE SISTEMAS</t>
  </si>
  <si>
    <t>JOSE RAFAEL AQUINO BALBUENA</t>
  </si>
  <si>
    <t>DAQUEILIN ENCARNACION PEÑA</t>
  </si>
  <si>
    <t>SOMMER ANTONIO MENA SOSA</t>
  </si>
  <si>
    <t>JORGE LUIS HEREDIA MANCEBO</t>
  </si>
  <si>
    <t>GEORGE ALFREDO HILDALGO GENAO</t>
  </si>
  <si>
    <t>ENMANUEL ALBERTO DE LEON REYES</t>
  </si>
  <si>
    <t xml:space="preserve">ANALISTA DE METODOLOGIA </t>
  </si>
  <si>
    <t>RAFAEL EUDYMAR DIAZ ARAUJO</t>
  </si>
  <si>
    <t>TECNICO DE CONTABILIDAD</t>
  </si>
  <si>
    <t>EDDY FLOIRAN LANTIGUA SANCHEZ</t>
  </si>
  <si>
    <t>WENDY DEL PILAR BAEZ BURGOS DE QUEZ</t>
  </si>
  <si>
    <t>THEANY MARIE MAGO ACEVEDO</t>
  </si>
  <si>
    <t>TECNICO DE NOMINA</t>
  </si>
  <si>
    <t>LUIS MIGUEL SORIANO</t>
  </si>
  <si>
    <t>ZOLAINA CASTILLO PEREZ</t>
  </si>
  <si>
    <t>XIOMARA SEGURA</t>
  </si>
  <si>
    <t>DIVISION DE DISEÑO Y ANALISIS- ONE</t>
  </si>
  <si>
    <t>FARAH MICHELLE PAREDES VIERA</t>
  </si>
  <si>
    <t>ANNEURYS MARMOLEJOS CORDERO</t>
  </si>
  <si>
    <t>CLAUDIA RAFAELINA PELEGRIN GARCIA</t>
  </si>
  <si>
    <t>DIOMY ALEXANDRA PEREYRA MORA</t>
  </si>
  <si>
    <t>EDDI ALBERTO DIAZ DIAZ</t>
  </si>
  <si>
    <t>NOEMI ELUPINA BALCACER QUEZADA</t>
  </si>
  <si>
    <t>STARLIN TAVERAS MORETA</t>
  </si>
  <si>
    <t>MARIA ANDREINA CUEVAS AUGUISTEN</t>
  </si>
  <si>
    <t>EDDY ODALIX TEJEDA DIAZ</t>
  </si>
  <si>
    <t>MERCEDES REYES VICTORIANO</t>
  </si>
  <si>
    <t>PERIODO P</t>
  </si>
  <si>
    <t>PAOLA MINERVA FELIZ FELIZ</t>
  </si>
  <si>
    <t>ANA ELIZABETH RODRIGUEZ PEREZ</t>
  </si>
  <si>
    <t>GERMAN VALERIO ROSARIO MENDOZA</t>
  </si>
  <si>
    <t>ASESOR (A)</t>
  </si>
  <si>
    <t>MILAGROS SENA QUEZADA</t>
  </si>
  <si>
    <t>AUXILIAR ADMINISTRATIVO(A)</t>
  </si>
  <si>
    <t>PARALEGAL</t>
  </si>
  <si>
    <t>MERIBEL RAMOS CONCEPCION</t>
  </si>
  <si>
    <t>MIOSOTIS MERCELIA RIVAS PIÑA</t>
  </si>
  <si>
    <t>LAURA ALICIA FLORES VILLALOBOS</t>
  </si>
  <si>
    <t>GESTOR DE REDES SOCIALES</t>
  </si>
  <si>
    <t>TECNICO DE RECURSOS HUMANOS</t>
  </si>
  <si>
    <t>OFICIAL DE ACCESO A LA INFORMACION</t>
  </si>
  <si>
    <t>ANALISTA DE INVESTIGACIONES</t>
  </si>
  <si>
    <t>JUAN DE LA CRUZ RODRIGUEZ ABREU</t>
  </si>
  <si>
    <t>ANA VIRGINIA DE LEON GOMEZ</t>
  </si>
  <si>
    <t>ANDREA BAVESTRELLO DIAZ</t>
  </si>
  <si>
    <t>JUAN CARLOS SALAS SANCHEZ</t>
  </si>
  <si>
    <t>AUXILIAR ALMACEN Y SUMINSTR</t>
  </si>
  <si>
    <t>SANTIAGO ORTIZ SANTANA</t>
  </si>
  <si>
    <t>AYUDANTE MANTENIMINETO</t>
  </si>
  <si>
    <t>YASELY GONZALEZ MOREL</t>
  </si>
  <si>
    <t>TECNICO ADMINISTRATIVO</t>
  </si>
  <si>
    <t>DEPARTAMENTO DE COORDINACION EJECUTIVA DEL DESPACHO DE LA DIRECCION NACIONAL DE LA ONE - ONE</t>
  </si>
  <si>
    <t>VICTOR ARLEN ROMERO SOLER</t>
  </si>
  <si>
    <t>JOAN ALEXANDER GUERRERO CIRIACO</t>
  </si>
  <si>
    <t>JUNIOR DARIAN VARGAS ALMONTE</t>
  </si>
  <si>
    <t>DIVISIﾓN DE DESARROLLO INSTITUCIONAL YCALIDAD EN LA GESTION-ONE</t>
  </si>
  <si>
    <t>DEPARTAMENTO DE VINCULACIONES - ONE</t>
  </si>
  <si>
    <t>DIVISION DE COMUNICACIONES INTERNAS Y EXTERNAS ONE</t>
  </si>
  <si>
    <t>DIVISION DE DISEÑO Y PUBLICACIONES-ONE</t>
  </si>
  <si>
    <t>DIVISION DE RECLUTAMIENTO Y SELECCIÓN Y ORGANIZACIÓN DEL TRABAJO- ONE</t>
  </si>
  <si>
    <t>DIVISION DE EVALUACION DEL DESEMPEÑO Y CAPACITACION- ONE</t>
  </si>
  <si>
    <t>DIVISION DE RELACIONES LABORALES Y SOCIALES- ONE</t>
  </si>
  <si>
    <t>DEPARTAMENTO DE GEOESTADISTICAS- ONE</t>
  </si>
  <si>
    <t>DIVISION DE OPERACIONES GEOESTADISTICAS- ONE</t>
  </si>
  <si>
    <t>DEPARTAMENTO ADMINISTRATIVO- ONE</t>
  </si>
  <si>
    <t>KISSAYRI REYES MATEO</t>
  </si>
  <si>
    <t>CRISTIAN ANTONIO GUZMAN ROSARIO</t>
  </si>
  <si>
    <t>DEPARTAMENTO FINANCIERO- ONE</t>
  </si>
  <si>
    <t>DIVISION DE PRESUPUESTO- ONE</t>
  </si>
  <si>
    <t>DIVISION DE CONTABILIDAD- ONE</t>
  </si>
  <si>
    <t>DIRECCION DE TECNOLOGIAS DE LA INFORMACION Y COMUNICACION- ONE</t>
  </si>
  <si>
    <t>DIVISION DE ADMINISTRACION DE SERVICIOS TIC- ONE</t>
  </si>
  <si>
    <t>DEPARTAMENTO DE DESARROLLO E IMPLEMENTACION DE SISTEMAS- ONE</t>
  </si>
  <si>
    <t>DIVISION DE ADMINISTRACION DE SISTEMAS- ONE</t>
  </si>
  <si>
    <t>DIVISION DE ADMINISTRACION DE REDES Y COMUNICACIONES- ONE</t>
  </si>
  <si>
    <t>DEPARTAMENTO DE PROCESAMIENTO DE DATOS- ONE</t>
  </si>
  <si>
    <t>DIRECCION DE ESTADISTICAS DEMOGRAFICAS, SOCIALES Y AMBIENTALES- ONE</t>
  </si>
  <si>
    <t>DEPARTAMENTO DE ESTADISTICAS AMBIENTALES- ONE</t>
  </si>
  <si>
    <t>IVETTE CRUZ AYALA</t>
  </si>
  <si>
    <t>DEPARTAMENTO DE ESTADISTICAS DEMOGRAFICAS Y SOCIALES- ONE</t>
  </si>
  <si>
    <t>DIVISION DE ESTADISTICAS DEMOGRAFICAS- ONE</t>
  </si>
  <si>
    <t>DIVISION DE INDICES DE PRODUCCION-ONE</t>
  </si>
  <si>
    <t>DEPARTAMENTO DE ESTADISTICAS ESTRUCTURALES- ONE</t>
  </si>
  <si>
    <t>DIVISION DIRECTORIOS- ONE</t>
  </si>
  <si>
    <t>DIVISION ENCUESTA ACRIVIDAD ECONOMICA- ONE</t>
  </si>
  <si>
    <t>DEPARTAMENTO D ESTADISTICAS MACROECONOMICAS Y SECTORIALES- ONE</t>
  </si>
  <si>
    <t>DIVISION DE ESTADISTICAS DE COMERCIO EXTERIOR- ONE</t>
  </si>
  <si>
    <t>DIVISION DE ESTADISTICAS SECTORIALES- ONE- ONE</t>
  </si>
  <si>
    <t>YUMILCA  ALTAGRACIA MATOS MELO</t>
  </si>
  <si>
    <t>DEPARTAMENTO DE METODOLOGIA- ONE</t>
  </si>
  <si>
    <t>DEPARTAMENTO DE COORDINACION OFICINAS TERRITORIALES- ONE</t>
  </si>
  <si>
    <t xml:space="preserve">NORVIA LORENA MARTINEZ FERNANDEZ </t>
  </si>
  <si>
    <t>SEXO</t>
  </si>
  <si>
    <t>F</t>
  </si>
  <si>
    <t>M</t>
  </si>
  <si>
    <t>DAURIN MACKENLY PEREZ CONTRERAS</t>
  </si>
  <si>
    <t>HIRMINIA ERCIRA DOTEL SANCHEZ</t>
  </si>
  <si>
    <t xml:space="preserve">FIJO </t>
  </si>
  <si>
    <t>LIANNE LUCIA CRISTO PEREZ</t>
  </si>
  <si>
    <t xml:space="preserve">SUPERVISORA </t>
  </si>
  <si>
    <t xml:space="preserve">GUILLERMINA ELIZABETH ACEVEDO </t>
  </si>
  <si>
    <t xml:space="preserve">OTTO ISAIAS ROJAS REYES </t>
  </si>
  <si>
    <t xml:space="preserve">ALEXANDER RAMIREZ ARAUJO </t>
  </si>
  <si>
    <t>TECNICO (A)</t>
  </si>
  <si>
    <t>MAGNOLIA ESTHER JEREZ MARMOLEJOS</t>
  </si>
  <si>
    <t>Mes de AGOSTO 2021</t>
  </si>
  <si>
    <t xml:space="preserve">LAURA JULISSA PEREYRA SENCION </t>
  </si>
  <si>
    <t xml:space="preserve">LONGINA MATEO VALDEZ </t>
  </si>
  <si>
    <r>
      <t>E</t>
    </r>
    <r>
      <rPr>
        <sz val="11"/>
        <color theme="1"/>
        <rFont val="Calibri"/>
        <family val="2"/>
        <scheme val="minor"/>
      </rPr>
      <t>NCARGADO</t>
    </r>
  </si>
  <si>
    <t xml:space="preserve">      F</t>
  </si>
  <si>
    <t>P. RUEBA</t>
  </si>
  <si>
    <t xml:space="preserve">JOSE MIGUEL NUÑEZ SOLANO </t>
  </si>
  <si>
    <t>P. PRUEBA</t>
  </si>
  <si>
    <t>DAMIEL MEJIA CARABALLO</t>
  </si>
  <si>
    <t xml:space="preserve">LEONEL SANLANTE CARRASCO </t>
  </si>
  <si>
    <t xml:space="preserve">ENCARGADO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</si>
</sst>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-&quot;$&quot;* #,##0.00_-;\-&quot;$&quot;* #,##0.00_-;_-&quot;$&quot;* &quot;-&quot;??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b/>
      <sz val="12"/>
      <color theme="1"/>
      <name val="Calibri"/>
      <family val="2"/>
      <scheme val="minor"/>
    </font>
    <font>
      <b/>
      <sz val="24"/>
      <color theme="0"/>
      <name val="Arial"/>
      <family val="2"/>
    </font>
    <font>
      <b/>
      <sz val="18"/>
      <color theme="0"/>
      <name val="Arial"/>
      <family val="2"/>
    </font>
    <font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87">
    <xf numFmtId="0" fontId="0" fillId="0" borderId="0" xfId="0"/>
    <xf numFmtId="4" fontId="0" fillId="0" borderId="0" xfId="0" applyNumberFormat="1"/>
    <xf numFmtId="0" fontId="16" fillId="0" borderId="0" xfId="0" applyFont="1"/>
    <xf numFmtId="0" fontId="16" fillId="33" borderId="0" xfId="0" applyFont="1" applyFill="1"/>
    <xf numFmtId="4" fontId="16" fillId="33" borderId="0" xfId="0" applyNumberFormat="1" applyFont="1" applyFill="1"/>
    <xf numFmtId="0" fontId="0" fillId="0" borderId="0" xfId="0" applyFill="1"/>
    <xf numFmtId="0" fontId="16" fillId="0" borderId="0" xfId="0" applyFont="1" applyFill="1"/>
    <xf numFmtId="0" fontId="19" fillId="35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0" fillId="0" borderId="0" xfId="0" applyNumberFormat="1"/>
    <xf numFmtId="0" fontId="16" fillId="0" borderId="0" xfId="0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/>
    <xf numFmtId="4" fontId="0" fillId="0" borderId="0" xfId="0" applyNumberFormat="1" applyFont="1"/>
    <xf numFmtId="14" fontId="0" fillId="0" borderId="0" xfId="0" applyNumberFormat="1"/>
    <xf numFmtId="0" fontId="0" fillId="0" borderId="0" xfId="0" applyBorder="1" applyAlignment="1">
      <alignment horizontal="left" vertical="center"/>
    </xf>
    <xf numFmtId="0" fontId="0" fillId="0" borderId="0" xfId="0" applyNumberFormat="1" applyAlignment="1">
      <alignment horizontal="left"/>
    </xf>
    <xf numFmtId="14" fontId="0" fillId="0" borderId="0" xfId="0" applyNumberFormat="1" applyBorder="1" applyAlignment="1">
      <alignment horizontal="left" vertical="center"/>
    </xf>
    <xf numFmtId="14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Font="1" applyBorder="1" applyAlignment="1">
      <alignment horizontal="left" vertical="center"/>
    </xf>
    <xf numFmtId="0" fontId="0" fillId="0" borderId="0" xfId="0" applyAlignment="1">
      <alignment horizontal="left" vertical="center"/>
    </xf>
    <xf numFmtId="164" fontId="19" fillId="35" borderId="0" xfId="0" applyNumberFormat="1" applyFont="1" applyFill="1" applyAlignment="1">
      <alignment vertical="center"/>
    </xf>
    <xf numFmtId="0" fontId="16" fillId="0" borderId="0" xfId="0" applyFont="1" applyAlignment="1">
      <alignment horizontal="left" vertical="center"/>
    </xf>
    <xf numFmtId="0" fontId="16" fillId="37" borderId="0" xfId="0" applyFont="1" applyFill="1"/>
    <xf numFmtId="4" fontId="16" fillId="37" borderId="0" xfId="0" applyNumberFormat="1" applyFont="1" applyFill="1"/>
    <xf numFmtId="0" fontId="0" fillId="37" borderId="0" xfId="0" applyFill="1"/>
    <xf numFmtId="0" fontId="0" fillId="37" borderId="0" xfId="0" applyFill="1" applyBorder="1" applyAlignment="1">
      <alignment horizontal="left" vertical="center"/>
    </xf>
    <xf numFmtId="0" fontId="22" fillId="0" borderId="0" xfId="0" applyFont="1" applyFill="1"/>
    <xf numFmtId="4" fontId="0" fillId="0" borderId="0" xfId="0" applyNumberFormat="1" applyFill="1"/>
    <xf numFmtId="0" fontId="16" fillId="0" borderId="0" xfId="0" applyFont="1" applyFill="1" applyAlignment="1">
      <alignment horizontal="left" vertical="center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16" fillId="33" borderId="0" xfId="0" applyFont="1" applyFill="1" applyAlignment="1">
      <alignment horizontal="center"/>
    </xf>
    <xf numFmtId="0" fontId="16" fillId="37" borderId="0" xfId="0" applyFont="1" applyFill="1" applyAlignment="1">
      <alignment horizontal="center"/>
    </xf>
    <xf numFmtId="0" fontId="16" fillId="0" borderId="0" xfId="0" applyFont="1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0" fillId="0" borderId="0" xfId="0" applyFill="1" applyAlignment="1">
      <alignment horizontal="center"/>
    </xf>
    <xf numFmtId="0" fontId="16" fillId="0" borderId="0" xfId="0" applyFont="1" applyFill="1" applyAlignment="1">
      <alignment horizontal="center"/>
    </xf>
    <xf numFmtId="0" fontId="19" fillId="35" borderId="0" xfId="0" applyFont="1" applyFill="1" applyAlignment="1">
      <alignment horizontal="center"/>
    </xf>
    <xf numFmtId="0" fontId="19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22" fillId="37" borderId="0" xfId="0" applyFont="1" applyFill="1"/>
    <xf numFmtId="0" fontId="22" fillId="37" borderId="0" xfId="0" applyFont="1" applyFill="1" applyAlignment="1">
      <alignment horizontal="center"/>
    </xf>
    <xf numFmtId="4" fontId="22" fillId="37" borderId="0" xfId="0" applyNumberFormat="1" applyFont="1" applyFill="1"/>
    <xf numFmtId="0" fontId="0" fillId="0" borderId="0" xfId="0" applyFont="1" applyFill="1" applyBorder="1" applyAlignment="1">
      <alignment horizontal="left" vertical="center"/>
    </xf>
    <xf numFmtId="0" fontId="16" fillId="0" borderId="0" xfId="0" applyFont="1" applyAlignment="1">
      <alignment horizontal="left" vertical="center"/>
    </xf>
    <xf numFmtId="4" fontId="22" fillId="0" borderId="0" xfId="0" applyNumberFormat="1" applyFont="1" applyFill="1"/>
    <xf numFmtId="4" fontId="16" fillId="0" borderId="0" xfId="0" applyNumberFormat="1" applyFont="1" applyFill="1"/>
    <xf numFmtId="0" fontId="22" fillId="0" borderId="0" xfId="0" applyFont="1"/>
    <xf numFmtId="0" fontId="22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43" fontId="1" fillId="0" borderId="0" xfId="1" applyFont="1" applyAlignment="1">
      <alignment horizontal="left" vertical="center"/>
    </xf>
    <xf numFmtId="43" fontId="0" fillId="0" borderId="0" xfId="1" applyFont="1" applyAlignment="1">
      <alignment vertical="center"/>
    </xf>
    <xf numFmtId="43" fontId="0" fillId="0" borderId="0" xfId="1" applyFont="1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center"/>
    </xf>
    <xf numFmtId="43" fontId="0" fillId="0" borderId="0" xfId="1" applyFont="1" applyAlignment="1">
      <alignment horizontal="right" vertical="center"/>
    </xf>
    <xf numFmtId="0" fontId="0" fillId="0" borderId="0" xfId="0" applyFont="1" applyBorder="1" applyAlignment="1">
      <alignment horizontal="center" vertical="center"/>
    </xf>
    <xf numFmtId="43" fontId="0" fillId="0" borderId="0" xfId="1" applyFont="1" applyBorder="1" applyAlignment="1">
      <alignment horizontal="right" vertical="center"/>
    </xf>
    <xf numFmtId="43" fontId="0" fillId="0" borderId="0" xfId="1" applyFont="1" applyBorder="1" applyAlignment="1">
      <alignment horizontal="center" vertical="center"/>
    </xf>
    <xf numFmtId="0" fontId="16" fillId="0" borderId="0" xfId="0" applyFont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7" fillId="36" borderId="19" xfId="0" applyFont="1" applyFill="1" applyBorder="1" applyAlignment="1">
      <alignment horizontal="center"/>
    </xf>
    <xf numFmtId="0" fontId="17" fillId="36" borderId="20" xfId="0" applyFont="1" applyFill="1" applyBorder="1" applyAlignment="1">
      <alignment horizontal="center"/>
    </xf>
    <xf numFmtId="0" fontId="17" fillId="36" borderId="21" xfId="0" applyFont="1" applyFill="1" applyBorder="1" applyAlignment="1">
      <alignment horizont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 wrapText="1"/>
    </xf>
    <xf numFmtId="43" fontId="18" fillId="34" borderId="17" xfId="1" applyFont="1" applyFill="1" applyBorder="1" applyAlignment="1">
      <alignment horizontal="center" vertic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800100</xdr:colOff>
      <xdr:row>0</xdr:row>
      <xdr:rowOff>152400</xdr:rowOff>
    </xdr:from>
    <xdr:to>
      <xdr:col>0</xdr:col>
      <xdr:colOff>2209800</xdr:colOff>
      <xdr:row>5</xdr:row>
      <xdr:rowOff>17124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00100" y="152400"/>
          <a:ext cx="1409700" cy="143770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8</xdr:col>
      <xdr:colOff>1609724</xdr:colOff>
      <xdr:row>1</xdr:row>
      <xdr:rowOff>14287</xdr:rowOff>
    </xdr:from>
    <xdr:to>
      <xdr:col>10</xdr:col>
      <xdr:colOff>595929</xdr:colOff>
      <xdr:row>4</xdr:row>
      <xdr:rowOff>250118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859374" y="204787"/>
          <a:ext cx="2567605" cy="1318959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89286</xdr:colOff>
      <xdr:row>519</xdr:row>
      <xdr:rowOff>18816</xdr:rowOff>
    </xdr:from>
    <xdr:to>
      <xdr:col>8</xdr:col>
      <xdr:colOff>420331</xdr:colOff>
      <xdr:row>541</xdr:row>
      <xdr:rowOff>83056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661411" y="117604941"/>
          <a:ext cx="11602652" cy="42552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521"/>
  <sheetViews>
    <sheetView tabSelected="1" topLeftCell="A320" zoomScale="60" zoomScaleNormal="60" zoomScaleSheetLayoutView="75" zoomScalePageLayoutView="40" workbookViewId="0">
      <selection activeCell="A502" sqref="A502:A503"/>
    </sheetView>
  </sheetViews>
  <sheetFormatPr baseColWidth="10" defaultRowHeight="15" x14ac:dyDescent="0.25"/>
  <cols>
    <col min="1" max="1" width="51.85546875" customWidth="1"/>
    <col min="2" max="2" width="39.85546875" customWidth="1"/>
    <col min="3" max="3" width="8.140625" style="33" customWidth="1"/>
    <col min="4" max="4" width="15.140625" customWidth="1"/>
    <col min="5" max="5" width="26.140625" style="1" customWidth="1"/>
    <col min="6" max="6" width="22" style="1" customWidth="1"/>
    <col min="7" max="7" width="22.85546875" style="1" customWidth="1"/>
    <col min="8" max="8" width="23.7109375" style="1" customWidth="1"/>
    <col min="9" max="9" width="23" style="1" customWidth="1"/>
    <col min="10" max="10" width="26.7109375" style="1" customWidth="1"/>
    <col min="11" max="11" width="25.140625" style="1" customWidth="1"/>
    <col min="12" max="126" width="11.42578125" style="5"/>
  </cols>
  <sheetData>
    <row r="1" spans="1:126" x14ac:dyDescent="0.25">
      <c r="A1" s="66"/>
      <c r="B1" s="67"/>
      <c r="C1" s="67"/>
      <c r="D1" s="67"/>
      <c r="E1" s="67"/>
      <c r="F1" s="67"/>
      <c r="G1" s="67"/>
      <c r="H1" s="67"/>
      <c r="I1" s="67"/>
      <c r="J1" s="67"/>
      <c r="K1" s="68"/>
    </row>
    <row r="2" spans="1:126" ht="30" x14ac:dyDescent="0.4">
      <c r="A2" s="69" t="s">
        <v>310</v>
      </c>
      <c r="B2" s="70"/>
      <c r="C2" s="70"/>
      <c r="D2" s="70"/>
      <c r="E2" s="70"/>
      <c r="F2" s="70"/>
      <c r="G2" s="70"/>
      <c r="H2" s="70"/>
      <c r="I2" s="70"/>
      <c r="J2" s="70"/>
      <c r="K2" s="71"/>
    </row>
    <row r="3" spans="1:126" ht="30" x14ac:dyDescent="0.4">
      <c r="A3" s="69" t="s">
        <v>266</v>
      </c>
      <c r="B3" s="70"/>
      <c r="C3" s="70"/>
      <c r="D3" s="70"/>
      <c r="E3" s="70"/>
      <c r="F3" s="70"/>
      <c r="G3" s="70"/>
      <c r="H3" s="70"/>
      <c r="I3" s="70"/>
      <c r="J3" s="70"/>
      <c r="K3" s="71"/>
    </row>
    <row r="4" spans="1:126" ht="23.25" x14ac:dyDescent="0.35">
      <c r="A4" s="72" t="s">
        <v>267</v>
      </c>
      <c r="B4" s="73"/>
      <c r="C4" s="73"/>
      <c r="D4" s="73"/>
      <c r="E4" s="73"/>
      <c r="F4" s="73"/>
      <c r="G4" s="73"/>
      <c r="H4" s="73"/>
      <c r="I4" s="73"/>
      <c r="J4" s="73"/>
      <c r="K4" s="74"/>
    </row>
    <row r="5" spans="1:126" ht="23.25" x14ac:dyDescent="0.35">
      <c r="A5" s="72" t="s">
        <v>268</v>
      </c>
      <c r="B5" s="73"/>
      <c r="C5" s="73"/>
      <c r="D5" s="73"/>
      <c r="E5" s="73"/>
      <c r="F5" s="73"/>
      <c r="G5" s="73"/>
      <c r="H5" s="73"/>
      <c r="I5" s="73"/>
      <c r="J5" s="73"/>
      <c r="K5" s="74"/>
    </row>
    <row r="6" spans="1:126" ht="24" thickBot="1" x14ac:dyDescent="0.4">
      <c r="A6" s="72" t="s">
        <v>534</v>
      </c>
      <c r="B6" s="73"/>
      <c r="C6" s="73"/>
      <c r="D6" s="73"/>
      <c r="E6" s="73"/>
      <c r="F6" s="73"/>
      <c r="G6" s="73"/>
      <c r="H6" s="73"/>
      <c r="I6" s="73"/>
      <c r="J6" s="73"/>
      <c r="K6" s="74"/>
    </row>
    <row r="7" spans="1:126" x14ac:dyDescent="0.25">
      <c r="A7" s="75" t="s">
        <v>409</v>
      </c>
      <c r="B7" s="77" t="s">
        <v>0</v>
      </c>
      <c r="C7" s="77" t="s">
        <v>521</v>
      </c>
      <c r="D7" s="85" t="s">
        <v>408</v>
      </c>
      <c r="E7" s="79" t="s">
        <v>264</v>
      </c>
      <c r="F7" s="81" t="s">
        <v>1</v>
      </c>
      <c r="G7" s="79" t="s">
        <v>2</v>
      </c>
      <c r="H7" s="81" t="s">
        <v>3</v>
      </c>
      <c r="I7" s="79" t="s">
        <v>4</v>
      </c>
      <c r="J7" s="79" t="s">
        <v>5</v>
      </c>
      <c r="K7" s="83" t="s">
        <v>6</v>
      </c>
    </row>
    <row r="8" spans="1:126" ht="15.75" thickBot="1" x14ac:dyDescent="0.3">
      <c r="A8" s="76"/>
      <c r="B8" s="78"/>
      <c r="C8" s="78"/>
      <c r="D8" s="86"/>
      <c r="E8" s="80"/>
      <c r="F8" s="82"/>
      <c r="G8" s="80"/>
      <c r="H8" s="82"/>
      <c r="I8" s="80"/>
      <c r="J8" s="80"/>
      <c r="K8" s="84"/>
    </row>
    <row r="10" spans="1:126" x14ac:dyDescent="0.25">
      <c r="A10" s="64" t="s">
        <v>7</v>
      </c>
      <c r="B10" s="64"/>
      <c r="C10" s="64"/>
      <c r="D10" s="64"/>
      <c r="E10" s="64"/>
      <c r="F10" s="64"/>
      <c r="G10" s="64"/>
      <c r="H10" s="64"/>
      <c r="I10" s="64"/>
      <c r="J10" s="64"/>
      <c r="K10" s="64"/>
    </row>
    <row r="11" spans="1:126" x14ac:dyDescent="0.25">
      <c r="A11" s="28" t="s">
        <v>280</v>
      </c>
      <c r="B11" t="s">
        <v>460</v>
      </c>
      <c r="C11" s="33" t="s">
        <v>522</v>
      </c>
      <c r="D11" t="s">
        <v>340</v>
      </c>
      <c r="E11" s="1">
        <v>110000</v>
      </c>
      <c r="F11" s="1">
        <f>E11*0.0287</f>
        <v>3157</v>
      </c>
      <c r="G11" s="1">
        <v>14457.62</v>
      </c>
      <c r="H11" s="31">
        <f>E11*0.0304</f>
        <v>3344</v>
      </c>
      <c r="I11" s="1">
        <v>25</v>
      </c>
      <c r="J11" s="1">
        <f>F11+G11+H11+I11</f>
        <v>20983.62</v>
      </c>
      <c r="K11" s="1">
        <f>E11-J11</f>
        <v>89016.38</v>
      </c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</row>
    <row r="12" spans="1:126" x14ac:dyDescent="0.25">
      <c r="A12" s="28" t="s">
        <v>245</v>
      </c>
      <c r="B12" t="s">
        <v>246</v>
      </c>
      <c r="C12" s="33" t="s">
        <v>522</v>
      </c>
      <c r="D12" t="s">
        <v>340</v>
      </c>
      <c r="E12" s="1">
        <v>60000</v>
      </c>
      <c r="F12" s="1">
        <f>E12*0.0287</f>
        <v>1722</v>
      </c>
      <c r="G12" s="1">
        <v>3486.68</v>
      </c>
      <c r="H12" s="31">
        <f>E12*0.0304</f>
        <v>1824</v>
      </c>
      <c r="I12" s="1">
        <v>2355</v>
      </c>
      <c r="J12" s="1">
        <f>F12+G12+H12+I12</f>
        <v>9387.68</v>
      </c>
      <c r="K12" s="1">
        <f>E12-J12</f>
        <v>50612.32</v>
      </c>
    </row>
    <row r="13" spans="1:126" x14ac:dyDescent="0.25">
      <c r="A13" s="28" t="s">
        <v>11</v>
      </c>
      <c r="B13" t="s">
        <v>10</v>
      </c>
      <c r="C13" s="33" t="s">
        <v>522</v>
      </c>
      <c r="D13" t="s">
        <v>337</v>
      </c>
      <c r="E13" s="1">
        <v>71000</v>
      </c>
      <c r="F13" s="1">
        <f>E13*0.0287</f>
        <v>2037.7</v>
      </c>
      <c r="G13" s="1">
        <v>4842.58</v>
      </c>
      <c r="H13" s="31">
        <f t="shared" ref="H13:H15" si="0">E13*0.0304</f>
        <v>2158.4</v>
      </c>
      <c r="I13" s="1">
        <v>3987.86</v>
      </c>
      <c r="J13" s="1">
        <f t="shared" ref="J13:J16" si="1">F13+G13+H13+I13</f>
        <v>13026.54</v>
      </c>
      <c r="K13" s="1">
        <f t="shared" ref="K13:K16" si="2">E13-J13</f>
        <v>57973.46</v>
      </c>
    </row>
    <row r="14" spans="1:126" x14ac:dyDescent="0.25">
      <c r="A14" s="28" t="s">
        <v>311</v>
      </c>
      <c r="B14" t="s">
        <v>460</v>
      </c>
      <c r="C14" s="33" t="s">
        <v>522</v>
      </c>
      <c r="D14" t="s">
        <v>340</v>
      </c>
      <c r="E14" s="1">
        <v>133000</v>
      </c>
      <c r="F14" s="1">
        <f t="shared" ref="F14" si="3">E14*0.0287</f>
        <v>3817.1</v>
      </c>
      <c r="G14" s="1">
        <v>19570.259999999998</v>
      </c>
      <c r="H14" s="31">
        <v>4043.2</v>
      </c>
      <c r="I14" s="1">
        <v>1215.1199999999999</v>
      </c>
      <c r="J14" s="1">
        <v>28645.68</v>
      </c>
      <c r="K14" s="1">
        <f>E14-J14</f>
        <v>104354.32</v>
      </c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</row>
    <row r="15" spans="1:126" x14ac:dyDescent="0.25">
      <c r="A15" s="28" t="s">
        <v>365</v>
      </c>
      <c r="B15" s="11" t="s">
        <v>274</v>
      </c>
      <c r="C15" s="34" t="s">
        <v>523</v>
      </c>
      <c r="D15" t="s">
        <v>340</v>
      </c>
      <c r="E15" s="1">
        <v>23000</v>
      </c>
      <c r="F15" s="1">
        <f t="shared" ref="F15" si="4">E15*0.0287</f>
        <v>660.1</v>
      </c>
      <c r="G15" s="1">
        <v>0</v>
      </c>
      <c r="H15" s="31">
        <f t="shared" si="0"/>
        <v>699.2</v>
      </c>
      <c r="I15" s="1">
        <v>1527.5</v>
      </c>
      <c r="J15" s="1">
        <v>2886.8</v>
      </c>
      <c r="K15" s="1">
        <f>+E15-J15</f>
        <v>20113.2</v>
      </c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</row>
    <row r="16" spans="1:126" x14ac:dyDescent="0.25">
      <c r="A16" s="28" t="s">
        <v>465</v>
      </c>
      <c r="B16" t="s">
        <v>12</v>
      </c>
      <c r="C16" s="34" t="s">
        <v>522</v>
      </c>
      <c r="D16" t="s">
        <v>340</v>
      </c>
      <c r="E16" s="1">
        <v>240000</v>
      </c>
      <c r="F16" s="1">
        <v>6888</v>
      </c>
      <c r="G16" s="1">
        <v>45675.27</v>
      </c>
      <c r="H16" s="31">
        <v>4742.3999999999996</v>
      </c>
      <c r="I16" s="1">
        <v>2991.67</v>
      </c>
      <c r="J16" s="1">
        <f t="shared" si="1"/>
        <v>60297.34</v>
      </c>
      <c r="K16" s="1">
        <f t="shared" si="2"/>
        <v>179702.66</v>
      </c>
    </row>
    <row r="17" spans="1:126" x14ac:dyDescent="0.25">
      <c r="A17" s="28" t="s">
        <v>471</v>
      </c>
      <c r="B17" t="s">
        <v>104</v>
      </c>
      <c r="C17" s="34" t="s">
        <v>523</v>
      </c>
      <c r="D17" t="s">
        <v>340</v>
      </c>
      <c r="E17" s="1">
        <v>36000</v>
      </c>
      <c r="F17" s="1">
        <v>1033.2</v>
      </c>
      <c r="G17" s="1">
        <v>0</v>
      </c>
      <c r="H17" s="31">
        <v>1094.4000000000001</v>
      </c>
      <c r="I17" s="1">
        <v>25</v>
      </c>
      <c r="J17" s="1">
        <f>F17+G17+H17+I17</f>
        <v>2152.6</v>
      </c>
      <c r="K17" s="1">
        <f>E17-J17</f>
        <v>33847.4</v>
      </c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</row>
    <row r="18" spans="1:126" x14ac:dyDescent="0.25">
      <c r="A18" s="28" t="s">
        <v>472</v>
      </c>
      <c r="B18" t="s">
        <v>460</v>
      </c>
      <c r="C18" s="34" t="s">
        <v>522</v>
      </c>
      <c r="D18" t="s">
        <v>340</v>
      </c>
      <c r="E18" s="1">
        <v>80000</v>
      </c>
      <c r="F18" s="1">
        <v>2296</v>
      </c>
      <c r="G18" s="1">
        <v>7400.87</v>
      </c>
      <c r="H18" s="31">
        <v>2432</v>
      </c>
      <c r="I18" s="1">
        <v>187</v>
      </c>
      <c r="J18" s="1">
        <f t="shared" ref="J18:J20" si="5">F18+G18+H18+I18</f>
        <v>12315.87</v>
      </c>
      <c r="K18" s="1">
        <f t="shared" ref="K18:K20" si="6">E18-J18</f>
        <v>67684.13</v>
      </c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</row>
    <row r="19" spans="1:126" x14ac:dyDescent="0.25">
      <c r="A19" s="28" t="s">
        <v>37</v>
      </c>
      <c r="B19" t="s">
        <v>460</v>
      </c>
      <c r="C19" s="34" t="s">
        <v>523</v>
      </c>
      <c r="D19" t="s">
        <v>340</v>
      </c>
      <c r="E19" s="1">
        <v>165000</v>
      </c>
      <c r="F19" s="1">
        <f>E19*0.0287</f>
        <v>4735.5</v>
      </c>
      <c r="G19" s="1">
        <v>27463.39</v>
      </c>
      <c r="H19" s="31">
        <v>4742.3999999999996</v>
      </c>
      <c r="I19" s="1">
        <v>25</v>
      </c>
      <c r="J19" s="1">
        <f t="shared" si="5"/>
        <v>36966.29</v>
      </c>
      <c r="K19" s="1">
        <f t="shared" si="6"/>
        <v>128033.71</v>
      </c>
    </row>
    <row r="20" spans="1:126" x14ac:dyDescent="0.25">
      <c r="A20" s="28" t="s">
        <v>275</v>
      </c>
      <c r="B20" t="s">
        <v>274</v>
      </c>
      <c r="C20" s="34" t="s">
        <v>523</v>
      </c>
      <c r="D20" t="s">
        <v>340</v>
      </c>
      <c r="E20" s="1">
        <v>26250</v>
      </c>
      <c r="F20" s="1">
        <f t="shared" ref="F20" si="7">E20*0.0287</f>
        <v>753.38</v>
      </c>
      <c r="G20" s="1">
        <v>0</v>
      </c>
      <c r="H20" s="31">
        <v>798</v>
      </c>
      <c r="I20" s="1">
        <v>1153.67</v>
      </c>
      <c r="J20" s="1">
        <f t="shared" si="5"/>
        <v>2705.05</v>
      </c>
      <c r="K20" s="1">
        <f t="shared" si="6"/>
        <v>23544.95</v>
      </c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</row>
    <row r="21" spans="1:126" x14ac:dyDescent="0.25">
      <c r="A21" s="28" t="s">
        <v>33</v>
      </c>
      <c r="B21" t="s">
        <v>469</v>
      </c>
      <c r="C21" s="34" t="s">
        <v>522</v>
      </c>
      <c r="D21" t="s">
        <v>337</v>
      </c>
      <c r="E21" s="1">
        <v>56000</v>
      </c>
      <c r="F21" s="1">
        <f t="shared" ref="F21" si="8">E21*0.0287</f>
        <v>1607.2</v>
      </c>
      <c r="G21" s="1">
        <v>2733.96</v>
      </c>
      <c r="H21" s="31">
        <f t="shared" ref="H21" si="9">E21*0.0304</f>
        <v>1702.4</v>
      </c>
      <c r="I21" s="1">
        <v>287</v>
      </c>
      <c r="J21" s="1">
        <f t="shared" ref="J21" si="10">+F21+G21+H21+I21</f>
        <v>6330.56</v>
      </c>
      <c r="K21" s="1">
        <f>E21-J21</f>
        <v>49669.440000000002</v>
      </c>
    </row>
    <row r="22" spans="1:126" x14ac:dyDescent="0.25">
      <c r="A22" s="28" t="s">
        <v>481</v>
      </c>
      <c r="B22" t="s">
        <v>460</v>
      </c>
      <c r="C22" s="34" t="s">
        <v>523</v>
      </c>
      <c r="D22" t="s">
        <v>340</v>
      </c>
      <c r="E22" s="1">
        <v>165000</v>
      </c>
      <c r="F22" s="1">
        <v>4735.5</v>
      </c>
      <c r="G22" s="1">
        <v>27463.39</v>
      </c>
      <c r="H22" s="31">
        <v>4742.3999999999996</v>
      </c>
      <c r="I22" s="1">
        <v>25</v>
      </c>
      <c r="J22" s="1">
        <v>36966.29</v>
      </c>
      <c r="K22" s="1">
        <f>+E22-J22</f>
        <v>128033.71</v>
      </c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</row>
    <row r="23" spans="1:126" x14ac:dyDescent="0.25">
      <c r="A23" s="28" t="s">
        <v>482</v>
      </c>
      <c r="B23" t="s">
        <v>460</v>
      </c>
      <c r="C23" s="34" t="s">
        <v>523</v>
      </c>
      <c r="D23" t="s">
        <v>340</v>
      </c>
      <c r="E23" s="1">
        <v>175000</v>
      </c>
      <c r="F23" s="1">
        <v>5022.5</v>
      </c>
      <c r="G23" s="1">
        <v>29891.64</v>
      </c>
      <c r="H23" s="31">
        <v>4742.3999999999996</v>
      </c>
      <c r="I23" s="1">
        <v>25</v>
      </c>
      <c r="J23" s="1">
        <f t="shared" ref="J23" si="11">F23+G23+H23+I23</f>
        <v>39681.54</v>
      </c>
      <c r="K23" s="1">
        <f>E23-J23</f>
        <v>135318.46</v>
      </c>
    </row>
    <row r="24" spans="1:126" x14ac:dyDescent="0.25">
      <c r="A24" s="28" t="s">
        <v>483</v>
      </c>
      <c r="B24" t="s">
        <v>460</v>
      </c>
      <c r="C24" s="34" t="s">
        <v>523</v>
      </c>
      <c r="D24" t="s">
        <v>340</v>
      </c>
      <c r="E24" s="1">
        <v>125000</v>
      </c>
      <c r="F24" s="1">
        <v>3587.5</v>
      </c>
      <c r="G24" s="1">
        <v>17985.990000000002</v>
      </c>
      <c r="H24" s="31">
        <v>3800</v>
      </c>
      <c r="I24" s="1">
        <v>25</v>
      </c>
      <c r="J24" s="1">
        <f>F24+G24+H24+I24</f>
        <v>25398.49</v>
      </c>
      <c r="K24" s="1">
        <f>E24-J24</f>
        <v>99601.51</v>
      </c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</row>
    <row r="25" spans="1:126" x14ac:dyDescent="0.25">
      <c r="A25" s="28" t="s">
        <v>524</v>
      </c>
      <c r="B25" t="s">
        <v>460</v>
      </c>
      <c r="C25" s="34" t="s">
        <v>523</v>
      </c>
      <c r="D25" t="s">
        <v>340</v>
      </c>
      <c r="E25" s="1">
        <v>91000</v>
      </c>
      <c r="F25" s="1">
        <v>2611.6999999999998</v>
      </c>
      <c r="G25" s="1">
        <v>9988.34</v>
      </c>
      <c r="H25" s="31">
        <v>2766.4</v>
      </c>
      <c r="I25" s="1">
        <v>25</v>
      </c>
      <c r="J25" s="1">
        <v>15391.44</v>
      </c>
      <c r="K25" s="1">
        <f>E25-J25</f>
        <v>75608.56</v>
      </c>
      <c r="L25"/>
      <c r="M25"/>
      <c r="N25"/>
      <c r="O25"/>
      <c r="P2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</row>
    <row r="26" spans="1:126" x14ac:dyDescent="0.25">
      <c r="A26" s="3" t="s">
        <v>13</v>
      </c>
      <c r="B26" s="3">
        <v>15</v>
      </c>
      <c r="C26" s="35"/>
      <c r="D26" s="3"/>
      <c r="E26" s="4">
        <f>SUM(E11:E25)</f>
        <v>1556250</v>
      </c>
      <c r="F26" s="4">
        <f>SUM(F11:F25)</f>
        <v>44664.38</v>
      </c>
      <c r="G26" s="4">
        <f>SUM(G11:G25)</f>
        <v>210959.99</v>
      </c>
      <c r="H26" s="4">
        <f>SUM(H11:H25)</f>
        <v>43631.6</v>
      </c>
      <c r="I26" s="4">
        <f>SUM(I11:I25)</f>
        <v>13879.82</v>
      </c>
      <c r="J26" s="4">
        <f>SUM(J11:J24)+J25</f>
        <v>313135.78999999998</v>
      </c>
      <c r="K26" s="4">
        <f>SUM(K11:K24)+K25</f>
        <v>1243114.21</v>
      </c>
    </row>
    <row r="27" spans="1:126" s="28" customFormat="1" x14ac:dyDescent="0.25">
      <c r="A27" s="26"/>
      <c r="B27" s="26"/>
      <c r="C27" s="36"/>
      <c r="D27" s="26"/>
      <c r="E27" s="27"/>
      <c r="F27" s="27"/>
      <c r="G27" s="27"/>
      <c r="H27" s="27"/>
      <c r="I27" s="27"/>
      <c r="J27" s="27"/>
      <c r="K27" s="27"/>
    </row>
    <row r="28" spans="1:126" x14ac:dyDescent="0.25">
      <c r="A28" s="64" t="s">
        <v>34</v>
      </c>
      <c r="B28" s="64"/>
      <c r="C28" s="64"/>
      <c r="D28" s="64"/>
      <c r="E28" s="64"/>
      <c r="F28" s="64"/>
      <c r="G28" s="64"/>
      <c r="H28" s="64"/>
      <c r="I28" s="64"/>
      <c r="J28" s="64"/>
      <c r="K28" s="64"/>
    </row>
    <row r="29" spans="1:126" x14ac:dyDescent="0.25">
      <c r="A29" t="s">
        <v>23</v>
      </c>
      <c r="B29" t="s">
        <v>20</v>
      </c>
      <c r="C29" s="33" t="s">
        <v>522</v>
      </c>
      <c r="D29" t="s">
        <v>337</v>
      </c>
      <c r="E29" s="1">
        <v>45000</v>
      </c>
      <c r="F29" s="1">
        <f t="shared" ref="F29:F31" si="12">E29*0.0287</f>
        <v>1291.5</v>
      </c>
      <c r="G29" s="1">
        <v>969.81</v>
      </c>
      <c r="H29" s="1">
        <f t="shared" ref="H29:H31" si="13">E29*0.0304</f>
        <v>1368</v>
      </c>
      <c r="I29" s="1">
        <v>2267.62</v>
      </c>
      <c r="J29" s="1">
        <f t="shared" ref="J29:J31" si="14">F29+G29+H29+I29</f>
        <v>5896.93</v>
      </c>
      <c r="K29" s="1">
        <f t="shared" ref="K29:K31" si="15">E29-J29</f>
        <v>39103.07</v>
      </c>
    </row>
    <row r="30" spans="1:126" x14ac:dyDescent="0.25">
      <c r="A30" t="s">
        <v>464</v>
      </c>
      <c r="B30" t="s">
        <v>463</v>
      </c>
      <c r="C30" s="33" t="s">
        <v>522</v>
      </c>
      <c r="D30" t="s">
        <v>340</v>
      </c>
      <c r="E30" s="1">
        <v>23500</v>
      </c>
      <c r="F30" s="1">
        <f t="shared" ref="F30" si="16">E30*0.0287</f>
        <v>674.45</v>
      </c>
      <c r="G30" s="1">
        <v>0</v>
      </c>
      <c r="H30" s="1">
        <f t="shared" ref="H30" si="17">E30*0.0304</f>
        <v>714.4</v>
      </c>
      <c r="I30" s="1">
        <v>25</v>
      </c>
      <c r="J30" s="1">
        <f t="shared" ref="J30" si="18">F30+G30+H30+I30</f>
        <v>1413.85</v>
      </c>
      <c r="K30" s="1">
        <f t="shared" ref="K30" si="19">E30-J30</f>
        <v>22086.15</v>
      </c>
    </row>
    <row r="31" spans="1:126" x14ac:dyDescent="0.25">
      <c r="A31" t="s">
        <v>35</v>
      </c>
      <c r="B31" t="s">
        <v>36</v>
      </c>
      <c r="C31" s="33" t="s">
        <v>522</v>
      </c>
      <c r="D31" t="s">
        <v>337</v>
      </c>
      <c r="E31" s="1">
        <v>46000</v>
      </c>
      <c r="F31" s="1">
        <f t="shared" si="12"/>
        <v>1320.2</v>
      </c>
      <c r="G31" s="1">
        <v>1289.46</v>
      </c>
      <c r="H31" s="1">
        <f t="shared" si="13"/>
        <v>1398.4</v>
      </c>
      <c r="I31" s="1">
        <v>377.5</v>
      </c>
      <c r="J31" s="1">
        <f t="shared" si="14"/>
        <v>4385.5600000000004</v>
      </c>
      <c r="K31" s="1">
        <f t="shared" si="15"/>
        <v>41614.44</v>
      </c>
    </row>
    <row r="32" spans="1:126" x14ac:dyDescent="0.25">
      <c r="A32" s="3" t="s">
        <v>13</v>
      </c>
      <c r="B32" s="3">
        <v>3</v>
      </c>
      <c r="C32" s="35"/>
      <c r="D32" s="3"/>
      <c r="E32" s="4">
        <f t="shared" ref="E32:K32" si="20">SUM(E29:E31)</f>
        <v>114500</v>
      </c>
      <c r="F32" s="4">
        <f t="shared" si="20"/>
        <v>3286.15</v>
      </c>
      <c r="G32" s="4">
        <f t="shared" si="20"/>
        <v>2259.27</v>
      </c>
      <c r="H32" s="4">
        <f t="shared" si="20"/>
        <v>3480.8</v>
      </c>
      <c r="I32" s="4">
        <f t="shared" si="20"/>
        <v>2670.12</v>
      </c>
      <c r="J32" s="4">
        <f t="shared" si="20"/>
        <v>11696.34</v>
      </c>
      <c r="K32" s="4">
        <f t="shared" si="20"/>
        <v>102803.66</v>
      </c>
    </row>
    <row r="33" spans="1:126" s="28" customFormat="1" x14ac:dyDescent="0.25">
      <c r="A33" s="26"/>
      <c r="B33" s="26"/>
      <c r="C33" s="36"/>
      <c r="D33" s="26"/>
      <c r="E33" s="27"/>
      <c r="F33" s="27"/>
      <c r="G33" s="27"/>
      <c r="H33" s="27"/>
      <c r="I33" s="27"/>
      <c r="J33" s="27"/>
      <c r="K33" s="27"/>
    </row>
    <row r="34" spans="1:126" x14ac:dyDescent="0.25">
      <c r="A34" s="64" t="s">
        <v>480</v>
      </c>
      <c r="B34" s="64"/>
      <c r="C34" s="64"/>
      <c r="D34" s="64"/>
      <c r="E34" s="64"/>
      <c r="F34" s="64"/>
      <c r="G34" s="64"/>
      <c r="H34" s="64"/>
      <c r="I34" s="64"/>
      <c r="J34" s="64"/>
      <c r="K34" s="64"/>
    </row>
    <row r="35" spans="1:126" x14ac:dyDescent="0.25">
      <c r="A35" t="s">
        <v>466</v>
      </c>
      <c r="B35" t="s">
        <v>18</v>
      </c>
      <c r="C35" s="33" t="s">
        <v>522</v>
      </c>
      <c r="D35" t="s">
        <v>340</v>
      </c>
      <c r="E35" s="1">
        <v>133000</v>
      </c>
      <c r="F35" s="1">
        <f>E35*0.0287</f>
        <v>3817.1</v>
      </c>
      <c r="G35" s="1">
        <v>19867.79</v>
      </c>
      <c r="H35" s="1">
        <f>E35*0.0304</f>
        <v>4043.2</v>
      </c>
      <c r="I35" s="1">
        <v>25</v>
      </c>
      <c r="J35" s="1">
        <f>F35+G35+H35+I35</f>
        <v>27753.09</v>
      </c>
      <c r="K35" s="1">
        <f>E35-J35</f>
        <v>105246.91</v>
      </c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</row>
    <row r="36" spans="1:126" x14ac:dyDescent="0.25">
      <c r="A36" s="3" t="s">
        <v>13</v>
      </c>
      <c r="B36" s="3">
        <v>1</v>
      </c>
      <c r="C36" s="35"/>
      <c r="D36" s="3"/>
      <c r="E36" s="4">
        <f>SUM(E35)</f>
        <v>133000</v>
      </c>
      <c r="F36" s="4">
        <f t="shared" ref="F36:K36" si="21">SUM(F35)</f>
        <v>3817.1</v>
      </c>
      <c r="G36" s="4">
        <f t="shared" si="21"/>
        <v>19867.79</v>
      </c>
      <c r="H36" s="4">
        <f t="shared" si="21"/>
        <v>4043.2</v>
      </c>
      <c r="I36" s="4">
        <f t="shared" si="21"/>
        <v>25</v>
      </c>
      <c r="J36" s="4">
        <f t="shared" si="21"/>
        <v>27753.09</v>
      </c>
      <c r="K36" s="4">
        <f t="shared" si="21"/>
        <v>105246.91</v>
      </c>
    </row>
    <row r="37" spans="1:126" s="28" customFormat="1" x14ac:dyDescent="0.25">
      <c r="A37" s="26"/>
      <c r="B37" s="26"/>
      <c r="C37" s="36"/>
      <c r="D37" s="26"/>
      <c r="E37" s="27"/>
      <c r="F37" s="27"/>
      <c r="G37" s="27"/>
      <c r="H37" s="27"/>
      <c r="I37" s="27"/>
      <c r="J37" s="27"/>
      <c r="K37" s="27"/>
    </row>
    <row r="38" spans="1:126" x14ac:dyDescent="0.25">
      <c r="A38" s="64" t="s">
        <v>19</v>
      </c>
      <c r="B38" s="64"/>
      <c r="C38" s="64"/>
      <c r="D38" s="64"/>
      <c r="E38" s="64"/>
      <c r="F38" s="64"/>
      <c r="G38" s="64"/>
      <c r="H38" s="64"/>
      <c r="I38" s="64"/>
      <c r="J38" s="64"/>
      <c r="K38" s="64"/>
    </row>
    <row r="39" spans="1:126" x14ac:dyDescent="0.25">
      <c r="A39" t="s">
        <v>21</v>
      </c>
      <c r="B39" t="s">
        <v>20</v>
      </c>
      <c r="C39" s="33" t="s">
        <v>522</v>
      </c>
      <c r="D39" t="s">
        <v>337</v>
      </c>
      <c r="E39" s="1">
        <v>36000</v>
      </c>
      <c r="F39" s="1">
        <f>E39*0.0287</f>
        <v>1033.2</v>
      </c>
      <c r="G39" s="1">
        <v>0</v>
      </c>
      <c r="H39" s="1">
        <f>E39*0.0304</f>
        <v>1094.4000000000001</v>
      </c>
      <c r="I39" s="1">
        <v>2657.74</v>
      </c>
      <c r="J39" s="1">
        <f>F39+G39+H39+I39</f>
        <v>4785.34</v>
      </c>
      <c r="K39" s="1">
        <f>E39-J39</f>
        <v>31214.66</v>
      </c>
    </row>
    <row r="40" spans="1:126" x14ac:dyDescent="0.25">
      <c r="A40" t="s">
        <v>269</v>
      </c>
      <c r="B40" t="s">
        <v>246</v>
      </c>
      <c r="C40" s="33" t="s">
        <v>522</v>
      </c>
      <c r="D40" t="s">
        <v>337</v>
      </c>
      <c r="E40" s="1">
        <v>41000</v>
      </c>
      <c r="F40" s="1">
        <f>E40*0.0287</f>
        <v>1176.7</v>
      </c>
      <c r="G40" s="1">
        <v>583.79</v>
      </c>
      <c r="H40" s="1">
        <f>E40*0.0304</f>
        <v>1246.4000000000001</v>
      </c>
      <c r="I40" s="1">
        <v>25</v>
      </c>
      <c r="J40" s="1">
        <f>F40+G40+H40+I40</f>
        <v>3031.89</v>
      </c>
      <c r="K40" s="1">
        <f>E40-J40</f>
        <v>37968.11</v>
      </c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</row>
    <row r="41" spans="1:126" x14ac:dyDescent="0.25">
      <c r="A41" s="3" t="s">
        <v>13</v>
      </c>
      <c r="B41" s="3">
        <v>2</v>
      </c>
      <c r="C41" s="35"/>
      <c r="D41" s="3"/>
      <c r="E41" s="4">
        <f t="shared" ref="E41:K41" si="22">SUM(E39:E40)</f>
        <v>77000</v>
      </c>
      <c r="F41" s="4">
        <f t="shared" si="22"/>
        <v>2209.9</v>
      </c>
      <c r="G41" s="4">
        <f t="shared" si="22"/>
        <v>583.79</v>
      </c>
      <c r="H41" s="4">
        <f t="shared" si="22"/>
        <v>2340.8000000000002</v>
      </c>
      <c r="I41" s="4">
        <f t="shared" si="22"/>
        <v>2682.74</v>
      </c>
      <c r="J41" s="4">
        <f t="shared" si="22"/>
        <v>7817.23</v>
      </c>
      <c r="K41" s="4">
        <f t="shared" si="22"/>
        <v>69182.77</v>
      </c>
    </row>
    <row r="42" spans="1:126" s="28" customFormat="1" x14ac:dyDescent="0.25">
      <c r="A42" s="26"/>
      <c r="B42" s="26"/>
      <c r="C42" s="36"/>
      <c r="D42" s="26"/>
      <c r="E42" s="27"/>
      <c r="F42" s="27"/>
      <c r="G42" s="27"/>
      <c r="H42" s="27"/>
      <c r="I42" s="27"/>
      <c r="J42" s="27"/>
      <c r="K42" s="27"/>
    </row>
    <row r="43" spans="1:126" x14ac:dyDescent="0.25">
      <c r="A43" s="64" t="s">
        <v>484</v>
      </c>
      <c r="B43" s="64"/>
      <c r="C43" s="64"/>
      <c r="D43" s="64"/>
      <c r="E43" s="64"/>
      <c r="F43" s="64"/>
      <c r="G43" s="64"/>
      <c r="H43" s="64"/>
      <c r="I43" s="64"/>
      <c r="J43" s="64"/>
      <c r="K43" s="64"/>
    </row>
    <row r="44" spans="1:126" x14ac:dyDescent="0.25">
      <c r="A44" s="53" t="s">
        <v>533</v>
      </c>
      <c r="B44" s="49" t="s">
        <v>537</v>
      </c>
      <c r="C44" s="54" t="s">
        <v>538</v>
      </c>
      <c r="D44" s="54" t="s">
        <v>539</v>
      </c>
      <c r="E44" s="55">
        <v>89500</v>
      </c>
      <c r="F44" s="56">
        <v>2568.65</v>
      </c>
      <c r="G44" s="57">
        <v>9635.51</v>
      </c>
      <c r="H44" s="60">
        <v>2720.8</v>
      </c>
      <c r="I44" s="59">
        <v>277.5</v>
      </c>
      <c r="J44" s="55">
        <v>15202.46</v>
      </c>
      <c r="K44" s="55">
        <v>74297.539999999994</v>
      </c>
    </row>
    <row r="45" spans="1:126" x14ac:dyDescent="0.25">
      <c r="A45" s="52" t="s">
        <v>26</v>
      </c>
      <c r="B45" t="s">
        <v>25</v>
      </c>
      <c r="C45" s="33" t="s">
        <v>522</v>
      </c>
      <c r="D45" t="s">
        <v>340</v>
      </c>
      <c r="E45" s="1">
        <v>56000</v>
      </c>
      <c r="F45" s="1">
        <f t="shared" ref="F45" si="23">E45*0.0287</f>
        <v>1607.2</v>
      </c>
      <c r="G45" s="1">
        <v>2733.96</v>
      </c>
      <c r="H45" s="1">
        <f t="shared" ref="H45" si="24">E45*0.0304</f>
        <v>1702.4</v>
      </c>
      <c r="I45" s="1">
        <v>1311.67</v>
      </c>
      <c r="J45" s="1">
        <f t="shared" ref="J45" si="25">F45+G45+H45+I45</f>
        <v>7355.23</v>
      </c>
      <c r="K45" s="1">
        <f>E45-J45</f>
        <v>48644.77</v>
      </c>
    </row>
    <row r="46" spans="1:126" x14ac:dyDescent="0.25">
      <c r="A46" s="3" t="s">
        <v>13</v>
      </c>
      <c r="B46" s="3">
        <v>1</v>
      </c>
      <c r="C46" s="35"/>
      <c r="D46" s="3"/>
      <c r="E46" s="4">
        <f t="shared" ref="E46:K46" si="26">SUM(E45:E45)+E44</f>
        <v>145500</v>
      </c>
      <c r="F46" s="4">
        <f t="shared" si="26"/>
        <v>4175.8500000000004</v>
      </c>
      <c r="G46" s="4">
        <f t="shared" si="26"/>
        <v>12369.47</v>
      </c>
      <c r="H46" s="4">
        <f t="shared" si="26"/>
        <v>4423.2</v>
      </c>
      <c r="I46" s="4">
        <f t="shared" si="26"/>
        <v>1589.17</v>
      </c>
      <c r="J46" s="4">
        <f t="shared" si="26"/>
        <v>22557.69</v>
      </c>
      <c r="K46" s="4">
        <f t="shared" si="26"/>
        <v>122942.31</v>
      </c>
    </row>
    <row r="47" spans="1:126" s="28" customFormat="1" x14ac:dyDescent="0.25">
      <c r="A47" s="26"/>
      <c r="B47" s="26"/>
      <c r="C47" s="36"/>
      <c r="D47" s="26"/>
      <c r="E47" s="27"/>
      <c r="F47" s="27"/>
      <c r="G47" s="27"/>
      <c r="H47" s="27"/>
      <c r="I47" s="27"/>
      <c r="J47" s="27"/>
      <c r="K47" s="27"/>
    </row>
    <row r="48" spans="1:126" x14ac:dyDescent="0.25">
      <c r="A48" s="64" t="s">
        <v>485</v>
      </c>
      <c r="B48" s="64"/>
      <c r="C48" s="64"/>
      <c r="D48" s="64"/>
      <c r="E48" s="64"/>
      <c r="F48" s="64"/>
      <c r="G48" s="64"/>
      <c r="H48" s="64"/>
      <c r="I48" s="64"/>
      <c r="J48" s="64"/>
      <c r="K48" s="64"/>
    </row>
    <row r="49" spans="1:126" x14ac:dyDescent="0.25">
      <c r="A49" t="s">
        <v>17</v>
      </c>
      <c r="B49" t="s">
        <v>18</v>
      </c>
      <c r="C49" s="33" t="s">
        <v>522</v>
      </c>
      <c r="D49" t="s">
        <v>340</v>
      </c>
      <c r="E49" s="1">
        <v>133000</v>
      </c>
      <c r="F49" s="1">
        <v>3587.5</v>
      </c>
      <c r="G49" s="1">
        <v>17985.990000000002</v>
      </c>
      <c r="H49" s="1">
        <f t="shared" ref="H49" si="27">E49*0.0304</f>
        <v>4043.2</v>
      </c>
      <c r="I49" s="1">
        <v>25</v>
      </c>
      <c r="J49" s="1">
        <v>27753.09</v>
      </c>
      <c r="K49" s="1">
        <f>+E49-J49</f>
        <v>105246.91</v>
      </c>
    </row>
    <row r="50" spans="1:126" x14ac:dyDescent="0.25">
      <c r="A50" s="3" t="s">
        <v>13</v>
      </c>
      <c r="B50" s="3">
        <v>1</v>
      </c>
      <c r="C50" s="35"/>
      <c r="D50" s="3"/>
      <c r="E50" s="4">
        <f t="shared" ref="E50:K50" si="28">SUM(E49:E49)</f>
        <v>133000</v>
      </c>
      <c r="F50" s="4">
        <f t="shared" si="28"/>
        <v>3587.5</v>
      </c>
      <c r="G50" s="4">
        <f t="shared" si="28"/>
        <v>17985.990000000002</v>
      </c>
      <c r="H50" s="4">
        <f t="shared" si="28"/>
        <v>4043.2</v>
      </c>
      <c r="I50" s="4">
        <f t="shared" si="28"/>
        <v>25</v>
      </c>
      <c r="J50" s="4">
        <f t="shared" si="28"/>
        <v>27753.09</v>
      </c>
      <c r="K50" s="4">
        <f t="shared" si="28"/>
        <v>105246.91</v>
      </c>
    </row>
    <row r="51" spans="1:126" s="28" customFormat="1" x14ac:dyDescent="0.25">
      <c r="A51" s="26"/>
      <c r="B51" s="26"/>
      <c r="C51" s="36"/>
      <c r="D51" s="26"/>
      <c r="E51" s="27"/>
      <c r="F51" s="27"/>
      <c r="G51" s="27"/>
      <c r="H51" s="27"/>
      <c r="I51" s="27"/>
      <c r="J51" s="27"/>
      <c r="K51" s="27"/>
    </row>
    <row r="52" spans="1:126" x14ac:dyDescent="0.25">
      <c r="A52" s="64" t="s">
        <v>14</v>
      </c>
      <c r="B52" s="64"/>
      <c r="C52" s="64"/>
      <c r="D52" s="64"/>
      <c r="E52" s="64"/>
      <c r="F52" s="64"/>
      <c r="G52" s="64"/>
      <c r="H52" s="64"/>
      <c r="I52" s="64"/>
      <c r="J52" s="64"/>
      <c r="K52" s="64"/>
    </row>
    <row r="53" spans="1:126" x14ac:dyDescent="0.25">
      <c r="A53" t="s">
        <v>27</v>
      </c>
      <c r="B53" t="s">
        <v>28</v>
      </c>
      <c r="C53" s="33" t="s">
        <v>522</v>
      </c>
      <c r="D53" t="s">
        <v>340</v>
      </c>
      <c r="E53" s="1">
        <v>71000</v>
      </c>
      <c r="F53" s="1">
        <f>E53*0.0287</f>
        <v>2037.7</v>
      </c>
      <c r="G53" s="1">
        <v>5318.63</v>
      </c>
      <c r="H53" s="1">
        <f>E53*0.0304</f>
        <v>2158.4</v>
      </c>
      <c r="I53" s="1">
        <v>1587.62</v>
      </c>
      <c r="J53" s="1">
        <f>+F53+G53+H53+I53</f>
        <v>11102.35</v>
      </c>
      <c r="K53" s="1">
        <f>E53-J53</f>
        <v>59897.65</v>
      </c>
    </row>
    <row r="54" spans="1:126" x14ac:dyDescent="0.25">
      <c r="A54" t="s">
        <v>426</v>
      </c>
      <c r="B54" s="18" t="s">
        <v>137</v>
      </c>
      <c r="C54" s="34" t="s">
        <v>522</v>
      </c>
      <c r="D54" s="20" t="s">
        <v>340</v>
      </c>
      <c r="E54" s="1">
        <v>74000</v>
      </c>
      <c r="F54" s="1">
        <f>E54*0.0287</f>
        <v>2123.8000000000002</v>
      </c>
      <c r="G54" s="1">
        <v>6121.2</v>
      </c>
      <c r="H54" s="1">
        <f>E54*0.0304</f>
        <v>2249.6</v>
      </c>
      <c r="I54" s="1">
        <v>25</v>
      </c>
      <c r="J54" s="1">
        <f>F54+G54+H54+I54</f>
        <v>10519.6</v>
      </c>
      <c r="K54" s="1">
        <f>E54-J54</f>
        <v>63480.4</v>
      </c>
    </row>
    <row r="55" spans="1:126" x14ac:dyDescent="0.25">
      <c r="A55" t="s">
        <v>427</v>
      </c>
      <c r="B55" t="s">
        <v>137</v>
      </c>
      <c r="C55" s="34" t="s">
        <v>522</v>
      </c>
      <c r="D55" t="s">
        <v>340</v>
      </c>
      <c r="E55" s="1">
        <v>35000</v>
      </c>
      <c r="F55" s="1">
        <f>E55*0.0287</f>
        <v>1004.5</v>
      </c>
      <c r="G55" s="1">
        <v>0</v>
      </c>
      <c r="H55" s="1">
        <f t="shared" ref="H55:H56" si="29">E55*0.0304</f>
        <v>1064</v>
      </c>
      <c r="I55" s="1">
        <v>187</v>
      </c>
      <c r="J55" s="1">
        <f>F55+G55+H55+I55</f>
        <v>2255.5</v>
      </c>
      <c r="K55" s="1">
        <f>E55-J55</f>
        <v>32744.5</v>
      </c>
    </row>
    <row r="56" spans="1:126" x14ac:dyDescent="0.25">
      <c r="A56" t="s">
        <v>439</v>
      </c>
      <c r="B56" t="s">
        <v>137</v>
      </c>
      <c r="C56" s="34" t="s">
        <v>522</v>
      </c>
      <c r="D56" t="s">
        <v>340</v>
      </c>
      <c r="E56" s="1">
        <v>60000</v>
      </c>
      <c r="F56" s="1">
        <f>E56*0.0287</f>
        <v>1722</v>
      </c>
      <c r="G56" s="1">
        <v>3486.68</v>
      </c>
      <c r="H56" s="1">
        <f t="shared" si="29"/>
        <v>1824</v>
      </c>
      <c r="I56" s="1">
        <v>25</v>
      </c>
      <c r="J56" s="1">
        <f>H56+F56+G56+I56</f>
        <v>7057.68</v>
      </c>
      <c r="K56" s="1">
        <f>E56-J56</f>
        <v>52942.32</v>
      </c>
    </row>
    <row r="57" spans="1:126" x14ac:dyDescent="0.25">
      <c r="A57" s="3" t="s">
        <v>13</v>
      </c>
      <c r="B57" s="3">
        <v>4</v>
      </c>
      <c r="C57" s="35"/>
      <c r="D57" s="3"/>
      <c r="E57" s="4">
        <f>SUM(E53:E56)</f>
        <v>240000</v>
      </c>
      <c r="F57" s="4">
        <f t="shared" ref="F57:K57" si="30">SUM(F53:F56)</f>
        <v>6888</v>
      </c>
      <c r="G57" s="4">
        <f t="shared" si="30"/>
        <v>14926.51</v>
      </c>
      <c r="H57" s="4">
        <f t="shared" si="30"/>
        <v>7296</v>
      </c>
      <c r="I57" s="4">
        <f t="shared" si="30"/>
        <v>1824.62</v>
      </c>
      <c r="J57" s="4">
        <f t="shared" si="30"/>
        <v>30935.13</v>
      </c>
      <c r="K57" s="4">
        <f t="shared" si="30"/>
        <v>209064.87</v>
      </c>
    </row>
    <row r="59" spans="1:126" x14ac:dyDescent="0.25">
      <c r="A59" s="10" t="s">
        <v>244</v>
      </c>
      <c r="B59" s="10"/>
      <c r="C59" s="44"/>
      <c r="D59" s="12"/>
      <c r="E59" s="10"/>
      <c r="F59" s="10"/>
      <c r="G59" s="10"/>
      <c r="H59" s="10"/>
      <c r="I59" s="10"/>
      <c r="J59" s="10"/>
      <c r="K59" s="10"/>
    </row>
    <row r="60" spans="1:126" x14ac:dyDescent="0.25">
      <c r="A60" s="5" t="s">
        <v>342</v>
      </c>
      <c r="B60" t="s">
        <v>467</v>
      </c>
      <c r="C60" s="33" t="s">
        <v>523</v>
      </c>
      <c r="D60" t="s">
        <v>340</v>
      </c>
      <c r="E60" s="1">
        <v>35000</v>
      </c>
      <c r="F60" s="1">
        <f>E60*0.0287</f>
        <v>1004.5</v>
      </c>
      <c r="G60" s="1">
        <v>0</v>
      </c>
      <c r="H60" s="1">
        <f>E60*0.0304</f>
        <v>1064</v>
      </c>
      <c r="I60" s="1">
        <v>25</v>
      </c>
      <c r="J60" s="1">
        <f>F60+G60+H60+I60</f>
        <v>2093.5</v>
      </c>
      <c r="K60" s="1">
        <f>E60-J60</f>
        <v>32906.5</v>
      </c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</row>
    <row r="61" spans="1:126" x14ac:dyDescent="0.25">
      <c r="A61" s="5" t="s">
        <v>258</v>
      </c>
      <c r="B61" t="s">
        <v>259</v>
      </c>
      <c r="C61" s="33" t="s">
        <v>522</v>
      </c>
      <c r="D61" t="s">
        <v>340</v>
      </c>
      <c r="E61" s="1">
        <v>51000</v>
      </c>
      <c r="F61" s="1">
        <f t="shared" ref="F61:F67" si="31">E61*0.0287</f>
        <v>1463.7</v>
      </c>
      <c r="G61" s="1">
        <v>1995.14</v>
      </c>
      <c r="H61" s="1">
        <f t="shared" ref="H61:H67" si="32">E61*0.0304</f>
        <v>1550.4</v>
      </c>
      <c r="I61" s="1">
        <v>25</v>
      </c>
      <c r="J61" s="1">
        <f t="shared" ref="J61:J67" si="33">F61+G61+H61+I61</f>
        <v>5034.24</v>
      </c>
      <c r="K61" s="1">
        <f>E61-J61</f>
        <v>45965.760000000002</v>
      </c>
    </row>
    <row r="62" spans="1:126" x14ac:dyDescent="0.25">
      <c r="A62" s="5" t="s">
        <v>9</v>
      </c>
      <c r="B62" t="s">
        <v>10</v>
      </c>
      <c r="C62" s="33" t="s">
        <v>522</v>
      </c>
      <c r="D62" t="s">
        <v>340</v>
      </c>
      <c r="E62" s="1">
        <v>32000</v>
      </c>
      <c r="F62" s="1">
        <v>918.4</v>
      </c>
      <c r="G62" s="1">
        <v>0</v>
      </c>
      <c r="H62" s="1">
        <v>972.8</v>
      </c>
      <c r="I62" s="1">
        <v>1215.1199999999999</v>
      </c>
      <c r="J62" s="1">
        <v>3106.32</v>
      </c>
      <c r="K62" s="1">
        <v>28893.68</v>
      </c>
    </row>
    <row r="63" spans="1:126" x14ac:dyDescent="0.25">
      <c r="A63" s="5" t="s">
        <v>247</v>
      </c>
      <c r="B63" t="s">
        <v>292</v>
      </c>
      <c r="C63" s="33" t="s">
        <v>523</v>
      </c>
      <c r="D63" t="s">
        <v>337</v>
      </c>
      <c r="E63" s="1">
        <v>40000</v>
      </c>
      <c r="F63" s="1">
        <f t="shared" si="31"/>
        <v>1148</v>
      </c>
      <c r="G63" s="1">
        <v>442.65</v>
      </c>
      <c r="H63" s="1">
        <f t="shared" si="32"/>
        <v>1216</v>
      </c>
      <c r="I63" s="1">
        <v>75</v>
      </c>
      <c r="J63" s="1">
        <f t="shared" si="33"/>
        <v>2881.65</v>
      </c>
      <c r="K63" s="1">
        <f>E63-J63</f>
        <v>37118.35</v>
      </c>
    </row>
    <row r="64" spans="1:126" x14ac:dyDescent="0.25">
      <c r="A64" s="5" t="s">
        <v>248</v>
      </c>
      <c r="B64" t="s">
        <v>249</v>
      </c>
      <c r="C64" s="33" t="s">
        <v>522</v>
      </c>
      <c r="D64" t="s">
        <v>337</v>
      </c>
      <c r="E64" s="1">
        <v>58000</v>
      </c>
      <c r="F64" s="1">
        <f t="shared" si="31"/>
        <v>1664.6</v>
      </c>
      <c r="G64" s="1">
        <v>2634.27</v>
      </c>
      <c r="H64" s="1">
        <f t="shared" si="32"/>
        <v>1763.2</v>
      </c>
      <c r="I64" s="1">
        <v>2945.24</v>
      </c>
      <c r="J64" s="1">
        <f t="shared" si="33"/>
        <v>9007.31</v>
      </c>
      <c r="K64" s="1">
        <f>E64-J64</f>
        <v>48992.69</v>
      </c>
    </row>
    <row r="65" spans="1:126" x14ac:dyDescent="0.25">
      <c r="A65" s="5" t="s">
        <v>418</v>
      </c>
      <c r="B65" s="21" t="s">
        <v>417</v>
      </c>
      <c r="C65" s="33" t="s">
        <v>523</v>
      </c>
      <c r="D65" s="16" t="s">
        <v>340</v>
      </c>
      <c r="E65" s="1">
        <v>36000</v>
      </c>
      <c r="F65" s="1">
        <f t="shared" si="31"/>
        <v>1033.2</v>
      </c>
      <c r="G65" s="1">
        <v>0</v>
      </c>
      <c r="H65" s="1">
        <f t="shared" si="32"/>
        <v>1094.4000000000001</v>
      </c>
      <c r="I65" s="1">
        <v>187</v>
      </c>
      <c r="J65" s="1">
        <f t="shared" si="33"/>
        <v>2314.6</v>
      </c>
      <c r="K65" s="1">
        <f>+E65-J65</f>
        <v>33685.4</v>
      </c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</row>
    <row r="66" spans="1:126" x14ac:dyDescent="0.25">
      <c r="A66" s="5" t="s">
        <v>341</v>
      </c>
      <c r="B66" t="s">
        <v>250</v>
      </c>
      <c r="C66" s="33" t="s">
        <v>523</v>
      </c>
      <c r="D66" t="s">
        <v>340</v>
      </c>
      <c r="E66" s="1">
        <v>28350</v>
      </c>
      <c r="F66" s="1">
        <f t="shared" si="31"/>
        <v>813.65</v>
      </c>
      <c r="G66" s="1">
        <v>0</v>
      </c>
      <c r="H66" s="1">
        <f t="shared" si="32"/>
        <v>861.84</v>
      </c>
      <c r="I66" s="1">
        <v>470</v>
      </c>
      <c r="J66" s="1">
        <f t="shared" si="33"/>
        <v>2145.4899999999998</v>
      </c>
      <c r="K66" s="1">
        <f t="shared" ref="K66:K70" si="34">E66-J66</f>
        <v>26204.51</v>
      </c>
    </row>
    <row r="67" spans="1:126" x14ac:dyDescent="0.25">
      <c r="A67" s="5" t="s">
        <v>362</v>
      </c>
      <c r="B67" t="s">
        <v>361</v>
      </c>
      <c r="C67" s="33" t="s">
        <v>522</v>
      </c>
      <c r="D67" t="s">
        <v>340</v>
      </c>
      <c r="E67" s="1">
        <v>61000</v>
      </c>
      <c r="F67" s="1">
        <f t="shared" si="31"/>
        <v>1750.7</v>
      </c>
      <c r="G67" s="1">
        <v>3674.86</v>
      </c>
      <c r="H67" s="1">
        <f t="shared" si="32"/>
        <v>1854.4</v>
      </c>
      <c r="I67" s="1">
        <v>25</v>
      </c>
      <c r="J67" s="1">
        <f t="shared" si="33"/>
        <v>7304.96</v>
      </c>
      <c r="K67" s="1">
        <f t="shared" si="34"/>
        <v>53695.040000000001</v>
      </c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</row>
    <row r="68" spans="1:126" x14ac:dyDescent="0.25">
      <c r="A68" s="5" t="s">
        <v>282</v>
      </c>
      <c r="B68" t="s">
        <v>283</v>
      </c>
      <c r="C68" s="33" t="s">
        <v>523</v>
      </c>
      <c r="D68" t="s">
        <v>340</v>
      </c>
      <c r="E68" s="1">
        <v>50000</v>
      </c>
      <c r="F68" s="1">
        <f t="shared" ref="F68:F69" si="35">E68*0.0287</f>
        <v>1435</v>
      </c>
      <c r="G68" s="1">
        <v>1854</v>
      </c>
      <c r="H68" s="1">
        <f t="shared" ref="H68:H69" si="36">E68*0.0304</f>
        <v>1520</v>
      </c>
      <c r="I68" s="1">
        <v>25</v>
      </c>
      <c r="J68" s="1">
        <f t="shared" ref="J68" si="37">F68+G68+H68+I68</f>
        <v>4834</v>
      </c>
      <c r="K68" s="1">
        <f t="shared" ref="K68:K69" si="38">E68-J68</f>
        <v>45166</v>
      </c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</row>
    <row r="69" spans="1:126" x14ac:dyDescent="0.25">
      <c r="A69" s="5" t="s">
        <v>535</v>
      </c>
      <c r="B69" t="s">
        <v>155</v>
      </c>
      <c r="C69" s="33" t="s">
        <v>522</v>
      </c>
      <c r="D69" t="s">
        <v>340</v>
      </c>
      <c r="E69" s="1">
        <v>49000</v>
      </c>
      <c r="F69" s="1">
        <f t="shared" si="35"/>
        <v>1406.3</v>
      </c>
      <c r="G69" s="1">
        <v>1712.87</v>
      </c>
      <c r="H69" s="1">
        <f t="shared" si="36"/>
        <v>1489.6</v>
      </c>
      <c r="I69" s="1">
        <v>277.5</v>
      </c>
      <c r="J69" s="1">
        <v>4886.2700000000004</v>
      </c>
      <c r="K69" s="1">
        <f t="shared" si="38"/>
        <v>44113.73</v>
      </c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</row>
    <row r="70" spans="1:126" x14ac:dyDescent="0.25">
      <c r="A70" s="5" t="s">
        <v>473</v>
      </c>
      <c r="B70" t="s">
        <v>460</v>
      </c>
      <c r="C70" s="33" t="s">
        <v>522</v>
      </c>
      <c r="D70" t="s">
        <v>340</v>
      </c>
      <c r="E70" s="1">
        <v>133000</v>
      </c>
      <c r="F70" s="1">
        <v>3587.5</v>
      </c>
      <c r="G70" s="1">
        <v>19867.79</v>
      </c>
      <c r="H70" s="1">
        <v>4043.2</v>
      </c>
      <c r="I70" s="1">
        <v>25</v>
      </c>
      <c r="J70" s="1">
        <v>27753.09</v>
      </c>
      <c r="K70" s="1">
        <f t="shared" si="34"/>
        <v>105246.91</v>
      </c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</row>
    <row r="71" spans="1:126" x14ac:dyDescent="0.25">
      <c r="A71" s="3" t="s">
        <v>13</v>
      </c>
      <c r="B71" s="3">
        <v>11</v>
      </c>
      <c r="C71" s="35"/>
      <c r="D71" s="3"/>
      <c r="E71" s="4">
        <f t="shared" ref="E71:K71" si="39">SUM(E60:E70)</f>
        <v>573350</v>
      </c>
      <c r="F71" s="4">
        <f t="shared" si="39"/>
        <v>16225.55</v>
      </c>
      <c r="G71" s="4">
        <f t="shared" si="39"/>
        <v>32181.58</v>
      </c>
      <c r="H71" s="4">
        <f t="shared" si="39"/>
        <v>17429.84</v>
      </c>
      <c r="I71" s="4">
        <f t="shared" si="39"/>
        <v>5294.86</v>
      </c>
      <c r="J71" s="4">
        <f t="shared" si="39"/>
        <v>71361.429999999993</v>
      </c>
      <c r="K71" s="4">
        <f t="shared" si="39"/>
        <v>501988.57</v>
      </c>
    </row>
    <row r="73" spans="1:126" x14ac:dyDescent="0.25">
      <c r="A73" s="10" t="s">
        <v>486</v>
      </c>
      <c r="B73" s="10"/>
      <c r="C73" s="37"/>
      <c r="D73" s="12"/>
      <c r="E73" s="10"/>
      <c r="F73" s="10"/>
      <c r="G73" s="10"/>
      <c r="H73" s="10"/>
      <c r="I73" s="10"/>
      <c r="J73" s="10"/>
      <c r="K73" s="10"/>
    </row>
    <row r="74" spans="1:126" x14ac:dyDescent="0.25">
      <c r="A74" t="s">
        <v>251</v>
      </c>
      <c r="B74" t="s">
        <v>252</v>
      </c>
      <c r="C74" s="33" t="s">
        <v>522</v>
      </c>
      <c r="D74" t="s">
        <v>340</v>
      </c>
      <c r="E74" s="1">
        <v>32000</v>
      </c>
      <c r="F74" s="1">
        <f>E74*0.0287</f>
        <v>918.4</v>
      </c>
      <c r="G74" s="1">
        <v>0</v>
      </c>
      <c r="H74" s="1">
        <f>E74*0.0304</f>
        <v>972.8</v>
      </c>
      <c r="I74" s="1">
        <v>1385.12</v>
      </c>
      <c r="J74" s="1">
        <f t="shared" ref="J74:J79" si="40">F74+G74+H74+I74</f>
        <v>3276.32</v>
      </c>
      <c r="K74" s="1">
        <f t="shared" ref="K74:K79" si="41">E74-J74</f>
        <v>28723.68</v>
      </c>
    </row>
    <row r="75" spans="1:126" x14ac:dyDescent="0.25">
      <c r="A75" t="s">
        <v>253</v>
      </c>
      <c r="B75" t="s">
        <v>252</v>
      </c>
      <c r="C75" s="33" t="s">
        <v>523</v>
      </c>
      <c r="D75" t="s">
        <v>337</v>
      </c>
      <c r="E75" s="1">
        <v>31500</v>
      </c>
      <c r="F75" s="1">
        <f t="shared" ref="F75:F79" si="42">E75*0.0287</f>
        <v>904.05</v>
      </c>
      <c r="G75" s="1">
        <v>0</v>
      </c>
      <c r="H75" s="1">
        <f t="shared" ref="H75:H79" si="43">E75*0.0304</f>
        <v>957.6</v>
      </c>
      <c r="I75" s="1">
        <v>377.5</v>
      </c>
      <c r="J75" s="1">
        <f t="shared" si="40"/>
        <v>2239.15</v>
      </c>
      <c r="K75" s="1">
        <f t="shared" si="41"/>
        <v>29260.85</v>
      </c>
    </row>
    <row r="76" spans="1:126" x14ac:dyDescent="0.25">
      <c r="A76" t="s">
        <v>254</v>
      </c>
      <c r="B76" t="s">
        <v>187</v>
      </c>
      <c r="C76" s="33" t="s">
        <v>522</v>
      </c>
      <c r="D76" t="s">
        <v>340</v>
      </c>
      <c r="E76" s="1">
        <v>26250</v>
      </c>
      <c r="F76" s="1">
        <f t="shared" si="42"/>
        <v>753.38</v>
      </c>
      <c r="G76" s="1">
        <v>0</v>
      </c>
      <c r="H76" s="1">
        <f t="shared" si="43"/>
        <v>798</v>
      </c>
      <c r="I76" s="1">
        <v>165</v>
      </c>
      <c r="J76" s="1">
        <f t="shared" si="40"/>
        <v>1716.38</v>
      </c>
      <c r="K76" s="1">
        <f t="shared" si="41"/>
        <v>24533.62</v>
      </c>
    </row>
    <row r="77" spans="1:126" x14ac:dyDescent="0.25">
      <c r="A77" t="s">
        <v>31</v>
      </c>
      <c r="B77" t="s">
        <v>309</v>
      </c>
      <c r="C77" s="33" t="s">
        <v>522</v>
      </c>
      <c r="D77" t="s">
        <v>337</v>
      </c>
      <c r="E77" s="1">
        <v>41000</v>
      </c>
      <c r="F77" s="1">
        <f t="shared" si="42"/>
        <v>1176.7</v>
      </c>
      <c r="G77" s="1">
        <v>405.27</v>
      </c>
      <c r="H77" s="1">
        <f t="shared" si="43"/>
        <v>1246.4000000000001</v>
      </c>
      <c r="I77" s="1">
        <v>1587.62</v>
      </c>
      <c r="J77" s="1">
        <f>F77+G77+H77+I77</f>
        <v>4415.99</v>
      </c>
      <c r="K77" s="1">
        <f>E77-J77</f>
        <v>36584.01</v>
      </c>
    </row>
    <row r="78" spans="1:126" x14ac:dyDescent="0.25">
      <c r="A78" t="s">
        <v>149</v>
      </c>
      <c r="B78" t="s">
        <v>10</v>
      </c>
      <c r="C78" s="33" t="s">
        <v>522</v>
      </c>
      <c r="D78" t="s">
        <v>340</v>
      </c>
      <c r="E78" s="1">
        <v>32000</v>
      </c>
      <c r="F78" s="1">
        <f t="shared" si="42"/>
        <v>918.4</v>
      </c>
      <c r="G78" s="1">
        <v>0</v>
      </c>
      <c r="H78" s="1">
        <f t="shared" si="43"/>
        <v>972.8</v>
      </c>
      <c r="I78" s="1">
        <v>377.5</v>
      </c>
      <c r="J78" s="1">
        <f>F78+G78+H78+I78</f>
        <v>2268.6999999999998</v>
      </c>
      <c r="K78" s="1">
        <f>E78-J78</f>
        <v>29731.3</v>
      </c>
    </row>
    <row r="79" spans="1:126" x14ac:dyDescent="0.25">
      <c r="A79" t="s">
        <v>255</v>
      </c>
      <c r="B79" t="s">
        <v>18</v>
      </c>
      <c r="C79" s="33" t="s">
        <v>522</v>
      </c>
      <c r="D79" t="s">
        <v>337</v>
      </c>
      <c r="E79" s="1">
        <v>75000</v>
      </c>
      <c r="F79" s="1">
        <f t="shared" si="42"/>
        <v>2152.5</v>
      </c>
      <c r="G79" s="1">
        <v>6309.38</v>
      </c>
      <c r="H79" s="1">
        <f t="shared" si="43"/>
        <v>2280</v>
      </c>
      <c r="I79" s="1">
        <v>25</v>
      </c>
      <c r="J79" s="1">
        <f t="shared" si="40"/>
        <v>10766.88</v>
      </c>
      <c r="K79" s="1">
        <f t="shared" si="41"/>
        <v>64233.120000000003</v>
      </c>
    </row>
    <row r="80" spans="1:126" x14ac:dyDescent="0.25">
      <c r="A80" s="3" t="s">
        <v>13</v>
      </c>
      <c r="B80" s="3">
        <v>6</v>
      </c>
      <c r="C80" s="35"/>
      <c r="D80" s="3"/>
      <c r="E80" s="4">
        <f t="shared" ref="E80:K80" si="44">SUM(E74:E79)</f>
        <v>237750</v>
      </c>
      <c r="F80" s="4">
        <f t="shared" si="44"/>
        <v>6823.43</v>
      </c>
      <c r="G80" s="4">
        <f t="shared" si="44"/>
        <v>6714.65</v>
      </c>
      <c r="H80" s="4">
        <f t="shared" si="44"/>
        <v>7227.6</v>
      </c>
      <c r="I80" s="4">
        <f t="shared" si="44"/>
        <v>3917.74</v>
      </c>
      <c r="J80" s="4">
        <f t="shared" si="44"/>
        <v>24683.42</v>
      </c>
      <c r="K80" s="4">
        <f t="shared" si="44"/>
        <v>213066.58</v>
      </c>
    </row>
    <row r="82" spans="1:126" x14ac:dyDescent="0.25">
      <c r="A82" s="10" t="s">
        <v>487</v>
      </c>
      <c r="B82" s="10"/>
      <c r="C82" s="37"/>
      <c r="D82" s="12"/>
      <c r="E82" s="10"/>
      <c r="F82" s="10"/>
      <c r="G82" s="10"/>
      <c r="H82" s="10"/>
      <c r="I82" s="10"/>
      <c r="J82" s="10"/>
      <c r="K82" s="10"/>
    </row>
    <row r="83" spans="1:126" x14ac:dyDescent="0.25">
      <c r="A83" t="s">
        <v>256</v>
      </c>
      <c r="B83" t="s">
        <v>257</v>
      </c>
      <c r="C83" s="33" t="s">
        <v>522</v>
      </c>
      <c r="D83" t="s">
        <v>340</v>
      </c>
      <c r="E83" s="1">
        <v>44000</v>
      </c>
      <c r="F83" s="1">
        <f>E83*0.0287</f>
        <v>1262.8</v>
      </c>
      <c r="G83" s="1">
        <v>1007.19</v>
      </c>
      <c r="H83" s="1">
        <f>E83*0.0304</f>
        <v>1337.6</v>
      </c>
      <c r="I83" s="1">
        <v>145</v>
      </c>
      <c r="J83" s="1">
        <f t="shared" ref="J83:J85" si="45">F83+G83+H83+I83</f>
        <v>3752.59</v>
      </c>
      <c r="K83" s="1">
        <f t="shared" ref="K83:K85" si="46">E83-J83</f>
        <v>40247.410000000003</v>
      </c>
    </row>
    <row r="84" spans="1:126" x14ac:dyDescent="0.25">
      <c r="A84" t="s">
        <v>260</v>
      </c>
      <c r="B84" t="s">
        <v>257</v>
      </c>
      <c r="C84" s="33" t="s">
        <v>523</v>
      </c>
      <c r="D84" t="s">
        <v>337</v>
      </c>
      <c r="E84" s="1">
        <v>45000</v>
      </c>
      <c r="F84" s="1">
        <f t="shared" ref="F84:F87" si="47">E84*0.0287</f>
        <v>1291.5</v>
      </c>
      <c r="G84" s="1">
        <v>1148.33</v>
      </c>
      <c r="H84" s="1">
        <f t="shared" ref="H84:H87" si="48">E84*0.0304</f>
        <v>1368</v>
      </c>
      <c r="I84" s="1">
        <v>277.5</v>
      </c>
      <c r="J84" s="1">
        <f t="shared" si="45"/>
        <v>4085.33</v>
      </c>
      <c r="K84" s="1">
        <f t="shared" si="46"/>
        <v>40914.67</v>
      </c>
    </row>
    <row r="85" spans="1:126" x14ac:dyDescent="0.25">
      <c r="A85" t="s">
        <v>261</v>
      </c>
      <c r="B85" t="s">
        <v>262</v>
      </c>
      <c r="C85" s="33" t="s">
        <v>522</v>
      </c>
      <c r="D85" t="s">
        <v>340</v>
      </c>
      <c r="E85" s="1">
        <v>45000</v>
      </c>
      <c r="F85" s="1">
        <f t="shared" si="47"/>
        <v>1291.5</v>
      </c>
      <c r="G85" s="1">
        <v>1148.33</v>
      </c>
      <c r="H85" s="1">
        <f t="shared" si="48"/>
        <v>1368</v>
      </c>
      <c r="I85" s="1">
        <v>125</v>
      </c>
      <c r="J85" s="1">
        <f t="shared" si="45"/>
        <v>3932.83</v>
      </c>
      <c r="K85" s="1">
        <f t="shared" si="46"/>
        <v>41067.17</v>
      </c>
    </row>
    <row r="86" spans="1:126" x14ac:dyDescent="0.25">
      <c r="A86" t="s">
        <v>263</v>
      </c>
      <c r="B86" t="s">
        <v>18</v>
      </c>
      <c r="C86" s="33" t="s">
        <v>522</v>
      </c>
      <c r="D86" t="s">
        <v>337</v>
      </c>
      <c r="E86" s="1">
        <v>89500</v>
      </c>
      <c r="F86" s="1">
        <f t="shared" si="47"/>
        <v>2568.65</v>
      </c>
      <c r="G86" s="1">
        <v>9635.51</v>
      </c>
      <c r="H86" s="1">
        <f t="shared" si="48"/>
        <v>2720.8</v>
      </c>
      <c r="I86" s="1">
        <v>2228.33</v>
      </c>
      <c r="J86" s="1">
        <f>F86+G86+H86+I86</f>
        <v>17153.29</v>
      </c>
      <c r="K86" s="1">
        <v>72346.710000000006</v>
      </c>
    </row>
    <row r="87" spans="1:126" s="14" customFormat="1" x14ac:dyDescent="0.25">
      <c r="A87" s="17" t="s">
        <v>423</v>
      </c>
      <c r="B87" s="17" t="s">
        <v>361</v>
      </c>
      <c r="C87" s="38" t="s">
        <v>523</v>
      </c>
      <c r="D87" s="22" t="s">
        <v>340</v>
      </c>
      <c r="E87" s="1">
        <v>51000</v>
      </c>
      <c r="F87" s="1">
        <f t="shared" si="47"/>
        <v>1463.7</v>
      </c>
      <c r="G87" s="1">
        <v>1995.14</v>
      </c>
      <c r="H87" s="1">
        <f t="shared" si="48"/>
        <v>1550.4</v>
      </c>
      <c r="I87" s="1">
        <v>25</v>
      </c>
      <c r="J87" s="1">
        <f t="shared" ref="J87" si="49">+F87+G87+H87+I87</f>
        <v>5034.24</v>
      </c>
      <c r="K87" s="1">
        <f t="shared" ref="K87" si="50">E87-J87</f>
        <v>45965.760000000002</v>
      </c>
    </row>
    <row r="88" spans="1:126" x14ac:dyDescent="0.25">
      <c r="A88" s="3" t="s">
        <v>13</v>
      </c>
      <c r="B88" s="3">
        <v>5</v>
      </c>
      <c r="C88" s="35"/>
      <c r="D88" s="3"/>
      <c r="E88" s="4">
        <f t="shared" ref="E88:K88" si="51">SUM(E83:E87)</f>
        <v>274500</v>
      </c>
      <c r="F88" s="4">
        <f t="shared" si="51"/>
        <v>7878.15</v>
      </c>
      <c r="G88" s="4">
        <f t="shared" si="51"/>
        <v>14934.5</v>
      </c>
      <c r="H88" s="4">
        <f t="shared" si="51"/>
        <v>8344.7999999999993</v>
      </c>
      <c r="I88" s="4">
        <f t="shared" si="51"/>
        <v>2800.83</v>
      </c>
      <c r="J88" s="4">
        <f t="shared" si="51"/>
        <v>33958.28</v>
      </c>
      <c r="K88" s="4">
        <f t="shared" si="51"/>
        <v>240541.72</v>
      </c>
    </row>
    <row r="90" spans="1:126" x14ac:dyDescent="0.25">
      <c r="A90" s="64" t="s">
        <v>270</v>
      </c>
      <c r="B90" s="64"/>
      <c r="C90" s="64"/>
      <c r="D90" s="64"/>
      <c r="E90" s="64"/>
      <c r="F90" s="64"/>
      <c r="G90" s="64"/>
      <c r="H90" s="64"/>
      <c r="I90" s="64"/>
      <c r="J90" s="64"/>
      <c r="K90" s="64"/>
      <c r="L90"/>
      <c r="M90"/>
      <c r="N90"/>
      <c r="O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</row>
    <row r="91" spans="1:126" x14ac:dyDescent="0.25">
      <c r="A91" t="s">
        <v>440</v>
      </c>
      <c r="B91" s="21" t="s">
        <v>65</v>
      </c>
      <c r="C91" s="33" t="s">
        <v>522</v>
      </c>
      <c r="D91" t="s">
        <v>340</v>
      </c>
      <c r="E91" s="1">
        <v>27500</v>
      </c>
      <c r="F91" s="1">
        <f>E91*0.0287</f>
        <v>789.25</v>
      </c>
      <c r="G91" s="1">
        <v>0</v>
      </c>
      <c r="H91" s="1">
        <f>E91*0.0304</f>
        <v>836</v>
      </c>
      <c r="I91" s="1">
        <v>277.5</v>
      </c>
      <c r="J91" s="1">
        <f>H91+F91+G91+I91</f>
        <v>1902.75</v>
      </c>
      <c r="K91" s="1">
        <f>E91-J91</f>
        <v>25597.25</v>
      </c>
      <c r="L91"/>
      <c r="M91"/>
      <c r="N91"/>
      <c r="O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</row>
    <row r="92" spans="1:126" x14ac:dyDescent="0.25">
      <c r="A92" t="s">
        <v>520</v>
      </c>
      <c r="B92" s="21" t="s">
        <v>309</v>
      </c>
      <c r="C92" s="33" t="s">
        <v>522</v>
      </c>
      <c r="D92" t="s">
        <v>456</v>
      </c>
      <c r="E92" s="1">
        <v>56000</v>
      </c>
      <c r="F92" s="1">
        <v>1607.2</v>
      </c>
      <c r="G92" s="1">
        <v>2733.96</v>
      </c>
      <c r="H92" s="1">
        <v>1702.4</v>
      </c>
      <c r="I92" s="1">
        <v>25</v>
      </c>
      <c r="J92" s="1">
        <v>6068.56</v>
      </c>
      <c r="K92" s="1">
        <v>49931.44</v>
      </c>
      <c r="L92"/>
      <c r="M92"/>
      <c r="N92"/>
      <c r="O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</row>
    <row r="93" spans="1:126" x14ac:dyDescent="0.25">
      <c r="A93" t="s">
        <v>271</v>
      </c>
      <c r="B93" t="s">
        <v>468</v>
      </c>
      <c r="C93" s="33" t="s">
        <v>522</v>
      </c>
      <c r="D93" t="s">
        <v>337</v>
      </c>
      <c r="E93" s="1">
        <v>44000</v>
      </c>
      <c r="F93" s="1">
        <f>E93*0.0287</f>
        <v>1262.8</v>
      </c>
      <c r="G93" s="1">
        <v>1007.19</v>
      </c>
      <c r="H93" s="1">
        <f>E93*0.0304</f>
        <v>1337.6</v>
      </c>
      <c r="I93" s="1">
        <v>25</v>
      </c>
      <c r="J93" s="1">
        <f t="shared" ref="J93" si="52">F93+G93+H93+I93</f>
        <v>3632.59</v>
      </c>
      <c r="K93" s="1">
        <f t="shared" ref="K93" si="53">E93-J93</f>
        <v>40367.410000000003</v>
      </c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</row>
    <row r="94" spans="1:126" x14ac:dyDescent="0.25">
      <c r="A94" s="3" t="s">
        <v>13</v>
      </c>
      <c r="B94" s="3">
        <v>3</v>
      </c>
      <c r="C94" s="35"/>
      <c r="D94" s="3"/>
      <c r="E94" s="4">
        <f t="shared" ref="E94:K94" si="54">SUM(E91:E93)</f>
        <v>127500</v>
      </c>
      <c r="F94" s="4">
        <f t="shared" si="54"/>
        <v>3659.25</v>
      </c>
      <c r="G94" s="4">
        <f t="shared" si="54"/>
        <v>3741.15</v>
      </c>
      <c r="H94" s="4">
        <f t="shared" si="54"/>
        <v>3876</v>
      </c>
      <c r="I94" s="4">
        <f t="shared" si="54"/>
        <v>327.5</v>
      </c>
      <c r="J94" s="4">
        <f t="shared" si="54"/>
        <v>11603.9</v>
      </c>
      <c r="K94" s="4">
        <f t="shared" si="54"/>
        <v>115896.1</v>
      </c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</row>
    <row r="96" spans="1:126" x14ac:dyDescent="0.25">
      <c r="A96" s="64" t="s">
        <v>68</v>
      </c>
      <c r="B96" s="64"/>
      <c r="C96" s="64"/>
      <c r="D96" s="64"/>
      <c r="E96" s="64"/>
      <c r="F96" s="64"/>
      <c r="G96" s="64"/>
      <c r="H96" s="64"/>
      <c r="I96" s="64"/>
      <c r="J96" s="64"/>
      <c r="K96" s="64"/>
    </row>
    <row r="97" spans="1:126" x14ac:dyDescent="0.25">
      <c r="A97" t="s">
        <v>69</v>
      </c>
      <c r="B97" t="s">
        <v>286</v>
      </c>
      <c r="C97" s="33" t="s">
        <v>522</v>
      </c>
      <c r="D97" t="s">
        <v>337</v>
      </c>
      <c r="E97" s="1">
        <v>45000</v>
      </c>
      <c r="F97" s="1">
        <f t="shared" ref="F97:F99" si="55">E97*0.0287</f>
        <v>1291.5</v>
      </c>
      <c r="G97" s="1">
        <v>0</v>
      </c>
      <c r="H97" s="1">
        <f t="shared" ref="H97:H99" si="56">E97*0.0304</f>
        <v>1368</v>
      </c>
      <c r="I97" s="1">
        <v>2525.2399999999998</v>
      </c>
      <c r="J97" s="1">
        <f t="shared" ref="J97" si="57">F97+G97+H97+I97</f>
        <v>5184.74</v>
      </c>
      <c r="K97" s="1">
        <f t="shared" ref="K97" si="58">E97-J97</f>
        <v>39815.26</v>
      </c>
    </row>
    <row r="98" spans="1:126" x14ac:dyDescent="0.25">
      <c r="A98" t="s">
        <v>70</v>
      </c>
      <c r="B98" t="s">
        <v>18</v>
      </c>
      <c r="C98" s="33" t="s">
        <v>522</v>
      </c>
      <c r="D98" t="s">
        <v>337</v>
      </c>
      <c r="E98" s="1">
        <v>76000</v>
      </c>
      <c r="F98" s="1">
        <f t="shared" si="55"/>
        <v>2181.1999999999998</v>
      </c>
      <c r="G98" s="1">
        <v>6497.56</v>
      </c>
      <c r="H98" s="1">
        <f t="shared" si="56"/>
        <v>2310.4</v>
      </c>
      <c r="I98" s="1">
        <v>145</v>
      </c>
      <c r="J98" s="1">
        <f>F98+G98+H98+I98</f>
        <v>11134.16</v>
      </c>
      <c r="K98" s="1">
        <f>E98-J98</f>
        <v>64865.84</v>
      </c>
    </row>
    <row r="99" spans="1:126" x14ac:dyDescent="0.25">
      <c r="A99" t="s">
        <v>316</v>
      </c>
      <c r="B99" t="s">
        <v>441</v>
      </c>
      <c r="C99" s="33" t="s">
        <v>523</v>
      </c>
      <c r="D99" t="s">
        <v>340</v>
      </c>
      <c r="E99" s="1">
        <v>44000</v>
      </c>
      <c r="F99" s="1">
        <f t="shared" si="55"/>
        <v>1262.8</v>
      </c>
      <c r="G99" s="1">
        <v>1007.19</v>
      </c>
      <c r="H99" s="1">
        <f t="shared" si="56"/>
        <v>1337.6</v>
      </c>
      <c r="I99" s="1">
        <v>375</v>
      </c>
      <c r="J99" s="1">
        <v>3983.39</v>
      </c>
      <c r="K99" s="1">
        <v>40016.61</v>
      </c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</row>
    <row r="100" spans="1:126" x14ac:dyDescent="0.25">
      <c r="A100" s="3" t="s">
        <v>13</v>
      </c>
      <c r="B100" s="3">
        <v>3</v>
      </c>
      <c r="C100" s="35"/>
      <c r="D100" s="3"/>
      <c r="E100" s="4">
        <f t="shared" ref="E100:K100" si="59">SUM(E97:E99)</f>
        <v>165000</v>
      </c>
      <c r="F100" s="4">
        <f t="shared" si="59"/>
        <v>4735.5</v>
      </c>
      <c r="G100" s="4">
        <f t="shared" si="59"/>
        <v>7504.75</v>
      </c>
      <c r="H100" s="4">
        <f t="shared" si="59"/>
        <v>5016</v>
      </c>
      <c r="I100" s="4">
        <f t="shared" si="59"/>
        <v>3045.24</v>
      </c>
      <c r="J100" s="4">
        <f t="shared" si="59"/>
        <v>20302.29</v>
      </c>
      <c r="K100" s="4">
        <f t="shared" si="59"/>
        <v>144697.71</v>
      </c>
    </row>
    <row r="102" spans="1:126" x14ac:dyDescent="0.25">
      <c r="A102" s="64" t="s">
        <v>488</v>
      </c>
      <c r="B102" s="64"/>
      <c r="C102" s="64"/>
      <c r="D102" s="64"/>
      <c r="E102" s="64"/>
      <c r="F102" s="64"/>
      <c r="G102" s="64"/>
      <c r="H102" s="64"/>
      <c r="I102" s="64"/>
      <c r="J102" s="64"/>
      <c r="K102" s="64"/>
    </row>
    <row r="103" spans="1:126" s="14" customFormat="1" x14ac:dyDescent="0.25">
      <c r="A103" s="17" t="s">
        <v>424</v>
      </c>
      <c r="B103" s="17" t="s">
        <v>468</v>
      </c>
      <c r="C103" s="38" t="s">
        <v>522</v>
      </c>
      <c r="D103" s="22" t="s">
        <v>340</v>
      </c>
      <c r="E103" s="1">
        <v>44000</v>
      </c>
      <c r="F103" s="1">
        <f>E103*0.0287</f>
        <v>1262.8</v>
      </c>
      <c r="G103" s="1">
        <v>1007.19</v>
      </c>
      <c r="H103" s="1">
        <f>E103*0.0304</f>
        <v>1337.6</v>
      </c>
      <c r="I103" s="1">
        <v>383.8</v>
      </c>
      <c r="J103" s="1">
        <v>3991.39</v>
      </c>
      <c r="K103" s="1">
        <v>40008.61</v>
      </c>
    </row>
    <row r="104" spans="1:126" x14ac:dyDescent="0.25">
      <c r="A104" t="s">
        <v>32</v>
      </c>
      <c r="B104" t="s">
        <v>399</v>
      </c>
      <c r="C104" s="33" t="s">
        <v>522</v>
      </c>
      <c r="D104" t="s">
        <v>337</v>
      </c>
      <c r="E104" s="1">
        <v>89500</v>
      </c>
      <c r="F104" s="1">
        <f t="shared" ref="F104" si="60">E104*0.0287</f>
        <v>2568.65</v>
      </c>
      <c r="G104" s="1">
        <v>9337.98</v>
      </c>
      <c r="H104" s="1">
        <f t="shared" ref="H104" si="61">E104*0.0304</f>
        <v>2720.8</v>
      </c>
      <c r="I104" s="1">
        <v>1607.62</v>
      </c>
      <c r="J104" s="1">
        <v>16235.05</v>
      </c>
      <c r="K104" s="1">
        <v>73264.95</v>
      </c>
    </row>
    <row r="105" spans="1:126" x14ac:dyDescent="0.25">
      <c r="A105" t="s">
        <v>313</v>
      </c>
      <c r="B105" t="s">
        <v>130</v>
      </c>
      <c r="C105" s="33" t="s">
        <v>522</v>
      </c>
      <c r="D105" t="s">
        <v>340</v>
      </c>
      <c r="E105" s="1">
        <v>66000</v>
      </c>
      <c r="F105" s="1">
        <f>E105*0.0287</f>
        <v>1894.2</v>
      </c>
      <c r="G105" s="1">
        <v>4615.76</v>
      </c>
      <c r="H105" s="1">
        <f>E105*0.0304</f>
        <v>2006.4</v>
      </c>
      <c r="I105" s="1">
        <v>195</v>
      </c>
      <c r="J105" s="1">
        <f>+F105+G105+H105+I105</f>
        <v>8711.36</v>
      </c>
      <c r="K105" s="1">
        <f>+E105-J105</f>
        <v>57288.639999999999</v>
      </c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  <c r="BF105"/>
      <c r="BG105"/>
      <c r="BH105"/>
      <c r="BI105"/>
      <c r="BJ105"/>
      <c r="BK105"/>
      <c r="BL105"/>
      <c r="BM105"/>
      <c r="BN105"/>
      <c r="BO105"/>
      <c r="BP105"/>
      <c r="BQ105"/>
      <c r="BR105"/>
      <c r="BS105"/>
      <c r="BT105"/>
      <c r="BU105"/>
      <c r="BV105"/>
      <c r="BW105"/>
      <c r="BX105"/>
      <c r="BY105"/>
      <c r="BZ105"/>
      <c r="CA105"/>
      <c r="CB105"/>
      <c r="CC105"/>
      <c r="CD105"/>
      <c r="CE105"/>
      <c r="CF105"/>
      <c r="CG105"/>
      <c r="CH105"/>
      <c r="CI105"/>
      <c r="CJ105"/>
      <c r="CK105"/>
      <c r="CL105"/>
      <c r="CM105"/>
      <c r="CN105"/>
      <c r="CO105"/>
      <c r="CP105"/>
      <c r="CQ105"/>
      <c r="CR105"/>
      <c r="CS105"/>
      <c r="CT105"/>
      <c r="CU105"/>
      <c r="CV105"/>
      <c r="CW105"/>
      <c r="CX105"/>
      <c r="CY105"/>
      <c r="CZ105"/>
      <c r="DA105"/>
      <c r="DB105"/>
      <c r="DC105"/>
      <c r="DD105"/>
      <c r="DE105"/>
      <c r="DF105"/>
      <c r="DG105"/>
      <c r="DH105"/>
      <c r="DI105"/>
      <c r="DJ105"/>
      <c r="DK105"/>
      <c r="DL105"/>
      <c r="DM105"/>
      <c r="DN105"/>
      <c r="DO105"/>
      <c r="DP105"/>
      <c r="DQ105"/>
      <c r="DR105"/>
      <c r="DS105"/>
      <c r="DT105"/>
      <c r="DU105"/>
      <c r="DV105"/>
    </row>
    <row r="106" spans="1:126" x14ac:dyDescent="0.25">
      <c r="A106" s="3" t="s">
        <v>13</v>
      </c>
      <c r="B106" s="3">
        <v>3</v>
      </c>
      <c r="C106" s="35"/>
      <c r="D106" s="3"/>
      <c r="E106" s="4">
        <f t="shared" ref="E106:K106" si="62">SUM(E102:E105)</f>
        <v>199500</v>
      </c>
      <c r="F106" s="4">
        <f t="shared" si="62"/>
        <v>5725.65</v>
      </c>
      <c r="G106" s="4">
        <f t="shared" si="62"/>
        <v>14960.93</v>
      </c>
      <c r="H106" s="4">
        <f t="shared" si="62"/>
        <v>6064.8</v>
      </c>
      <c r="I106" s="4">
        <f t="shared" si="62"/>
        <v>2186.42</v>
      </c>
      <c r="J106" s="4">
        <f t="shared" si="62"/>
        <v>28937.8</v>
      </c>
      <c r="K106" s="4">
        <f t="shared" si="62"/>
        <v>170562.2</v>
      </c>
    </row>
    <row r="109" spans="1:126" x14ac:dyDescent="0.25">
      <c r="A109" s="64" t="s">
        <v>489</v>
      </c>
      <c r="B109" s="64"/>
      <c r="C109" s="64"/>
      <c r="D109" s="64"/>
      <c r="E109" s="64"/>
      <c r="F109" s="64"/>
      <c r="G109" s="64"/>
      <c r="H109" s="64"/>
      <c r="I109" s="64"/>
      <c r="J109" s="64"/>
      <c r="K109" s="64"/>
    </row>
    <row r="110" spans="1:126" x14ac:dyDescent="0.25">
      <c r="A110" t="s">
        <v>29</v>
      </c>
      <c r="B110" t="s">
        <v>30</v>
      </c>
      <c r="C110" s="33" t="s">
        <v>522</v>
      </c>
      <c r="D110" t="s">
        <v>337</v>
      </c>
      <c r="E110" s="1">
        <v>89500</v>
      </c>
      <c r="F110" s="1">
        <f>E110*0.0287</f>
        <v>2568.65</v>
      </c>
      <c r="G110" s="1">
        <v>9337.98</v>
      </c>
      <c r="H110" s="1">
        <f>E110*0.0304</f>
        <v>2720.8</v>
      </c>
      <c r="I110" s="1">
        <v>2557.12</v>
      </c>
      <c r="J110" s="1">
        <v>19941.75</v>
      </c>
      <c r="K110" s="1">
        <f>E110-J110</f>
        <v>69558.25</v>
      </c>
    </row>
    <row r="111" spans="1:126" x14ac:dyDescent="0.25">
      <c r="A111" s="3" t="s">
        <v>13</v>
      </c>
      <c r="B111" s="3">
        <v>1</v>
      </c>
      <c r="C111" s="35"/>
      <c r="D111" s="3"/>
      <c r="E111" s="4">
        <f t="shared" ref="E111:K111" si="63">SUM(E110)</f>
        <v>89500</v>
      </c>
      <c r="F111" s="4">
        <f t="shared" si="63"/>
        <v>2568.65</v>
      </c>
      <c r="G111" s="4">
        <f t="shared" si="63"/>
        <v>9337.98</v>
      </c>
      <c r="H111" s="4">
        <f t="shared" si="63"/>
        <v>2720.8</v>
      </c>
      <c r="I111" s="4">
        <f t="shared" si="63"/>
        <v>2557.12</v>
      </c>
      <c r="J111" s="4">
        <f t="shared" si="63"/>
        <v>19941.75</v>
      </c>
      <c r="K111" s="4">
        <f t="shared" si="63"/>
        <v>69558.25</v>
      </c>
    </row>
    <row r="113" spans="1:126" x14ac:dyDescent="0.25">
      <c r="A113" s="64" t="s">
        <v>490</v>
      </c>
      <c r="B113" s="64"/>
      <c r="C113" s="64"/>
      <c r="D113" s="64"/>
      <c r="E113" s="64"/>
      <c r="F113" s="64"/>
      <c r="G113" s="64"/>
      <c r="H113" s="64"/>
      <c r="I113" s="64"/>
      <c r="J113" s="64"/>
      <c r="K113" s="64"/>
    </row>
    <row r="114" spans="1:126" x14ac:dyDescent="0.25">
      <c r="A114" t="s">
        <v>312</v>
      </c>
      <c r="B114" t="s">
        <v>137</v>
      </c>
      <c r="C114" s="33" t="s">
        <v>522</v>
      </c>
      <c r="D114" t="s">
        <v>340</v>
      </c>
      <c r="E114" s="1">
        <v>76000</v>
      </c>
      <c r="F114" s="1">
        <f>E114*0.0287</f>
        <v>2181.1999999999998</v>
      </c>
      <c r="G114" s="1">
        <v>6497.56</v>
      </c>
      <c r="H114" s="1">
        <f>E114*0.0304</f>
        <v>2310.4</v>
      </c>
      <c r="I114" s="1">
        <v>5908.23</v>
      </c>
      <c r="J114" s="1">
        <v>16898.39</v>
      </c>
      <c r="K114" s="1">
        <v>59101.61</v>
      </c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/>
      <c r="AC114"/>
      <c r="AD114"/>
      <c r="AE114"/>
      <c r="AF114"/>
      <c r="AG114"/>
      <c r="AH114"/>
      <c r="AI114"/>
      <c r="AJ114"/>
      <c r="AK114"/>
      <c r="AL114"/>
      <c r="AM114"/>
      <c r="AN114"/>
      <c r="AO114"/>
      <c r="AP114"/>
      <c r="AQ114"/>
      <c r="AR114"/>
      <c r="AS114"/>
      <c r="AT114"/>
      <c r="AU114"/>
      <c r="AV114"/>
      <c r="AW114"/>
      <c r="AX114"/>
      <c r="AY114"/>
      <c r="AZ114"/>
      <c r="BA114"/>
      <c r="BB114"/>
      <c r="BC114"/>
      <c r="BD114"/>
      <c r="BE114"/>
      <c r="BF114"/>
      <c r="BG114"/>
      <c r="BH114"/>
      <c r="BI114"/>
      <c r="BJ114"/>
      <c r="BK114"/>
      <c r="BL114"/>
      <c r="BM114"/>
      <c r="BN114"/>
      <c r="BO114"/>
      <c r="BP114"/>
      <c r="BQ114"/>
      <c r="BR114"/>
      <c r="BS114"/>
      <c r="BT114"/>
      <c r="BU114"/>
      <c r="BV114"/>
      <c r="BW114"/>
      <c r="BX114"/>
      <c r="BY114"/>
      <c r="BZ114"/>
      <c r="CA114"/>
      <c r="CB114"/>
      <c r="CC114"/>
      <c r="CD114"/>
      <c r="CE114"/>
      <c r="CF114"/>
      <c r="CG114"/>
      <c r="CH114"/>
      <c r="CI114"/>
      <c r="CJ114"/>
      <c r="CK114"/>
      <c r="CL114"/>
      <c r="CM114"/>
      <c r="CN114"/>
      <c r="CO114"/>
      <c r="CP114"/>
      <c r="CQ114"/>
      <c r="CR114"/>
      <c r="CS114"/>
      <c r="CT114"/>
      <c r="CU114"/>
      <c r="CV114"/>
      <c r="CW114"/>
      <c r="CX114"/>
      <c r="CY114"/>
      <c r="CZ114"/>
      <c r="DA114"/>
      <c r="DB114"/>
      <c r="DC114"/>
      <c r="DD114"/>
      <c r="DE114"/>
      <c r="DF114"/>
      <c r="DG114"/>
      <c r="DH114"/>
      <c r="DI114"/>
      <c r="DJ114"/>
      <c r="DK114"/>
      <c r="DL114"/>
      <c r="DM114"/>
      <c r="DN114"/>
      <c r="DO114"/>
      <c r="DP114"/>
      <c r="DQ114"/>
      <c r="DR114"/>
      <c r="DS114"/>
      <c r="DT114"/>
      <c r="DU114"/>
      <c r="DV114"/>
    </row>
    <row r="115" spans="1:126" x14ac:dyDescent="0.25">
      <c r="A115" t="s">
        <v>162</v>
      </c>
      <c r="B115" t="s">
        <v>468</v>
      </c>
      <c r="C115" s="33" t="s">
        <v>522</v>
      </c>
      <c r="D115" t="s">
        <v>337</v>
      </c>
      <c r="E115" s="1">
        <v>44000</v>
      </c>
      <c r="F115" s="1">
        <f>E115*0.0287</f>
        <v>1262.8</v>
      </c>
      <c r="G115" s="1">
        <v>1007.19</v>
      </c>
      <c r="H115" s="1">
        <f>E115*0.0304</f>
        <v>1337.6</v>
      </c>
      <c r="I115" s="1">
        <v>140</v>
      </c>
      <c r="J115" s="1">
        <v>3747.59</v>
      </c>
      <c r="K115" s="1">
        <f>+E115-J115</f>
        <v>40252.410000000003</v>
      </c>
    </row>
    <row r="116" spans="1:126" x14ac:dyDescent="0.25">
      <c r="A116" s="3" t="s">
        <v>13</v>
      </c>
      <c r="B116" s="3">
        <v>2</v>
      </c>
      <c r="C116" s="35"/>
      <c r="D116" s="3"/>
      <c r="E116" s="4">
        <f t="shared" ref="E116:K116" si="64">SUM(E113:E115)</f>
        <v>120000</v>
      </c>
      <c r="F116" s="4">
        <f t="shared" si="64"/>
        <v>3444</v>
      </c>
      <c r="G116" s="4">
        <f t="shared" si="64"/>
        <v>7504.75</v>
      </c>
      <c r="H116" s="4">
        <f t="shared" si="64"/>
        <v>3648</v>
      </c>
      <c r="I116" s="4">
        <f t="shared" si="64"/>
        <v>6048.23</v>
      </c>
      <c r="J116" s="4">
        <f t="shared" si="64"/>
        <v>20645.98</v>
      </c>
      <c r="K116" s="4">
        <f t="shared" si="64"/>
        <v>99354.02</v>
      </c>
    </row>
    <row r="118" spans="1:126" x14ac:dyDescent="0.25">
      <c r="A118" s="10" t="s">
        <v>491</v>
      </c>
      <c r="B118" s="10"/>
      <c r="C118" s="37"/>
      <c r="D118" s="12"/>
      <c r="E118" s="10"/>
      <c r="F118" s="10"/>
      <c r="G118" s="10"/>
      <c r="H118" s="10"/>
      <c r="I118" s="10"/>
      <c r="J118" s="10"/>
      <c r="K118" s="10"/>
    </row>
    <row r="119" spans="1:126" x14ac:dyDescent="0.25">
      <c r="A119" t="s">
        <v>334</v>
      </c>
      <c r="B119" t="s">
        <v>236</v>
      </c>
      <c r="C119" s="33" t="s">
        <v>523</v>
      </c>
      <c r="D119" t="s">
        <v>340</v>
      </c>
      <c r="E119" s="1">
        <v>36000</v>
      </c>
      <c r="F119" s="1">
        <f>E119*0.0287</f>
        <v>1033.2</v>
      </c>
      <c r="G119" s="1">
        <v>0</v>
      </c>
      <c r="H119" s="1">
        <f>E119*0.0304</f>
        <v>1094.4000000000001</v>
      </c>
      <c r="I119" s="1">
        <v>1377.12</v>
      </c>
      <c r="J119" s="1">
        <f>+F119+G119+H119+I119</f>
        <v>3504.72</v>
      </c>
      <c r="K119" s="1">
        <f>+E119-J119</f>
        <v>32495.279999999999</v>
      </c>
      <c r="L119"/>
      <c r="M119"/>
      <c r="N119"/>
      <c r="O119"/>
      <c r="P119"/>
      <c r="Q119"/>
      <c r="R119"/>
      <c r="S119"/>
      <c r="T119"/>
      <c r="U119"/>
      <c r="V119"/>
      <c r="W119"/>
      <c r="X119"/>
      <c r="Y119"/>
      <c r="Z119"/>
      <c r="AA119"/>
      <c r="AB119"/>
      <c r="AC119"/>
      <c r="AD119"/>
      <c r="AE119"/>
      <c r="AF119"/>
      <c r="AG119"/>
      <c r="AH119"/>
      <c r="AI119"/>
      <c r="AJ119"/>
      <c r="AK119"/>
      <c r="AL119"/>
      <c r="AM119"/>
      <c r="AN119"/>
      <c r="AO119"/>
      <c r="AP119"/>
      <c r="AQ119"/>
      <c r="AR119"/>
      <c r="AS119"/>
      <c r="AT119"/>
      <c r="AU119"/>
      <c r="AV119"/>
      <c r="AW119"/>
      <c r="AX119"/>
      <c r="AY119"/>
      <c r="AZ119"/>
      <c r="BA119"/>
      <c r="BB119"/>
      <c r="BC119"/>
      <c r="BD119"/>
      <c r="BE119"/>
      <c r="BF119"/>
      <c r="BG119"/>
      <c r="BH119"/>
      <c r="BI119"/>
      <c r="BJ119"/>
      <c r="BK119"/>
      <c r="BL119"/>
      <c r="BM119"/>
      <c r="BN119"/>
      <c r="BO119"/>
      <c r="BP119"/>
      <c r="BQ119"/>
      <c r="BR119"/>
      <c r="BS119"/>
      <c r="BT119"/>
      <c r="BU119"/>
      <c r="BV119"/>
      <c r="BW119"/>
      <c r="BX119"/>
      <c r="BY119"/>
      <c r="BZ119"/>
      <c r="CA119"/>
      <c r="CB119"/>
      <c r="CC119"/>
      <c r="CD119"/>
      <c r="CE119"/>
      <c r="CF119"/>
      <c r="CG119"/>
      <c r="CH119"/>
      <c r="CI119"/>
      <c r="CJ119"/>
      <c r="CK119"/>
      <c r="CL119"/>
      <c r="CM119"/>
      <c r="CN119"/>
      <c r="CO119"/>
      <c r="CP119"/>
      <c r="CQ119"/>
      <c r="CR119"/>
      <c r="CS119"/>
      <c r="CT119"/>
      <c r="CU119"/>
      <c r="CV119"/>
      <c r="CW119"/>
      <c r="CX119"/>
      <c r="CY119"/>
      <c r="CZ119"/>
      <c r="DA119"/>
      <c r="DB119"/>
      <c r="DC119"/>
      <c r="DD119"/>
      <c r="DE119"/>
      <c r="DF119"/>
      <c r="DG119"/>
      <c r="DH119"/>
      <c r="DI119"/>
      <c r="DJ119"/>
      <c r="DK119"/>
      <c r="DL119"/>
      <c r="DM119"/>
      <c r="DN119"/>
      <c r="DO119"/>
      <c r="DP119"/>
      <c r="DQ119"/>
      <c r="DR119"/>
      <c r="DS119"/>
      <c r="DT119"/>
      <c r="DU119"/>
      <c r="DV119"/>
    </row>
    <row r="120" spans="1:126" x14ac:dyDescent="0.25">
      <c r="A120" t="s">
        <v>205</v>
      </c>
      <c r="B120" t="s">
        <v>206</v>
      </c>
      <c r="C120" s="33" t="s">
        <v>522</v>
      </c>
      <c r="D120" t="s">
        <v>340</v>
      </c>
      <c r="E120" s="1">
        <v>41000</v>
      </c>
      <c r="F120" s="1">
        <f>E120*0.0287</f>
        <v>1176.7</v>
      </c>
      <c r="G120" s="1">
        <v>405.27</v>
      </c>
      <c r="H120" s="1">
        <f>E120*0.0304</f>
        <v>1246.4000000000001</v>
      </c>
      <c r="I120" s="1">
        <v>2509.92</v>
      </c>
      <c r="J120" s="1">
        <v>5338.29</v>
      </c>
      <c r="K120" s="1">
        <f>+E120-J120</f>
        <v>35661.71</v>
      </c>
    </row>
    <row r="121" spans="1:126" x14ac:dyDescent="0.25">
      <c r="A121" t="s">
        <v>331</v>
      </c>
      <c r="B121" t="s">
        <v>218</v>
      </c>
      <c r="C121" s="33" t="s">
        <v>523</v>
      </c>
      <c r="D121" t="s">
        <v>340</v>
      </c>
      <c r="E121" s="1">
        <v>45000</v>
      </c>
      <c r="F121" s="1">
        <f>E121*0.0287</f>
        <v>1291.5</v>
      </c>
      <c r="G121" s="1">
        <v>1148.33</v>
      </c>
      <c r="H121" s="1">
        <f>E121*0.0304</f>
        <v>1368</v>
      </c>
      <c r="I121" s="1">
        <v>195</v>
      </c>
      <c r="J121" s="1">
        <f t="shared" ref="J121:J137" si="65">+F121+G121+H121+I121</f>
        <v>4002.83</v>
      </c>
      <c r="K121" s="1">
        <f>+E121-J121</f>
        <v>40997.17</v>
      </c>
      <c r="L121"/>
      <c r="M121"/>
      <c r="N121"/>
      <c r="O121"/>
      <c r="P121"/>
      <c r="Q121"/>
      <c r="R121"/>
      <c r="S121"/>
      <c r="T121"/>
      <c r="U121"/>
      <c r="V121"/>
      <c r="W121"/>
      <c r="X121"/>
      <c r="Y121"/>
      <c r="Z121"/>
      <c r="AA121"/>
      <c r="AB121"/>
      <c r="AC121"/>
      <c r="AD121"/>
      <c r="AE121"/>
      <c r="AF121"/>
      <c r="AG121"/>
      <c r="AH121"/>
      <c r="AI121"/>
      <c r="AJ121"/>
      <c r="AK121"/>
      <c r="AL121"/>
      <c r="AM121"/>
      <c r="AN121"/>
      <c r="AO121"/>
      <c r="AP121"/>
      <c r="AQ121"/>
      <c r="AR121"/>
      <c r="AS121"/>
      <c r="AT121"/>
      <c r="AU121"/>
      <c r="AV121"/>
      <c r="AW121"/>
      <c r="AX121"/>
      <c r="AY121"/>
      <c r="AZ121"/>
      <c r="BA121"/>
      <c r="BB121"/>
      <c r="BC121"/>
      <c r="BD121"/>
      <c r="BE121"/>
      <c r="BF121"/>
      <c r="BG121"/>
      <c r="BH121"/>
      <c r="BI121"/>
      <c r="BJ121"/>
      <c r="BK121"/>
      <c r="BL121"/>
      <c r="BM121"/>
      <c r="BN121"/>
      <c r="BO121"/>
      <c r="BP121"/>
      <c r="BQ121"/>
      <c r="BR121"/>
      <c r="BS121"/>
      <c r="BT121"/>
      <c r="BU121"/>
      <c r="BV121"/>
      <c r="BW121"/>
      <c r="BX121"/>
      <c r="BY121"/>
      <c r="BZ121"/>
      <c r="CA121"/>
      <c r="CB121"/>
      <c r="CC121"/>
      <c r="CD121"/>
      <c r="CE121"/>
      <c r="CF121"/>
      <c r="CG121"/>
      <c r="CH121"/>
      <c r="CI121"/>
      <c r="CJ121"/>
      <c r="CK121"/>
      <c r="CL121"/>
      <c r="CM121"/>
      <c r="CN121"/>
      <c r="CO121"/>
      <c r="CP121"/>
      <c r="CQ121"/>
      <c r="CR121"/>
      <c r="CS121"/>
      <c r="CT121"/>
      <c r="CU121"/>
      <c r="CV121"/>
      <c r="CW121"/>
      <c r="CX121"/>
      <c r="CY121"/>
      <c r="CZ121"/>
      <c r="DA121"/>
      <c r="DB121"/>
      <c r="DC121"/>
      <c r="DD121"/>
      <c r="DE121"/>
      <c r="DF121"/>
      <c r="DG121"/>
      <c r="DH121"/>
      <c r="DI121"/>
      <c r="DJ121"/>
      <c r="DK121"/>
      <c r="DL121"/>
      <c r="DM121"/>
      <c r="DN121"/>
      <c r="DO121"/>
      <c r="DP121"/>
      <c r="DQ121"/>
      <c r="DR121"/>
      <c r="DS121"/>
      <c r="DT121"/>
      <c r="DU121"/>
      <c r="DV121"/>
    </row>
    <row r="122" spans="1:126" x14ac:dyDescent="0.25">
      <c r="A122" t="s">
        <v>332</v>
      </c>
      <c r="B122" t="s">
        <v>18</v>
      </c>
      <c r="C122" s="33" t="s">
        <v>522</v>
      </c>
      <c r="D122" t="s">
        <v>340</v>
      </c>
      <c r="E122" s="1">
        <v>59000</v>
      </c>
      <c r="F122" s="1">
        <f>E122*0.0287</f>
        <v>1693.3</v>
      </c>
      <c r="G122" s="1">
        <v>2822.45</v>
      </c>
      <c r="H122" s="1">
        <f>E122*0.0304</f>
        <v>1793.6</v>
      </c>
      <c r="I122" s="1">
        <v>2657.74</v>
      </c>
      <c r="J122" s="1">
        <v>8967.09</v>
      </c>
      <c r="K122" s="1">
        <f>+E122-J122</f>
        <v>50032.91</v>
      </c>
      <c r="L122"/>
      <c r="M122"/>
      <c r="N122"/>
      <c r="O122"/>
      <c r="P122"/>
      <c r="Q122"/>
      <c r="R122"/>
      <c r="S122"/>
      <c r="T122"/>
      <c r="U122"/>
      <c r="V122"/>
      <c r="W122"/>
      <c r="X122"/>
      <c r="Y122"/>
      <c r="Z122"/>
      <c r="AA122"/>
      <c r="AB122"/>
      <c r="AC122"/>
      <c r="AD122"/>
      <c r="AE122"/>
      <c r="AF122"/>
      <c r="AG122"/>
      <c r="AH122"/>
      <c r="AI122"/>
      <c r="AJ122"/>
      <c r="AK122"/>
      <c r="AL122"/>
      <c r="AM122"/>
      <c r="AN122"/>
      <c r="AO122"/>
      <c r="AP122"/>
      <c r="AQ122"/>
      <c r="AR122"/>
      <c r="AS122"/>
      <c r="AT122"/>
      <c r="AU122"/>
      <c r="AV122"/>
      <c r="AW122"/>
      <c r="AX122"/>
      <c r="AY122"/>
      <c r="AZ122"/>
      <c r="BA122"/>
      <c r="BB122"/>
      <c r="BC122"/>
      <c r="BD122"/>
      <c r="BE122"/>
      <c r="BF122"/>
      <c r="BG122"/>
      <c r="BH122"/>
      <c r="BI122"/>
      <c r="BJ122"/>
      <c r="BK122"/>
      <c r="BL122"/>
      <c r="BM122"/>
      <c r="BN122"/>
      <c r="BO122"/>
      <c r="BP122"/>
      <c r="BQ122"/>
      <c r="BR122"/>
      <c r="BS122"/>
      <c r="BT122"/>
      <c r="BU122"/>
      <c r="BV122"/>
      <c r="BW122"/>
      <c r="BX122"/>
      <c r="BY122"/>
      <c r="BZ122"/>
      <c r="CA122"/>
      <c r="CB122"/>
      <c r="CC122"/>
      <c r="CD122"/>
      <c r="CE122"/>
      <c r="CF122"/>
      <c r="CG122"/>
      <c r="CH122"/>
      <c r="CI122"/>
      <c r="CJ122"/>
      <c r="CK122"/>
      <c r="CL122"/>
      <c r="CM122"/>
      <c r="CN122"/>
      <c r="CO122"/>
      <c r="CP122"/>
      <c r="CQ122"/>
      <c r="CR122"/>
      <c r="CS122"/>
      <c r="CT122"/>
      <c r="CU122"/>
      <c r="CV122"/>
      <c r="CW122"/>
      <c r="CX122"/>
      <c r="CY122"/>
      <c r="CZ122"/>
      <c r="DA122"/>
      <c r="DB122"/>
      <c r="DC122"/>
      <c r="DD122"/>
      <c r="DE122"/>
      <c r="DF122"/>
      <c r="DG122"/>
      <c r="DH122"/>
      <c r="DI122"/>
      <c r="DJ122"/>
      <c r="DK122"/>
      <c r="DL122"/>
      <c r="DM122"/>
      <c r="DN122"/>
      <c r="DO122"/>
      <c r="DP122"/>
      <c r="DQ122"/>
      <c r="DR122"/>
      <c r="DS122"/>
      <c r="DT122"/>
      <c r="DU122"/>
      <c r="DV122"/>
    </row>
    <row r="123" spans="1:126" x14ac:dyDescent="0.25">
      <c r="A123" t="s">
        <v>333</v>
      </c>
      <c r="B123" t="s">
        <v>236</v>
      </c>
      <c r="C123" s="33" t="s">
        <v>522</v>
      </c>
      <c r="D123" t="s">
        <v>340</v>
      </c>
      <c r="E123" s="1">
        <v>36000</v>
      </c>
      <c r="F123" s="1">
        <f>E123*0.0287</f>
        <v>1033.2</v>
      </c>
      <c r="G123" s="1">
        <v>0</v>
      </c>
      <c r="H123" s="1">
        <f>E123*0.0304</f>
        <v>1094.4000000000001</v>
      </c>
      <c r="I123" s="1">
        <v>1943.52</v>
      </c>
      <c r="J123" s="1">
        <f t="shared" si="65"/>
        <v>4071.12</v>
      </c>
      <c r="K123" s="1">
        <f>+E123-J123</f>
        <v>31928.880000000001</v>
      </c>
      <c r="L123"/>
      <c r="M123"/>
      <c r="N123"/>
      <c r="O123"/>
      <c r="P123"/>
      <c r="Q123"/>
      <c r="R123"/>
      <c r="S123"/>
      <c r="T123"/>
      <c r="U123"/>
      <c r="V123"/>
      <c r="W123"/>
      <c r="X123"/>
      <c r="Y123"/>
      <c r="Z123"/>
      <c r="AA123"/>
      <c r="AB123"/>
      <c r="AC123"/>
      <c r="AD123"/>
      <c r="AE123"/>
      <c r="AF123"/>
      <c r="AG123"/>
      <c r="AH123"/>
      <c r="AI123"/>
      <c r="AJ123"/>
      <c r="AK123"/>
      <c r="AL123"/>
      <c r="AM123"/>
      <c r="AN123"/>
      <c r="AO123"/>
      <c r="AP123"/>
      <c r="AQ123"/>
      <c r="AR123"/>
      <c r="AS123"/>
      <c r="AT123"/>
      <c r="AU123"/>
      <c r="AV123"/>
      <c r="AW123"/>
      <c r="AX123"/>
      <c r="AY123"/>
      <c r="AZ123"/>
      <c r="BA123"/>
      <c r="BB123"/>
      <c r="BC123"/>
      <c r="BD123"/>
      <c r="BE123"/>
      <c r="BF123"/>
      <c r="BG123"/>
      <c r="BH123"/>
      <c r="BI123"/>
      <c r="BJ123"/>
      <c r="BK123"/>
      <c r="BL123"/>
      <c r="BM123"/>
      <c r="BN123"/>
      <c r="BO123"/>
      <c r="BP123"/>
      <c r="BQ123"/>
      <c r="BR123"/>
      <c r="BS123"/>
      <c r="BT123"/>
      <c r="BU123"/>
      <c r="BV123"/>
      <c r="BW123"/>
      <c r="BX123"/>
      <c r="BY123"/>
      <c r="BZ123"/>
      <c r="CA123"/>
      <c r="CB123"/>
      <c r="CC123"/>
      <c r="CD123"/>
      <c r="CE123"/>
      <c r="CF123"/>
      <c r="CG123"/>
      <c r="CH123"/>
      <c r="CI123"/>
      <c r="CJ123"/>
      <c r="CK123"/>
      <c r="CL123"/>
      <c r="CM123"/>
      <c r="CN123"/>
      <c r="CO123"/>
      <c r="CP123"/>
      <c r="CQ123"/>
      <c r="CR123"/>
      <c r="CS123"/>
      <c r="CT123"/>
      <c r="CU123"/>
      <c r="CV123"/>
      <c r="CW123"/>
      <c r="CX123"/>
      <c r="CY123"/>
      <c r="CZ123"/>
      <c r="DA123"/>
      <c r="DB123"/>
      <c r="DC123"/>
      <c r="DD123"/>
      <c r="DE123"/>
      <c r="DF123"/>
      <c r="DG123"/>
      <c r="DH123"/>
      <c r="DI123"/>
      <c r="DJ123"/>
      <c r="DK123"/>
      <c r="DL123"/>
      <c r="DM123"/>
      <c r="DN123"/>
      <c r="DO123"/>
      <c r="DP123"/>
      <c r="DQ123"/>
      <c r="DR123"/>
      <c r="DS123"/>
      <c r="DT123"/>
      <c r="DU123"/>
      <c r="DV123"/>
    </row>
    <row r="124" spans="1:126" x14ac:dyDescent="0.25">
      <c r="A124" t="s">
        <v>335</v>
      </c>
      <c r="B124" t="s">
        <v>65</v>
      </c>
      <c r="C124" s="33" t="s">
        <v>522</v>
      </c>
      <c r="D124" t="s">
        <v>340</v>
      </c>
      <c r="E124" s="1">
        <v>33000</v>
      </c>
      <c r="F124" s="1">
        <f t="shared" ref="F124:F137" si="66">E124*0.0287</f>
        <v>947.1</v>
      </c>
      <c r="G124" s="1">
        <v>0</v>
      </c>
      <c r="H124" s="1">
        <f t="shared" ref="H124:H137" si="67">E124*0.0304</f>
        <v>1003.2</v>
      </c>
      <c r="I124" s="1">
        <v>1567.62</v>
      </c>
      <c r="J124" s="1">
        <f t="shared" si="65"/>
        <v>3517.92</v>
      </c>
      <c r="K124" s="1">
        <f t="shared" ref="K124:K137" si="68">+E124-J124</f>
        <v>29482.080000000002</v>
      </c>
      <c r="L124"/>
      <c r="M124"/>
      <c r="N124"/>
      <c r="O124"/>
      <c r="P124"/>
      <c r="Q124"/>
      <c r="R124"/>
      <c r="S124"/>
      <c r="T124"/>
      <c r="U124"/>
      <c r="V124"/>
      <c r="W124"/>
      <c r="X124"/>
      <c r="Y124"/>
      <c r="Z124"/>
      <c r="AA124"/>
      <c r="AB124"/>
      <c r="AC124"/>
      <c r="AD124"/>
      <c r="AE124"/>
      <c r="AF124"/>
      <c r="AG124"/>
      <c r="AH124"/>
      <c r="AI124"/>
      <c r="AJ124"/>
      <c r="AK124"/>
      <c r="AL124"/>
      <c r="AM124"/>
      <c r="AN124"/>
      <c r="AO124"/>
      <c r="AP124"/>
      <c r="AQ124"/>
      <c r="AR124"/>
      <c r="AS124"/>
      <c r="AT124"/>
      <c r="AU124"/>
      <c r="AV124"/>
      <c r="AW124"/>
      <c r="AX124"/>
      <c r="AY124"/>
      <c r="AZ124"/>
      <c r="BA124"/>
      <c r="BB124"/>
      <c r="BC124"/>
      <c r="BD124"/>
      <c r="BE124"/>
      <c r="BF124"/>
      <c r="BG124"/>
      <c r="BH124"/>
      <c r="BI124"/>
      <c r="BJ124"/>
      <c r="BK124"/>
      <c r="BL124"/>
      <c r="BM124"/>
      <c r="BN124"/>
      <c r="BO124"/>
      <c r="BP124"/>
      <c r="BQ124"/>
      <c r="BR124"/>
      <c r="BS124"/>
      <c r="BT124"/>
      <c r="BU124"/>
      <c r="BV124"/>
      <c r="BW124"/>
      <c r="BX124"/>
      <c r="BY124"/>
      <c r="BZ124"/>
      <c r="CA124"/>
      <c r="CB124"/>
      <c r="CC124"/>
      <c r="CD124"/>
      <c r="CE124"/>
      <c r="CF124"/>
      <c r="CG124"/>
      <c r="CH124"/>
      <c r="CI124"/>
      <c r="CJ124"/>
      <c r="CK124"/>
      <c r="CL124"/>
      <c r="CM124"/>
      <c r="CN124"/>
      <c r="CO124"/>
      <c r="CP124"/>
      <c r="CQ124"/>
      <c r="CR124"/>
      <c r="CS124"/>
      <c r="CT124"/>
      <c r="CU124"/>
      <c r="CV124"/>
      <c r="CW124"/>
      <c r="CX124"/>
      <c r="CY124"/>
      <c r="CZ124"/>
      <c r="DA124"/>
      <c r="DB124"/>
      <c r="DC124"/>
      <c r="DD124"/>
      <c r="DE124"/>
      <c r="DF124"/>
      <c r="DG124"/>
      <c r="DH124"/>
      <c r="DI124"/>
      <c r="DJ124"/>
      <c r="DK124"/>
      <c r="DL124"/>
      <c r="DM124"/>
      <c r="DN124"/>
      <c r="DO124"/>
      <c r="DP124"/>
      <c r="DQ124"/>
      <c r="DR124"/>
      <c r="DS124"/>
      <c r="DT124"/>
      <c r="DU124"/>
      <c r="DV124"/>
    </row>
    <row r="125" spans="1:126" x14ac:dyDescent="0.25">
      <c r="A125" t="s">
        <v>8</v>
      </c>
      <c r="B125" t="s">
        <v>361</v>
      </c>
      <c r="C125" s="33" t="s">
        <v>522</v>
      </c>
      <c r="D125" t="s">
        <v>340</v>
      </c>
      <c r="E125" s="1">
        <v>71000</v>
      </c>
      <c r="F125" s="1">
        <f t="shared" si="66"/>
        <v>2037.7</v>
      </c>
      <c r="G125" s="1">
        <v>5556.66</v>
      </c>
      <c r="H125" s="1">
        <f t="shared" si="67"/>
        <v>2158.4</v>
      </c>
      <c r="I125" s="1">
        <v>25</v>
      </c>
      <c r="J125" s="1">
        <f t="shared" si="65"/>
        <v>9777.76</v>
      </c>
      <c r="K125" s="1">
        <f t="shared" si="68"/>
        <v>61222.239999999998</v>
      </c>
    </row>
    <row r="126" spans="1:126" x14ac:dyDescent="0.25">
      <c r="A126" t="s">
        <v>207</v>
      </c>
      <c r="B126" t="s">
        <v>308</v>
      </c>
      <c r="C126" s="33" t="s">
        <v>523</v>
      </c>
      <c r="D126" t="s">
        <v>337</v>
      </c>
      <c r="E126" s="1">
        <v>76000</v>
      </c>
      <c r="F126" s="1">
        <f t="shared" si="66"/>
        <v>2181.1999999999998</v>
      </c>
      <c r="G126" s="1">
        <v>6497.56</v>
      </c>
      <c r="H126" s="1">
        <f t="shared" si="67"/>
        <v>2310.4</v>
      </c>
      <c r="I126" s="1">
        <v>327</v>
      </c>
      <c r="J126" s="1">
        <v>11316.16</v>
      </c>
      <c r="K126" s="1">
        <v>64683.839999999997</v>
      </c>
    </row>
    <row r="127" spans="1:126" x14ac:dyDescent="0.25">
      <c r="A127" t="s">
        <v>336</v>
      </c>
      <c r="B127" t="s">
        <v>130</v>
      </c>
      <c r="C127" s="33" t="s">
        <v>523</v>
      </c>
      <c r="D127" t="s">
        <v>340</v>
      </c>
      <c r="E127" s="1">
        <v>75000</v>
      </c>
      <c r="F127" s="1">
        <f t="shared" si="66"/>
        <v>2152.5</v>
      </c>
      <c r="G127" s="1">
        <v>6309.38</v>
      </c>
      <c r="H127" s="1">
        <f t="shared" si="67"/>
        <v>2280</v>
      </c>
      <c r="I127" s="1">
        <v>377.5</v>
      </c>
      <c r="J127" s="1">
        <v>11119.38</v>
      </c>
      <c r="K127" s="1">
        <v>63880.62</v>
      </c>
      <c r="L127"/>
      <c r="M127"/>
      <c r="N127"/>
      <c r="O127"/>
      <c r="P127"/>
      <c r="Q127"/>
      <c r="R127"/>
      <c r="S127"/>
      <c r="T127"/>
      <c r="U127"/>
      <c r="V127"/>
      <c r="W127"/>
      <c r="X127"/>
      <c r="Y127"/>
      <c r="Z127"/>
      <c r="AA127"/>
      <c r="AB127"/>
      <c r="AC127"/>
      <c r="AD127"/>
      <c r="AE127"/>
      <c r="AF127"/>
      <c r="AG127"/>
      <c r="AH127"/>
      <c r="AI127"/>
      <c r="AJ127"/>
      <c r="AK127"/>
      <c r="AL127"/>
      <c r="AM127"/>
      <c r="AN127"/>
      <c r="AO127"/>
      <c r="AP127"/>
      <c r="AQ127"/>
      <c r="AR127"/>
      <c r="AS127"/>
      <c r="AT127"/>
      <c r="AU127"/>
      <c r="AV127"/>
      <c r="AW127"/>
      <c r="AX127"/>
      <c r="AY127"/>
      <c r="AZ127"/>
      <c r="BA127"/>
      <c r="BB127"/>
      <c r="BC127"/>
      <c r="BD127"/>
      <c r="BE127"/>
      <c r="BF127"/>
      <c r="BG127"/>
      <c r="BH127"/>
      <c r="BI127"/>
      <c r="BJ127"/>
      <c r="BK127"/>
      <c r="BL127"/>
      <c r="BM127"/>
      <c r="BN127"/>
      <c r="BO127"/>
      <c r="BP127"/>
      <c r="BQ127"/>
      <c r="BR127"/>
      <c r="BS127"/>
      <c r="BT127"/>
      <c r="BU127"/>
      <c r="BV127"/>
      <c r="BW127"/>
      <c r="BX127"/>
      <c r="BY127"/>
      <c r="BZ127"/>
      <c r="CA127"/>
      <c r="CB127"/>
      <c r="CC127"/>
      <c r="CD127"/>
      <c r="CE127"/>
      <c r="CF127"/>
      <c r="CG127"/>
      <c r="CH127"/>
      <c r="CI127"/>
      <c r="CJ127"/>
      <c r="CK127"/>
      <c r="CL127"/>
      <c r="CM127"/>
      <c r="CN127"/>
      <c r="CO127"/>
      <c r="CP127"/>
      <c r="CQ127"/>
      <c r="CR127"/>
      <c r="CS127"/>
      <c r="CT127"/>
      <c r="CU127"/>
      <c r="CV127"/>
      <c r="CW127"/>
      <c r="CX127"/>
      <c r="CY127"/>
      <c r="CZ127"/>
      <c r="DA127"/>
      <c r="DB127"/>
      <c r="DC127"/>
      <c r="DD127"/>
      <c r="DE127"/>
      <c r="DF127"/>
      <c r="DG127"/>
      <c r="DH127"/>
      <c r="DI127"/>
      <c r="DJ127"/>
      <c r="DK127"/>
      <c r="DL127"/>
      <c r="DM127"/>
      <c r="DN127"/>
      <c r="DO127"/>
      <c r="DP127"/>
      <c r="DQ127"/>
      <c r="DR127"/>
      <c r="DS127"/>
      <c r="DT127"/>
      <c r="DU127"/>
      <c r="DV127"/>
    </row>
    <row r="128" spans="1:126" x14ac:dyDescent="0.25">
      <c r="A128" t="s">
        <v>412</v>
      </c>
      <c r="B128" s="21" t="s">
        <v>306</v>
      </c>
      <c r="C128" s="33" t="s">
        <v>523</v>
      </c>
      <c r="D128" s="16" t="s">
        <v>340</v>
      </c>
      <c r="E128" s="1">
        <v>100000</v>
      </c>
      <c r="F128" s="1">
        <f t="shared" si="66"/>
        <v>2870</v>
      </c>
      <c r="G128" s="1">
        <v>12105.37</v>
      </c>
      <c r="H128" s="1">
        <f t="shared" si="67"/>
        <v>3040</v>
      </c>
      <c r="I128" s="1">
        <v>277.5</v>
      </c>
      <c r="J128" s="1">
        <f t="shared" si="65"/>
        <v>18292.87</v>
      </c>
      <c r="K128" s="1">
        <f>+E128-J128</f>
        <v>81707.13</v>
      </c>
      <c r="M128"/>
      <c r="N128"/>
      <c r="O128"/>
      <c r="P128"/>
      <c r="Q128"/>
      <c r="R128"/>
      <c r="S128"/>
      <c r="T128"/>
      <c r="U128"/>
      <c r="V128"/>
      <c r="W128"/>
      <c r="X128"/>
      <c r="Y128"/>
      <c r="Z128"/>
      <c r="AA128"/>
      <c r="AB128"/>
      <c r="AC128"/>
      <c r="AD128"/>
      <c r="AE128"/>
      <c r="AF128"/>
      <c r="AG128"/>
      <c r="AH128"/>
      <c r="AI128"/>
      <c r="AJ128"/>
      <c r="AK128"/>
      <c r="AL128"/>
      <c r="AM128"/>
      <c r="AN128"/>
      <c r="AO128"/>
      <c r="AP128"/>
      <c r="AQ128"/>
      <c r="AR128"/>
      <c r="AS128"/>
      <c r="AT128"/>
      <c r="AU128"/>
      <c r="AV128"/>
      <c r="AW128"/>
      <c r="AX128"/>
      <c r="AY128"/>
      <c r="AZ128"/>
      <c r="BA128"/>
      <c r="BB128"/>
      <c r="BC128"/>
      <c r="BD128"/>
      <c r="BE128"/>
      <c r="BF128"/>
      <c r="BG128"/>
      <c r="BH128"/>
      <c r="BI128"/>
      <c r="BJ128"/>
      <c r="BK128"/>
      <c r="BL128"/>
      <c r="BM128"/>
      <c r="BN128"/>
      <c r="BO128"/>
      <c r="BP128"/>
      <c r="BQ128"/>
      <c r="BR128"/>
      <c r="BS128"/>
      <c r="BT128"/>
      <c r="BU128"/>
      <c r="BV128"/>
      <c r="BW128"/>
      <c r="BX128"/>
      <c r="BY128"/>
      <c r="BZ128"/>
      <c r="CA128"/>
      <c r="CB128"/>
      <c r="CC128"/>
      <c r="CD128"/>
      <c r="CE128"/>
      <c r="CF128"/>
      <c r="CG128"/>
      <c r="CH128"/>
      <c r="CI128"/>
      <c r="CJ128"/>
      <c r="CK128"/>
      <c r="CL128"/>
      <c r="CM128"/>
      <c r="CN128"/>
      <c r="CO128"/>
      <c r="CP128"/>
      <c r="CQ128"/>
      <c r="CR128"/>
      <c r="CS128"/>
      <c r="CT128"/>
      <c r="CU128"/>
      <c r="CV128"/>
      <c r="CW128"/>
      <c r="CX128"/>
      <c r="CY128"/>
      <c r="CZ128"/>
      <c r="DA128"/>
      <c r="DB128"/>
      <c r="DC128"/>
      <c r="DD128"/>
      <c r="DE128"/>
      <c r="DF128"/>
      <c r="DG128"/>
      <c r="DH128"/>
      <c r="DI128"/>
      <c r="DJ128"/>
      <c r="DK128"/>
      <c r="DL128"/>
      <c r="DM128"/>
      <c r="DN128"/>
      <c r="DO128"/>
      <c r="DP128"/>
      <c r="DQ128"/>
      <c r="DR128"/>
      <c r="DS128"/>
      <c r="DT128"/>
      <c r="DU128"/>
      <c r="DV128"/>
    </row>
    <row r="129" spans="1:11" x14ac:dyDescent="0.25">
      <c r="A129" t="s">
        <v>208</v>
      </c>
      <c r="B129" t="s">
        <v>81</v>
      </c>
      <c r="C129" s="33" t="s">
        <v>523</v>
      </c>
      <c r="D129" t="s">
        <v>340</v>
      </c>
      <c r="E129" s="1">
        <v>33000</v>
      </c>
      <c r="F129" s="1">
        <f t="shared" si="66"/>
        <v>947.1</v>
      </c>
      <c r="G129" s="1">
        <v>0</v>
      </c>
      <c r="H129" s="1">
        <f t="shared" si="67"/>
        <v>1003.2</v>
      </c>
      <c r="I129" s="1">
        <v>25</v>
      </c>
      <c r="J129" s="1">
        <v>1975.3</v>
      </c>
      <c r="K129" s="1">
        <v>31024.7</v>
      </c>
    </row>
    <row r="130" spans="1:11" x14ac:dyDescent="0.25">
      <c r="A130" t="s">
        <v>209</v>
      </c>
      <c r="B130" t="s">
        <v>210</v>
      </c>
      <c r="C130" s="33" t="s">
        <v>522</v>
      </c>
      <c r="D130" t="s">
        <v>340</v>
      </c>
      <c r="E130" s="1">
        <v>46000</v>
      </c>
      <c r="F130" s="1">
        <f t="shared" si="66"/>
        <v>1320.2</v>
      </c>
      <c r="G130" s="1">
        <v>1289.46</v>
      </c>
      <c r="H130" s="1">
        <f t="shared" si="67"/>
        <v>1398.4</v>
      </c>
      <c r="I130" s="1">
        <v>1676.6</v>
      </c>
      <c r="J130" s="1">
        <f t="shared" si="65"/>
        <v>5684.66</v>
      </c>
      <c r="K130" s="1">
        <f t="shared" si="68"/>
        <v>40315.339999999997</v>
      </c>
    </row>
    <row r="131" spans="1:11" x14ac:dyDescent="0.25">
      <c r="A131" t="s">
        <v>211</v>
      </c>
      <c r="B131" t="s">
        <v>212</v>
      </c>
      <c r="C131" s="33" t="s">
        <v>522</v>
      </c>
      <c r="D131" t="s">
        <v>340</v>
      </c>
      <c r="E131" s="1">
        <v>61000</v>
      </c>
      <c r="F131" s="1">
        <f t="shared" si="66"/>
        <v>1750.7</v>
      </c>
      <c r="G131" s="1">
        <v>3674.86</v>
      </c>
      <c r="H131" s="1">
        <f t="shared" si="67"/>
        <v>1854.4</v>
      </c>
      <c r="I131" s="1">
        <v>185</v>
      </c>
      <c r="J131" s="1">
        <f t="shared" si="65"/>
        <v>7464.96</v>
      </c>
      <c r="K131" s="1">
        <f t="shared" si="68"/>
        <v>53535.040000000001</v>
      </c>
    </row>
    <row r="132" spans="1:11" x14ac:dyDescent="0.25">
      <c r="A132" t="s">
        <v>213</v>
      </c>
      <c r="B132" t="s">
        <v>210</v>
      </c>
      <c r="C132" s="33" t="s">
        <v>522</v>
      </c>
      <c r="D132" t="s">
        <v>340</v>
      </c>
      <c r="E132" s="1">
        <v>46000</v>
      </c>
      <c r="F132" s="1">
        <f t="shared" si="66"/>
        <v>1320.2</v>
      </c>
      <c r="G132" s="1">
        <v>1289.46</v>
      </c>
      <c r="H132" s="1">
        <f t="shared" si="67"/>
        <v>1398.4</v>
      </c>
      <c r="I132" s="1">
        <v>295</v>
      </c>
      <c r="J132" s="1">
        <f t="shared" si="65"/>
        <v>4303.0600000000004</v>
      </c>
      <c r="K132" s="1">
        <f t="shared" si="68"/>
        <v>41696.94</v>
      </c>
    </row>
    <row r="133" spans="1:11" x14ac:dyDescent="0.25">
      <c r="A133" t="s">
        <v>214</v>
      </c>
      <c r="B133" t="s">
        <v>206</v>
      </c>
      <c r="C133" s="33" t="s">
        <v>523</v>
      </c>
      <c r="D133" t="s">
        <v>340</v>
      </c>
      <c r="E133" s="1">
        <v>45000</v>
      </c>
      <c r="F133" s="1">
        <f t="shared" si="66"/>
        <v>1291.5</v>
      </c>
      <c r="G133" s="1">
        <v>791.29</v>
      </c>
      <c r="H133" s="1">
        <f t="shared" si="67"/>
        <v>1368</v>
      </c>
      <c r="I133" s="1">
        <v>2657.74</v>
      </c>
      <c r="J133" s="1">
        <f t="shared" si="65"/>
        <v>6108.53</v>
      </c>
      <c r="K133" s="1">
        <f t="shared" si="68"/>
        <v>38891.47</v>
      </c>
    </row>
    <row r="134" spans="1:11" x14ac:dyDescent="0.25">
      <c r="A134" t="s">
        <v>215</v>
      </c>
      <c r="B134" t="s">
        <v>216</v>
      </c>
      <c r="C134" s="33" t="s">
        <v>523</v>
      </c>
      <c r="D134" t="s">
        <v>340</v>
      </c>
      <c r="E134" s="1">
        <v>61000</v>
      </c>
      <c r="F134" s="1">
        <f t="shared" si="66"/>
        <v>1750.7</v>
      </c>
      <c r="G134" s="1">
        <v>3674.86</v>
      </c>
      <c r="H134" s="1">
        <f t="shared" si="67"/>
        <v>1854.4</v>
      </c>
      <c r="I134" s="1">
        <v>277.5</v>
      </c>
      <c r="J134" s="1">
        <v>7557.46</v>
      </c>
      <c r="K134" s="1">
        <v>53442.54</v>
      </c>
    </row>
    <row r="135" spans="1:11" x14ac:dyDescent="0.25">
      <c r="A135" t="s">
        <v>217</v>
      </c>
      <c r="B135" t="s">
        <v>218</v>
      </c>
      <c r="C135" s="33" t="s">
        <v>523</v>
      </c>
      <c r="D135" t="s">
        <v>340</v>
      </c>
      <c r="E135" s="1">
        <v>45000</v>
      </c>
      <c r="F135" s="1">
        <f t="shared" si="66"/>
        <v>1291.5</v>
      </c>
      <c r="G135" s="1">
        <v>1148.33</v>
      </c>
      <c r="H135" s="1">
        <f t="shared" si="67"/>
        <v>1368</v>
      </c>
      <c r="I135" s="1">
        <v>908.33</v>
      </c>
      <c r="J135" s="1">
        <v>4716.16</v>
      </c>
      <c r="K135" s="1">
        <f t="shared" si="68"/>
        <v>40283.839999999997</v>
      </c>
    </row>
    <row r="136" spans="1:11" x14ac:dyDescent="0.25">
      <c r="A136" t="s">
        <v>219</v>
      </c>
      <c r="B136" t="s">
        <v>20</v>
      </c>
      <c r="C136" s="33" t="s">
        <v>522</v>
      </c>
      <c r="D136" t="s">
        <v>340</v>
      </c>
      <c r="E136" s="1">
        <v>46000</v>
      </c>
      <c r="F136" s="1">
        <f t="shared" si="66"/>
        <v>1320.2</v>
      </c>
      <c r="G136" s="1">
        <v>1289.46</v>
      </c>
      <c r="H136" s="1">
        <f t="shared" si="67"/>
        <v>1398.4</v>
      </c>
      <c r="I136" s="1">
        <v>125</v>
      </c>
      <c r="J136" s="1">
        <v>4133.0600000000004</v>
      </c>
      <c r="K136" s="1">
        <f t="shared" si="68"/>
        <v>41866.94</v>
      </c>
    </row>
    <row r="137" spans="1:11" x14ac:dyDescent="0.25">
      <c r="A137" t="s">
        <v>220</v>
      </c>
      <c r="B137" t="s">
        <v>221</v>
      </c>
      <c r="C137" s="33" t="s">
        <v>523</v>
      </c>
      <c r="D137" t="s">
        <v>340</v>
      </c>
      <c r="E137" s="1">
        <v>45000</v>
      </c>
      <c r="F137" s="1">
        <f t="shared" si="66"/>
        <v>1291.5</v>
      </c>
      <c r="G137" s="1">
        <v>1148.33</v>
      </c>
      <c r="H137" s="1">
        <f t="shared" si="67"/>
        <v>1368</v>
      </c>
      <c r="I137" s="1">
        <v>475</v>
      </c>
      <c r="J137" s="1">
        <f t="shared" si="65"/>
        <v>4282.83</v>
      </c>
      <c r="K137" s="1">
        <f t="shared" si="68"/>
        <v>40717.17</v>
      </c>
    </row>
    <row r="138" spans="1:11" x14ac:dyDescent="0.25">
      <c r="A138" s="3" t="s">
        <v>13</v>
      </c>
      <c r="B138" s="3">
        <v>19</v>
      </c>
      <c r="C138" s="35"/>
      <c r="D138" s="3"/>
      <c r="E138" s="4">
        <f t="shared" ref="E138:J138" si="69">SUM(E119:E137)</f>
        <v>1000000</v>
      </c>
      <c r="F138" s="4">
        <f t="shared" si="69"/>
        <v>28700</v>
      </c>
      <c r="G138" s="4">
        <f t="shared" si="69"/>
        <v>49151.07</v>
      </c>
      <c r="H138" s="4">
        <f t="shared" si="69"/>
        <v>30400</v>
      </c>
      <c r="I138" s="4">
        <f>SUM(I119:I137)</f>
        <v>17883.09</v>
      </c>
      <c r="J138" s="4">
        <f t="shared" si="69"/>
        <v>126134.16</v>
      </c>
      <c r="K138" s="4">
        <f>SUM(K119:K137)</f>
        <v>873865.84</v>
      </c>
    </row>
    <row r="140" spans="1:11" x14ac:dyDescent="0.25">
      <c r="A140" s="10" t="s">
        <v>492</v>
      </c>
      <c r="B140" s="10"/>
      <c r="C140" s="37"/>
      <c r="D140" s="12"/>
      <c r="E140" s="10"/>
      <c r="F140" s="10"/>
      <c r="G140" s="10"/>
      <c r="H140" s="10"/>
      <c r="I140" s="10"/>
      <c r="J140" s="10"/>
      <c r="K140" s="10"/>
    </row>
    <row r="141" spans="1:11" x14ac:dyDescent="0.25">
      <c r="A141" t="s">
        <v>222</v>
      </c>
      <c r="B141" t="s">
        <v>223</v>
      </c>
      <c r="C141" s="33" t="s">
        <v>522</v>
      </c>
      <c r="D141" t="s">
        <v>340</v>
      </c>
      <c r="E141" s="1">
        <v>28350</v>
      </c>
      <c r="F141" s="1">
        <f>E141*0.0287</f>
        <v>813.65</v>
      </c>
      <c r="G141" s="1">
        <v>0</v>
      </c>
      <c r="H141" s="1">
        <f>E141*0.0304</f>
        <v>861.84</v>
      </c>
      <c r="I141" s="1">
        <v>1947</v>
      </c>
      <c r="J141" s="1">
        <f t="shared" ref="J141:J148" si="70">F141+G141+H141+I141</f>
        <v>3622.49</v>
      </c>
      <c r="K141" s="1">
        <f t="shared" ref="K141:K148" si="71">E141-J141</f>
        <v>24727.51</v>
      </c>
    </row>
    <row r="142" spans="1:11" x14ac:dyDescent="0.25">
      <c r="A142" t="s">
        <v>224</v>
      </c>
      <c r="B142" t="s">
        <v>223</v>
      </c>
      <c r="C142" s="33" t="s">
        <v>523</v>
      </c>
      <c r="D142" t="s">
        <v>337</v>
      </c>
      <c r="E142" s="1">
        <v>36000</v>
      </c>
      <c r="F142" s="1">
        <f t="shared" ref="F142:F162" si="72">E142*0.0287</f>
        <v>1033.2</v>
      </c>
      <c r="G142" s="1">
        <v>0</v>
      </c>
      <c r="H142" s="1">
        <f t="shared" ref="H142:H162" si="73">E142*0.0304</f>
        <v>1094.4000000000001</v>
      </c>
      <c r="I142" s="1">
        <v>377.5</v>
      </c>
      <c r="J142" s="1">
        <f t="shared" si="70"/>
        <v>2505.1</v>
      </c>
      <c r="K142" s="1">
        <f t="shared" si="71"/>
        <v>33494.9</v>
      </c>
    </row>
    <row r="143" spans="1:11" x14ac:dyDescent="0.25">
      <c r="A143" t="s">
        <v>226</v>
      </c>
      <c r="B143" t="s">
        <v>225</v>
      </c>
      <c r="C143" s="33" t="s">
        <v>523</v>
      </c>
      <c r="D143" t="s">
        <v>340</v>
      </c>
      <c r="E143" s="1">
        <v>36000</v>
      </c>
      <c r="F143" s="1">
        <f t="shared" si="72"/>
        <v>1033.2</v>
      </c>
      <c r="G143" s="1">
        <v>0</v>
      </c>
      <c r="H143" s="1">
        <f t="shared" si="73"/>
        <v>1094.4000000000001</v>
      </c>
      <c r="I143" s="1">
        <v>327.5</v>
      </c>
      <c r="J143" s="1">
        <f t="shared" si="70"/>
        <v>2455.1</v>
      </c>
      <c r="K143" s="1">
        <f t="shared" si="71"/>
        <v>33544.9</v>
      </c>
    </row>
    <row r="144" spans="1:11" x14ac:dyDescent="0.25">
      <c r="A144" t="s">
        <v>227</v>
      </c>
      <c r="B144" t="s">
        <v>225</v>
      </c>
      <c r="C144" s="33" t="s">
        <v>522</v>
      </c>
      <c r="D144" t="s">
        <v>340</v>
      </c>
      <c r="E144" s="1">
        <v>36000</v>
      </c>
      <c r="F144" s="1">
        <f t="shared" si="72"/>
        <v>1033.2</v>
      </c>
      <c r="G144" s="1">
        <v>0</v>
      </c>
      <c r="H144" s="1">
        <f t="shared" si="73"/>
        <v>1094.4000000000001</v>
      </c>
      <c r="I144" s="1">
        <v>75</v>
      </c>
      <c r="J144" s="1">
        <f t="shared" si="70"/>
        <v>2202.6</v>
      </c>
      <c r="K144" s="1">
        <f t="shared" si="71"/>
        <v>33797.4</v>
      </c>
    </row>
    <row r="145" spans="1:126" x14ac:dyDescent="0.25">
      <c r="A145" t="s">
        <v>228</v>
      </c>
      <c r="B145" t="s">
        <v>18</v>
      </c>
      <c r="C145" s="33" t="s">
        <v>522</v>
      </c>
      <c r="D145" t="s">
        <v>337</v>
      </c>
      <c r="E145" s="1">
        <v>81000</v>
      </c>
      <c r="F145" s="1">
        <f t="shared" si="72"/>
        <v>2324.6999999999998</v>
      </c>
      <c r="G145" s="1">
        <v>6486.36</v>
      </c>
      <c r="H145" s="1">
        <f t="shared" si="73"/>
        <v>2462.4</v>
      </c>
      <c r="I145" s="1">
        <v>7107.48</v>
      </c>
      <c r="J145" s="1">
        <f>+F145+G145+H145+I145</f>
        <v>18380.939999999999</v>
      </c>
      <c r="K145" s="1">
        <f t="shared" si="71"/>
        <v>62619.06</v>
      </c>
    </row>
    <row r="146" spans="1:126" x14ac:dyDescent="0.25">
      <c r="A146" t="s">
        <v>229</v>
      </c>
      <c r="B146" t="s">
        <v>99</v>
      </c>
      <c r="C146" s="33" t="s">
        <v>523</v>
      </c>
      <c r="D146" t="s">
        <v>340</v>
      </c>
      <c r="E146" s="1">
        <v>20075</v>
      </c>
      <c r="F146" s="1">
        <f t="shared" si="72"/>
        <v>576.15</v>
      </c>
      <c r="G146" s="1">
        <v>0</v>
      </c>
      <c r="H146" s="1">
        <f t="shared" si="73"/>
        <v>610.28</v>
      </c>
      <c r="I146" s="1">
        <v>25</v>
      </c>
      <c r="J146" s="1">
        <f t="shared" si="70"/>
        <v>1211.43</v>
      </c>
      <c r="K146" s="1">
        <f t="shared" si="71"/>
        <v>18863.57</v>
      </c>
    </row>
    <row r="147" spans="1:126" x14ac:dyDescent="0.25">
      <c r="A147" t="s">
        <v>230</v>
      </c>
      <c r="B147" t="s">
        <v>181</v>
      </c>
      <c r="C147" s="33" t="s">
        <v>523</v>
      </c>
      <c r="D147" t="s">
        <v>340</v>
      </c>
      <c r="E147" s="1">
        <v>36000</v>
      </c>
      <c r="F147" s="1">
        <f t="shared" si="72"/>
        <v>1033.2</v>
      </c>
      <c r="G147" s="1">
        <v>0</v>
      </c>
      <c r="H147" s="1">
        <f t="shared" si="73"/>
        <v>1094.4000000000001</v>
      </c>
      <c r="I147" s="1">
        <v>125</v>
      </c>
      <c r="J147" s="1">
        <f t="shared" si="70"/>
        <v>2252.6</v>
      </c>
      <c r="K147" s="1">
        <f t="shared" si="71"/>
        <v>33747.4</v>
      </c>
    </row>
    <row r="148" spans="1:126" x14ac:dyDescent="0.25">
      <c r="A148" t="s">
        <v>231</v>
      </c>
      <c r="B148" t="s">
        <v>225</v>
      </c>
      <c r="C148" s="33" t="s">
        <v>522</v>
      </c>
      <c r="D148" t="s">
        <v>340</v>
      </c>
      <c r="E148" s="1">
        <v>36000</v>
      </c>
      <c r="F148" s="1">
        <f t="shared" si="72"/>
        <v>1033.2</v>
      </c>
      <c r="G148" s="1">
        <v>0</v>
      </c>
      <c r="H148" s="1">
        <f t="shared" si="73"/>
        <v>1094.4000000000001</v>
      </c>
      <c r="I148" s="1">
        <v>2777.74</v>
      </c>
      <c r="J148" s="1">
        <f t="shared" si="70"/>
        <v>4905.34</v>
      </c>
      <c r="K148" s="1">
        <f t="shared" si="71"/>
        <v>31094.66</v>
      </c>
    </row>
    <row r="149" spans="1:126" x14ac:dyDescent="0.25">
      <c r="A149" t="s">
        <v>232</v>
      </c>
      <c r="B149" t="s">
        <v>223</v>
      </c>
      <c r="C149" s="33" t="s">
        <v>523</v>
      </c>
      <c r="D149" t="s">
        <v>340</v>
      </c>
      <c r="E149" s="1">
        <v>44000</v>
      </c>
      <c r="F149" s="1">
        <f t="shared" si="72"/>
        <v>1262.8</v>
      </c>
      <c r="G149" s="1">
        <v>1007.19</v>
      </c>
      <c r="H149" s="1">
        <f t="shared" si="73"/>
        <v>1337.6</v>
      </c>
      <c r="I149" s="1">
        <v>277.5</v>
      </c>
      <c r="J149" s="1">
        <f t="shared" ref="J149:J162" si="74">F149+G149+H149+I149</f>
        <v>3885.09</v>
      </c>
      <c r="K149" s="1">
        <f t="shared" ref="K149:K162" si="75">E149-J149</f>
        <v>40114.910000000003</v>
      </c>
    </row>
    <row r="150" spans="1:126" x14ac:dyDescent="0.25">
      <c r="A150" t="s">
        <v>391</v>
      </c>
      <c r="B150" t="s">
        <v>16</v>
      </c>
      <c r="C150" s="33" t="s">
        <v>522</v>
      </c>
      <c r="D150" t="s">
        <v>340</v>
      </c>
      <c r="E150" s="1">
        <v>36000</v>
      </c>
      <c r="F150" s="1">
        <f t="shared" si="72"/>
        <v>1033.2</v>
      </c>
      <c r="G150" s="1">
        <v>0</v>
      </c>
      <c r="H150" s="1">
        <f t="shared" si="73"/>
        <v>1094.4000000000001</v>
      </c>
      <c r="I150" s="1">
        <v>965.8</v>
      </c>
      <c r="J150" s="1">
        <v>3093.4</v>
      </c>
      <c r="K150" s="1">
        <f>E150-J150</f>
        <v>32906.6</v>
      </c>
      <c r="L150"/>
      <c r="M150"/>
      <c r="N150"/>
      <c r="O150"/>
      <c r="P150"/>
      <c r="Q150"/>
      <c r="R150"/>
      <c r="S150"/>
      <c r="T150"/>
      <c r="U150"/>
      <c r="V150"/>
      <c r="W150"/>
      <c r="X150"/>
      <c r="Y150"/>
      <c r="Z150"/>
      <c r="AA150"/>
      <c r="AB150"/>
      <c r="AC150"/>
      <c r="AD150"/>
      <c r="AE150"/>
      <c r="AF150"/>
      <c r="AG150"/>
      <c r="AH150"/>
      <c r="AI150"/>
      <c r="AJ150"/>
      <c r="AK150"/>
      <c r="AL150"/>
      <c r="AM150"/>
      <c r="AN150"/>
      <c r="AO150"/>
      <c r="AP150"/>
      <c r="AQ150"/>
      <c r="AR150"/>
      <c r="AS150"/>
      <c r="AT150"/>
      <c r="AU150"/>
      <c r="AV150"/>
      <c r="AW150"/>
      <c r="AX150"/>
      <c r="AY150"/>
      <c r="AZ150"/>
      <c r="BA150"/>
      <c r="BB150"/>
      <c r="BC150"/>
      <c r="BD150"/>
      <c r="BE150"/>
      <c r="BF150"/>
      <c r="BG150"/>
      <c r="BH150"/>
      <c r="BI150"/>
      <c r="BJ150"/>
      <c r="BK150"/>
      <c r="BL150"/>
      <c r="BM150"/>
      <c r="BN150"/>
      <c r="BO150"/>
      <c r="BP150"/>
      <c r="BQ150"/>
      <c r="BR150"/>
      <c r="BS150"/>
      <c r="BT150"/>
      <c r="BU150"/>
      <c r="BV150"/>
      <c r="BW150"/>
      <c r="BX150"/>
      <c r="BY150"/>
      <c r="BZ150"/>
      <c r="CA150"/>
      <c r="CB150"/>
      <c r="CC150"/>
      <c r="CD150"/>
      <c r="CE150"/>
      <c r="CF150"/>
      <c r="CG150"/>
      <c r="CH150"/>
      <c r="CI150"/>
      <c r="CJ150"/>
      <c r="CK150"/>
      <c r="CL150"/>
      <c r="CM150"/>
      <c r="CN150"/>
      <c r="CO150"/>
      <c r="CP150"/>
      <c r="CQ150"/>
      <c r="CR150"/>
      <c r="CS150"/>
      <c r="CT150"/>
      <c r="CU150"/>
      <c r="CV150"/>
      <c r="CW150"/>
      <c r="CX150"/>
      <c r="CY150"/>
      <c r="CZ150"/>
      <c r="DA150"/>
      <c r="DB150"/>
      <c r="DC150"/>
      <c r="DD150"/>
      <c r="DE150"/>
      <c r="DF150"/>
      <c r="DG150"/>
      <c r="DH150"/>
      <c r="DI150"/>
      <c r="DJ150"/>
      <c r="DK150"/>
      <c r="DL150"/>
      <c r="DM150"/>
      <c r="DN150"/>
      <c r="DO150"/>
      <c r="DP150"/>
      <c r="DQ150"/>
      <c r="DR150"/>
      <c r="DS150"/>
      <c r="DT150"/>
      <c r="DU150"/>
      <c r="DV150"/>
    </row>
    <row r="151" spans="1:126" x14ac:dyDescent="0.25">
      <c r="A151" t="s">
        <v>390</v>
      </c>
      <c r="B151" t="s">
        <v>24</v>
      </c>
      <c r="C151" s="33" t="s">
        <v>522</v>
      </c>
      <c r="D151" t="s">
        <v>340</v>
      </c>
      <c r="E151" s="1">
        <v>33000</v>
      </c>
      <c r="F151" s="1">
        <f t="shared" si="72"/>
        <v>947.1</v>
      </c>
      <c r="G151" s="1">
        <v>0</v>
      </c>
      <c r="H151" s="1">
        <f t="shared" si="73"/>
        <v>1003.2</v>
      </c>
      <c r="I151" s="1">
        <v>1003.2</v>
      </c>
      <c r="J151" s="1">
        <v>2327.8000000000002</v>
      </c>
      <c r="K151" s="1">
        <f>E151-J151</f>
        <v>30672.2</v>
      </c>
      <c r="L151"/>
      <c r="M151"/>
      <c r="N151"/>
      <c r="O151"/>
      <c r="P151"/>
      <c r="Q151"/>
      <c r="R151"/>
      <c r="S151"/>
      <c r="T151"/>
      <c r="U151"/>
      <c r="V151"/>
      <c r="W151"/>
      <c r="X151"/>
      <c r="Y151"/>
      <c r="Z151"/>
      <c r="AA151"/>
      <c r="AB151"/>
      <c r="AC151"/>
      <c r="AD151"/>
      <c r="AE151"/>
      <c r="AF151"/>
      <c r="AG151"/>
      <c r="AH151"/>
      <c r="AI151"/>
      <c r="AJ151"/>
      <c r="AK151"/>
      <c r="AL151"/>
      <c r="AM151"/>
      <c r="AN151"/>
      <c r="AO151"/>
      <c r="AP151"/>
      <c r="AQ151"/>
      <c r="AR151"/>
      <c r="AS151"/>
      <c r="AT151"/>
      <c r="AU151"/>
      <c r="AV151"/>
      <c r="AW151"/>
      <c r="AX151"/>
      <c r="AY151"/>
      <c r="AZ151"/>
      <c r="BA151"/>
      <c r="BB151"/>
      <c r="BC151"/>
      <c r="BD151"/>
      <c r="BE151"/>
      <c r="BF151"/>
      <c r="BG151"/>
      <c r="BH151"/>
      <c r="BI151"/>
      <c r="BJ151"/>
      <c r="BK151"/>
      <c r="BL151"/>
      <c r="BM151"/>
      <c r="BN151"/>
      <c r="BO151"/>
      <c r="BP151"/>
      <c r="BQ151"/>
      <c r="BR151"/>
      <c r="BS151"/>
      <c r="BT151"/>
      <c r="BU151"/>
      <c r="BV151"/>
      <c r="BW151"/>
      <c r="BX151"/>
      <c r="BY151"/>
      <c r="BZ151"/>
      <c r="CA151"/>
      <c r="CB151"/>
      <c r="CC151"/>
      <c r="CD151"/>
      <c r="CE151"/>
      <c r="CF151"/>
      <c r="CG151"/>
      <c r="CH151"/>
      <c r="CI151"/>
      <c r="CJ151"/>
      <c r="CK151"/>
      <c r="CL151"/>
      <c r="CM151"/>
      <c r="CN151"/>
      <c r="CO151"/>
      <c r="CP151"/>
      <c r="CQ151"/>
      <c r="CR151"/>
      <c r="CS151"/>
      <c r="CT151"/>
      <c r="CU151"/>
      <c r="CV151"/>
      <c r="CW151"/>
      <c r="CX151"/>
      <c r="CY151"/>
      <c r="CZ151"/>
      <c r="DA151"/>
      <c r="DB151"/>
      <c r="DC151"/>
      <c r="DD151"/>
      <c r="DE151"/>
      <c r="DF151"/>
      <c r="DG151"/>
      <c r="DH151"/>
      <c r="DI151"/>
      <c r="DJ151"/>
      <c r="DK151"/>
      <c r="DL151"/>
      <c r="DM151"/>
      <c r="DN151"/>
      <c r="DO151"/>
      <c r="DP151"/>
      <c r="DQ151"/>
      <c r="DR151"/>
      <c r="DS151"/>
      <c r="DT151"/>
      <c r="DU151"/>
      <c r="DV151"/>
    </row>
    <row r="152" spans="1:126" x14ac:dyDescent="0.25">
      <c r="A152" t="s">
        <v>356</v>
      </c>
      <c r="B152" t="s">
        <v>130</v>
      </c>
      <c r="C152" s="33" t="s">
        <v>523</v>
      </c>
      <c r="D152" t="s">
        <v>340</v>
      </c>
      <c r="E152" s="1">
        <v>61000</v>
      </c>
      <c r="F152" s="1">
        <f t="shared" si="72"/>
        <v>1750.7</v>
      </c>
      <c r="G152" s="1">
        <v>3674.86</v>
      </c>
      <c r="H152" s="1">
        <f t="shared" si="73"/>
        <v>1854.4</v>
      </c>
      <c r="I152" s="1">
        <v>277.5</v>
      </c>
      <c r="J152" s="1">
        <f t="shared" si="74"/>
        <v>7557.46</v>
      </c>
      <c r="K152" s="1">
        <f t="shared" si="75"/>
        <v>53442.54</v>
      </c>
      <c r="L152"/>
      <c r="M152"/>
      <c r="N152"/>
      <c r="O152"/>
      <c r="P152"/>
      <c r="Q152"/>
      <c r="R152"/>
      <c r="S152"/>
      <c r="T152"/>
      <c r="U152"/>
      <c r="V152"/>
      <c r="W152"/>
      <c r="X152"/>
      <c r="Y152"/>
      <c r="Z152"/>
      <c r="AA152"/>
      <c r="AB152"/>
      <c r="AC152"/>
      <c r="AD152"/>
      <c r="AE152"/>
      <c r="AF152"/>
      <c r="AG152"/>
      <c r="AH152"/>
      <c r="AI152"/>
      <c r="AJ152"/>
      <c r="AK152"/>
      <c r="AL152"/>
      <c r="AM152"/>
      <c r="AN152"/>
      <c r="AO152"/>
      <c r="AP152"/>
      <c r="AQ152"/>
      <c r="AR152"/>
      <c r="AS152"/>
      <c r="AT152"/>
      <c r="AU152"/>
      <c r="AV152"/>
      <c r="AW152"/>
      <c r="AX152"/>
      <c r="AY152"/>
      <c r="AZ152"/>
      <c r="BA152"/>
      <c r="BB152"/>
      <c r="BC152"/>
      <c r="BD152"/>
      <c r="BE152"/>
      <c r="BF152"/>
      <c r="BG152"/>
      <c r="BH152"/>
      <c r="BI152"/>
      <c r="BJ152"/>
      <c r="BK152"/>
      <c r="BL152"/>
      <c r="BM152"/>
      <c r="BN152"/>
      <c r="BO152"/>
      <c r="BP152"/>
      <c r="BQ152"/>
      <c r="BR152"/>
      <c r="BS152"/>
      <c r="BT152"/>
      <c r="BU152"/>
      <c r="BV152"/>
      <c r="BW152"/>
      <c r="BX152"/>
      <c r="BY152"/>
      <c r="BZ152"/>
      <c r="CA152"/>
      <c r="CB152"/>
      <c r="CC152"/>
      <c r="CD152"/>
      <c r="CE152"/>
      <c r="CF152"/>
      <c r="CG152"/>
      <c r="CH152"/>
      <c r="CI152"/>
      <c r="CJ152"/>
      <c r="CK152"/>
      <c r="CL152"/>
      <c r="CM152"/>
      <c r="CN152"/>
      <c r="CO152"/>
      <c r="CP152"/>
      <c r="CQ152"/>
      <c r="CR152"/>
      <c r="CS152"/>
      <c r="CT152"/>
      <c r="CU152"/>
      <c r="CV152"/>
      <c r="CW152"/>
      <c r="CX152"/>
      <c r="CY152"/>
      <c r="CZ152"/>
      <c r="DA152"/>
      <c r="DB152"/>
      <c r="DC152"/>
      <c r="DD152"/>
      <c r="DE152"/>
      <c r="DF152"/>
      <c r="DG152"/>
      <c r="DH152"/>
      <c r="DI152"/>
      <c r="DJ152"/>
      <c r="DK152"/>
      <c r="DL152"/>
      <c r="DM152"/>
      <c r="DN152"/>
      <c r="DO152"/>
      <c r="DP152"/>
      <c r="DQ152"/>
      <c r="DR152"/>
      <c r="DS152"/>
      <c r="DT152"/>
      <c r="DU152"/>
      <c r="DV152"/>
    </row>
    <row r="153" spans="1:126" x14ac:dyDescent="0.25">
      <c r="A153" t="s">
        <v>355</v>
      </c>
      <c r="B153" t="s">
        <v>65</v>
      </c>
      <c r="C153" s="33" t="s">
        <v>522</v>
      </c>
      <c r="D153" t="s">
        <v>340</v>
      </c>
      <c r="E153" s="1">
        <v>36000</v>
      </c>
      <c r="F153" s="1">
        <f t="shared" si="72"/>
        <v>1033.2</v>
      </c>
      <c r="G153" s="1">
        <v>0</v>
      </c>
      <c r="H153" s="1">
        <f t="shared" si="73"/>
        <v>1094.4000000000001</v>
      </c>
      <c r="I153" s="1">
        <v>187</v>
      </c>
      <c r="J153" s="1">
        <f t="shared" si="74"/>
        <v>2314.6</v>
      </c>
      <c r="K153" s="1">
        <f t="shared" si="75"/>
        <v>33685.4</v>
      </c>
      <c r="L153"/>
      <c r="M153"/>
      <c r="N153"/>
      <c r="O153"/>
      <c r="P153"/>
      <c r="Q153"/>
      <c r="R153"/>
      <c r="S153"/>
      <c r="T153"/>
      <c r="U153"/>
      <c r="V153"/>
      <c r="W153"/>
      <c r="X153"/>
      <c r="Y153"/>
      <c r="Z153"/>
      <c r="AA153"/>
      <c r="AB153"/>
      <c r="AC153"/>
      <c r="AD153"/>
      <c r="AE153"/>
      <c r="AF153"/>
      <c r="AG153"/>
      <c r="AH153"/>
      <c r="AI153"/>
      <c r="AJ153"/>
      <c r="AK153"/>
      <c r="AL153"/>
      <c r="AM153"/>
      <c r="AN153"/>
      <c r="AO153"/>
      <c r="AP153"/>
      <c r="AQ153"/>
      <c r="AR153"/>
      <c r="AS153"/>
      <c r="AT153"/>
      <c r="AU153"/>
      <c r="AV153"/>
      <c r="AW153"/>
      <c r="AX153"/>
      <c r="AY153"/>
      <c r="AZ153"/>
      <c r="BA153"/>
      <c r="BB153"/>
      <c r="BC153"/>
      <c r="BD153"/>
      <c r="BE153"/>
      <c r="BF153"/>
      <c r="BG153"/>
      <c r="BH153"/>
      <c r="BI153"/>
      <c r="BJ153"/>
      <c r="BK153"/>
      <c r="BL153"/>
      <c r="BM153"/>
      <c r="BN153"/>
      <c r="BO153"/>
      <c r="BP153"/>
      <c r="BQ153"/>
      <c r="BR153"/>
      <c r="BS153"/>
      <c r="BT153"/>
      <c r="BU153"/>
      <c r="BV153"/>
      <c r="BW153"/>
      <c r="BX153"/>
      <c r="BY153"/>
      <c r="BZ153"/>
      <c r="CA153"/>
      <c r="CB153"/>
      <c r="CC153"/>
      <c r="CD153"/>
      <c r="CE153"/>
      <c r="CF153"/>
      <c r="CG153"/>
      <c r="CH153"/>
      <c r="CI153"/>
      <c r="CJ153"/>
      <c r="CK153"/>
      <c r="CL153"/>
      <c r="CM153"/>
      <c r="CN153"/>
      <c r="CO153"/>
      <c r="CP153"/>
      <c r="CQ153"/>
      <c r="CR153"/>
      <c r="CS153"/>
      <c r="CT153"/>
      <c r="CU153"/>
      <c r="CV153"/>
      <c r="CW153"/>
      <c r="CX153"/>
      <c r="CY153"/>
      <c r="CZ153"/>
      <c r="DA153"/>
      <c r="DB153"/>
      <c r="DC153"/>
      <c r="DD153"/>
      <c r="DE153"/>
      <c r="DF153"/>
      <c r="DG153"/>
      <c r="DH153"/>
      <c r="DI153"/>
      <c r="DJ153"/>
      <c r="DK153"/>
      <c r="DL153"/>
      <c r="DM153"/>
      <c r="DN153"/>
      <c r="DO153"/>
      <c r="DP153"/>
      <c r="DQ153"/>
      <c r="DR153"/>
      <c r="DS153"/>
      <c r="DT153"/>
      <c r="DU153"/>
      <c r="DV153"/>
    </row>
    <row r="154" spans="1:126" x14ac:dyDescent="0.25">
      <c r="A154" t="s">
        <v>392</v>
      </c>
      <c r="B154" t="s">
        <v>24</v>
      </c>
      <c r="C154" s="33" t="s">
        <v>522</v>
      </c>
      <c r="D154" t="s">
        <v>340</v>
      </c>
      <c r="E154" s="1">
        <v>33000</v>
      </c>
      <c r="F154" s="1">
        <f t="shared" si="72"/>
        <v>947.1</v>
      </c>
      <c r="G154" s="1">
        <v>0</v>
      </c>
      <c r="H154" s="1">
        <f t="shared" si="73"/>
        <v>1003.2</v>
      </c>
      <c r="I154" s="1">
        <v>1003.2</v>
      </c>
      <c r="J154" s="1">
        <v>2075.3000000000002</v>
      </c>
      <c r="K154" s="1">
        <f>E154-J154</f>
        <v>30924.7</v>
      </c>
      <c r="L154"/>
      <c r="M154"/>
      <c r="N154"/>
      <c r="O154"/>
      <c r="P154"/>
      <c r="Q154"/>
      <c r="R154"/>
      <c r="S154"/>
      <c r="T154"/>
      <c r="U154"/>
      <c r="V154"/>
      <c r="W154"/>
      <c r="X154"/>
      <c r="Y154"/>
      <c r="Z154"/>
      <c r="AA154"/>
      <c r="AB154"/>
      <c r="AC154"/>
      <c r="AD154"/>
      <c r="AE154"/>
      <c r="AF154"/>
      <c r="AG154"/>
      <c r="AH154"/>
      <c r="AI154"/>
      <c r="AJ154"/>
      <c r="AK154"/>
      <c r="AL154"/>
      <c r="AM154"/>
      <c r="AN154"/>
      <c r="AO154"/>
      <c r="AP154"/>
      <c r="AQ154"/>
      <c r="AR154"/>
      <c r="AS154"/>
      <c r="AT154"/>
      <c r="AU154"/>
      <c r="AV154"/>
      <c r="AW154"/>
      <c r="AX154"/>
      <c r="AY154"/>
      <c r="AZ154"/>
      <c r="BA154"/>
      <c r="BB154"/>
      <c r="BC154"/>
      <c r="BD154"/>
      <c r="BE154"/>
      <c r="BF154"/>
      <c r="BG154"/>
      <c r="BH154"/>
      <c r="BI154"/>
      <c r="BJ154"/>
      <c r="BK154"/>
      <c r="BL154"/>
      <c r="BM154"/>
      <c r="BN154"/>
      <c r="BO154"/>
      <c r="BP154"/>
      <c r="BQ154"/>
      <c r="BR154"/>
      <c r="BS154"/>
      <c r="BT154"/>
      <c r="BU154"/>
      <c r="BV154"/>
      <c r="BW154"/>
      <c r="BX154"/>
      <c r="BY154"/>
      <c r="BZ154"/>
      <c r="CA154"/>
      <c r="CB154"/>
      <c r="CC154"/>
      <c r="CD154"/>
      <c r="CE154"/>
      <c r="CF154"/>
      <c r="CG154"/>
      <c r="CH154"/>
      <c r="CI154"/>
      <c r="CJ154"/>
      <c r="CK154"/>
      <c r="CL154"/>
      <c r="CM154"/>
      <c r="CN154"/>
      <c r="CO154"/>
      <c r="CP154"/>
      <c r="CQ154"/>
      <c r="CR154"/>
      <c r="CS154"/>
      <c r="CT154"/>
      <c r="CU154"/>
      <c r="CV154"/>
      <c r="CW154"/>
      <c r="CX154"/>
      <c r="CY154"/>
      <c r="CZ154"/>
      <c r="DA154"/>
      <c r="DB154"/>
      <c r="DC154"/>
      <c r="DD154"/>
      <c r="DE154"/>
      <c r="DF154"/>
      <c r="DG154"/>
      <c r="DH154"/>
      <c r="DI154"/>
      <c r="DJ154"/>
      <c r="DK154"/>
      <c r="DL154"/>
      <c r="DM154"/>
      <c r="DN154"/>
      <c r="DO154"/>
      <c r="DP154"/>
      <c r="DQ154"/>
      <c r="DR154"/>
      <c r="DS154"/>
      <c r="DT154"/>
      <c r="DU154"/>
      <c r="DV154"/>
    </row>
    <row r="155" spans="1:126" x14ac:dyDescent="0.25">
      <c r="A155" t="s">
        <v>358</v>
      </c>
      <c r="B155" t="s">
        <v>357</v>
      </c>
      <c r="C155" s="33" t="s">
        <v>523</v>
      </c>
      <c r="D155" t="s">
        <v>340</v>
      </c>
      <c r="E155" s="1">
        <v>45000</v>
      </c>
      <c r="F155" s="1">
        <f t="shared" si="72"/>
        <v>1291.5</v>
      </c>
      <c r="G155" s="1">
        <v>969.81</v>
      </c>
      <c r="H155" s="1">
        <f t="shared" si="73"/>
        <v>1368</v>
      </c>
      <c r="I155" s="1">
        <v>1215.1199999999999</v>
      </c>
      <c r="J155" s="1">
        <f t="shared" si="74"/>
        <v>4844.43</v>
      </c>
      <c r="K155" s="1">
        <f t="shared" si="75"/>
        <v>40155.57</v>
      </c>
      <c r="L155"/>
      <c r="M155"/>
      <c r="N155"/>
      <c r="O155"/>
      <c r="P155"/>
      <c r="Q155"/>
      <c r="R155"/>
      <c r="S155"/>
      <c r="T155"/>
      <c r="U155"/>
      <c r="V155"/>
      <c r="W155"/>
      <c r="X155"/>
      <c r="Y155"/>
      <c r="Z155"/>
      <c r="AA155"/>
      <c r="AB155"/>
      <c r="AC155"/>
      <c r="AD155"/>
      <c r="AE155"/>
      <c r="AF155"/>
      <c r="AG155"/>
      <c r="AH155"/>
      <c r="AI155"/>
      <c r="AJ155"/>
      <c r="AK155"/>
      <c r="AL155"/>
      <c r="AM155"/>
      <c r="AN155"/>
      <c r="AO155"/>
      <c r="AP155"/>
      <c r="AQ155"/>
      <c r="AR155"/>
      <c r="AS155"/>
      <c r="AT155"/>
      <c r="AU155"/>
      <c r="AV155"/>
      <c r="AW155"/>
      <c r="AX155"/>
      <c r="AY155"/>
      <c r="AZ155"/>
      <c r="BA155"/>
      <c r="BB155"/>
      <c r="BC155"/>
      <c r="BD155"/>
      <c r="BE155"/>
      <c r="BF155"/>
      <c r="BG155"/>
      <c r="BH155"/>
      <c r="BI155"/>
      <c r="BJ155"/>
      <c r="BK155"/>
      <c r="BL155"/>
      <c r="BM155"/>
      <c r="BN155"/>
      <c r="BO155"/>
      <c r="BP155"/>
      <c r="BQ155"/>
      <c r="BR155"/>
      <c r="BS155"/>
      <c r="BT155"/>
      <c r="BU155"/>
      <c r="BV155"/>
      <c r="BW155"/>
      <c r="BX155"/>
      <c r="BY155"/>
      <c r="BZ155"/>
      <c r="CA155"/>
      <c r="CB155"/>
      <c r="CC155"/>
      <c r="CD155"/>
      <c r="CE155"/>
      <c r="CF155"/>
      <c r="CG155"/>
      <c r="CH155"/>
      <c r="CI155"/>
      <c r="CJ155"/>
      <c r="CK155"/>
      <c r="CL155"/>
      <c r="CM155"/>
      <c r="CN155"/>
      <c r="CO155"/>
      <c r="CP155"/>
      <c r="CQ155"/>
      <c r="CR155"/>
      <c r="CS155"/>
      <c r="CT155"/>
      <c r="CU155"/>
      <c r="CV155"/>
      <c r="CW155"/>
      <c r="CX155"/>
      <c r="CY155"/>
      <c r="CZ155"/>
      <c r="DA155"/>
      <c r="DB155"/>
      <c r="DC155"/>
      <c r="DD155"/>
      <c r="DE155"/>
      <c r="DF155"/>
      <c r="DG155"/>
      <c r="DH155"/>
      <c r="DI155"/>
      <c r="DJ155"/>
      <c r="DK155"/>
      <c r="DL155"/>
      <c r="DM155"/>
      <c r="DN155"/>
      <c r="DO155"/>
      <c r="DP155"/>
      <c r="DQ155"/>
      <c r="DR155"/>
      <c r="DS155"/>
      <c r="DT155"/>
      <c r="DU155"/>
      <c r="DV155"/>
    </row>
    <row r="156" spans="1:126" x14ac:dyDescent="0.25">
      <c r="A156" t="s">
        <v>394</v>
      </c>
      <c r="B156" t="s">
        <v>24</v>
      </c>
      <c r="C156" s="33" t="s">
        <v>523</v>
      </c>
      <c r="D156" t="s">
        <v>340</v>
      </c>
      <c r="E156" s="1">
        <v>33000</v>
      </c>
      <c r="F156" s="1">
        <f t="shared" si="72"/>
        <v>947.1</v>
      </c>
      <c r="G156" s="1">
        <v>0</v>
      </c>
      <c r="H156" s="1">
        <f t="shared" si="73"/>
        <v>1003.2</v>
      </c>
      <c r="I156" s="1">
        <v>2567.2399999999998</v>
      </c>
      <c r="J156" s="1">
        <f>F156+G156+H156+I156</f>
        <v>4517.54</v>
      </c>
      <c r="K156" s="1">
        <f>E156-J156</f>
        <v>28482.46</v>
      </c>
      <c r="L156"/>
      <c r="M156"/>
      <c r="N156"/>
      <c r="O156"/>
      <c r="P156"/>
      <c r="Q156"/>
      <c r="R156"/>
      <c r="S156"/>
      <c r="T156"/>
      <c r="U156"/>
      <c r="V156"/>
      <c r="W156"/>
      <c r="X156"/>
      <c r="Y156"/>
      <c r="Z156"/>
      <c r="AA156"/>
      <c r="AB156"/>
      <c r="AC156"/>
      <c r="AD156"/>
      <c r="AE156"/>
      <c r="AF156"/>
      <c r="AG156"/>
      <c r="AH156"/>
      <c r="AI156"/>
      <c r="AJ156"/>
      <c r="AK156"/>
      <c r="AL156"/>
      <c r="AM156"/>
      <c r="AN156"/>
      <c r="AO156"/>
      <c r="AP156"/>
      <c r="AQ156"/>
      <c r="AR156"/>
      <c r="AS156"/>
      <c r="AT156"/>
      <c r="AU156"/>
      <c r="AV156"/>
      <c r="AW156"/>
      <c r="AX156"/>
      <c r="AY156"/>
      <c r="AZ156"/>
      <c r="BA156"/>
      <c r="BB156"/>
      <c r="BC156"/>
      <c r="BD156"/>
      <c r="BE156"/>
      <c r="BF156"/>
      <c r="BG156"/>
      <c r="BH156"/>
      <c r="BI156"/>
      <c r="BJ156"/>
      <c r="BK156"/>
      <c r="BL156"/>
      <c r="BM156"/>
      <c r="BN156"/>
      <c r="BO156"/>
      <c r="BP156"/>
      <c r="BQ156"/>
      <c r="BR156"/>
      <c r="BS156"/>
      <c r="BT156"/>
      <c r="BU156"/>
      <c r="BV156"/>
      <c r="BW156"/>
      <c r="BX156"/>
      <c r="BY156"/>
      <c r="BZ156"/>
      <c r="CA156"/>
      <c r="CB156"/>
      <c r="CC156"/>
      <c r="CD156"/>
      <c r="CE156"/>
      <c r="CF156"/>
      <c r="CG156"/>
      <c r="CH156"/>
      <c r="CI156"/>
      <c r="CJ156"/>
      <c r="CK156"/>
      <c r="CL156"/>
      <c r="CM156"/>
      <c r="CN156"/>
      <c r="CO156"/>
      <c r="CP156"/>
      <c r="CQ156"/>
      <c r="CR156"/>
      <c r="CS156"/>
      <c r="CT156"/>
      <c r="CU156"/>
      <c r="CV156"/>
      <c r="CW156"/>
      <c r="CX156"/>
      <c r="CY156"/>
      <c r="CZ156"/>
      <c r="DA156"/>
      <c r="DB156"/>
      <c r="DC156"/>
      <c r="DD156"/>
      <c r="DE156"/>
      <c r="DF156"/>
      <c r="DG156"/>
      <c r="DH156"/>
      <c r="DI156"/>
      <c r="DJ156"/>
      <c r="DK156"/>
      <c r="DL156"/>
      <c r="DM156"/>
      <c r="DN156"/>
      <c r="DO156"/>
      <c r="DP156"/>
      <c r="DQ156"/>
      <c r="DR156"/>
      <c r="DS156"/>
      <c r="DT156"/>
      <c r="DU156"/>
      <c r="DV156"/>
    </row>
    <row r="157" spans="1:126" x14ac:dyDescent="0.25">
      <c r="A157" t="s">
        <v>393</v>
      </c>
      <c r="B157" t="s">
        <v>65</v>
      </c>
      <c r="C157" s="33" t="s">
        <v>523</v>
      </c>
      <c r="D157" t="s">
        <v>340</v>
      </c>
      <c r="E157" s="1">
        <v>33000</v>
      </c>
      <c r="F157" s="1">
        <f t="shared" si="72"/>
        <v>947.1</v>
      </c>
      <c r="G157" s="1">
        <v>0</v>
      </c>
      <c r="H157" s="1">
        <f t="shared" si="73"/>
        <v>1003.2</v>
      </c>
      <c r="I157" s="1">
        <v>1599.1</v>
      </c>
      <c r="J157" s="1">
        <f>F157+G157+H157+I157</f>
        <v>3549.4</v>
      </c>
      <c r="K157" s="1">
        <f>E157-J157</f>
        <v>29450.6</v>
      </c>
      <c r="L157"/>
      <c r="M157"/>
      <c r="N157"/>
      <c r="O157"/>
      <c r="P157"/>
      <c r="Q157"/>
      <c r="R157"/>
      <c r="S157"/>
      <c r="T157"/>
      <c r="U157"/>
      <c r="V157"/>
      <c r="W157"/>
      <c r="X157"/>
      <c r="Y157"/>
      <c r="Z157"/>
      <c r="AA157"/>
      <c r="AB157"/>
      <c r="AC157"/>
      <c r="AD157"/>
      <c r="AE157"/>
      <c r="AF157"/>
      <c r="AG157"/>
      <c r="AH157"/>
      <c r="AI157"/>
      <c r="AJ157"/>
      <c r="AK157"/>
      <c r="AL157"/>
      <c r="AM157"/>
      <c r="AN157"/>
      <c r="AO157"/>
      <c r="AP157"/>
      <c r="AQ157"/>
      <c r="AR157"/>
      <c r="AS157"/>
      <c r="AT157"/>
      <c r="AU157"/>
      <c r="AV157"/>
      <c r="AW157"/>
      <c r="AX157"/>
      <c r="AY157"/>
      <c r="AZ157"/>
      <c r="BA157"/>
      <c r="BB157"/>
      <c r="BC157"/>
      <c r="BD157"/>
      <c r="BE157"/>
      <c r="BF157"/>
      <c r="BG157"/>
      <c r="BH157"/>
      <c r="BI157"/>
      <c r="BJ157"/>
      <c r="BK157"/>
      <c r="BL157"/>
      <c r="BM157"/>
      <c r="BN157"/>
      <c r="BO157"/>
      <c r="BP157"/>
      <c r="BQ157"/>
      <c r="BR157"/>
      <c r="BS157"/>
      <c r="BT157"/>
      <c r="BU157"/>
      <c r="BV157"/>
      <c r="BW157"/>
      <c r="BX157"/>
      <c r="BY157"/>
      <c r="BZ157"/>
      <c r="CA157"/>
      <c r="CB157"/>
      <c r="CC157"/>
      <c r="CD157"/>
      <c r="CE157"/>
      <c r="CF157"/>
      <c r="CG157"/>
      <c r="CH157"/>
      <c r="CI157"/>
      <c r="CJ157"/>
      <c r="CK157"/>
      <c r="CL157"/>
      <c r="CM157"/>
      <c r="CN157"/>
      <c r="CO157"/>
      <c r="CP157"/>
      <c r="CQ157"/>
      <c r="CR157"/>
      <c r="CS157"/>
      <c r="CT157"/>
      <c r="CU157"/>
      <c r="CV157"/>
      <c r="CW157"/>
      <c r="CX157"/>
      <c r="CY157"/>
      <c r="CZ157"/>
      <c r="DA157"/>
      <c r="DB157"/>
      <c r="DC157"/>
      <c r="DD157"/>
      <c r="DE157"/>
      <c r="DF157"/>
      <c r="DG157"/>
      <c r="DH157"/>
      <c r="DI157"/>
      <c r="DJ157"/>
      <c r="DK157"/>
      <c r="DL157"/>
      <c r="DM157"/>
      <c r="DN157"/>
      <c r="DO157"/>
      <c r="DP157"/>
      <c r="DQ157"/>
      <c r="DR157"/>
      <c r="DS157"/>
      <c r="DT157"/>
      <c r="DU157"/>
      <c r="DV157"/>
    </row>
    <row r="158" spans="1:126" x14ac:dyDescent="0.25">
      <c r="A158" t="s">
        <v>359</v>
      </c>
      <c r="B158" t="s">
        <v>65</v>
      </c>
      <c r="C158" s="33" t="s">
        <v>523</v>
      </c>
      <c r="D158" t="s">
        <v>340</v>
      </c>
      <c r="E158" s="1">
        <v>46000</v>
      </c>
      <c r="F158" s="1">
        <f t="shared" si="72"/>
        <v>1320.2</v>
      </c>
      <c r="G158" s="1">
        <v>1289.46</v>
      </c>
      <c r="H158" s="1">
        <v>1289.46</v>
      </c>
      <c r="I158" s="1">
        <v>187</v>
      </c>
      <c r="J158" s="1">
        <v>4195.0600000000004</v>
      </c>
      <c r="K158" s="1">
        <f t="shared" si="75"/>
        <v>41804.94</v>
      </c>
      <c r="L158"/>
      <c r="M158"/>
      <c r="N158"/>
      <c r="O158"/>
      <c r="P158"/>
      <c r="Q158"/>
      <c r="R158"/>
      <c r="S158"/>
      <c r="T158"/>
      <c r="U158"/>
      <c r="V158"/>
      <c r="W158"/>
      <c r="X158"/>
      <c r="Y158"/>
      <c r="Z158"/>
      <c r="AA158"/>
      <c r="AB158"/>
      <c r="AC158"/>
      <c r="AD158"/>
      <c r="AE158"/>
      <c r="AF158"/>
      <c r="AG158"/>
      <c r="AH158"/>
      <c r="AI158"/>
      <c r="AJ158"/>
      <c r="AK158"/>
      <c r="AL158"/>
      <c r="AM158"/>
      <c r="AN158"/>
      <c r="AO158"/>
      <c r="AP158"/>
      <c r="AQ158"/>
      <c r="AR158"/>
      <c r="AS158"/>
      <c r="AT158"/>
      <c r="AU158"/>
      <c r="AV158"/>
      <c r="AW158"/>
      <c r="AX158"/>
      <c r="AY158"/>
      <c r="AZ158"/>
      <c r="BA158"/>
      <c r="BB158"/>
      <c r="BC158"/>
      <c r="BD158"/>
      <c r="BE158"/>
      <c r="BF158"/>
      <c r="BG158"/>
      <c r="BH158"/>
      <c r="BI158"/>
      <c r="BJ158"/>
      <c r="BK158"/>
      <c r="BL158"/>
      <c r="BM158"/>
      <c r="BN158"/>
      <c r="BO158"/>
      <c r="BP158"/>
      <c r="BQ158"/>
      <c r="BR158"/>
      <c r="BS158"/>
      <c r="BT158"/>
      <c r="BU158"/>
      <c r="BV158"/>
      <c r="BW158"/>
      <c r="BX158"/>
      <c r="BY158"/>
      <c r="BZ158"/>
      <c r="CA158"/>
      <c r="CB158"/>
      <c r="CC158"/>
      <c r="CD158"/>
      <c r="CE158"/>
      <c r="CF158"/>
      <c r="CG158"/>
      <c r="CH158"/>
      <c r="CI158"/>
      <c r="CJ158"/>
      <c r="CK158"/>
      <c r="CL158"/>
      <c r="CM158"/>
      <c r="CN158"/>
      <c r="CO158"/>
      <c r="CP158"/>
      <c r="CQ158"/>
      <c r="CR158"/>
      <c r="CS158"/>
      <c r="CT158"/>
      <c r="CU158"/>
      <c r="CV158"/>
      <c r="CW158"/>
      <c r="CX158"/>
      <c r="CY158"/>
      <c r="CZ158"/>
      <c r="DA158"/>
      <c r="DB158"/>
      <c r="DC158"/>
      <c r="DD158"/>
      <c r="DE158"/>
      <c r="DF158"/>
      <c r="DG158"/>
      <c r="DH158"/>
      <c r="DI158"/>
      <c r="DJ158"/>
      <c r="DK158"/>
      <c r="DL158"/>
      <c r="DM158"/>
      <c r="DN158"/>
      <c r="DO158"/>
      <c r="DP158"/>
      <c r="DQ158"/>
      <c r="DR158"/>
      <c r="DS158"/>
      <c r="DT158"/>
      <c r="DU158"/>
      <c r="DV158"/>
    </row>
    <row r="159" spans="1:126" x14ac:dyDescent="0.25">
      <c r="A159" t="s">
        <v>397</v>
      </c>
      <c r="B159" t="s">
        <v>238</v>
      </c>
      <c r="C159" s="33" t="s">
        <v>522</v>
      </c>
      <c r="D159" t="s">
        <v>340</v>
      </c>
      <c r="E159" s="1">
        <v>46000</v>
      </c>
      <c r="F159" s="1">
        <f t="shared" si="72"/>
        <v>1320.2</v>
      </c>
      <c r="G159" s="1">
        <v>1289.46</v>
      </c>
      <c r="H159" s="1">
        <v>1398.4</v>
      </c>
      <c r="I159" s="1">
        <v>287</v>
      </c>
      <c r="J159" s="1">
        <v>4295.0600000000004</v>
      </c>
      <c r="K159" s="1">
        <f>E159-J159</f>
        <v>41704.94</v>
      </c>
      <c r="L159"/>
      <c r="M159"/>
      <c r="N159"/>
      <c r="O159"/>
      <c r="P159"/>
      <c r="Q159"/>
      <c r="R159"/>
      <c r="S159"/>
      <c r="T159"/>
      <c r="U159"/>
      <c r="V159"/>
      <c r="W159"/>
      <c r="X159"/>
      <c r="Y159"/>
      <c r="Z159"/>
      <c r="AA159"/>
      <c r="AB159"/>
      <c r="AC159"/>
      <c r="AD159"/>
      <c r="AE159"/>
      <c r="AF159"/>
      <c r="AG159"/>
      <c r="AH159"/>
      <c r="AI159"/>
      <c r="AJ159"/>
      <c r="AK159"/>
      <c r="AL159"/>
      <c r="AM159"/>
      <c r="AN159"/>
      <c r="AO159"/>
      <c r="AP159"/>
      <c r="AQ159"/>
      <c r="AR159"/>
      <c r="AS159"/>
      <c r="AT159"/>
      <c r="AU159"/>
      <c r="AV159"/>
      <c r="AW159"/>
      <c r="AX159"/>
      <c r="AY159"/>
      <c r="AZ159"/>
      <c r="BA159"/>
      <c r="BB159"/>
      <c r="BC159"/>
      <c r="BD159"/>
      <c r="BE159"/>
      <c r="BF159"/>
      <c r="BG159"/>
      <c r="BH159"/>
      <c r="BI159"/>
      <c r="BJ159"/>
      <c r="BK159"/>
      <c r="BL159"/>
      <c r="BM159"/>
      <c r="BN159"/>
      <c r="BO159"/>
      <c r="BP159"/>
      <c r="BQ159"/>
      <c r="BR159"/>
      <c r="BS159"/>
      <c r="BT159"/>
      <c r="BU159"/>
      <c r="BV159"/>
      <c r="BW159"/>
      <c r="BX159"/>
      <c r="BY159"/>
      <c r="BZ159"/>
      <c r="CA159"/>
      <c r="CB159"/>
      <c r="CC159"/>
      <c r="CD159"/>
      <c r="CE159"/>
      <c r="CF159"/>
      <c r="CG159"/>
      <c r="CH159"/>
      <c r="CI159"/>
      <c r="CJ159"/>
      <c r="CK159"/>
      <c r="CL159"/>
      <c r="CM159"/>
      <c r="CN159"/>
      <c r="CO159"/>
      <c r="CP159"/>
      <c r="CQ159"/>
      <c r="CR159"/>
      <c r="CS159"/>
      <c r="CT159"/>
      <c r="CU159"/>
      <c r="CV159"/>
      <c r="CW159"/>
      <c r="CX159"/>
      <c r="CY159"/>
      <c r="CZ159"/>
      <c r="DA159"/>
      <c r="DB159"/>
      <c r="DC159"/>
      <c r="DD159"/>
      <c r="DE159"/>
      <c r="DF159"/>
      <c r="DG159"/>
      <c r="DH159"/>
      <c r="DI159"/>
      <c r="DJ159"/>
      <c r="DK159"/>
      <c r="DL159"/>
      <c r="DM159"/>
      <c r="DN159"/>
      <c r="DO159"/>
      <c r="DP159"/>
      <c r="DQ159"/>
      <c r="DR159"/>
      <c r="DS159"/>
      <c r="DT159"/>
      <c r="DU159"/>
      <c r="DV159"/>
    </row>
    <row r="160" spans="1:126" x14ac:dyDescent="0.25">
      <c r="A160" t="s">
        <v>396</v>
      </c>
      <c r="B160" t="s">
        <v>155</v>
      </c>
      <c r="C160" s="33" t="s">
        <v>522</v>
      </c>
      <c r="D160" t="s">
        <v>340</v>
      </c>
      <c r="E160" s="1">
        <v>51000</v>
      </c>
      <c r="F160" s="1">
        <f t="shared" si="72"/>
        <v>1463.7</v>
      </c>
      <c r="G160" s="1">
        <v>1995.14</v>
      </c>
      <c r="H160" s="1">
        <f t="shared" si="73"/>
        <v>1550.4</v>
      </c>
      <c r="I160" s="1">
        <v>187</v>
      </c>
      <c r="J160" s="1">
        <f>F160+G160+H160+I160</f>
        <v>5196.24</v>
      </c>
      <c r="K160" s="1">
        <f>E160-J160</f>
        <v>45803.76</v>
      </c>
      <c r="L160"/>
      <c r="M160"/>
      <c r="N160"/>
      <c r="O160"/>
      <c r="P160"/>
      <c r="Q160"/>
      <c r="R160"/>
      <c r="S160"/>
      <c r="T160"/>
      <c r="U160"/>
      <c r="V160"/>
      <c r="W160"/>
      <c r="X160"/>
      <c r="Y160"/>
      <c r="Z160"/>
      <c r="AA160"/>
      <c r="AB160"/>
      <c r="AC160"/>
      <c r="AD160"/>
      <c r="AE160"/>
      <c r="AF160"/>
      <c r="AG160"/>
      <c r="AH160"/>
      <c r="AI160"/>
      <c r="AJ160"/>
      <c r="AK160"/>
      <c r="AL160"/>
      <c r="AM160"/>
      <c r="AN160"/>
      <c r="AO160"/>
      <c r="AP160"/>
      <c r="AQ160"/>
      <c r="AR160"/>
      <c r="AS160"/>
      <c r="AT160"/>
      <c r="AU160"/>
      <c r="AV160"/>
      <c r="AW160"/>
      <c r="AX160"/>
      <c r="AY160"/>
      <c r="AZ160"/>
      <c r="BA160"/>
      <c r="BB160"/>
      <c r="BC160"/>
      <c r="BD160"/>
      <c r="BE160"/>
      <c r="BF160"/>
      <c r="BG160"/>
      <c r="BH160"/>
      <c r="BI160"/>
      <c r="BJ160"/>
      <c r="BK160"/>
      <c r="BL160"/>
      <c r="BM160"/>
      <c r="BN160"/>
      <c r="BO160"/>
      <c r="BP160"/>
      <c r="BQ160"/>
      <c r="BR160"/>
      <c r="BS160"/>
      <c r="BT160"/>
      <c r="BU160"/>
      <c r="BV160"/>
      <c r="BW160"/>
      <c r="BX160"/>
      <c r="BY160"/>
      <c r="BZ160"/>
      <c r="CA160"/>
      <c r="CB160"/>
      <c r="CC160"/>
      <c r="CD160"/>
      <c r="CE160"/>
      <c r="CF160"/>
      <c r="CG160"/>
      <c r="CH160"/>
      <c r="CI160"/>
      <c r="CJ160"/>
      <c r="CK160"/>
      <c r="CL160"/>
      <c r="CM160"/>
      <c r="CN160"/>
      <c r="CO160"/>
      <c r="CP160"/>
      <c r="CQ160"/>
      <c r="CR160"/>
      <c r="CS160"/>
      <c r="CT160"/>
      <c r="CU160"/>
      <c r="CV160"/>
      <c r="CW160"/>
      <c r="CX160"/>
      <c r="CY160"/>
      <c r="CZ160"/>
      <c r="DA160"/>
      <c r="DB160"/>
      <c r="DC160"/>
      <c r="DD160"/>
      <c r="DE160"/>
      <c r="DF160"/>
      <c r="DG160"/>
      <c r="DH160"/>
      <c r="DI160"/>
      <c r="DJ160"/>
      <c r="DK160"/>
      <c r="DL160"/>
      <c r="DM160"/>
      <c r="DN160"/>
      <c r="DO160"/>
      <c r="DP160"/>
      <c r="DQ160"/>
      <c r="DR160"/>
      <c r="DS160"/>
      <c r="DT160"/>
      <c r="DU160"/>
      <c r="DV160"/>
    </row>
    <row r="161" spans="1:126" x14ac:dyDescent="0.25">
      <c r="A161" t="s">
        <v>395</v>
      </c>
      <c r="B161" t="s">
        <v>144</v>
      </c>
      <c r="C161" s="33" t="s">
        <v>523</v>
      </c>
      <c r="D161" t="s">
        <v>340</v>
      </c>
      <c r="E161" s="1">
        <v>46000</v>
      </c>
      <c r="F161" s="1">
        <f t="shared" si="72"/>
        <v>1320.2</v>
      </c>
      <c r="G161" s="1">
        <v>1289.46</v>
      </c>
      <c r="H161" s="1">
        <f t="shared" si="73"/>
        <v>1398.4</v>
      </c>
      <c r="I161" s="1">
        <v>25</v>
      </c>
      <c r="J161" s="1">
        <f>F161+G161+H161+I161</f>
        <v>4033.06</v>
      </c>
      <c r="K161" s="1">
        <f>E161-J161</f>
        <v>41966.94</v>
      </c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  <c r="AC161"/>
      <c r="AD161"/>
      <c r="AE161"/>
      <c r="AF161"/>
      <c r="AG161"/>
      <c r="AH161"/>
      <c r="AI161"/>
      <c r="AJ161"/>
      <c r="AK161"/>
      <c r="AL161"/>
      <c r="AM161"/>
      <c r="AN161"/>
      <c r="AO161"/>
      <c r="AP161"/>
      <c r="AQ161"/>
      <c r="AR161"/>
      <c r="AS161"/>
      <c r="AT161"/>
      <c r="AU161"/>
      <c r="AV161"/>
      <c r="AW161"/>
      <c r="AX161"/>
      <c r="AY161"/>
      <c r="AZ161"/>
      <c r="BA161"/>
      <c r="BB161"/>
      <c r="BC161"/>
      <c r="BD161"/>
      <c r="BE161"/>
      <c r="BF161"/>
      <c r="BG161"/>
      <c r="BH161"/>
      <c r="BI161"/>
      <c r="BJ161"/>
      <c r="BK161"/>
      <c r="BL161"/>
      <c r="BM161"/>
      <c r="BN161"/>
      <c r="BO161"/>
      <c r="BP161"/>
      <c r="BQ161"/>
      <c r="BR161"/>
      <c r="BS161"/>
      <c r="BT161"/>
      <c r="BU161"/>
      <c r="BV161"/>
      <c r="BW161"/>
      <c r="BX161"/>
      <c r="BY161"/>
      <c r="BZ161"/>
      <c r="CA161"/>
      <c r="CB161"/>
      <c r="CC161"/>
      <c r="CD161"/>
      <c r="CE161"/>
      <c r="CF161"/>
      <c r="CG161"/>
      <c r="CH161"/>
      <c r="CI161"/>
      <c r="CJ161"/>
      <c r="CK161"/>
      <c r="CL161"/>
      <c r="CM161"/>
      <c r="CN161"/>
      <c r="CO161"/>
      <c r="CP161"/>
      <c r="CQ161"/>
      <c r="CR161"/>
      <c r="CS161"/>
      <c r="CT161"/>
      <c r="CU161"/>
      <c r="CV161"/>
      <c r="CW161"/>
      <c r="CX161"/>
      <c r="CY161"/>
      <c r="CZ161"/>
      <c r="DA161"/>
      <c r="DB161"/>
      <c r="DC161"/>
      <c r="DD161"/>
      <c r="DE161"/>
      <c r="DF161"/>
      <c r="DG161"/>
      <c r="DH161"/>
      <c r="DI161"/>
      <c r="DJ161"/>
      <c r="DK161"/>
      <c r="DL161"/>
      <c r="DM161"/>
      <c r="DN161"/>
      <c r="DO161"/>
      <c r="DP161"/>
      <c r="DQ161"/>
      <c r="DR161"/>
      <c r="DS161"/>
      <c r="DT161"/>
      <c r="DU161"/>
      <c r="DV161"/>
    </row>
    <row r="162" spans="1:126" x14ac:dyDescent="0.25">
      <c r="A162" t="s">
        <v>360</v>
      </c>
      <c r="B162" t="s">
        <v>65</v>
      </c>
      <c r="C162" s="33" t="s">
        <v>522</v>
      </c>
      <c r="D162" t="s">
        <v>340</v>
      </c>
      <c r="E162" s="1">
        <v>36000</v>
      </c>
      <c r="F162" s="1">
        <f t="shared" si="72"/>
        <v>1033.2</v>
      </c>
      <c r="G162" s="1">
        <v>0</v>
      </c>
      <c r="H162" s="1">
        <f t="shared" si="73"/>
        <v>1094.4000000000001</v>
      </c>
      <c r="I162" s="1">
        <v>187</v>
      </c>
      <c r="J162" s="1">
        <f t="shared" si="74"/>
        <v>2314.6</v>
      </c>
      <c r="K162" s="1">
        <f t="shared" si="75"/>
        <v>33685.4</v>
      </c>
      <c r="L162"/>
      <c r="M162"/>
      <c r="N162"/>
      <c r="O162"/>
      <c r="P162"/>
      <c r="Q162"/>
      <c r="R162"/>
      <c r="S162"/>
      <c r="T162"/>
      <c r="U162"/>
      <c r="V162"/>
      <c r="W162"/>
      <c r="X162"/>
      <c r="Y162"/>
      <c r="Z162"/>
      <c r="AA162"/>
      <c r="AB162"/>
      <c r="AC162"/>
      <c r="AD162"/>
      <c r="AE162"/>
      <c r="AF162"/>
      <c r="AG162"/>
      <c r="AH162"/>
      <c r="AI162"/>
      <c r="AJ162"/>
      <c r="AK162"/>
      <c r="AL162"/>
      <c r="AM162"/>
      <c r="AN162"/>
      <c r="AO162"/>
      <c r="AP162"/>
      <c r="AQ162"/>
      <c r="AR162"/>
      <c r="AS162"/>
      <c r="AT162"/>
      <c r="AU162"/>
      <c r="AV162"/>
      <c r="AW162"/>
      <c r="AX162"/>
      <c r="AY162"/>
      <c r="AZ162"/>
      <c r="BA162"/>
      <c r="BB162"/>
      <c r="BC162"/>
      <c r="BD162"/>
      <c r="BE162"/>
      <c r="BF162"/>
      <c r="BG162"/>
      <c r="BH162"/>
      <c r="BI162"/>
      <c r="BJ162"/>
      <c r="BK162"/>
      <c r="BL162"/>
      <c r="BM162"/>
      <c r="BN162"/>
      <c r="BO162"/>
      <c r="BP162"/>
      <c r="BQ162"/>
      <c r="BR162"/>
      <c r="BS162"/>
      <c r="BT162"/>
      <c r="BU162"/>
      <c r="BV162"/>
      <c r="BW162"/>
      <c r="BX162"/>
      <c r="BY162"/>
      <c r="BZ162"/>
      <c r="CA162"/>
      <c r="CB162"/>
      <c r="CC162"/>
      <c r="CD162"/>
      <c r="CE162"/>
      <c r="CF162"/>
      <c r="CG162"/>
      <c r="CH162"/>
      <c r="CI162"/>
      <c r="CJ162"/>
      <c r="CK162"/>
      <c r="CL162"/>
      <c r="CM162"/>
      <c r="CN162"/>
      <c r="CO162"/>
      <c r="CP162"/>
      <c r="CQ162"/>
      <c r="CR162"/>
      <c r="CS162"/>
      <c r="CT162"/>
      <c r="CU162"/>
      <c r="CV162"/>
      <c r="CW162"/>
      <c r="CX162"/>
      <c r="CY162"/>
      <c r="CZ162"/>
      <c r="DA162"/>
      <c r="DB162"/>
      <c r="DC162"/>
      <c r="DD162"/>
      <c r="DE162"/>
      <c r="DF162"/>
      <c r="DG162"/>
      <c r="DH162"/>
      <c r="DI162"/>
      <c r="DJ162"/>
      <c r="DK162"/>
      <c r="DL162"/>
      <c r="DM162"/>
      <c r="DN162"/>
      <c r="DO162"/>
      <c r="DP162"/>
      <c r="DQ162"/>
      <c r="DR162"/>
      <c r="DS162"/>
      <c r="DT162"/>
      <c r="DU162"/>
      <c r="DV162"/>
    </row>
    <row r="163" spans="1:126" x14ac:dyDescent="0.25">
      <c r="A163" s="3" t="s">
        <v>13</v>
      </c>
      <c r="B163" s="3">
        <v>22</v>
      </c>
      <c r="C163" s="35"/>
      <c r="D163" s="3"/>
      <c r="E163" s="4">
        <f t="shared" ref="E163:K163" si="76">SUM(E141:E162)</f>
        <v>888425</v>
      </c>
      <c r="F163" s="4">
        <f t="shared" si="76"/>
        <v>25497.8</v>
      </c>
      <c r="G163" s="4">
        <f t="shared" si="76"/>
        <v>18001.740000000002</v>
      </c>
      <c r="H163" s="4">
        <f t="shared" si="76"/>
        <v>26899.18</v>
      </c>
      <c r="I163" s="4">
        <f t="shared" si="76"/>
        <v>22730.880000000001</v>
      </c>
      <c r="J163" s="4">
        <f t="shared" si="76"/>
        <v>91734.64</v>
      </c>
      <c r="K163" s="4">
        <f t="shared" si="76"/>
        <v>796690.36</v>
      </c>
    </row>
    <row r="165" spans="1:126" x14ac:dyDescent="0.25">
      <c r="A165" s="10" t="s">
        <v>233</v>
      </c>
      <c r="B165" s="10"/>
      <c r="C165" s="37"/>
      <c r="D165" s="12"/>
      <c r="E165" s="10"/>
      <c r="F165" s="10"/>
      <c r="G165" s="10"/>
      <c r="H165" s="10"/>
      <c r="I165" s="10"/>
      <c r="J165" s="10"/>
      <c r="K165" s="10"/>
    </row>
    <row r="166" spans="1:126" x14ac:dyDescent="0.25">
      <c r="A166" t="s">
        <v>242</v>
      </c>
      <c r="B166" t="s">
        <v>243</v>
      </c>
      <c r="C166" s="33" t="s">
        <v>522</v>
      </c>
      <c r="D166" t="s">
        <v>340</v>
      </c>
      <c r="E166" s="1">
        <v>81000</v>
      </c>
      <c r="F166" s="1">
        <f>E166*0.0287</f>
        <v>2324.6999999999998</v>
      </c>
      <c r="G166" s="1">
        <v>7636.09</v>
      </c>
      <c r="H166" s="1">
        <f>E166*0.0304</f>
        <v>2462.4</v>
      </c>
      <c r="I166" s="1">
        <v>187</v>
      </c>
      <c r="J166" s="1">
        <f>F166+G166+H166+I166</f>
        <v>12610.19</v>
      </c>
      <c r="K166" s="1">
        <f>E166-J166</f>
        <v>68389.81</v>
      </c>
    </row>
    <row r="167" spans="1:126" x14ac:dyDescent="0.25">
      <c r="A167" t="s">
        <v>234</v>
      </c>
      <c r="B167" t="s">
        <v>16</v>
      </c>
      <c r="C167" s="33" t="s">
        <v>523</v>
      </c>
      <c r="D167" t="s">
        <v>340</v>
      </c>
      <c r="E167" s="1">
        <v>45000</v>
      </c>
      <c r="F167" s="1">
        <f t="shared" ref="F167:F172" si="77">E167*0.0287</f>
        <v>1291.5</v>
      </c>
      <c r="G167" s="1">
        <v>1148.33</v>
      </c>
      <c r="H167" s="1">
        <v>1774.5</v>
      </c>
      <c r="I167" s="1">
        <v>1774.5</v>
      </c>
      <c r="J167" s="1">
        <v>5582.33</v>
      </c>
      <c r="K167" s="1">
        <f t="shared" ref="K167:K172" si="78">E167-J167</f>
        <v>39417.67</v>
      </c>
    </row>
    <row r="168" spans="1:126" x14ac:dyDescent="0.25">
      <c r="A168" t="s">
        <v>235</v>
      </c>
      <c r="B168" t="s">
        <v>236</v>
      </c>
      <c r="C168" s="33" t="s">
        <v>523</v>
      </c>
      <c r="D168" t="s">
        <v>340</v>
      </c>
      <c r="E168" s="1">
        <v>33000</v>
      </c>
      <c r="F168" s="1">
        <f t="shared" si="77"/>
        <v>947.1</v>
      </c>
      <c r="G168" s="1">
        <v>0</v>
      </c>
      <c r="H168" s="1">
        <f t="shared" ref="H168:H172" si="79">E168*0.0304</f>
        <v>1003.2</v>
      </c>
      <c r="I168" s="1">
        <v>565</v>
      </c>
      <c r="J168" s="1">
        <f t="shared" ref="J168:J172" si="80">F168+G168+H168+I168</f>
        <v>2515.3000000000002</v>
      </c>
      <c r="K168" s="1">
        <f t="shared" si="78"/>
        <v>30484.7</v>
      </c>
    </row>
    <row r="169" spans="1:126" x14ac:dyDescent="0.25">
      <c r="A169" t="s">
        <v>237</v>
      </c>
      <c r="B169" t="s">
        <v>236</v>
      </c>
      <c r="C169" s="33" t="s">
        <v>523</v>
      </c>
      <c r="D169" t="s">
        <v>340</v>
      </c>
      <c r="E169" s="1">
        <v>33000</v>
      </c>
      <c r="F169" s="1">
        <f t="shared" si="77"/>
        <v>947.1</v>
      </c>
      <c r="G169" s="1">
        <v>0</v>
      </c>
      <c r="H169" s="1">
        <f t="shared" si="79"/>
        <v>1003.2</v>
      </c>
      <c r="I169" s="1">
        <v>2600.42</v>
      </c>
      <c r="J169" s="1">
        <f t="shared" si="80"/>
        <v>4550.72</v>
      </c>
      <c r="K169" s="1">
        <f t="shared" si="78"/>
        <v>28449.279999999999</v>
      </c>
    </row>
    <row r="170" spans="1:126" x14ac:dyDescent="0.25">
      <c r="A170" t="s">
        <v>239</v>
      </c>
      <c r="B170" t="s">
        <v>144</v>
      </c>
      <c r="C170" s="33" t="s">
        <v>523</v>
      </c>
      <c r="D170" t="s">
        <v>337</v>
      </c>
      <c r="E170" s="1">
        <v>30450</v>
      </c>
      <c r="F170" s="1">
        <f t="shared" si="77"/>
        <v>873.92</v>
      </c>
      <c r="G170" s="1">
        <v>0</v>
      </c>
      <c r="I170" s="1">
        <v>2165.12</v>
      </c>
      <c r="J170" s="1">
        <v>3964.72</v>
      </c>
      <c r="K170" s="1">
        <f t="shared" si="78"/>
        <v>26485.279999999999</v>
      </c>
    </row>
    <row r="171" spans="1:126" x14ac:dyDescent="0.25">
      <c r="A171" t="s">
        <v>240</v>
      </c>
      <c r="B171" t="s">
        <v>241</v>
      </c>
      <c r="C171" s="33" t="s">
        <v>523</v>
      </c>
      <c r="D171" t="s">
        <v>340</v>
      </c>
      <c r="E171" s="1">
        <v>33000</v>
      </c>
      <c r="F171" s="1">
        <f>E171*0.0287</f>
        <v>947.1</v>
      </c>
      <c r="G171" s="1">
        <v>0</v>
      </c>
      <c r="H171" s="1">
        <f>E171*0.0304</f>
        <v>1003.2</v>
      </c>
      <c r="I171" s="1">
        <v>417.5</v>
      </c>
      <c r="J171" s="1">
        <f t="shared" si="80"/>
        <v>2367.8000000000002</v>
      </c>
      <c r="K171" s="1">
        <f t="shared" si="78"/>
        <v>30632.2</v>
      </c>
    </row>
    <row r="172" spans="1:126" x14ac:dyDescent="0.25">
      <c r="A172" t="s">
        <v>281</v>
      </c>
      <c r="B172" t="s">
        <v>238</v>
      </c>
      <c r="C172" s="33" t="s">
        <v>523</v>
      </c>
      <c r="D172" t="s">
        <v>340</v>
      </c>
      <c r="E172" s="1">
        <v>31500</v>
      </c>
      <c r="F172" s="1">
        <f t="shared" si="77"/>
        <v>904.05</v>
      </c>
      <c r="G172" s="1">
        <v>0</v>
      </c>
      <c r="H172" s="1">
        <f t="shared" si="79"/>
        <v>957.6</v>
      </c>
      <c r="I172" s="1">
        <v>799.3</v>
      </c>
      <c r="J172" s="1">
        <f t="shared" si="80"/>
        <v>2660.95</v>
      </c>
      <c r="K172" s="1">
        <f t="shared" si="78"/>
        <v>28839.05</v>
      </c>
      <c r="L172"/>
      <c r="M172"/>
      <c r="N172"/>
      <c r="O172"/>
      <c r="P172"/>
      <c r="Q172"/>
      <c r="R172"/>
      <c r="S172"/>
      <c r="T172"/>
      <c r="U172"/>
      <c r="V172"/>
      <c r="W172"/>
      <c r="X172"/>
      <c r="Y172"/>
      <c r="Z172"/>
      <c r="AA172"/>
      <c r="AB172"/>
      <c r="AC172"/>
      <c r="AD172"/>
      <c r="AE172"/>
      <c r="AF172"/>
      <c r="AG172"/>
      <c r="AH172"/>
      <c r="AI172"/>
      <c r="AJ172"/>
      <c r="AK172"/>
      <c r="AL172"/>
      <c r="AM172"/>
      <c r="AN172"/>
      <c r="AO172"/>
      <c r="AP172"/>
      <c r="AQ172"/>
      <c r="AR172"/>
      <c r="AS172"/>
      <c r="AT172"/>
      <c r="AU172"/>
      <c r="AV172"/>
      <c r="AW172"/>
      <c r="AX172"/>
      <c r="AY172"/>
      <c r="AZ172"/>
      <c r="BA172"/>
      <c r="BB172"/>
      <c r="BC172"/>
      <c r="BD172"/>
      <c r="BE172"/>
      <c r="BF172"/>
      <c r="BG172"/>
      <c r="BH172"/>
      <c r="BI172"/>
      <c r="BJ172"/>
      <c r="BK172"/>
      <c r="BL172"/>
      <c r="BM172"/>
      <c r="BN172"/>
      <c r="BO172"/>
      <c r="BP172"/>
      <c r="BQ172"/>
      <c r="BR172"/>
      <c r="BS172"/>
      <c r="BT172"/>
      <c r="BU172"/>
      <c r="BV172"/>
      <c r="BW172"/>
      <c r="BX172"/>
      <c r="BY172"/>
      <c r="BZ172"/>
      <c r="CA172"/>
      <c r="CB172"/>
      <c r="CC172"/>
      <c r="CD172"/>
      <c r="CE172"/>
      <c r="CF172"/>
      <c r="CG172"/>
      <c r="CH172"/>
      <c r="CI172"/>
      <c r="CJ172"/>
      <c r="CK172"/>
      <c r="CL172"/>
      <c r="CM172"/>
      <c r="CN172"/>
      <c r="CO172"/>
      <c r="CP172"/>
      <c r="CQ172"/>
      <c r="CR172"/>
      <c r="CS172"/>
      <c r="CT172"/>
      <c r="CU172"/>
      <c r="CV172"/>
      <c r="CW172"/>
      <c r="CX172"/>
      <c r="CY172"/>
      <c r="CZ172"/>
      <c r="DA172"/>
      <c r="DB172"/>
      <c r="DC172"/>
      <c r="DD172"/>
      <c r="DE172"/>
      <c r="DF172"/>
      <c r="DG172"/>
      <c r="DH172"/>
      <c r="DI172"/>
      <c r="DJ172"/>
      <c r="DK172"/>
      <c r="DL172"/>
      <c r="DM172"/>
      <c r="DN172"/>
      <c r="DO172"/>
      <c r="DP172"/>
      <c r="DQ172"/>
      <c r="DR172"/>
      <c r="DS172"/>
      <c r="DT172"/>
      <c r="DU172"/>
      <c r="DV172"/>
    </row>
    <row r="173" spans="1:126" x14ac:dyDescent="0.25">
      <c r="A173" s="3" t="s">
        <v>13</v>
      </c>
      <c r="B173" s="3">
        <v>7</v>
      </c>
      <c r="C173" s="35"/>
      <c r="D173" s="3"/>
      <c r="E173" s="4">
        <f t="shared" ref="E173:K173" si="81">SUM(E166:E172)</f>
        <v>286950</v>
      </c>
      <c r="F173" s="4">
        <f t="shared" si="81"/>
        <v>8235.4699999999993</v>
      </c>
      <c r="G173" s="4">
        <f t="shared" si="81"/>
        <v>8784.42</v>
      </c>
      <c r="H173" s="4">
        <f t="shared" si="81"/>
        <v>8204.1</v>
      </c>
      <c r="I173" s="4">
        <f t="shared" si="81"/>
        <v>8508.84</v>
      </c>
      <c r="J173" s="4">
        <f t="shared" si="81"/>
        <v>34252.01</v>
      </c>
      <c r="K173" s="4">
        <f t="shared" si="81"/>
        <v>252697.99</v>
      </c>
    </row>
    <row r="175" spans="1:126" x14ac:dyDescent="0.25">
      <c r="A175" s="64" t="s">
        <v>105</v>
      </c>
      <c r="B175" s="64"/>
      <c r="C175" s="64"/>
      <c r="D175" s="64"/>
      <c r="E175" s="64"/>
      <c r="F175" s="64"/>
      <c r="G175" s="64"/>
      <c r="H175" s="64"/>
      <c r="I175" s="64"/>
      <c r="J175" s="64"/>
      <c r="K175" s="64"/>
    </row>
    <row r="176" spans="1:126" x14ac:dyDescent="0.25">
      <c r="A176" t="s">
        <v>106</v>
      </c>
      <c r="B176" t="s">
        <v>107</v>
      </c>
      <c r="C176" s="33" t="s">
        <v>522</v>
      </c>
      <c r="D176" t="s">
        <v>337</v>
      </c>
      <c r="E176" s="1">
        <v>101000</v>
      </c>
      <c r="F176" s="1">
        <f t="shared" ref="F176:F177" si="82">E176*0.0287</f>
        <v>2898.7</v>
      </c>
      <c r="G176" s="1">
        <v>12340.59</v>
      </c>
      <c r="H176" s="1">
        <f t="shared" ref="H176:H177" si="83">E176*0.0304</f>
        <v>3070.4</v>
      </c>
      <c r="I176" s="1">
        <v>25</v>
      </c>
      <c r="J176" s="1">
        <f t="shared" ref="J176:J177" si="84">F176+G176+H176+I176</f>
        <v>18334.689999999999</v>
      </c>
      <c r="K176" s="1">
        <f t="shared" ref="K176:K177" si="85">E176-J176</f>
        <v>82665.31</v>
      </c>
    </row>
    <row r="177" spans="1:126" x14ac:dyDescent="0.25">
      <c r="A177" t="s">
        <v>108</v>
      </c>
      <c r="B177" t="s">
        <v>109</v>
      </c>
      <c r="C177" s="33" t="s">
        <v>523</v>
      </c>
      <c r="D177" t="s">
        <v>340</v>
      </c>
      <c r="E177" s="1">
        <v>60000</v>
      </c>
      <c r="F177" s="1">
        <f t="shared" si="82"/>
        <v>1722</v>
      </c>
      <c r="G177" s="1">
        <v>3486.68</v>
      </c>
      <c r="H177" s="1">
        <f t="shared" si="83"/>
        <v>1824</v>
      </c>
      <c r="I177" s="1">
        <v>25</v>
      </c>
      <c r="J177" s="1">
        <f t="shared" si="84"/>
        <v>7057.68</v>
      </c>
      <c r="K177" s="1">
        <f t="shared" si="85"/>
        <v>52942.32</v>
      </c>
    </row>
    <row r="178" spans="1:126" x14ac:dyDescent="0.25">
      <c r="A178" t="s">
        <v>444</v>
      </c>
      <c r="B178" s="21" t="s">
        <v>137</v>
      </c>
      <c r="C178" s="33" t="s">
        <v>522</v>
      </c>
      <c r="D178" t="s">
        <v>340</v>
      </c>
      <c r="E178" s="1">
        <v>42000</v>
      </c>
      <c r="F178" s="1">
        <f>E178*0.0287</f>
        <v>1205.4000000000001</v>
      </c>
      <c r="G178" s="1">
        <v>724.92</v>
      </c>
      <c r="H178" s="1">
        <f>E178*0.0304</f>
        <v>1276.8</v>
      </c>
      <c r="I178" s="1">
        <v>25</v>
      </c>
      <c r="J178" s="1">
        <f>F178+G178+H178+I178</f>
        <v>3232.12</v>
      </c>
      <c r="K178" s="1">
        <f>E178-J178</f>
        <v>38767.879999999997</v>
      </c>
      <c r="L178"/>
      <c r="M178"/>
      <c r="N178"/>
      <c r="O178"/>
      <c r="P178"/>
      <c r="Q178"/>
      <c r="R178"/>
      <c r="S178"/>
      <c r="T178"/>
      <c r="U178"/>
      <c r="V178"/>
      <c r="W178"/>
      <c r="X178"/>
      <c r="Y178"/>
      <c r="Z178"/>
      <c r="AA178"/>
      <c r="AB178"/>
      <c r="AC178"/>
      <c r="AD178"/>
      <c r="AE178"/>
      <c r="AF178"/>
      <c r="AG178"/>
      <c r="AH178"/>
      <c r="AI178"/>
      <c r="AJ178"/>
      <c r="AK178"/>
      <c r="AL178"/>
      <c r="AM178"/>
      <c r="AN178"/>
      <c r="AO178"/>
      <c r="AP178"/>
      <c r="AQ178"/>
      <c r="AR178"/>
      <c r="AS178"/>
      <c r="AT178"/>
      <c r="AU178"/>
      <c r="AV178"/>
      <c r="AW178"/>
      <c r="AX178"/>
      <c r="AY178"/>
      <c r="AZ178"/>
      <c r="BA178"/>
      <c r="BB178"/>
      <c r="BC178"/>
      <c r="BD178"/>
      <c r="BE178"/>
      <c r="BF178"/>
      <c r="BG178"/>
      <c r="BH178"/>
      <c r="BI178"/>
      <c r="BJ178"/>
      <c r="BK178"/>
      <c r="BL178"/>
      <c r="BM178"/>
      <c r="BN178"/>
      <c r="BO178"/>
      <c r="BP178"/>
      <c r="BQ178"/>
      <c r="BR178"/>
      <c r="BS178"/>
      <c r="BT178"/>
      <c r="BU178"/>
      <c r="BV178"/>
      <c r="BW178"/>
      <c r="BX178"/>
      <c r="BY178"/>
      <c r="BZ178"/>
      <c r="CA178"/>
      <c r="CB178"/>
      <c r="CC178"/>
      <c r="CD178"/>
      <c r="CE178"/>
      <c r="CF178"/>
      <c r="CG178"/>
      <c r="CH178"/>
      <c r="CI178"/>
      <c r="CJ178"/>
      <c r="CK178"/>
      <c r="CL178"/>
      <c r="CM178"/>
      <c r="CN178"/>
      <c r="CO178"/>
      <c r="CP178"/>
      <c r="CQ178"/>
      <c r="CR178"/>
      <c r="CS178"/>
      <c r="CT178"/>
      <c r="CU178"/>
      <c r="CV178"/>
      <c r="CW178"/>
      <c r="CX178"/>
      <c r="CY178"/>
      <c r="CZ178"/>
      <c r="DA178"/>
      <c r="DB178"/>
      <c r="DC178"/>
      <c r="DD178"/>
      <c r="DE178"/>
      <c r="DF178"/>
      <c r="DG178"/>
      <c r="DH178"/>
      <c r="DI178"/>
      <c r="DJ178"/>
      <c r="DK178"/>
      <c r="DL178"/>
      <c r="DM178"/>
      <c r="DN178"/>
      <c r="DO178"/>
      <c r="DP178"/>
      <c r="DQ178"/>
      <c r="DR178"/>
      <c r="DS178"/>
      <c r="DT178"/>
      <c r="DU178"/>
      <c r="DV178"/>
    </row>
    <row r="179" spans="1:126" x14ac:dyDescent="0.25">
      <c r="A179" s="3" t="s">
        <v>13</v>
      </c>
      <c r="B179" s="3">
        <v>3</v>
      </c>
      <c r="C179" s="35"/>
      <c r="D179" s="3"/>
      <c r="E179" s="4">
        <f t="shared" ref="E179:K179" si="86">SUM(E176:E178)</f>
        <v>203000</v>
      </c>
      <c r="F179" s="4">
        <f t="shared" si="86"/>
        <v>5826.1</v>
      </c>
      <c r="G179" s="4">
        <f t="shared" si="86"/>
        <v>16552.189999999999</v>
      </c>
      <c r="H179" s="4">
        <f t="shared" si="86"/>
        <v>6171.2</v>
      </c>
      <c r="I179" s="4">
        <f t="shared" si="86"/>
        <v>75</v>
      </c>
      <c r="J179" s="4">
        <f t="shared" si="86"/>
        <v>28624.49</v>
      </c>
      <c r="K179" s="4">
        <f t="shared" si="86"/>
        <v>174375.51</v>
      </c>
    </row>
    <row r="181" spans="1:126" x14ac:dyDescent="0.25">
      <c r="A181" s="64" t="s">
        <v>493</v>
      </c>
      <c r="B181" s="64"/>
      <c r="C181" s="64"/>
      <c r="D181" s="64"/>
      <c r="E181" s="64"/>
      <c r="F181" s="64"/>
      <c r="G181" s="64"/>
      <c r="H181" s="64"/>
      <c r="I181" s="64"/>
      <c r="J181" s="64"/>
      <c r="K181" s="64"/>
    </row>
    <row r="182" spans="1:126" x14ac:dyDescent="0.25">
      <c r="A182" t="s">
        <v>345</v>
      </c>
      <c r="B182" t="s">
        <v>344</v>
      </c>
      <c r="C182" s="33" t="s">
        <v>522</v>
      </c>
      <c r="D182" t="s">
        <v>340</v>
      </c>
      <c r="E182" s="1">
        <v>19800</v>
      </c>
      <c r="F182" s="1">
        <f>E182*0.0287</f>
        <v>568.26</v>
      </c>
      <c r="G182" s="1">
        <v>0</v>
      </c>
      <c r="H182" s="1">
        <f>E182*0.0304</f>
        <v>601.91999999999996</v>
      </c>
      <c r="I182" s="1">
        <v>187</v>
      </c>
      <c r="J182" s="1">
        <f>F182+G182+H182+I182</f>
        <v>1357.18</v>
      </c>
      <c r="K182" s="1">
        <f>E182-J182</f>
        <v>18442.82</v>
      </c>
      <c r="L182"/>
      <c r="M182"/>
      <c r="N182"/>
      <c r="O182"/>
      <c r="P182"/>
      <c r="Q182"/>
      <c r="R182"/>
      <c r="S182"/>
      <c r="T182"/>
      <c r="U182"/>
      <c r="V182"/>
      <c r="W182"/>
      <c r="X182"/>
      <c r="Y182"/>
      <c r="Z182"/>
      <c r="AA182"/>
      <c r="AB182"/>
      <c r="AC182"/>
      <c r="AD182"/>
      <c r="AE182"/>
      <c r="AF182"/>
      <c r="AG182"/>
      <c r="AH182"/>
      <c r="AI182"/>
      <c r="AJ182"/>
      <c r="AK182"/>
      <c r="AL182"/>
      <c r="AM182"/>
      <c r="AN182"/>
      <c r="AO182"/>
      <c r="AP182"/>
      <c r="AQ182"/>
      <c r="AR182"/>
      <c r="AS182"/>
      <c r="AT182"/>
      <c r="AU182"/>
      <c r="AV182"/>
      <c r="AW182"/>
      <c r="AX182"/>
      <c r="AY182"/>
      <c r="AZ182"/>
      <c r="BA182"/>
      <c r="BB182"/>
      <c r="BC182"/>
      <c r="BD182"/>
      <c r="BE182"/>
      <c r="BF182"/>
      <c r="BG182"/>
      <c r="BH182"/>
      <c r="BI182"/>
      <c r="BJ182"/>
      <c r="BK182"/>
      <c r="BL182"/>
      <c r="BM182"/>
      <c r="BN182"/>
      <c r="BO182"/>
      <c r="BP182"/>
      <c r="BQ182"/>
      <c r="BR182"/>
      <c r="BS182"/>
      <c r="BT182"/>
      <c r="BU182"/>
      <c r="BV182"/>
      <c r="BW182"/>
      <c r="BX182"/>
      <c r="BY182"/>
      <c r="BZ182"/>
      <c r="CA182"/>
      <c r="CB182"/>
      <c r="CC182"/>
      <c r="CD182"/>
      <c r="CE182"/>
      <c r="CF182"/>
      <c r="CG182"/>
      <c r="CH182"/>
      <c r="CI182"/>
      <c r="CJ182"/>
      <c r="CK182"/>
      <c r="CL182"/>
      <c r="CM182"/>
      <c r="CN182"/>
      <c r="CO182"/>
      <c r="CP182"/>
      <c r="CQ182"/>
      <c r="CR182"/>
      <c r="CS182"/>
      <c r="CT182"/>
      <c r="CU182"/>
      <c r="CV182"/>
      <c r="CW182"/>
      <c r="CX182"/>
      <c r="CY182"/>
      <c r="CZ182"/>
      <c r="DA182"/>
      <c r="DB182"/>
      <c r="DC182"/>
      <c r="DD182"/>
      <c r="DE182"/>
      <c r="DF182"/>
      <c r="DG182"/>
      <c r="DH182"/>
      <c r="DI182"/>
      <c r="DJ182"/>
      <c r="DK182"/>
      <c r="DL182"/>
      <c r="DM182"/>
      <c r="DN182"/>
      <c r="DO182"/>
      <c r="DP182"/>
      <c r="DQ182"/>
      <c r="DR182"/>
      <c r="DS182"/>
      <c r="DT182"/>
      <c r="DU182"/>
      <c r="DV182"/>
    </row>
    <row r="183" spans="1:126" x14ac:dyDescent="0.25">
      <c r="A183" t="s">
        <v>536</v>
      </c>
      <c r="B183" t="s">
        <v>83</v>
      </c>
      <c r="C183" s="33" t="s">
        <v>522</v>
      </c>
      <c r="D183" t="s">
        <v>340</v>
      </c>
      <c r="E183" s="1">
        <v>25544</v>
      </c>
      <c r="F183" s="1">
        <v>1435</v>
      </c>
      <c r="G183" s="1">
        <v>0</v>
      </c>
      <c r="H183" s="1">
        <v>776.54</v>
      </c>
      <c r="I183" s="1">
        <v>25</v>
      </c>
      <c r="J183" s="1">
        <v>1534.65</v>
      </c>
      <c r="K183" s="1">
        <v>24009.35</v>
      </c>
      <c r="L183"/>
      <c r="M183"/>
      <c r="N183"/>
      <c r="O183"/>
      <c r="P183"/>
      <c r="Q183"/>
      <c r="R183"/>
      <c r="S183"/>
      <c r="T183"/>
      <c r="U183"/>
      <c r="V183"/>
      <c r="W183"/>
      <c r="X183"/>
      <c r="Y183"/>
      <c r="Z183"/>
      <c r="AA183"/>
      <c r="AB183"/>
      <c r="AC183"/>
      <c r="AD183"/>
      <c r="AE183"/>
      <c r="AF183"/>
      <c r="AG183"/>
      <c r="AH183"/>
      <c r="AI183"/>
      <c r="AJ183"/>
      <c r="AK183"/>
      <c r="AL183"/>
      <c r="AM183"/>
      <c r="AN183"/>
      <c r="AO183"/>
      <c r="AP183"/>
      <c r="AQ183"/>
      <c r="AR183"/>
      <c r="AS183"/>
      <c r="AT183"/>
      <c r="AU183"/>
      <c r="AV183"/>
      <c r="AW183"/>
      <c r="AX183"/>
      <c r="AY183"/>
      <c r="AZ183"/>
      <c r="BA183"/>
      <c r="BB183"/>
      <c r="BC183"/>
      <c r="BD183"/>
      <c r="BE183"/>
      <c r="BF183"/>
      <c r="BG183"/>
      <c r="BH183"/>
      <c r="BI183"/>
      <c r="BJ183"/>
      <c r="BK183"/>
      <c r="BL183"/>
      <c r="BM183"/>
      <c r="BN183"/>
      <c r="BO183"/>
      <c r="BP183"/>
      <c r="BQ183"/>
      <c r="BR183"/>
      <c r="BS183"/>
      <c r="BT183"/>
      <c r="BU183"/>
      <c r="BV183"/>
      <c r="BW183"/>
      <c r="BX183"/>
      <c r="BY183"/>
      <c r="BZ183"/>
      <c r="CA183"/>
      <c r="CB183"/>
      <c r="CC183"/>
      <c r="CD183"/>
      <c r="CE183"/>
      <c r="CF183"/>
      <c r="CG183"/>
      <c r="CH183"/>
      <c r="CI183"/>
      <c r="CJ183"/>
      <c r="CK183"/>
      <c r="CL183"/>
      <c r="CM183"/>
      <c r="CN183"/>
      <c r="CO183"/>
      <c r="CP183"/>
      <c r="CQ183"/>
      <c r="CR183"/>
      <c r="CS183"/>
      <c r="CT183"/>
      <c r="CU183"/>
      <c r="CV183"/>
      <c r="CW183"/>
      <c r="CX183"/>
      <c r="CY183"/>
      <c r="CZ183"/>
      <c r="DA183"/>
      <c r="DB183"/>
      <c r="DC183"/>
      <c r="DD183"/>
      <c r="DE183"/>
      <c r="DF183"/>
      <c r="DG183"/>
      <c r="DH183"/>
      <c r="DI183"/>
      <c r="DJ183"/>
      <c r="DK183"/>
      <c r="DL183"/>
      <c r="DM183"/>
      <c r="DN183"/>
      <c r="DO183"/>
      <c r="DP183"/>
      <c r="DQ183"/>
      <c r="DR183"/>
      <c r="DS183"/>
      <c r="DT183"/>
      <c r="DU183"/>
      <c r="DV183"/>
    </row>
    <row r="184" spans="1:126" x14ac:dyDescent="0.25">
      <c r="A184" t="s">
        <v>71</v>
      </c>
      <c r="B184" t="s">
        <v>72</v>
      </c>
      <c r="C184" s="33" t="s">
        <v>522</v>
      </c>
      <c r="D184" t="s">
        <v>337</v>
      </c>
      <c r="E184" s="1">
        <v>50000</v>
      </c>
      <c r="F184" s="1">
        <v>733.11</v>
      </c>
      <c r="G184" s="1">
        <v>1675.48</v>
      </c>
      <c r="H184" s="1">
        <f t="shared" ref="H184:H185" si="87">E184*0.0304</f>
        <v>1520</v>
      </c>
      <c r="I184" s="1">
        <v>1477.12</v>
      </c>
      <c r="J184" s="1">
        <v>6107.6</v>
      </c>
      <c r="K184" s="1">
        <f>E184-J184</f>
        <v>43892.4</v>
      </c>
    </row>
    <row r="185" spans="1:126" x14ac:dyDescent="0.25">
      <c r="A185" t="s">
        <v>494</v>
      </c>
      <c r="B185" t="s">
        <v>83</v>
      </c>
      <c r="C185" s="33" t="s">
        <v>522</v>
      </c>
      <c r="D185" t="s">
        <v>340</v>
      </c>
      <c r="E185" s="1">
        <v>19800</v>
      </c>
      <c r="F185" s="1">
        <f t="shared" ref="F185" si="88">E185*0.0287</f>
        <v>568.26</v>
      </c>
      <c r="G185" s="1">
        <v>0</v>
      </c>
      <c r="H185" s="1">
        <f t="shared" si="87"/>
        <v>601.91999999999996</v>
      </c>
      <c r="I185" s="1">
        <v>25</v>
      </c>
      <c r="J185" s="1">
        <f>F185+G185+H185+I185</f>
        <v>1195.18</v>
      </c>
      <c r="K185" s="1">
        <f>+E185-J185</f>
        <v>18604.82</v>
      </c>
      <c r="L185"/>
      <c r="M185"/>
      <c r="N185"/>
      <c r="O185"/>
      <c r="P185"/>
      <c r="Q185"/>
      <c r="R185"/>
      <c r="S185"/>
      <c r="T185"/>
      <c r="U185"/>
      <c r="V185"/>
      <c r="W185"/>
      <c r="X185"/>
      <c r="Y185"/>
      <c r="Z185"/>
      <c r="AA185"/>
      <c r="AB185"/>
      <c r="AC185"/>
      <c r="AD185"/>
      <c r="AE185"/>
      <c r="AF185"/>
      <c r="AG185"/>
      <c r="AH185"/>
      <c r="AI185"/>
      <c r="AJ185"/>
      <c r="AK185"/>
      <c r="AL185"/>
      <c r="AM185"/>
      <c r="AN185"/>
      <c r="AO185"/>
      <c r="AP185"/>
      <c r="AQ185"/>
      <c r="AR185"/>
      <c r="AS185"/>
      <c r="AT185"/>
      <c r="AU185"/>
      <c r="AV185"/>
      <c r="AW185"/>
      <c r="AX185"/>
      <c r="AY185"/>
      <c r="AZ185"/>
      <c r="BA185"/>
      <c r="BB185"/>
      <c r="BC185"/>
      <c r="BD185"/>
      <c r="BE185"/>
      <c r="BF185"/>
      <c r="BG185"/>
      <c r="BH185"/>
      <c r="BI185"/>
      <c r="BJ185"/>
      <c r="BK185"/>
      <c r="BL185"/>
      <c r="BM185"/>
      <c r="BN185"/>
      <c r="BO185"/>
      <c r="BP185"/>
      <c r="BQ185"/>
      <c r="BR185"/>
      <c r="BS185"/>
      <c r="BT185"/>
      <c r="BU185"/>
      <c r="BV185"/>
      <c r="BW185"/>
      <c r="BX185"/>
      <c r="BY185"/>
      <c r="BZ185"/>
      <c r="CA185"/>
      <c r="CB185"/>
      <c r="CC185"/>
      <c r="CD185"/>
      <c r="CE185"/>
      <c r="CF185"/>
      <c r="CG185"/>
      <c r="CH185"/>
      <c r="CI185"/>
      <c r="CJ185"/>
      <c r="CK185"/>
      <c r="CL185"/>
      <c r="CM185"/>
      <c r="CN185"/>
      <c r="CO185"/>
      <c r="CP185"/>
      <c r="CQ185"/>
      <c r="CR185"/>
      <c r="CS185"/>
      <c r="CT185"/>
      <c r="CU185"/>
      <c r="CV185"/>
      <c r="CW185"/>
      <c r="CX185"/>
      <c r="CY185"/>
      <c r="CZ185"/>
      <c r="DA185"/>
      <c r="DB185"/>
      <c r="DC185"/>
      <c r="DD185"/>
      <c r="DE185"/>
      <c r="DF185"/>
      <c r="DG185"/>
      <c r="DH185"/>
      <c r="DI185"/>
      <c r="DJ185"/>
      <c r="DK185"/>
      <c r="DL185"/>
      <c r="DM185"/>
      <c r="DN185"/>
      <c r="DO185"/>
      <c r="DP185"/>
      <c r="DQ185"/>
      <c r="DR185"/>
      <c r="DS185"/>
      <c r="DT185"/>
      <c r="DU185"/>
      <c r="DV185"/>
    </row>
    <row r="186" spans="1:126" x14ac:dyDescent="0.25">
      <c r="A186" s="3" t="s">
        <v>13</v>
      </c>
      <c r="B186" s="3">
        <v>4</v>
      </c>
      <c r="C186" s="35"/>
      <c r="D186" s="3"/>
      <c r="E186" s="4">
        <f t="shared" ref="E186:K186" si="89">SUM(E182:E185)</f>
        <v>115144</v>
      </c>
      <c r="F186" s="4">
        <f t="shared" si="89"/>
        <v>3304.63</v>
      </c>
      <c r="G186" s="4">
        <f t="shared" si="89"/>
        <v>1675.48</v>
      </c>
      <c r="H186" s="4">
        <f t="shared" si="89"/>
        <v>3500.38</v>
      </c>
      <c r="I186" s="4">
        <f t="shared" si="89"/>
        <v>1714.12</v>
      </c>
      <c r="J186" s="4">
        <f t="shared" si="89"/>
        <v>10194.61</v>
      </c>
      <c r="K186" s="4">
        <f t="shared" si="89"/>
        <v>104949.39</v>
      </c>
    </row>
    <row r="188" spans="1:126" x14ac:dyDescent="0.25">
      <c r="A188" s="64" t="s">
        <v>73</v>
      </c>
      <c r="B188" s="64"/>
      <c r="C188" s="64"/>
      <c r="D188" s="64"/>
      <c r="E188" s="64"/>
      <c r="F188" s="64"/>
      <c r="G188" s="64"/>
      <c r="H188" s="64"/>
      <c r="I188" s="64"/>
      <c r="J188" s="64"/>
      <c r="K188" s="64"/>
    </row>
    <row r="189" spans="1:126" x14ac:dyDescent="0.25">
      <c r="A189" t="s">
        <v>74</v>
      </c>
      <c r="B189" t="s">
        <v>75</v>
      </c>
      <c r="C189" s="33" t="s">
        <v>522</v>
      </c>
      <c r="D189" t="s">
        <v>340</v>
      </c>
      <c r="E189" s="1">
        <v>23000</v>
      </c>
      <c r="F189" s="1">
        <f>E189*0.0287</f>
        <v>660.1</v>
      </c>
      <c r="G189" s="1">
        <v>0</v>
      </c>
      <c r="H189" s="1">
        <f>E189*0.0304</f>
        <v>699.2</v>
      </c>
      <c r="I189" s="1">
        <v>377.5</v>
      </c>
      <c r="J189" s="1">
        <f>F189+G189+H189+I189</f>
        <v>1736.8</v>
      </c>
      <c r="K189" s="1">
        <f>E189-J189</f>
        <v>21263.200000000001</v>
      </c>
    </row>
    <row r="190" spans="1:126" s="2" customFormat="1" x14ac:dyDescent="0.25">
      <c r="A190" t="s">
        <v>58</v>
      </c>
      <c r="B190" t="s">
        <v>59</v>
      </c>
      <c r="C190" s="33" t="s">
        <v>523</v>
      </c>
      <c r="D190" t="s">
        <v>338</v>
      </c>
      <c r="E190" s="1">
        <v>24150</v>
      </c>
      <c r="F190" s="1">
        <f>E190*0.0287</f>
        <v>693.11</v>
      </c>
      <c r="G190" s="1">
        <v>0</v>
      </c>
      <c r="H190" s="1">
        <f>E190*0.0304</f>
        <v>734.16</v>
      </c>
      <c r="I190" s="1">
        <v>75</v>
      </c>
      <c r="J190" s="1">
        <f t="shared" ref="J190" si="90">F190+G190+H190+I190</f>
        <v>1502.27</v>
      </c>
      <c r="K190" s="1">
        <f t="shared" ref="K190" si="91">E190-J190</f>
        <v>22647.73</v>
      </c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  <c r="AB190" s="6"/>
      <c r="AC190" s="6"/>
      <c r="AD190" s="6"/>
      <c r="AE190" s="6"/>
      <c r="AF190" s="6"/>
      <c r="AG190" s="6"/>
      <c r="AH190" s="6"/>
      <c r="AI190" s="6"/>
      <c r="AJ190" s="6"/>
      <c r="AK190" s="6"/>
      <c r="AL190" s="6"/>
      <c r="AM190" s="6"/>
      <c r="AN190" s="6"/>
      <c r="AO190" s="6"/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  <c r="BE190" s="6"/>
      <c r="BF190" s="6"/>
      <c r="BG190" s="6"/>
      <c r="BH190" s="6"/>
      <c r="BI190" s="6"/>
      <c r="BJ190" s="6"/>
      <c r="BK190" s="6"/>
      <c r="BL190" s="6"/>
      <c r="BM190" s="6"/>
      <c r="BN190" s="6"/>
      <c r="BO190" s="6"/>
      <c r="BP190" s="6"/>
      <c r="BQ190" s="6"/>
      <c r="BR190" s="6"/>
      <c r="BS190" s="6"/>
      <c r="BT190" s="6"/>
      <c r="BU190" s="6"/>
      <c r="BV190" s="6"/>
      <c r="BW190" s="6"/>
      <c r="BX190" s="6"/>
      <c r="BY190" s="6"/>
      <c r="BZ190" s="6"/>
      <c r="CA190" s="6"/>
      <c r="CB190" s="6"/>
      <c r="CC190" s="6"/>
      <c r="CD190" s="6"/>
      <c r="CE190" s="6"/>
      <c r="CF190" s="6"/>
      <c r="CG190" s="6"/>
      <c r="CH190" s="6"/>
      <c r="CI190" s="6"/>
      <c r="CJ190" s="6"/>
      <c r="CK190" s="6"/>
      <c r="CL190" s="6"/>
      <c r="CM190" s="6"/>
      <c r="CN190" s="6"/>
      <c r="CO190" s="6"/>
      <c r="CP190" s="6"/>
      <c r="CQ190" s="6"/>
      <c r="CR190" s="6"/>
      <c r="CS190" s="6"/>
      <c r="CT190" s="6"/>
      <c r="CU190" s="6"/>
      <c r="CV190" s="6"/>
      <c r="CW190" s="6"/>
      <c r="CX190" s="6"/>
      <c r="CY190" s="6"/>
      <c r="CZ190" s="6"/>
      <c r="DA190" s="6"/>
      <c r="DB190" s="6"/>
      <c r="DC190" s="6"/>
      <c r="DD190" s="6"/>
      <c r="DE190" s="6"/>
      <c r="DF190" s="6"/>
      <c r="DG190" s="6"/>
      <c r="DH190" s="6"/>
      <c r="DI190" s="6"/>
      <c r="DJ190" s="6"/>
      <c r="DK190" s="6"/>
      <c r="DL190" s="6"/>
      <c r="DM190" s="6"/>
      <c r="DN190" s="6"/>
      <c r="DO190" s="6"/>
      <c r="DP190" s="6"/>
      <c r="DQ190" s="6"/>
      <c r="DR190" s="6"/>
      <c r="DS190" s="6"/>
      <c r="DT190" s="6"/>
      <c r="DU190" s="6"/>
      <c r="DV190" s="6"/>
    </row>
    <row r="191" spans="1:126" x14ac:dyDescent="0.25">
      <c r="A191" t="s">
        <v>76</v>
      </c>
      <c r="B191" t="s">
        <v>77</v>
      </c>
      <c r="C191" s="33" t="s">
        <v>523</v>
      </c>
      <c r="D191" t="s">
        <v>337</v>
      </c>
      <c r="E191" s="1">
        <v>23100</v>
      </c>
      <c r="F191" s="1">
        <f t="shared" ref="F191:F195" si="92">E191*0.0287</f>
        <v>662.97</v>
      </c>
      <c r="G191" s="1">
        <v>0</v>
      </c>
      <c r="H191" s="1">
        <f t="shared" ref="H191:H194" si="93">E191*0.0304</f>
        <v>702.24</v>
      </c>
      <c r="I191" s="1">
        <v>4125</v>
      </c>
      <c r="J191" s="1">
        <f t="shared" ref="J191:J194" si="94">F191+G191+H191+I191</f>
        <v>5490.21</v>
      </c>
      <c r="K191" s="1">
        <f t="shared" ref="K191:K194" si="95">E191-J191</f>
        <v>17609.79</v>
      </c>
    </row>
    <row r="192" spans="1:126" x14ac:dyDescent="0.25">
      <c r="A192" t="s">
        <v>78</v>
      </c>
      <c r="B192" t="s">
        <v>79</v>
      </c>
      <c r="C192" s="33" t="s">
        <v>522</v>
      </c>
      <c r="D192" t="s">
        <v>340</v>
      </c>
      <c r="E192" s="1">
        <v>22942.5</v>
      </c>
      <c r="F192" s="1">
        <f t="shared" si="92"/>
        <v>658.45</v>
      </c>
      <c r="G192" s="1">
        <v>0</v>
      </c>
      <c r="H192" s="1">
        <f t="shared" si="93"/>
        <v>697.45</v>
      </c>
      <c r="I192" s="1">
        <v>125</v>
      </c>
      <c r="J192" s="1">
        <f t="shared" si="94"/>
        <v>1480.9</v>
      </c>
      <c r="K192" s="1">
        <f t="shared" si="95"/>
        <v>21461.599999999999</v>
      </c>
    </row>
    <row r="193" spans="1:126" x14ac:dyDescent="0.25">
      <c r="A193" t="s">
        <v>80</v>
      </c>
      <c r="B193" t="s">
        <v>81</v>
      </c>
      <c r="C193" s="33" t="s">
        <v>522</v>
      </c>
      <c r="D193" t="s">
        <v>340</v>
      </c>
      <c r="E193" s="1">
        <v>18700</v>
      </c>
      <c r="F193" s="1">
        <f t="shared" ref="F193" si="96">E193*0.0287</f>
        <v>536.69000000000005</v>
      </c>
      <c r="G193" s="1">
        <v>0</v>
      </c>
      <c r="H193" s="1">
        <f t="shared" ref="H193" si="97">E193*0.0304</f>
        <v>568.48</v>
      </c>
      <c r="I193" s="1">
        <v>125</v>
      </c>
      <c r="J193" s="1">
        <f t="shared" ref="J193" si="98">F193+G193+H193+I193</f>
        <v>1230.17</v>
      </c>
      <c r="K193" s="1">
        <f t="shared" ref="K193" si="99">E193-J193</f>
        <v>17469.830000000002</v>
      </c>
    </row>
    <row r="194" spans="1:126" x14ac:dyDescent="0.25">
      <c r="A194" t="s">
        <v>495</v>
      </c>
      <c r="B194" t="s">
        <v>77</v>
      </c>
      <c r="C194" s="33" t="s">
        <v>523</v>
      </c>
      <c r="D194" t="s">
        <v>340</v>
      </c>
      <c r="E194" s="1">
        <v>20000</v>
      </c>
      <c r="F194" s="1">
        <f t="shared" si="92"/>
        <v>574</v>
      </c>
      <c r="G194" s="1">
        <v>0</v>
      </c>
      <c r="H194" s="1">
        <f t="shared" si="93"/>
        <v>608</v>
      </c>
      <c r="I194" s="1">
        <v>25</v>
      </c>
      <c r="J194" s="1">
        <f t="shared" si="94"/>
        <v>1207</v>
      </c>
      <c r="K194" s="1">
        <f t="shared" si="95"/>
        <v>18793</v>
      </c>
    </row>
    <row r="195" spans="1:126" x14ac:dyDescent="0.25">
      <c r="A195" t="s">
        <v>525</v>
      </c>
      <c r="B195" t="s">
        <v>343</v>
      </c>
      <c r="C195" s="33" t="s">
        <v>522</v>
      </c>
      <c r="D195" t="s">
        <v>526</v>
      </c>
      <c r="E195" s="1">
        <v>21945</v>
      </c>
      <c r="F195" s="1">
        <f t="shared" si="92"/>
        <v>629.82000000000005</v>
      </c>
      <c r="G195" s="1">
        <v>0</v>
      </c>
      <c r="H195" s="1">
        <v>667.13</v>
      </c>
      <c r="I195" s="1">
        <v>1518.51</v>
      </c>
      <c r="J195" s="1">
        <v>2815.46</v>
      </c>
      <c r="K195" s="1">
        <v>19129.54</v>
      </c>
    </row>
    <row r="196" spans="1:126" x14ac:dyDescent="0.25">
      <c r="A196" s="3" t="s">
        <v>13</v>
      </c>
      <c r="B196" s="3">
        <v>7</v>
      </c>
      <c r="C196" s="35"/>
      <c r="D196" s="3"/>
      <c r="E196" s="4">
        <f t="shared" ref="E196:K196" si="100">SUM(E189:E195)</f>
        <v>153837.5</v>
      </c>
      <c r="F196" s="4">
        <f t="shared" si="100"/>
        <v>4415.1400000000003</v>
      </c>
      <c r="G196" s="4">
        <f t="shared" si="100"/>
        <v>0</v>
      </c>
      <c r="H196" s="4">
        <f t="shared" si="100"/>
        <v>4676.66</v>
      </c>
      <c r="I196" s="4">
        <f t="shared" si="100"/>
        <v>6371.01</v>
      </c>
      <c r="J196" s="4">
        <f t="shared" si="100"/>
        <v>15462.81</v>
      </c>
      <c r="K196" s="4">
        <f t="shared" si="100"/>
        <v>138374.69</v>
      </c>
    </row>
    <row r="198" spans="1:126" x14ac:dyDescent="0.25">
      <c r="A198" s="64" t="s">
        <v>82</v>
      </c>
      <c r="B198" s="64"/>
      <c r="C198" s="64"/>
      <c r="D198" s="64"/>
      <c r="E198" s="64"/>
      <c r="F198" s="64"/>
      <c r="G198" s="64"/>
      <c r="H198" s="64"/>
      <c r="I198" s="64"/>
      <c r="J198" s="64"/>
      <c r="K198" s="64"/>
    </row>
    <row r="199" spans="1:126" x14ac:dyDescent="0.25">
      <c r="A199" t="s">
        <v>402</v>
      </c>
      <c r="B199" s="11" t="s">
        <v>344</v>
      </c>
      <c r="C199" s="34" t="s">
        <v>523</v>
      </c>
      <c r="D199" s="16" t="s">
        <v>340</v>
      </c>
      <c r="E199" s="1">
        <v>26000</v>
      </c>
      <c r="F199" s="1">
        <f>E199*0.0287</f>
        <v>746.2</v>
      </c>
      <c r="G199" s="1">
        <v>0</v>
      </c>
      <c r="H199" s="1">
        <f>E199*0.0304</f>
        <v>790.4</v>
      </c>
      <c r="I199" s="1">
        <v>277.5</v>
      </c>
      <c r="J199" s="1">
        <f>+F199+G199+H199+I199</f>
        <v>1814.1</v>
      </c>
      <c r="K199" s="1">
        <f>+E199-J199</f>
        <v>24185.9</v>
      </c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/>
      <c r="AC199"/>
      <c r="AD199"/>
      <c r="AE199"/>
      <c r="AF199"/>
      <c r="AG199"/>
      <c r="AH199"/>
      <c r="AI199"/>
      <c r="AJ199"/>
      <c r="AK199"/>
      <c r="AL199"/>
      <c r="AM199"/>
      <c r="AN199"/>
      <c r="AO199"/>
      <c r="AP199"/>
      <c r="AQ199"/>
      <c r="AR199"/>
      <c r="AS199"/>
      <c r="AT199"/>
      <c r="AU199"/>
      <c r="AV199"/>
      <c r="AW199"/>
      <c r="AX199"/>
      <c r="AY199"/>
      <c r="AZ199"/>
      <c r="BA199"/>
      <c r="BB199"/>
      <c r="BC199"/>
      <c r="BD199"/>
      <c r="BE199"/>
      <c r="BF199"/>
      <c r="BG199"/>
      <c r="BH199"/>
      <c r="BI199"/>
      <c r="BJ199"/>
      <c r="BK199"/>
      <c r="BL199"/>
      <c r="BM199"/>
      <c r="BN199"/>
      <c r="BO199"/>
      <c r="BP199"/>
      <c r="BQ199"/>
      <c r="BR199"/>
      <c r="BS199"/>
      <c r="BT199"/>
      <c r="BU199"/>
      <c r="BV199"/>
      <c r="BW199"/>
      <c r="BX199"/>
      <c r="BY199"/>
      <c r="BZ199"/>
      <c r="CA199"/>
      <c r="CB199"/>
      <c r="CC199"/>
      <c r="CD199"/>
      <c r="CE199"/>
      <c r="CF199"/>
      <c r="CG199"/>
      <c r="CH199"/>
      <c r="CI199"/>
      <c r="CJ199"/>
      <c r="CK199"/>
      <c r="CL199"/>
      <c r="CM199"/>
      <c r="CN199"/>
      <c r="CO199"/>
      <c r="CP199"/>
      <c r="CQ199"/>
      <c r="CR199"/>
      <c r="CS199"/>
      <c r="CT199"/>
      <c r="CU199"/>
      <c r="CV199"/>
      <c r="CW199"/>
      <c r="CX199"/>
      <c r="CY199"/>
      <c r="CZ199"/>
      <c r="DA199"/>
      <c r="DB199"/>
      <c r="DC199"/>
      <c r="DD199"/>
      <c r="DE199"/>
      <c r="DF199"/>
      <c r="DG199"/>
      <c r="DH199"/>
      <c r="DI199"/>
      <c r="DJ199"/>
      <c r="DK199"/>
      <c r="DL199"/>
      <c r="DM199"/>
      <c r="DN199"/>
      <c r="DO199"/>
      <c r="DP199"/>
      <c r="DQ199"/>
      <c r="DR199"/>
      <c r="DS199"/>
      <c r="DT199"/>
      <c r="DU199"/>
      <c r="DV199"/>
    </row>
    <row r="200" spans="1:126" x14ac:dyDescent="0.25">
      <c r="A200" s="3" t="s">
        <v>13</v>
      </c>
      <c r="B200" s="3">
        <v>1</v>
      </c>
      <c r="C200" s="35"/>
      <c r="D200" s="3"/>
      <c r="E200" s="4">
        <f>SUM(E199)</f>
        <v>26000</v>
      </c>
      <c r="F200" s="4">
        <f t="shared" ref="F200:K200" si="101">SUM(F199)</f>
        <v>746.2</v>
      </c>
      <c r="G200" s="4">
        <f t="shared" si="101"/>
        <v>0</v>
      </c>
      <c r="H200" s="4">
        <f t="shared" si="101"/>
        <v>790.4</v>
      </c>
      <c r="I200" s="4">
        <f t="shared" si="101"/>
        <v>277.5</v>
      </c>
      <c r="J200" s="4">
        <f t="shared" si="101"/>
        <v>1814.1</v>
      </c>
      <c r="K200" s="4">
        <f t="shared" si="101"/>
        <v>24185.9</v>
      </c>
    </row>
    <row r="202" spans="1:126" x14ac:dyDescent="0.25">
      <c r="A202" s="64" t="s">
        <v>84</v>
      </c>
      <c r="B202" s="64"/>
      <c r="C202" s="64"/>
      <c r="D202" s="64"/>
      <c r="E202" s="64"/>
      <c r="F202" s="64"/>
      <c r="G202" s="64"/>
      <c r="H202" s="64"/>
      <c r="I202" s="64"/>
      <c r="J202" s="64"/>
      <c r="K202" s="64"/>
    </row>
    <row r="203" spans="1:126" x14ac:dyDescent="0.25">
      <c r="A203" s="5" t="s">
        <v>85</v>
      </c>
      <c r="B203" t="s">
        <v>86</v>
      </c>
      <c r="C203" s="33" t="s">
        <v>523</v>
      </c>
      <c r="D203" t="s">
        <v>340</v>
      </c>
      <c r="E203" s="50">
        <v>24500</v>
      </c>
      <c r="F203" s="1">
        <f>E203*0.0287</f>
        <v>703.15</v>
      </c>
      <c r="G203" s="1">
        <v>0</v>
      </c>
      <c r="H203" s="1">
        <f>E203*0.0304</f>
        <v>744.8</v>
      </c>
      <c r="I203" s="1">
        <v>287</v>
      </c>
      <c r="J203" s="1">
        <f>+F203+G203+H203+I203</f>
        <v>1734.95</v>
      </c>
      <c r="K203" s="1">
        <f>+E203-J203</f>
        <v>22765.05</v>
      </c>
    </row>
    <row r="204" spans="1:126" x14ac:dyDescent="0.25">
      <c r="A204" s="5" t="s">
        <v>87</v>
      </c>
      <c r="B204" t="s">
        <v>86</v>
      </c>
      <c r="C204" s="33" t="s">
        <v>522</v>
      </c>
      <c r="D204" t="s">
        <v>340</v>
      </c>
      <c r="E204" s="31">
        <v>16500</v>
      </c>
      <c r="F204" s="1">
        <f t="shared" ref="F204:F230" si="102">E204*0.0287</f>
        <v>473.55</v>
      </c>
      <c r="G204" s="1">
        <v>0</v>
      </c>
      <c r="H204" s="1">
        <f t="shared" ref="H204:H230" si="103">E204*0.0304</f>
        <v>501.6</v>
      </c>
      <c r="I204" s="1">
        <v>2673.79</v>
      </c>
      <c r="J204" s="1">
        <v>3648.94</v>
      </c>
      <c r="K204" s="1">
        <f t="shared" ref="K204:K229" si="104">+E204-J204</f>
        <v>12851.06</v>
      </c>
    </row>
    <row r="205" spans="1:126" x14ac:dyDescent="0.25">
      <c r="A205" s="5" t="s">
        <v>279</v>
      </c>
      <c r="B205" t="s">
        <v>104</v>
      </c>
      <c r="C205" s="33" t="s">
        <v>522</v>
      </c>
      <c r="D205" t="s">
        <v>340</v>
      </c>
      <c r="E205" s="31">
        <v>23000</v>
      </c>
      <c r="F205" s="1">
        <f t="shared" si="102"/>
        <v>660.1</v>
      </c>
      <c r="G205" s="1">
        <v>0</v>
      </c>
      <c r="H205" s="1">
        <f t="shared" si="103"/>
        <v>699.2</v>
      </c>
      <c r="I205" s="1">
        <v>125</v>
      </c>
      <c r="J205" s="1">
        <f t="shared" ref="J205:J229" si="105">+F205+G205+H205+I205</f>
        <v>1484.3</v>
      </c>
      <c r="K205" s="1">
        <f t="shared" si="104"/>
        <v>21515.7</v>
      </c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/>
      <c r="AC205"/>
      <c r="AD205"/>
      <c r="AE205"/>
      <c r="AF205"/>
      <c r="AG205"/>
      <c r="AH205"/>
      <c r="AI205"/>
      <c r="AJ205"/>
      <c r="AK205"/>
      <c r="AL205"/>
      <c r="AM205"/>
      <c r="AN205"/>
      <c r="AO205"/>
      <c r="AP205"/>
      <c r="AQ205"/>
      <c r="AR205"/>
      <c r="AS205"/>
      <c r="AT205"/>
      <c r="AU205"/>
      <c r="AV205"/>
      <c r="AW205"/>
      <c r="AX205"/>
      <c r="AY205"/>
      <c r="AZ205"/>
      <c r="BA205"/>
      <c r="BB205"/>
      <c r="BC205"/>
      <c r="BD205"/>
      <c r="BE205"/>
      <c r="BF205"/>
      <c r="BG205"/>
      <c r="BH205"/>
      <c r="BI205"/>
      <c r="BJ205"/>
      <c r="BK205"/>
      <c r="BL205"/>
      <c r="BM205"/>
      <c r="BN205"/>
      <c r="BO205"/>
      <c r="BP205"/>
      <c r="BQ205"/>
      <c r="BR205"/>
      <c r="BS205"/>
      <c r="BT205"/>
      <c r="BU205"/>
      <c r="BV205"/>
      <c r="BW205"/>
      <c r="BX205"/>
      <c r="BY205"/>
      <c r="BZ205"/>
      <c r="CA205"/>
      <c r="CB205"/>
      <c r="CC205"/>
      <c r="CD205"/>
      <c r="CE205"/>
      <c r="CF205"/>
      <c r="CG205"/>
      <c r="CH205"/>
      <c r="CI205"/>
      <c r="CJ205"/>
      <c r="CK205"/>
      <c r="CL205"/>
      <c r="CM205"/>
      <c r="CN205"/>
      <c r="CO205"/>
      <c r="CP205"/>
      <c r="CQ205"/>
      <c r="CR205"/>
      <c r="CS205"/>
      <c r="CT205"/>
      <c r="CU205"/>
      <c r="CV205"/>
      <c r="CW205"/>
      <c r="CX205"/>
      <c r="CY205"/>
      <c r="CZ205"/>
      <c r="DA205"/>
      <c r="DB205"/>
      <c r="DC205"/>
      <c r="DD205"/>
      <c r="DE205"/>
      <c r="DF205"/>
      <c r="DG205"/>
      <c r="DH205"/>
      <c r="DI205"/>
      <c r="DJ205"/>
      <c r="DK205"/>
      <c r="DL205"/>
      <c r="DM205"/>
      <c r="DN205"/>
      <c r="DO205"/>
      <c r="DP205"/>
      <c r="DQ205"/>
      <c r="DR205"/>
      <c r="DS205"/>
      <c r="DT205"/>
      <c r="DU205"/>
      <c r="DV205"/>
    </row>
    <row r="206" spans="1:126" x14ac:dyDescent="0.25">
      <c r="A206" s="5" t="s">
        <v>88</v>
      </c>
      <c r="B206" t="s">
        <v>303</v>
      </c>
      <c r="C206" s="33" t="s">
        <v>523</v>
      </c>
      <c r="D206" t="s">
        <v>340</v>
      </c>
      <c r="E206" s="31">
        <v>23000</v>
      </c>
      <c r="F206" s="1">
        <f t="shared" si="102"/>
        <v>660.1</v>
      </c>
      <c r="G206" s="1">
        <v>0</v>
      </c>
      <c r="H206" s="1">
        <f t="shared" si="103"/>
        <v>699.2</v>
      </c>
      <c r="I206" s="1">
        <v>417.5</v>
      </c>
      <c r="J206" s="1">
        <f>+F206+G206+H206+I206</f>
        <v>1776.8</v>
      </c>
      <c r="K206" s="1">
        <f t="shared" si="104"/>
        <v>21223.200000000001</v>
      </c>
    </row>
    <row r="207" spans="1:126" x14ac:dyDescent="0.25">
      <c r="A207" s="5" t="s">
        <v>89</v>
      </c>
      <c r="B207" t="s">
        <v>86</v>
      </c>
      <c r="C207" s="33" t="s">
        <v>522</v>
      </c>
      <c r="D207" t="s">
        <v>337</v>
      </c>
      <c r="E207" s="31">
        <v>20000</v>
      </c>
      <c r="F207" s="1">
        <f>E207*0.0287</f>
        <v>574</v>
      </c>
      <c r="G207" s="1">
        <v>0</v>
      </c>
      <c r="H207" s="1">
        <f>E207*0.0304</f>
        <v>608</v>
      </c>
      <c r="I207" s="1">
        <v>427</v>
      </c>
      <c r="J207" s="1">
        <f>+F207+G207+H207+I207</f>
        <v>1609</v>
      </c>
      <c r="K207" s="1">
        <f>+E207-J207</f>
        <v>18391</v>
      </c>
    </row>
    <row r="208" spans="1:126" x14ac:dyDescent="0.25">
      <c r="A208" s="5" t="s">
        <v>430</v>
      </c>
      <c r="B208" s="21" t="s">
        <v>86</v>
      </c>
      <c r="C208" s="33" t="s">
        <v>522</v>
      </c>
      <c r="D208" s="20" t="s">
        <v>340</v>
      </c>
      <c r="E208" s="31">
        <v>20000</v>
      </c>
      <c r="F208" s="1">
        <f t="shared" si="102"/>
        <v>574</v>
      </c>
      <c r="G208" s="1">
        <v>0</v>
      </c>
      <c r="H208" s="1">
        <f t="shared" si="103"/>
        <v>608</v>
      </c>
      <c r="I208" s="1">
        <v>25</v>
      </c>
      <c r="J208" s="1">
        <f>+F208+G208+H208+I208</f>
        <v>1207</v>
      </c>
      <c r="K208" s="1">
        <f>E208-J208</f>
        <v>18793</v>
      </c>
    </row>
    <row r="209" spans="1:126" x14ac:dyDescent="0.25">
      <c r="A209" s="5" t="s">
        <v>442</v>
      </c>
      <c r="B209" s="21" t="s">
        <v>104</v>
      </c>
      <c r="C209" s="33" t="s">
        <v>523</v>
      </c>
      <c r="D209" s="20" t="s">
        <v>340</v>
      </c>
      <c r="E209" s="31">
        <v>23000</v>
      </c>
      <c r="F209" s="1">
        <f t="shared" si="102"/>
        <v>660.1</v>
      </c>
      <c r="G209" s="1">
        <v>0</v>
      </c>
      <c r="H209" s="1">
        <f t="shared" si="103"/>
        <v>699.2</v>
      </c>
      <c r="I209" s="1">
        <v>25</v>
      </c>
      <c r="J209" s="1">
        <f>+F209+G209+H209+I209</f>
        <v>1384.3</v>
      </c>
      <c r="K209" s="1">
        <f>E209-J209</f>
        <v>21615.7</v>
      </c>
    </row>
    <row r="210" spans="1:126" x14ac:dyDescent="0.25">
      <c r="A210" s="5" t="s">
        <v>474</v>
      </c>
      <c r="B210" s="21" t="s">
        <v>475</v>
      </c>
      <c r="C210" s="33" t="s">
        <v>523</v>
      </c>
      <c r="D210" s="20" t="s">
        <v>340</v>
      </c>
      <c r="E210" s="31">
        <v>32000</v>
      </c>
      <c r="F210" s="1">
        <f>E210*0.0287</f>
        <v>918.4</v>
      </c>
      <c r="G210" s="1">
        <v>0</v>
      </c>
      <c r="H210" s="1">
        <f t="shared" ref="H210" si="106">E210*0.0304</f>
        <v>972.8</v>
      </c>
      <c r="I210" s="1">
        <v>25</v>
      </c>
      <c r="J210" s="1">
        <f>+F210+G210+H210+I210</f>
        <v>1916.2</v>
      </c>
      <c r="K210" s="1">
        <f>E210-J210</f>
        <v>30083.8</v>
      </c>
    </row>
    <row r="211" spans="1:126" x14ac:dyDescent="0.25">
      <c r="A211" s="5" t="s">
        <v>90</v>
      </c>
      <c r="B211" t="s">
        <v>91</v>
      </c>
      <c r="C211" s="33" t="s">
        <v>522</v>
      </c>
      <c r="D211" t="s">
        <v>337</v>
      </c>
      <c r="E211" s="31">
        <v>55000</v>
      </c>
      <c r="F211" s="1">
        <f t="shared" si="102"/>
        <v>1578.5</v>
      </c>
      <c r="G211" s="1">
        <v>1430.6</v>
      </c>
      <c r="H211" s="1">
        <f t="shared" si="103"/>
        <v>1672</v>
      </c>
      <c r="I211" s="1">
        <v>287</v>
      </c>
      <c r="J211" s="1">
        <v>6097.18</v>
      </c>
      <c r="K211" s="1">
        <v>48902.82</v>
      </c>
    </row>
    <row r="212" spans="1:126" x14ac:dyDescent="0.25">
      <c r="A212" s="5" t="s">
        <v>92</v>
      </c>
      <c r="B212" t="s">
        <v>93</v>
      </c>
      <c r="C212" s="33" t="s">
        <v>523</v>
      </c>
      <c r="D212" t="s">
        <v>340</v>
      </c>
      <c r="E212" s="31">
        <v>20000</v>
      </c>
      <c r="F212" s="1">
        <f t="shared" si="102"/>
        <v>574</v>
      </c>
      <c r="G212" s="1">
        <v>0</v>
      </c>
      <c r="H212" s="1">
        <f t="shared" si="103"/>
        <v>608</v>
      </c>
      <c r="I212" s="1">
        <v>287</v>
      </c>
      <c r="J212" s="1">
        <f t="shared" si="105"/>
        <v>1469</v>
      </c>
      <c r="K212" s="1">
        <f t="shared" si="104"/>
        <v>18531</v>
      </c>
    </row>
    <row r="213" spans="1:126" x14ac:dyDescent="0.25">
      <c r="A213" s="5" t="s">
        <v>276</v>
      </c>
      <c r="B213" t="s">
        <v>22</v>
      </c>
      <c r="C213" s="33" t="s">
        <v>522</v>
      </c>
      <c r="D213" t="s">
        <v>340</v>
      </c>
      <c r="E213" s="31">
        <v>23000</v>
      </c>
      <c r="F213" s="1">
        <f>E213*0.0287</f>
        <v>660.1</v>
      </c>
      <c r="G213" s="1">
        <v>0</v>
      </c>
      <c r="H213" s="1">
        <f>E213*0.0304</f>
        <v>699.2</v>
      </c>
      <c r="I213" s="1">
        <v>277.5</v>
      </c>
      <c r="J213" s="1">
        <f t="shared" ref="J213" si="107">F213+G213+H213+I213</f>
        <v>1636.8</v>
      </c>
      <c r="K213" s="1">
        <f t="shared" ref="K213" si="108">E213-J213</f>
        <v>21363.200000000001</v>
      </c>
      <c r="L213"/>
      <c r="M213"/>
      <c r="N213"/>
      <c r="O213"/>
      <c r="P213"/>
      <c r="Q213"/>
      <c r="R213"/>
      <c r="S213"/>
      <c r="T213"/>
      <c r="U213"/>
      <c r="V213"/>
      <c r="W213"/>
      <c r="X213"/>
      <c r="Y213"/>
      <c r="Z213"/>
      <c r="AA213"/>
      <c r="AB213"/>
      <c r="AC213"/>
      <c r="AD213"/>
      <c r="AE213"/>
      <c r="AF213"/>
      <c r="AG213"/>
      <c r="AH213"/>
      <c r="AI213"/>
      <c r="AJ213"/>
      <c r="AK213"/>
      <c r="AL213"/>
      <c r="AM213"/>
      <c r="AN213"/>
      <c r="AO213"/>
      <c r="AP213"/>
      <c r="AQ213"/>
      <c r="AR213"/>
      <c r="AS213"/>
      <c r="AT213"/>
      <c r="AU213"/>
      <c r="AV213"/>
      <c r="AW213"/>
      <c r="AX213"/>
      <c r="AY213"/>
      <c r="AZ213"/>
      <c r="BA213"/>
      <c r="BB213"/>
      <c r="BC213"/>
      <c r="BD213"/>
      <c r="BE213"/>
      <c r="BF213"/>
      <c r="BG213"/>
      <c r="BH213"/>
      <c r="BI213"/>
      <c r="BJ213"/>
      <c r="BK213"/>
      <c r="BL213"/>
      <c r="BM213"/>
      <c r="BN213"/>
      <c r="BO213"/>
      <c r="BP213"/>
      <c r="BQ213"/>
      <c r="BR213"/>
      <c r="BS213"/>
      <c r="BT213"/>
      <c r="BU213"/>
      <c r="BV213"/>
      <c r="BW213"/>
      <c r="BX213"/>
      <c r="BY213"/>
      <c r="BZ213"/>
      <c r="CA213"/>
      <c r="CB213"/>
      <c r="CC213"/>
      <c r="CD213"/>
      <c r="CE213"/>
      <c r="CF213"/>
      <c r="CG213"/>
      <c r="CH213"/>
      <c r="CI213"/>
      <c r="CJ213"/>
      <c r="CK213"/>
      <c r="CL213"/>
      <c r="CM213"/>
      <c r="CN213"/>
      <c r="CO213"/>
      <c r="CP213"/>
      <c r="CQ213"/>
      <c r="CR213"/>
      <c r="CS213"/>
      <c r="CT213"/>
      <c r="CU213"/>
      <c r="CV213"/>
      <c r="CW213"/>
      <c r="CX213"/>
      <c r="CY213"/>
      <c r="CZ213"/>
      <c r="DA213"/>
      <c r="DB213"/>
      <c r="DC213"/>
      <c r="DD213"/>
      <c r="DE213"/>
      <c r="DF213"/>
      <c r="DG213"/>
      <c r="DH213"/>
      <c r="DI213"/>
      <c r="DJ213"/>
      <c r="DK213"/>
      <c r="DL213"/>
      <c r="DM213"/>
      <c r="DN213"/>
      <c r="DO213"/>
      <c r="DP213"/>
      <c r="DQ213"/>
      <c r="DR213"/>
      <c r="DS213"/>
      <c r="DT213"/>
      <c r="DU213"/>
      <c r="DV213"/>
    </row>
    <row r="214" spans="1:126" x14ac:dyDescent="0.25">
      <c r="A214" s="5" t="s">
        <v>476</v>
      </c>
      <c r="B214" t="s">
        <v>477</v>
      </c>
      <c r="C214" s="33" t="s">
        <v>523</v>
      </c>
      <c r="D214" t="s">
        <v>340</v>
      </c>
      <c r="E214" s="31">
        <v>20000</v>
      </c>
      <c r="F214" s="1">
        <f>E214*0.0287</f>
        <v>574</v>
      </c>
      <c r="G214" s="1">
        <v>0</v>
      </c>
      <c r="H214" s="1">
        <f>E214*0.0304</f>
        <v>608</v>
      </c>
      <c r="I214" s="1">
        <v>25</v>
      </c>
      <c r="J214" s="1">
        <v>1207</v>
      </c>
      <c r="K214" s="1">
        <v>18793</v>
      </c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/>
      <c r="AC214"/>
      <c r="AD214"/>
      <c r="AE214"/>
      <c r="AF214"/>
      <c r="AG214"/>
      <c r="AH214"/>
      <c r="AI214"/>
      <c r="AJ214"/>
      <c r="AK214"/>
      <c r="AL214"/>
      <c r="AM214"/>
      <c r="AN214"/>
      <c r="AO214"/>
      <c r="AP214"/>
      <c r="AQ214"/>
      <c r="AR214"/>
      <c r="AS214"/>
      <c r="AT214"/>
      <c r="AU214"/>
      <c r="AV214"/>
      <c r="AW214"/>
      <c r="AX214"/>
      <c r="AY214"/>
      <c r="AZ214"/>
      <c r="BA214"/>
      <c r="BB214"/>
      <c r="BC214"/>
      <c r="BD214"/>
      <c r="BE214"/>
      <c r="BF214"/>
      <c r="BG214"/>
      <c r="BH214"/>
      <c r="BI214"/>
      <c r="BJ214"/>
      <c r="BK214"/>
      <c r="BL214"/>
      <c r="BM214"/>
      <c r="BN214"/>
      <c r="BO214"/>
      <c r="BP214"/>
      <c r="BQ214"/>
      <c r="BR214"/>
      <c r="BS214"/>
      <c r="BT214"/>
      <c r="BU214"/>
      <c r="BV214"/>
      <c r="BW214"/>
      <c r="BX214"/>
      <c r="BY214"/>
      <c r="BZ214"/>
      <c r="CA214"/>
      <c r="CB214"/>
      <c r="CC214"/>
      <c r="CD214"/>
      <c r="CE214"/>
      <c r="CF214"/>
      <c r="CG214"/>
      <c r="CH214"/>
      <c r="CI214"/>
      <c r="CJ214"/>
      <c r="CK214"/>
      <c r="CL214"/>
      <c r="CM214"/>
      <c r="CN214"/>
      <c r="CO214"/>
      <c r="CP214"/>
      <c r="CQ214"/>
      <c r="CR214"/>
      <c r="CS214"/>
      <c r="CT214"/>
      <c r="CU214"/>
      <c r="CV214"/>
      <c r="CW214"/>
      <c r="CX214"/>
      <c r="CY214"/>
      <c r="CZ214"/>
      <c r="DA214"/>
      <c r="DB214"/>
      <c r="DC214"/>
      <c r="DD214"/>
      <c r="DE214"/>
      <c r="DF214"/>
      <c r="DG214"/>
      <c r="DH214"/>
      <c r="DI214"/>
      <c r="DJ214"/>
      <c r="DK214"/>
      <c r="DL214"/>
      <c r="DM214"/>
      <c r="DN214"/>
      <c r="DO214"/>
      <c r="DP214"/>
      <c r="DQ214"/>
      <c r="DR214"/>
      <c r="DS214"/>
      <c r="DT214"/>
      <c r="DU214"/>
      <c r="DV214"/>
    </row>
    <row r="215" spans="1:126" x14ac:dyDescent="0.25">
      <c r="A215" s="5" t="s">
        <v>94</v>
      </c>
      <c r="B215" t="s">
        <v>86</v>
      </c>
      <c r="C215" s="33" t="s">
        <v>522</v>
      </c>
      <c r="D215" t="s">
        <v>340</v>
      </c>
      <c r="E215" s="31">
        <v>11209</v>
      </c>
      <c r="F215" s="1">
        <f t="shared" si="102"/>
        <v>321.7</v>
      </c>
      <c r="G215" s="1">
        <v>0</v>
      </c>
      <c r="H215" s="1">
        <f t="shared" si="103"/>
        <v>340.75</v>
      </c>
      <c r="I215" s="1">
        <v>75</v>
      </c>
      <c r="J215" s="1">
        <f t="shared" si="105"/>
        <v>737.45</v>
      </c>
      <c r="K215" s="1">
        <f t="shared" si="104"/>
        <v>10471.549999999999</v>
      </c>
    </row>
    <row r="216" spans="1:126" x14ac:dyDescent="0.25">
      <c r="A216" s="5" t="s">
        <v>95</v>
      </c>
      <c r="B216" t="s">
        <v>22</v>
      </c>
      <c r="C216" s="33" t="s">
        <v>522</v>
      </c>
      <c r="D216" t="s">
        <v>337</v>
      </c>
      <c r="E216" s="31">
        <v>26250</v>
      </c>
      <c r="F216" s="1">
        <f t="shared" si="102"/>
        <v>753.38</v>
      </c>
      <c r="G216" s="1">
        <v>0</v>
      </c>
      <c r="H216" s="1">
        <f t="shared" si="103"/>
        <v>798</v>
      </c>
      <c r="I216" s="1">
        <v>307</v>
      </c>
      <c r="J216" s="1">
        <f t="shared" si="105"/>
        <v>1858.38</v>
      </c>
      <c r="K216" s="1">
        <f t="shared" si="104"/>
        <v>24391.62</v>
      </c>
    </row>
    <row r="217" spans="1:126" x14ac:dyDescent="0.25">
      <c r="A217" s="5" t="s">
        <v>363</v>
      </c>
      <c r="B217" t="s">
        <v>364</v>
      </c>
      <c r="C217" s="33" t="s">
        <v>523</v>
      </c>
      <c r="D217" t="s">
        <v>340</v>
      </c>
      <c r="E217" s="31">
        <v>23100</v>
      </c>
      <c r="F217" s="1">
        <f t="shared" si="102"/>
        <v>662.97</v>
      </c>
      <c r="G217" s="1">
        <v>0</v>
      </c>
      <c r="H217" s="1">
        <f t="shared" si="103"/>
        <v>702.24</v>
      </c>
      <c r="I217" s="1">
        <v>991.67</v>
      </c>
      <c r="J217" s="1">
        <f t="shared" si="105"/>
        <v>2356.88</v>
      </c>
      <c r="K217" s="1">
        <f t="shared" si="104"/>
        <v>20743.12</v>
      </c>
      <c r="L217"/>
      <c r="M217"/>
      <c r="N217"/>
      <c r="O217"/>
      <c r="P217"/>
      <c r="Q217"/>
      <c r="R217"/>
      <c r="S217"/>
      <c r="T217"/>
      <c r="U217"/>
      <c r="V217"/>
      <c r="W217"/>
      <c r="X217"/>
      <c r="Y217"/>
      <c r="Z217"/>
      <c r="AA217"/>
      <c r="AB217"/>
      <c r="AC217"/>
      <c r="AD217"/>
      <c r="AE217"/>
      <c r="AF217"/>
      <c r="AG217"/>
      <c r="AH217"/>
      <c r="AI217"/>
      <c r="AJ217"/>
      <c r="AK217"/>
      <c r="AL217"/>
      <c r="AM217"/>
      <c r="AN217"/>
      <c r="AO217"/>
      <c r="AP217"/>
      <c r="AQ217"/>
      <c r="AR217"/>
      <c r="AS217"/>
      <c r="AT217"/>
      <c r="AU217"/>
      <c r="AV217"/>
      <c r="AW217"/>
      <c r="AX217"/>
      <c r="AY217"/>
      <c r="AZ217"/>
      <c r="BA217"/>
      <c r="BB217"/>
      <c r="BC217"/>
      <c r="BD217"/>
      <c r="BE217"/>
      <c r="BF217"/>
      <c r="BG217"/>
      <c r="BH217"/>
      <c r="BI217"/>
      <c r="BJ217"/>
      <c r="BK217"/>
      <c r="BL217"/>
      <c r="BM217"/>
      <c r="BN217"/>
      <c r="BO217"/>
      <c r="BP217"/>
      <c r="BQ217"/>
      <c r="BR217"/>
      <c r="BS217"/>
      <c r="BT217"/>
      <c r="BU217"/>
      <c r="BV217"/>
      <c r="BW217"/>
      <c r="BX217"/>
      <c r="BY217"/>
      <c r="BZ217"/>
      <c r="CA217"/>
      <c r="CB217"/>
      <c r="CC217"/>
      <c r="CD217"/>
      <c r="CE217"/>
      <c r="CF217"/>
      <c r="CG217"/>
      <c r="CH217"/>
      <c r="CI217"/>
      <c r="CJ217"/>
      <c r="CK217"/>
      <c r="CL217"/>
      <c r="CM217"/>
      <c r="CN217"/>
      <c r="CO217"/>
      <c r="CP217"/>
      <c r="CQ217"/>
      <c r="CR217"/>
      <c r="CS217"/>
      <c r="CT217"/>
      <c r="CU217"/>
      <c r="CV217"/>
      <c r="CW217"/>
      <c r="CX217"/>
      <c r="CY217"/>
      <c r="CZ217"/>
      <c r="DA217"/>
      <c r="DB217"/>
      <c r="DC217"/>
      <c r="DD217"/>
      <c r="DE217"/>
      <c r="DF217"/>
      <c r="DG217"/>
      <c r="DH217"/>
      <c r="DI217"/>
      <c r="DJ217"/>
      <c r="DK217"/>
      <c r="DL217"/>
      <c r="DM217"/>
      <c r="DN217"/>
      <c r="DO217"/>
      <c r="DP217"/>
      <c r="DQ217"/>
      <c r="DR217"/>
      <c r="DS217"/>
      <c r="DT217"/>
      <c r="DU217"/>
      <c r="DV217"/>
    </row>
    <row r="218" spans="1:126" x14ac:dyDescent="0.25">
      <c r="A218" s="5" t="s">
        <v>96</v>
      </c>
      <c r="B218" t="s">
        <v>86</v>
      </c>
      <c r="C218" s="33" t="s">
        <v>522</v>
      </c>
      <c r="D218" t="s">
        <v>337</v>
      </c>
      <c r="E218" s="31">
        <v>16500</v>
      </c>
      <c r="F218" s="1">
        <f t="shared" si="102"/>
        <v>473.55</v>
      </c>
      <c r="G218" s="1">
        <v>0</v>
      </c>
      <c r="H218" s="1">
        <f t="shared" si="103"/>
        <v>501.6</v>
      </c>
      <c r="I218" s="1">
        <v>25</v>
      </c>
      <c r="J218" s="1">
        <f t="shared" si="105"/>
        <v>1000.15</v>
      </c>
      <c r="K218" s="1">
        <f t="shared" si="104"/>
        <v>15499.85</v>
      </c>
    </row>
    <row r="219" spans="1:126" x14ac:dyDescent="0.25">
      <c r="A219" s="5" t="s">
        <v>97</v>
      </c>
      <c r="B219" t="s">
        <v>86</v>
      </c>
      <c r="C219" s="33" t="s">
        <v>522</v>
      </c>
      <c r="D219" t="s">
        <v>337</v>
      </c>
      <c r="E219" s="31">
        <v>20000</v>
      </c>
      <c r="F219" s="1">
        <v>574</v>
      </c>
      <c r="G219" s="1">
        <v>0</v>
      </c>
      <c r="H219" s="1">
        <f t="shared" si="103"/>
        <v>608</v>
      </c>
      <c r="I219" s="1">
        <v>377.5</v>
      </c>
      <c r="J219" s="1">
        <f t="shared" si="105"/>
        <v>1559.5</v>
      </c>
      <c r="K219" s="1">
        <f t="shared" si="104"/>
        <v>18440.5</v>
      </c>
    </row>
    <row r="220" spans="1:126" x14ac:dyDescent="0.25">
      <c r="A220" s="5" t="s">
        <v>98</v>
      </c>
      <c r="B220" t="s">
        <v>99</v>
      </c>
      <c r="C220" s="33" t="s">
        <v>523</v>
      </c>
      <c r="D220" t="s">
        <v>337</v>
      </c>
      <c r="E220" s="31">
        <v>23467.5</v>
      </c>
      <c r="F220" s="1">
        <v>673.52</v>
      </c>
      <c r="G220" s="1">
        <v>0</v>
      </c>
      <c r="H220" s="1">
        <f t="shared" si="103"/>
        <v>713.41</v>
      </c>
      <c r="I220" s="1">
        <v>262</v>
      </c>
      <c r="J220" s="1">
        <f t="shared" si="105"/>
        <v>1648.93</v>
      </c>
      <c r="K220" s="1">
        <f t="shared" si="104"/>
        <v>21818.57</v>
      </c>
    </row>
    <row r="221" spans="1:126" x14ac:dyDescent="0.25">
      <c r="A221" s="5" t="s">
        <v>100</v>
      </c>
      <c r="B221" t="s">
        <v>18</v>
      </c>
      <c r="C221" s="33" t="s">
        <v>522</v>
      </c>
      <c r="D221" t="s">
        <v>340</v>
      </c>
      <c r="E221" s="31">
        <v>22312.5</v>
      </c>
      <c r="F221" s="1">
        <v>673.52</v>
      </c>
      <c r="G221" s="1">
        <v>0</v>
      </c>
      <c r="H221" s="1">
        <f t="shared" si="103"/>
        <v>678.3</v>
      </c>
      <c r="I221" s="1">
        <v>287</v>
      </c>
      <c r="J221" s="1">
        <v>1605.67</v>
      </c>
      <c r="K221" s="1">
        <v>20706.830000000002</v>
      </c>
    </row>
    <row r="222" spans="1:126" x14ac:dyDescent="0.25">
      <c r="A222" s="5" t="s">
        <v>101</v>
      </c>
      <c r="B222" t="s">
        <v>86</v>
      </c>
      <c r="C222" s="33" t="s">
        <v>522</v>
      </c>
      <c r="D222" t="s">
        <v>337</v>
      </c>
      <c r="E222" s="31">
        <v>16280</v>
      </c>
      <c r="F222" s="1">
        <v>640.37</v>
      </c>
      <c r="G222" s="1">
        <v>0</v>
      </c>
      <c r="H222" s="1">
        <f t="shared" si="103"/>
        <v>494.91</v>
      </c>
      <c r="I222" s="1">
        <v>187</v>
      </c>
      <c r="J222" s="1">
        <f t="shared" si="105"/>
        <v>1322.28</v>
      </c>
      <c r="K222" s="1">
        <v>15130.85</v>
      </c>
    </row>
    <row r="223" spans="1:126" x14ac:dyDescent="0.25">
      <c r="A223" s="5" t="s">
        <v>102</v>
      </c>
      <c r="B223" t="s">
        <v>86</v>
      </c>
      <c r="C223" s="33" t="s">
        <v>522</v>
      </c>
      <c r="D223" t="s">
        <v>340</v>
      </c>
      <c r="E223" s="31">
        <v>20000</v>
      </c>
      <c r="F223" s="1">
        <f t="shared" si="102"/>
        <v>574</v>
      </c>
      <c r="G223" s="1">
        <v>0</v>
      </c>
      <c r="H223" s="1">
        <f t="shared" si="103"/>
        <v>608</v>
      </c>
      <c r="I223" s="1">
        <v>1070.33</v>
      </c>
      <c r="J223" s="1">
        <v>2252.33</v>
      </c>
      <c r="K223" s="1">
        <v>17747.669999999998</v>
      </c>
    </row>
    <row r="224" spans="1:126" x14ac:dyDescent="0.25">
      <c r="A224" s="5" t="s">
        <v>103</v>
      </c>
      <c r="B224" t="s">
        <v>104</v>
      </c>
      <c r="C224" s="33" t="s">
        <v>523</v>
      </c>
      <c r="D224" t="s">
        <v>340</v>
      </c>
      <c r="E224" s="31">
        <v>23000</v>
      </c>
      <c r="F224" s="1">
        <f t="shared" si="102"/>
        <v>660.1</v>
      </c>
      <c r="G224" s="1">
        <v>0</v>
      </c>
      <c r="H224" s="1">
        <f t="shared" si="103"/>
        <v>699.2</v>
      </c>
      <c r="I224" s="1">
        <v>287</v>
      </c>
      <c r="J224" s="1">
        <f t="shared" si="105"/>
        <v>1646.3</v>
      </c>
      <c r="K224" s="1">
        <f t="shared" si="104"/>
        <v>21353.7</v>
      </c>
    </row>
    <row r="225" spans="1:126" x14ac:dyDescent="0.25">
      <c r="A225" s="5" t="s">
        <v>443</v>
      </c>
      <c r="B225" t="s">
        <v>22</v>
      </c>
      <c r="C225" s="33" t="s">
        <v>522</v>
      </c>
      <c r="D225" t="s">
        <v>337</v>
      </c>
      <c r="E225" s="31">
        <v>36000</v>
      </c>
      <c r="F225" s="1">
        <f>E225*0.0287</f>
        <v>1033.2</v>
      </c>
      <c r="G225" s="1">
        <v>0</v>
      </c>
      <c r="H225" s="1">
        <f>E225*0.0304</f>
        <v>1094.4000000000001</v>
      </c>
      <c r="I225" s="1">
        <v>377.5</v>
      </c>
      <c r="J225" s="1">
        <f>+F225+G225+H225+I225</f>
        <v>2505.1</v>
      </c>
      <c r="K225" s="1">
        <f>+E225-J225</f>
        <v>33494.9</v>
      </c>
      <c r="L225"/>
      <c r="M225"/>
      <c r="N225"/>
      <c r="O225"/>
      <c r="P225"/>
      <c r="Q225"/>
      <c r="R225"/>
      <c r="S225"/>
      <c r="T225"/>
      <c r="U225"/>
      <c r="V225"/>
      <c r="W225"/>
      <c r="X225"/>
      <c r="Y225"/>
      <c r="Z225"/>
      <c r="AA225"/>
      <c r="AB225"/>
      <c r="AC225"/>
      <c r="AD225"/>
      <c r="AE225"/>
      <c r="AF225"/>
      <c r="AG225"/>
      <c r="AH225"/>
      <c r="AI225"/>
      <c r="AJ225"/>
      <c r="AK225"/>
      <c r="AL225"/>
      <c r="AM225"/>
      <c r="AN225"/>
      <c r="AO225"/>
      <c r="AP225"/>
      <c r="AQ225"/>
      <c r="AR225"/>
      <c r="AS225"/>
      <c r="AT225"/>
      <c r="AU225"/>
      <c r="AV225"/>
      <c r="AW225"/>
      <c r="AX225"/>
      <c r="AY225"/>
      <c r="AZ225"/>
      <c r="BA225"/>
      <c r="BB225"/>
      <c r="BC225"/>
      <c r="BD225"/>
      <c r="BE225"/>
      <c r="BF225"/>
      <c r="BG225"/>
      <c r="BH225"/>
      <c r="BI225"/>
      <c r="BJ225"/>
      <c r="BK225"/>
      <c r="BL225"/>
      <c r="BM225"/>
      <c r="BN225"/>
      <c r="BO225"/>
      <c r="BP225"/>
      <c r="BQ225"/>
      <c r="BR225"/>
      <c r="BS225"/>
      <c r="BT225"/>
      <c r="BU225"/>
      <c r="BV225"/>
      <c r="BW225"/>
      <c r="BX225"/>
      <c r="BY225"/>
      <c r="BZ225"/>
      <c r="CA225"/>
      <c r="CB225"/>
      <c r="CC225"/>
      <c r="CD225"/>
      <c r="CE225"/>
      <c r="CF225"/>
      <c r="CG225"/>
      <c r="CH225"/>
      <c r="CI225"/>
      <c r="CJ225"/>
      <c r="CK225"/>
      <c r="CL225"/>
      <c r="CM225"/>
      <c r="CN225"/>
      <c r="CO225"/>
      <c r="CP225"/>
      <c r="CQ225"/>
      <c r="CR225"/>
      <c r="CS225"/>
      <c r="CT225"/>
      <c r="CU225"/>
      <c r="CV225"/>
      <c r="CW225"/>
      <c r="CX225"/>
      <c r="CY225"/>
      <c r="CZ225"/>
      <c r="DA225"/>
      <c r="DB225"/>
      <c r="DC225"/>
      <c r="DD225"/>
      <c r="DE225"/>
      <c r="DF225"/>
      <c r="DG225"/>
      <c r="DH225"/>
      <c r="DI225"/>
      <c r="DJ225"/>
      <c r="DK225"/>
      <c r="DL225"/>
      <c r="DM225"/>
      <c r="DN225"/>
      <c r="DO225"/>
      <c r="DP225"/>
      <c r="DQ225"/>
      <c r="DR225"/>
      <c r="DS225"/>
      <c r="DT225"/>
      <c r="DU225"/>
      <c r="DV225"/>
    </row>
    <row r="226" spans="1:126" x14ac:dyDescent="0.25">
      <c r="A226" s="5" t="s">
        <v>369</v>
      </c>
      <c r="B226" t="s">
        <v>104</v>
      </c>
      <c r="C226" s="33" t="s">
        <v>523</v>
      </c>
      <c r="D226" t="s">
        <v>340</v>
      </c>
      <c r="E226" s="31">
        <v>23000</v>
      </c>
      <c r="F226" s="1">
        <f t="shared" si="102"/>
        <v>660.1</v>
      </c>
      <c r="G226" s="1">
        <v>0</v>
      </c>
      <c r="H226" s="1">
        <f t="shared" si="103"/>
        <v>699.2</v>
      </c>
      <c r="I226" s="1">
        <v>25</v>
      </c>
      <c r="J226" s="1">
        <f t="shared" si="105"/>
        <v>1384.3</v>
      </c>
      <c r="K226" s="1">
        <f t="shared" si="104"/>
        <v>21615.7</v>
      </c>
      <c r="L226"/>
      <c r="M226"/>
      <c r="N226"/>
      <c r="O226"/>
      <c r="P226"/>
      <c r="Q226"/>
      <c r="R226"/>
      <c r="S226"/>
      <c r="T226"/>
      <c r="U226"/>
      <c r="V226"/>
      <c r="W226"/>
      <c r="X226"/>
      <c r="Y226"/>
      <c r="Z226"/>
      <c r="AA226"/>
      <c r="AB226"/>
      <c r="AC226"/>
      <c r="AD226"/>
      <c r="AE226"/>
      <c r="AF226"/>
      <c r="AG226"/>
      <c r="AH226"/>
      <c r="AI226"/>
      <c r="AJ226"/>
      <c r="AK226"/>
      <c r="AL226"/>
      <c r="AM226"/>
      <c r="AN226"/>
      <c r="AO226"/>
      <c r="AP226"/>
      <c r="AQ226"/>
      <c r="AR226"/>
      <c r="AS226"/>
      <c r="AT226"/>
      <c r="AU226"/>
      <c r="AV226"/>
      <c r="AW226"/>
      <c r="AX226"/>
      <c r="AY226"/>
      <c r="AZ226"/>
      <c r="BA226"/>
      <c r="BB226"/>
      <c r="BC226"/>
      <c r="BD226"/>
      <c r="BE226"/>
      <c r="BF226"/>
      <c r="BG226"/>
      <c r="BH226"/>
      <c r="BI226"/>
      <c r="BJ226"/>
      <c r="BK226"/>
      <c r="BL226"/>
      <c r="BM226"/>
      <c r="BN226"/>
      <c r="BO226"/>
      <c r="BP226"/>
      <c r="BQ226"/>
      <c r="BR226"/>
      <c r="BS226"/>
      <c r="BT226"/>
      <c r="BU226"/>
      <c r="BV226"/>
      <c r="BW226"/>
      <c r="BX226"/>
      <c r="BY226"/>
      <c r="BZ226"/>
      <c r="CA226"/>
      <c r="CB226"/>
      <c r="CC226"/>
      <c r="CD226"/>
      <c r="CE226"/>
      <c r="CF226"/>
      <c r="CG226"/>
      <c r="CH226"/>
      <c r="CI226"/>
      <c r="CJ226"/>
      <c r="CK226"/>
      <c r="CL226"/>
      <c r="CM226"/>
      <c r="CN226"/>
      <c r="CO226"/>
      <c r="CP226"/>
      <c r="CQ226"/>
      <c r="CR226"/>
      <c r="CS226"/>
      <c r="CT226"/>
      <c r="CU226"/>
      <c r="CV226"/>
      <c r="CW226"/>
      <c r="CX226"/>
      <c r="CY226"/>
      <c r="CZ226"/>
      <c r="DA226"/>
      <c r="DB226"/>
      <c r="DC226"/>
      <c r="DD226"/>
      <c r="DE226"/>
      <c r="DF226"/>
      <c r="DG226"/>
      <c r="DH226"/>
      <c r="DI226"/>
      <c r="DJ226"/>
      <c r="DK226"/>
      <c r="DL226"/>
      <c r="DM226"/>
      <c r="DN226"/>
      <c r="DO226"/>
      <c r="DP226"/>
      <c r="DQ226"/>
      <c r="DR226"/>
      <c r="DS226"/>
      <c r="DT226"/>
      <c r="DU226"/>
      <c r="DV226"/>
    </row>
    <row r="227" spans="1:126" x14ac:dyDescent="0.25">
      <c r="A227" s="5" t="s">
        <v>406</v>
      </c>
      <c r="B227" s="11" t="s">
        <v>405</v>
      </c>
      <c r="C227" s="34" t="s">
        <v>523</v>
      </c>
      <c r="D227" s="16" t="s">
        <v>340</v>
      </c>
      <c r="E227" s="31">
        <v>23000</v>
      </c>
      <c r="F227" s="1">
        <f t="shared" si="102"/>
        <v>660.1</v>
      </c>
      <c r="G227" s="1">
        <v>0</v>
      </c>
      <c r="H227" s="1">
        <f t="shared" si="103"/>
        <v>699.2</v>
      </c>
      <c r="I227" s="1">
        <v>205</v>
      </c>
      <c r="J227" s="1">
        <f t="shared" si="105"/>
        <v>1564.3</v>
      </c>
      <c r="K227" s="1">
        <f t="shared" si="104"/>
        <v>21435.7</v>
      </c>
      <c r="M227"/>
      <c r="N227"/>
      <c r="O227"/>
      <c r="P227"/>
      <c r="Q227"/>
      <c r="R227"/>
      <c r="S227"/>
      <c r="T227"/>
      <c r="U227"/>
      <c r="V227"/>
      <c r="W227"/>
      <c r="X227"/>
      <c r="Y227"/>
      <c r="Z227"/>
      <c r="AA227"/>
      <c r="AB227"/>
      <c r="AC227"/>
      <c r="AD227"/>
      <c r="AE227"/>
      <c r="AF227"/>
      <c r="AG227"/>
      <c r="AH227"/>
      <c r="AI227"/>
      <c r="AJ227"/>
      <c r="AK227"/>
      <c r="AL227"/>
      <c r="AM227"/>
      <c r="AN227"/>
      <c r="AO227"/>
      <c r="AP227"/>
      <c r="AQ227"/>
      <c r="AR227"/>
      <c r="AS227"/>
      <c r="AT227"/>
      <c r="AU227"/>
      <c r="AV227"/>
      <c r="AW227"/>
      <c r="AX227"/>
      <c r="AY227"/>
      <c r="AZ227"/>
      <c r="BA227"/>
      <c r="BB227"/>
      <c r="BC227"/>
      <c r="BD227"/>
      <c r="BE227"/>
      <c r="BF227"/>
      <c r="BG227"/>
      <c r="BH227"/>
      <c r="BI227"/>
      <c r="BJ227"/>
      <c r="BK227"/>
      <c r="BL227"/>
      <c r="BM227"/>
      <c r="BN227"/>
      <c r="BO227"/>
      <c r="BP227"/>
      <c r="BQ227"/>
      <c r="BR227"/>
      <c r="BS227"/>
      <c r="BT227"/>
      <c r="BU227"/>
      <c r="BV227"/>
      <c r="BW227"/>
      <c r="BX227"/>
      <c r="BY227"/>
      <c r="BZ227"/>
      <c r="CA227"/>
      <c r="CB227"/>
      <c r="CC227"/>
      <c r="CD227"/>
      <c r="CE227"/>
      <c r="CF227"/>
      <c r="CG227"/>
      <c r="CH227"/>
      <c r="CI227"/>
      <c r="CJ227"/>
      <c r="CK227"/>
      <c r="CL227"/>
      <c r="CM227"/>
      <c r="CN227"/>
      <c r="CO227"/>
      <c r="CP227"/>
      <c r="CQ227"/>
      <c r="CR227"/>
      <c r="CS227"/>
      <c r="CT227"/>
      <c r="CU227"/>
      <c r="CV227"/>
      <c r="CW227"/>
      <c r="CX227"/>
      <c r="CY227"/>
      <c r="CZ227"/>
      <c r="DA227"/>
      <c r="DB227"/>
      <c r="DC227"/>
      <c r="DD227"/>
      <c r="DE227"/>
      <c r="DF227"/>
      <c r="DG227"/>
      <c r="DH227"/>
      <c r="DI227"/>
      <c r="DJ227"/>
      <c r="DK227"/>
      <c r="DL227"/>
      <c r="DM227"/>
      <c r="DN227"/>
      <c r="DO227"/>
      <c r="DP227"/>
      <c r="DQ227"/>
      <c r="DR227"/>
      <c r="DS227"/>
      <c r="DT227"/>
      <c r="DU227"/>
      <c r="DV227"/>
    </row>
    <row r="228" spans="1:126" x14ac:dyDescent="0.25">
      <c r="A228" s="5" t="s">
        <v>404</v>
      </c>
      <c r="B228" s="11" t="s">
        <v>403</v>
      </c>
      <c r="C228" s="34" t="s">
        <v>523</v>
      </c>
      <c r="D228" s="16" t="s">
        <v>340</v>
      </c>
      <c r="E228" s="31">
        <v>20000</v>
      </c>
      <c r="F228" s="1">
        <f t="shared" si="102"/>
        <v>574</v>
      </c>
      <c r="G228" s="1">
        <v>0</v>
      </c>
      <c r="H228" s="1">
        <f t="shared" si="103"/>
        <v>608</v>
      </c>
      <c r="I228" s="1">
        <v>187</v>
      </c>
      <c r="J228" s="1">
        <v>1369</v>
      </c>
      <c r="K228" s="1">
        <v>18631</v>
      </c>
      <c r="M228"/>
      <c r="N228"/>
      <c r="O228"/>
      <c r="P228"/>
      <c r="Q228"/>
      <c r="R228"/>
      <c r="S228"/>
      <c r="T228"/>
      <c r="U228"/>
      <c r="V228"/>
      <c r="W228"/>
      <c r="X228"/>
      <c r="Y228"/>
      <c r="Z228"/>
      <c r="AA228"/>
      <c r="AB228"/>
      <c r="AC228"/>
      <c r="AD228"/>
      <c r="AE228"/>
      <c r="AF228"/>
      <c r="AG228"/>
      <c r="AH228"/>
      <c r="AI228"/>
      <c r="AJ228"/>
      <c r="AK228"/>
      <c r="AL228"/>
      <c r="AM228"/>
      <c r="AN228"/>
      <c r="AO228"/>
      <c r="AP228"/>
      <c r="AQ228"/>
      <c r="AR228"/>
      <c r="AS228"/>
      <c r="AT228"/>
      <c r="AU228"/>
      <c r="AV228"/>
      <c r="AW228"/>
      <c r="AX228"/>
      <c r="AY228"/>
      <c r="AZ228"/>
      <c r="BA228"/>
      <c r="BB228"/>
      <c r="BC228"/>
      <c r="BD228"/>
      <c r="BE228"/>
      <c r="BF228"/>
      <c r="BG228"/>
      <c r="BH228"/>
      <c r="BI228"/>
      <c r="BJ228"/>
      <c r="BK228"/>
      <c r="BL228"/>
      <c r="BM228"/>
      <c r="BN228"/>
      <c r="BO228"/>
      <c r="BP228"/>
      <c r="BQ228"/>
      <c r="BR228"/>
      <c r="BS228"/>
      <c r="BT228"/>
      <c r="BU228"/>
      <c r="BV228"/>
      <c r="BW228"/>
      <c r="BX228"/>
      <c r="BY228"/>
      <c r="BZ228"/>
      <c r="CA228"/>
      <c r="CB228"/>
      <c r="CC228"/>
      <c r="CD228"/>
      <c r="CE228"/>
      <c r="CF228"/>
      <c r="CG228"/>
      <c r="CH228"/>
      <c r="CI228"/>
      <c r="CJ228"/>
      <c r="CK228"/>
      <c r="CL228"/>
      <c r="CM228"/>
      <c r="CN228"/>
      <c r="CO228"/>
      <c r="CP228"/>
      <c r="CQ228"/>
      <c r="CR228"/>
      <c r="CS228"/>
      <c r="CT228"/>
      <c r="CU228"/>
      <c r="CV228"/>
      <c r="CW228"/>
      <c r="CX228"/>
      <c r="CY228"/>
      <c r="CZ228"/>
      <c r="DA228"/>
      <c r="DB228"/>
      <c r="DC228"/>
      <c r="DD228"/>
      <c r="DE228"/>
      <c r="DF228"/>
      <c r="DG228"/>
      <c r="DH228"/>
      <c r="DI228"/>
      <c r="DJ228"/>
      <c r="DK228"/>
      <c r="DL228"/>
      <c r="DM228"/>
      <c r="DN228"/>
      <c r="DO228"/>
      <c r="DP228"/>
      <c r="DQ228"/>
      <c r="DR228"/>
      <c r="DS228"/>
      <c r="DT228"/>
      <c r="DU228"/>
      <c r="DV228"/>
    </row>
    <row r="229" spans="1:126" s="14" customFormat="1" x14ac:dyDescent="0.25">
      <c r="A229" s="29" t="s">
        <v>420</v>
      </c>
      <c r="B229" s="17" t="s">
        <v>86</v>
      </c>
      <c r="C229" s="38" t="s">
        <v>522</v>
      </c>
      <c r="D229" s="19" t="s">
        <v>340</v>
      </c>
      <c r="E229" s="31">
        <v>20000</v>
      </c>
      <c r="F229" s="1">
        <f t="shared" si="102"/>
        <v>574</v>
      </c>
      <c r="G229" s="1">
        <v>0</v>
      </c>
      <c r="H229" s="1">
        <f t="shared" si="103"/>
        <v>608</v>
      </c>
      <c r="I229" s="1">
        <v>1848.45</v>
      </c>
      <c r="J229" s="1">
        <f t="shared" si="105"/>
        <v>3030.45</v>
      </c>
      <c r="K229" s="1">
        <f t="shared" si="104"/>
        <v>16969.55</v>
      </c>
    </row>
    <row r="230" spans="1:126" x14ac:dyDescent="0.25">
      <c r="A230" s="28" t="s">
        <v>368</v>
      </c>
      <c r="B230" t="s">
        <v>93</v>
      </c>
      <c r="C230" s="33" t="s">
        <v>523</v>
      </c>
      <c r="D230" t="s">
        <v>340</v>
      </c>
      <c r="E230" s="31">
        <v>20000</v>
      </c>
      <c r="F230" s="1">
        <f t="shared" si="102"/>
        <v>574</v>
      </c>
      <c r="G230" s="1">
        <v>0</v>
      </c>
      <c r="H230" s="1">
        <f t="shared" si="103"/>
        <v>608</v>
      </c>
      <c r="I230" s="1">
        <v>3337</v>
      </c>
      <c r="J230" s="1">
        <v>4519</v>
      </c>
      <c r="K230" s="1">
        <v>15481</v>
      </c>
      <c r="L230"/>
      <c r="M230"/>
      <c r="N230"/>
      <c r="O230"/>
      <c r="P230"/>
      <c r="Q230"/>
      <c r="R230"/>
      <c r="S230"/>
      <c r="T230"/>
      <c r="U230"/>
      <c r="V230"/>
      <c r="W230"/>
      <c r="X230"/>
      <c r="Y230"/>
      <c r="Z230"/>
      <c r="AA230"/>
      <c r="AB230"/>
      <c r="AC230"/>
      <c r="AD230"/>
      <c r="AE230"/>
      <c r="AF230"/>
      <c r="AG230"/>
      <c r="AH230"/>
      <c r="AI230"/>
      <c r="AJ230"/>
      <c r="AK230"/>
      <c r="AL230"/>
      <c r="AM230"/>
      <c r="AN230"/>
      <c r="AO230"/>
      <c r="AP230"/>
      <c r="AQ230"/>
      <c r="AR230"/>
      <c r="AS230"/>
      <c r="AT230"/>
      <c r="AU230"/>
      <c r="AV230"/>
      <c r="AW230"/>
      <c r="AX230"/>
      <c r="AY230"/>
      <c r="AZ230"/>
      <c r="BA230"/>
      <c r="BB230"/>
      <c r="BC230"/>
      <c r="BD230"/>
      <c r="BE230"/>
      <c r="BF230"/>
      <c r="BG230"/>
      <c r="BH230"/>
      <c r="BI230"/>
      <c r="BJ230"/>
      <c r="BK230"/>
      <c r="BL230"/>
      <c r="BM230"/>
      <c r="BN230"/>
      <c r="BO230"/>
      <c r="BP230"/>
      <c r="BQ230"/>
      <c r="BR230"/>
      <c r="BS230"/>
      <c r="BT230"/>
      <c r="BU230"/>
      <c r="BV230"/>
      <c r="BW230"/>
      <c r="BX230"/>
      <c r="BY230"/>
      <c r="BZ230"/>
      <c r="CA230"/>
      <c r="CB230"/>
      <c r="CC230"/>
      <c r="CD230"/>
      <c r="CE230"/>
      <c r="CF230"/>
      <c r="CG230"/>
      <c r="CH230"/>
      <c r="CI230"/>
      <c r="CJ230"/>
      <c r="CK230"/>
      <c r="CL230"/>
      <c r="CM230"/>
      <c r="CN230"/>
      <c r="CO230"/>
      <c r="CP230"/>
      <c r="CQ230"/>
      <c r="CR230"/>
      <c r="CS230"/>
      <c r="CT230"/>
      <c r="CU230"/>
      <c r="CV230"/>
      <c r="CW230"/>
      <c r="CX230"/>
      <c r="CY230"/>
      <c r="CZ230"/>
      <c r="DA230"/>
      <c r="DB230"/>
      <c r="DC230"/>
      <c r="DD230"/>
      <c r="DE230"/>
      <c r="DF230"/>
      <c r="DG230"/>
      <c r="DH230"/>
      <c r="DI230"/>
      <c r="DJ230"/>
      <c r="DK230"/>
      <c r="DL230"/>
      <c r="DM230"/>
      <c r="DN230"/>
      <c r="DO230"/>
      <c r="DP230"/>
      <c r="DQ230"/>
      <c r="DR230"/>
      <c r="DS230"/>
      <c r="DT230"/>
      <c r="DU230"/>
      <c r="DV230"/>
    </row>
    <row r="231" spans="1:126" x14ac:dyDescent="0.25">
      <c r="A231" s="28" t="s">
        <v>317</v>
      </c>
      <c r="B231" t="s">
        <v>104</v>
      </c>
      <c r="C231" s="33" t="s">
        <v>523</v>
      </c>
      <c r="D231" t="s">
        <v>340</v>
      </c>
      <c r="E231" s="31">
        <v>23000</v>
      </c>
      <c r="F231" s="1">
        <f>E231*0.0287</f>
        <v>660.1</v>
      </c>
      <c r="G231" s="1">
        <v>0</v>
      </c>
      <c r="H231" s="1">
        <f>E231*0.0304</f>
        <v>699.2</v>
      </c>
      <c r="I231" s="1">
        <v>25</v>
      </c>
      <c r="J231" s="1">
        <f>+F231+G231+H231+I231</f>
        <v>1384.3</v>
      </c>
      <c r="K231" s="1">
        <f>+E231-J231</f>
        <v>21615.7</v>
      </c>
      <c r="L231"/>
      <c r="M231"/>
      <c r="N231"/>
      <c r="O231"/>
      <c r="P231"/>
      <c r="Q231"/>
      <c r="R231"/>
      <c r="S231"/>
      <c r="T231"/>
      <c r="U231"/>
      <c r="V231"/>
      <c r="W231"/>
      <c r="X231"/>
      <c r="Y231"/>
      <c r="Z231"/>
      <c r="AA231"/>
      <c r="AB231"/>
      <c r="AC231"/>
      <c r="AD231"/>
      <c r="AE231"/>
      <c r="AF231"/>
      <c r="AG231"/>
      <c r="AH231"/>
      <c r="AI231"/>
      <c r="AJ231"/>
      <c r="AK231"/>
      <c r="AL231"/>
      <c r="AM231"/>
      <c r="AN231"/>
      <c r="AO231"/>
      <c r="AP231"/>
      <c r="AQ231"/>
      <c r="AR231"/>
      <c r="AS231"/>
      <c r="AT231"/>
      <c r="AU231"/>
      <c r="AV231"/>
      <c r="AW231"/>
      <c r="AX231"/>
      <c r="AY231"/>
      <c r="AZ231"/>
      <c r="BA231"/>
      <c r="BB231"/>
      <c r="BC231"/>
      <c r="BD231"/>
      <c r="BE231"/>
      <c r="BF231"/>
      <c r="BG231"/>
      <c r="BH231"/>
      <c r="BI231"/>
      <c r="BJ231"/>
      <c r="BK231"/>
      <c r="BL231"/>
      <c r="BM231"/>
      <c r="BN231"/>
      <c r="BO231"/>
      <c r="BP231"/>
      <c r="BQ231"/>
      <c r="BR231"/>
      <c r="BS231"/>
      <c r="BT231"/>
      <c r="BU231"/>
      <c r="BV231"/>
      <c r="BW231"/>
      <c r="BX231"/>
      <c r="BY231"/>
      <c r="BZ231"/>
      <c r="CA231"/>
      <c r="CB231"/>
      <c r="CC231"/>
      <c r="CD231"/>
      <c r="CE231"/>
      <c r="CF231"/>
      <c r="CG231"/>
      <c r="CH231"/>
      <c r="CI231"/>
      <c r="CJ231"/>
      <c r="CK231"/>
      <c r="CL231"/>
      <c r="CM231"/>
      <c r="CN231"/>
      <c r="CO231"/>
      <c r="CP231"/>
      <c r="CQ231"/>
      <c r="CR231"/>
      <c r="CS231"/>
      <c r="CT231"/>
      <c r="CU231"/>
      <c r="CV231"/>
      <c r="CW231"/>
      <c r="CX231"/>
      <c r="CY231"/>
      <c r="CZ231"/>
      <c r="DA231"/>
      <c r="DB231"/>
      <c r="DC231"/>
      <c r="DD231"/>
      <c r="DE231"/>
      <c r="DF231"/>
      <c r="DG231"/>
      <c r="DH231"/>
      <c r="DI231"/>
      <c r="DJ231"/>
      <c r="DK231"/>
      <c r="DL231"/>
      <c r="DM231"/>
      <c r="DN231"/>
      <c r="DO231"/>
      <c r="DP231"/>
      <c r="DQ231"/>
      <c r="DR231"/>
      <c r="DS231"/>
      <c r="DT231"/>
      <c r="DU231"/>
      <c r="DV231"/>
    </row>
    <row r="232" spans="1:126" x14ac:dyDescent="0.25">
      <c r="A232" s="28" t="s">
        <v>367</v>
      </c>
      <c r="B232" t="s">
        <v>104</v>
      </c>
      <c r="C232" s="33" t="s">
        <v>523</v>
      </c>
      <c r="D232" t="s">
        <v>340</v>
      </c>
      <c r="E232" s="31">
        <v>18370</v>
      </c>
      <c r="F232" s="1">
        <v>527</v>
      </c>
      <c r="G232" s="1">
        <v>0</v>
      </c>
      <c r="H232" s="1">
        <v>527.22</v>
      </c>
      <c r="I232" s="1">
        <v>145</v>
      </c>
      <c r="J232" s="1">
        <v>1230</v>
      </c>
      <c r="K232" s="1">
        <v>17139.330000000002</v>
      </c>
      <c r="L232"/>
      <c r="M232"/>
      <c r="N232"/>
      <c r="O232"/>
      <c r="P232"/>
      <c r="Q232"/>
      <c r="R232"/>
      <c r="S232"/>
      <c r="T232"/>
      <c r="U232"/>
      <c r="V232"/>
      <c r="W232"/>
      <c r="X232"/>
      <c r="Y232"/>
      <c r="Z232"/>
      <c r="AA232"/>
      <c r="AB232"/>
      <c r="AC232"/>
      <c r="AD232"/>
      <c r="AE232"/>
      <c r="AF232"/>
      <c r="AG232"/>
      <c r="AH232"/>
      <c r="AI232"/>
      <c r="AJ232"/>
      <c r="AK232"/>
      <c r="AL232"/>
      <c r="AM232"/>
      <c r="AN232"/>
      <c r="AO232"/>
      <c r="AP232"/>
      <c r="AQ232"/>
      <c r="AR232"/>
      <c r="AS232"/>
      <c r="AT232"/>
      <c r="AU232"/>
      <c r="AV232"/>
      <c r="AW232"/>
      <c r="AX232"/>
      <c r="AY232"/>
      <c r="AZ232"/>
      <c r="BA232"/>
      <c r="BB232"/>
      <c r="BC232"/>
      <c r="BD232"/>
      <c r="BE232"/>
      <c r="BF232"/>
      <c r="BG232"/>
      <c r="BH232"/>
      <c r="BI232"/>
      <c r="BJ232"/>
      <c r="BK232"/>
      <c r="BL232"/>
      <c r="BM232"/>
      <c r="BN232"/>
      <c r="BO232"/>
      <c r="BP232"/>
      <c r="BQ232"/>
      <c r="BR232"/>
      <c r="BS232"/>
      <c r="BT232"/>
      <c r="BU232"/>
      <c r="BV232"/>
      <c r="BW232"/>
      <c r="BX232"/>
      <c r="BY232"/>
      <c r="BZ232"/>
      <c r="CA232"/>
      <c r="CB232"/>
      <c r="CC232"/>
      <c r="CD232"/>
      <c r="CE232"/>
      <c r="CF232"/>
      <c r="CG232"/>
      <c r="CH232"/>
      <c r="CI232"/>
      <c r="CJ232"/>
      <c r="CK232"/>
      <c r="CL232"/>
      <c r="CM232"/>
      <c r="CN232"/>
      <c r="CO232"/>
      <c r="CP232"/>
      <c r="CQ232"/>
      <c r="CR232"/>
      <c r="CS232"/>
      <c r="CT232"/>
      <c r="CU232"/>
      <c r="CV232"/>
      <c r="CW232"/>
      <c r="CX232"/>
      <c r="CY232"/>
      <c r="CZ232"/>
      <c r="DA232"/>
      <c r="DB232"/>
      <c r="DC232"/>
      <c r="DD232"/>
      <c r="DE232"/>
      <c r="DF232"/>
      <c r="DG232"/>
      <c r="DH232"/>
      <c r="DI232"/>
      <c r="DJ232"/>
      <c r="DK232"/>
      <c r="DL232"/>
      <c r="DM232"/>
      <c r="DN232"/>
      <c r="DO232"/>
      <c r="DP232"/>
      <c r="DQ232"/>
      <c r="DR232"/>
      <c r="DS232"/>
      <c r="DT232"/>
      <c r="DU232"/>
      <c r="DV232"/>
    </row>
    <row r="233" spans="1:126" x14ac:dyDescent="0.25">
      <c r="A233" s="28" t="s">
        <v>527</v>
      </c>
      <c r="B233" t="s">
        <v>528</v>
      </c>
      <c r="C233" s="33" t="s">
        <v>522</v>
      </c>
      <c r="D233" t="s">
        <v>340</v>
      </c>
      <c r="E233" s="31">
        <v>23000</v>
      </c>
      <c r="F233" s="1">
        <f>E233*0.0287</f>
        <v>660.1</v>
      </c>
      <c r="G233" s="1">
        <v>0</v>
      </c>
      <c r="H233" s="1">
        <f>E233*0.0304</f>
        <v>699.2</v>
      </c>
      <c r="I233" s="1">
        <v>25</v>
      </c>
      <c r="J233" s="1">
        <v>1384.3</v>
      </c>
      <c r="K233" s="1">
        <v>21615.7</v>
      </c>
      <c r="L233"/>
      <c r="M233"/>
      <c r="N233"/>
      <c r="O233"/>
      <c r="P233"/>
      <c r="Q233"/>
      <c r="R233"/>
      <c r="S233"/>
      <c r="T233"/>
      <c r="U233"/>
      <c r="V233"/>
      <c r="W233"/>
      <c r="X233"/>
      <c r="Y233"/>
      <c r="Z233"/>
      <c r="AA233"/>
      <c r="AB233"/>
      <c r="AC233"/>
      <c r="AD233"/>
      <c r="AE233"/>
      <c r="AF233"/>
      <c r="AG233"/>
      <c r="AH233"/>
      <c r="AI233"/>
      <c r="AJ233"/>
      <c r="AK233"/>
      <c r="AL233"/>
      <c r="AM233"/>
      <c r="AN233"/>
      <c r="AO233"/>
      <c r="AP233"/>
      <c r="AQ233"/>
      <c r="AR233"/>
      <c r="AS233"/>
      <c r="AT233"/>
      <c r="AU233"/>
      <c r="AV233"/>
      <c r="AW233"/>
      <c r="AX233"/>
      <c r="AY233"/>
      <c r="AZ233"/>
      <c r="BA233"/>
      <c r="BB233"/>
      <c r="BC233"/>
      <c r="BD233"/>
      <c r="BE233"/>
      <c r="BF233"/>
      <c r="BG233"/>
      <c r="BH233"/>
      <c r="BI233"/>
      <c r="BJ233"/>
      <c r="BK233"/>
      <c r="BL233"/>
      <c r="BM233"/>
      <c r="BN233"/>
      <c r="BO233"/>
      <c r="BP233"/>
      <c r="BQ233"/>
      <c r="BR233"/>
      <c r="BS233"/>
      <c r="BT233"/>
      <c r="BU233"/>
      <c r="BV233"/>
      <c r="BW233"/>
      <c r="BX233"/>
      <c r="BY233"/>
      <c r="BZ233"/>
      <c r="CA233"/>
      <c r="CB233"/>
      <c r="CC233"/>
      <c r="CD233"/>
      <c r="CE233"/>
      <c r="CF233"/>
      <c r="CG233"/>
      <c r="CH233"/>
      <c r="CI233"/>
      <c r="CJ233"/>
      <c r="CK233"/>
      <c r="CL233"/>
      <c r="CM233"/>
      <c r="CN233"/>
      <c r="CO233"/>
      <c r="CP233"/>
      <c r="CQ233"/>
      <c r="CR233"/>
      <c r="CS233"/>
      <c r="CT233"/>
      <c r="CU233"/>
      <c r="CV233"/>
      <c r="CW233"/>
      <c r="CX233"/>
      <c r="CY233"/>
      <c r="CZ233"/>
      <c r="DA233"/>
      <c r="DB233"/>
      <c r="DC233"/>
      <c r="DD233"/>
      <c r="DE233"/>
      <c r="DF233"/>
      <c r="DG233"/>
      <c r="DH233"/>
      <c r="DI233"/>
      <c r="DJ233"/>
      <c r="DK233"/>
      <c r="DL233"/>
      <c r="DM233"/>
      <c r="DN233"/>
      <c r="DO233"/>
      <c r="DP233"/>
      <c r="DQ233"/>
      <c r="DR233"/>
      <c r="DS233"/>
      <c r="DT233"/>
      <c r="DU233"/>
      <c r="DV233"/>
    </row>
    <row r="234" spans="1:126" x14ac:dyDescent="0.25">
      <c r="A234" s="28" t="s">
        <v>529</v>
      </c>
      <c r="B234" t="s">
        <v>86</v>
      </c>
      <c r="C234" s="33" t="s">
        <v>522</v>
      </c>
      <c r="D234" t="s">
        <v>340</v>
      </c>
      <c r="E234" s="31">
        <v>16500</v>
      </c>
      <c r="F234" s="1">
        <v>473.55</v>
      </c>
      <c r="G234" s="1">
        <v>0</v>
      </c>
      <c r="H234" s="1">
        <v>501</v>
      </c>
      <c r="I234" s="1">
        <v>25</v>
      </c>
      <c r="J234" s="1">
        <v>1000.15</v>
      </c>
      <c r="K234" s="1">
        <v>15499.85</v>
      </c>
      <c r="L234"/>
      <c r="M234"/>
      <c r="N234"/>
      <c r="O234"/>
      <c r="P234"/>
      <c r="Q234"/>
      <c r="R234"/>
      <c r="S234"/>
      <c r="T234"/>
      <c r="U234"/>
      <c r="V234"/>
      <c r="W234"/>
      <c r="X234"/>
      <c r="Y234"/>
      <c r="Z234"/>
      <c r="AA234"/>
      <c r="AB234"/>
      <c r="AC234"/>
      <c r="AD234"/>
      <c r="AE234"/>
      <c r="AF234"/>
      <c r="AG234"/>
      <c r="AH234"/>
      <c r="AI234"/>
      <c r="AJ234"/>
      <c r="AK234"/>
      <c r="AL234"/>
      <c r="AM234"/>
      <c r="AN234"/>
      <c r="AO234"/>
      <c r="AP234"/>
      <c r="AQ234"/>
      <c r="AR234"/>
      <c r="AS234"/>
      <c r="AT234"/>
      <c r="AU234"/>
      <c r="AV234"/>
      <c r="AW234"/>
      <c r="AX234"/>
      <c r="AY234"/>
      <c r="AZ234"/>
      <c r="BA234"/>
      <c r="BB234"/>
      <c r="BC234"/>
      <c r="BD234"/>
      <c r="BE234"/>
      <c r="BF234"/>
      <c r="BG234"/>
      <c r="BH234"/>
      <c r="BI234"/>
      <c r="BJ234"/>
      <c r="BK234"/>
      <c r="BL234"/>
      <c r="BM234"/>
      <c r="BN234"/>
      <c r="BO234"/>
      <c r="BP234"/>
      <c r="BQ234"/>
      <c r="BR234"/>
      <c r="BS234"/>
      <c r="BT234"/>
      <c r="BU234"/>
      <c r="BV234"/>
      <c r="BW234"/>
      <c r="BX234"/>
      <c r="BY234"/>
      <c r="BZ234"/>
      <c r="CA234"/>
      <c r="CB234"/>
      <c r="CC234"/>
      <c r="CD234"/>
      <c r="CE234"/>
      <c r="CF234"/>
      <c r="CG234"/>
      <c r="CH234"/>
      <c r="CI234"/>
      <c r="CJ234"/>
      <c r="CK234"/>
      <c r="CL234"/>
      <c r="CM234"/>
      <c r="CN234"/>
      <c r="CO234"/>
      <c r="CP234"/>
      <c r="CQ234"/>
      <c r="CR234"/>
      <c r="CS234"/>
      <c r="CT234"/>
      <c r="CU234"/>
      <c r="CV234"/>
      <c r="CW234"/>
      <c r="CX234"/>
      <c r="CY234"/>
      <c r="CZ234"/>
      <c r="DA234"/>
      <c r="DB234"/>
      <c r="DC234"/>
      <c r="DD234"/>
      <c r="DE234"/>
      <c r="DF234"/>
      <c r="DG234"/>
      <c r="DH234"/>
      <c r="DI234"/>
      <c r="DJ234"/>
      <c r="DK234"/>
      <c r="DL234"/>
      <c r="DM234"/>
      <c r="DN234"/>
      <c r="DO234"/>
      <c r="DP234"/>
      <c r="DQ234"/>
      <c r="DR234"/>
      <c r="DS234"/>
      <c r="DT234"/>
      <c r="DU234"/>
      <c r="DV234"/>
    </row>
    <row r="235" spans="1:126" x14ac:dyDescent="0.25">
      <c r="A235" s="3" t="s">
        <v>13</v>
      </c>
      <c r="B235" s="3">
        <v>32</v>
      </c>
      <c r="C235" s="35"/>
      <c r="D235" s="3"/>
      <c r="E235" s="4">
        <f>SUM(E203:E234)</f>
        <v>724989</v>
      </c>
      <c r="F235" s="4">
        <f>F203+F204+F205+F206+F207+F208+F209+F210+F211+F212+F213+F214+F215+F216+F217+F218+F219+F220+F221+F222+F223+F224+F225+F226+F227+F228+F229+F230+F231+F232+F233+F234</f>
        <v>21013.26</v>
      </c>
      <c r="G235" s="4">
        <f>SUM(G203:G234)</f>
        <v>1430.6</v>
      </c>
      <c r="H235" s="4">
        <f>SUM(H203:H233)+H234</f>
        <v>22007.83</v>
      </c>
      <c r="I235" s="4">
        <f>SUM(I203:I234)+I234</f>
        <v>14976.24</v>
      </c>
      <c r="J235" s="4">
        <f>SUM(J203:J232)+J233+J234</f>
        <v>60530.239999999998</v>
      </c>
      <c r="K235" s="4">
        <f>SUM(K203:K232)+K234+K233</f>
        <v>664631.22</v>
      </c>
    </row>
    <row r="237" spans="1:126" x14ac:dyDescent="0.25">
      <c r="A237" s="65" t="s">
        <v>277</v>
      </c>
      <c r="B237" s="65"/>
      <c r="C237" s="65"/>
      <c r="D237" s="65"/>
      <c r="E237" s="65"/>
      <c r="F237" s="65"/>
      <c r="G237" s="65"/>
      <c r="H237" s="65"/>
      <c r="I237" s="65"/>
      <c r="J237" s="65"/>
      <c r="K237" s="65"/>
      <c r="L237"/>
      <c r="M237"/>
      <c r="N237"/>
      <c r="O237"/>
      <c r="P237"/>
      <c r="Q237"/>
      <c r="R237"/>
      <c r="S237"/>
      <c r="T237"/>
      <c r="U237"/>
      <c r="V237"/>
      <c r="W237"/>
      <c r="X237"/>
      <c r="Y237"/>
      <c r="Z237"/>
      <c r="AA237"/>
      <c r="AB237"/>
      <c r="AC237"/>
      <c r="AD237"/>
      <c r="AE237"/>
      <c r="AF237"/>
      <c r="AG237"/>
      <c r="AH237"/>
      <c r="AI237"/>
      <c r="AJ237"/>
      <c r="AK237"/>
      <c r="AL237"/>
      <c r="AM237"/>
      <c r="AN237"/>
      <c r="AO237"/>
      <c r="AP237"/>
      <c r="AQ237"/>
      <c r="AR237"/>
      <c r="AS237"/>
      <c r="AT237"/>
      <c r="AU237"/>
      <c r="AV237"/>
      <c r="AW237"/>
      <c r="AX237"/>
      <c r="AY237"/>
      <c r="AZ237"/>
      <c r="BA237"/>
      <c r="BB237"/>
      <c r="BC237"/>
      <c r="BD237"/>
      <c r="BE237"/>
      <c r="BF237"/>
      <c r="BG237"/>
      <c r="BH237"/>
      <c r="BI237"/>
      <c r="BJ237"/>
      <c r="BK237"/>
      <c r="BL237"/>
      <c r="BM237"/>
      <c r="BN237"/>
      <c r="BO237"/>
      <c r="BP237"/>
      <c r="BQ237"/>
      <c r="BR237"/>
      <c r="BS237"/>
      <c r="BT237"/>
      <c r="BU237"/>
      <c r="BV237"/>
      <c r="BW237"/>
      <c r="BX237"/>
      <c r="BY237"/>
      <c r="BZ237"/>
      <c r="CA237"/>
      <c r="CB237"/>
      <c r="CC237"/>
      <c r="CD237"/>
      <c r="CE237"/>
      <c r="CF237"/>
      <c r="CG237"/>
      <c r="CH237"/>
      <c r="CI237"/>
      <c r="CJ237"/>
      <c r="CK237"/>
      <c r="CL237"/>
      <c r="CM237"/>
      <c r="CN237"/>
      <c r="CO237"/>
      <c r="CP237"/>
      <c r="CQ237"/>
      <c r="CR237"/>
      <c r="CS237"/>
      <c r="CT237"/>
      <c r="CU237"/>
      <c r="CV237"/>
      <c r="CW237"/>
      <c r="CX237"/>
      <c r="CY237"/>
      <c r="CZ237"/>
      <c r="DA237"/>
      <c r="DB237"/>
      <c r="DC237"/>
      <c r="DD237"/>
      <c r="DE237"/>
      <c r="DF237"/>
      <c r="DG237"/>
      <c r="DH237"/>
      <c r="DI237"/>
      <c r="DJ237"/>
      <c r="DK237"/>
      <c r="DL237"/>
      <c r="DM237"/>
      <c r="DN237"/>
      <c r="DO237"/>
      <c r="DP237"/>
      <c r="DQ237"/>
      <c r="DR237"/>
      <c r="DS237"/>
      <c r="DT237"/>
      <c r="DU237"/>
      <c r="DV237"/>
    </row>
    <row r="238" spans="1:126" x14ac:dyDescent="0.25">
      <c r="A238" s="13" t="s">
        <v>540</v>
      </c>
      <c r="B238" s="13" t="s">
        <v>285</v>
      </c>
      <c r="C238" s="61" t="s">
        <v>523</v>
      </c>
      <c r="D238" s="13" t="s">
        <v>541</v>
      </c>
      <c r="E238" s="62">
        <v>44000</v>
      </c>
      <c r="F238" s="62">
        <v>1262.8</v>
      </c>
      <c r="G238" s="63">
        <v>1007.19</v>
      </c>
      <c r="H238" s="62">
        <v>1337.6</v>
      </c>
      <c r="I238" s="62">
        <v>1241.67</v>
      </c>
      <c r="J238" s="62">
        <v>4849.26</v>
      </c>
      <c r="K238" s="62">
        <v>39150.74</v>
      </c>
      <c r="L238"/>
      <c r="M238"/>
      <c r="N238"/>
      <c r="O238"/>
      <c r="P238"/>
      <c r="Q238"/>
      <c r="R238"/>
      <c r="S238"/>
      <c r="T238"/>
      <c r="U238"/>
      <c r="V238"/>
      <c r="W238"/>
      <c r="X238"/>
      <c r="Y238"/>
      <c r="Z238"/>
      <c r="AA238"/>
      <c r="AB238"/>
      <c r="AC238"/>
      <c r="AD238"/>
      <c r="AE238"/>
      <c r="AF238"/>
      <c r="AG238"/>
      <c r="AH238"/>
      <c r="AI238"/>
      <c r="AJ238"/>
      <c r="AK238"/>
      <c r="AL238"/>
      <c r="AM238"/>
      <c r="AN238"/>
      <c r="AO238"/>
      <c r="AP238"/>
      <c r="AQ238"/>
      <c r="AR238"/>
      <c r="AS238"/>
      <c r="AT238"/>
      <c r="AU238"/>
      <c r="AV238"/>
      <c r="AW238"/>
      <c r="AX238"/>
      <c r="AY238"/>
      <c r="AZ238"/>
      <c r="BA238"/>
      <c r="BB238"/>
      <c r="BC238"/>
      <c r="BD238"/>
      <c r="BE238"/>
      <c r="BF238"/>
      <c r="BG238"/>
      <c r="BH238"/>
      <c r="BI238"/>
      <c r="BJ238"/>
      <c r="BK238"/>
      <c r="BL238"/>
      <c r="BM238"/>
      <c r="BN238"/>
      <c r="BO238"/>
      <c r="BP238"/>
      <c r="BQ238"/>
      <c r="BR238"/>
      <c r="BS238"/>
      <c r="BT238"/>
      <c r="BU238"/>
      <c r="BV238"/>
      <c r="BW238"/>
      <c r="BX238"/>
      <c r="BY238"/>
      <c r="BZ238"/>
      <c r="CA238"/>
      <c r="CB238"/>
      <c r="CC238"/>
      <c r="CD238"/>
      <c r="CE238"/>
      <c r="CF238"/>
      <c r="CG238"/>
      <c r="CH238"/>
      <c r="CI238"/>
      <c r="CJ238"/>
      <c r="CK238"/>
      <c r="CL238"/>
      <c r="CM238"/>
      <c r="CN238"/>
      <c r="CO238"/>
      <c r="CP238"/>
      <c r="CQ238"/>
      <c r="CR238"/>
      <c r="CS238"/>
      <c r="CT238"/>
      <c r="CU238"/>
      <c r="CV238"/>
      <c r="CW238"/>
      <c r="CX238"/>
      <c r="CY238"/>
      <c r="CZ238"/>
      <c r="DA238"/>
      <c r="DB238"/>
      <c r="DC238"/>
      <c r="DD238"/>
      <c r="DE238"/>
      <c r="DF238"/>
      <c r="DG238"/>
      <c r="DH238"/>
      <c r="DI238"/>
      <c r="DJ238"/>
      <c r="DK238"/>
      <c r="DL238"/>
      <c r="DM238"/>
      <c r="DN238"/>
      <c r="DO238"/>
      <c r="DP238"/>
      <c r="DQ238"/>
      <c r="DR238"/>
      <c r="DS238"/>
      <c r="DT238"/>
      <c r="DU238"/>
      <c r="DV238"/>
    </row>
    <row r="239" spans="1:126" s="14" customFormat="1" x14ac:dyDescent="0.25">
      <c r="A239" s="13" t="s">
        <v>411</v>
      </c>
      <c r="B239" s="17" t="s">
        <v>22</v>
      </c>
      <c r="C239" s="38" t="s">
        <v>522</v>
      </c>
      <c r="D239" t="s">
        <v>340</v>
      </c>
      <c r="E239" s="1">
        <v>33000</v>
      </c>
      <c r="F239" s="1">
        <f t="shared" ref="F239:F241" si="109">E239*0.0287</f>
        <v>947.1</v>
      </c>
      <c r="G239" s="1">
        <v>0</v>
      </c>
      <c r="H239" s="1">
        <f t="shared" ref="H239:H241" si="110">E239*0.0304</f>
        <v>1003.2</v>
      </c>
      <c r="I239" s="1">
        <v>25</v>
      </c>
      <c r="J239" s="1">
        <f>+F239+G239+H239+I239</f>
        <v>1975.3</v>
      </c>
      <c r="K239" s="1">
        <f>+E239-J239</f>
        <v>31024.7</v>
      </c>
    </row>
    <row r="240" spans="1:126" x14ac:dyDescent="0.25">
      <c r="A240" t="s">
        <v>410</v>
      </c>
      <c r="B240" s="18" t="s">
        <v>137</v>
      </c>
      <c r="C240" s="34" t="s">
        <v>522</v>
      </c>
      <c r="D240" t="s">
        <v>340</v>
      </c>
      <c r="E240" s="1">
        <v>56000</v>
      </c>
      <c r="F240" s="1">
        <f t="shared" si="109"/>
        <v>1607.2</v>
      </c>
      <c r="G240" s="1">
        <v>2733.96</v>
      </c>
      <c r="H240" s="1">
        <f t="shared" si="110"/>
        <v>1702.4</v>
      </c>
      <c r="I240" s="1">
        <v>25</v>
      </c>
      <c r="J240" s="1">
        <v>9068.56</v>
      </c>
      <c r="K240" s="1">
        <f>+E240-J240</f>
        <v>46931.44</v>
      </c>
      <c r="M240"/>
      <c r="N240"/>
      <c r="O240"/>
      <c r="P240"/>
      <c r="Q240"/>
      <c r="R240"/>
      <c r="S240"/>
      <c r="T240"/>
      <c r="U240"/>
      <c r="V240"/>
      <c r="W240"/>
      <c r="X240"/>
      <c r="Y240"/>
      <c r="Z240"/>
      <c r="AA240"/>
      <c r="AB240"/>
      <c r="AC240"/>
      <c r="AD240"/>
      <c r="AE240"/>
      <c r="AF240"/>
      <c r="AG240"/>
      <c r="AH240"/>
      <c r="AI240"/>
      <c r="AJ240"/>
      <c r="AK240"/>
      <c r="AL240"/>
      <c r="AM240"/>
      <c r="AN240"/>
      <c r="AO240"/>
      <c r="AP240"/>
      <c r="AQ240"/>
      <c r="AR240"/>
      <c r="AS240"/>
      <c r="AT240"/>
      <c r="AU240"/>
      <c r="AV240"/>
      <c r="AW240"/>
      <c r="AX240"/>
      <c r="AY240"/>
      <c r="AZ240"/>
      <c r="BA240"/>
      <c r="BB240"/>
      <c r="BC240"/>
      <c r="BD240"/>
      <c r="BE240"/>
      <c r="BF240"/>
      <c r="BG240"/>
      <c r="BH240"/>
      <c r="BI240"/>
      <c r="BJ240"/>
      <c r="BK240"/>
      <c r="BL240"/>
      <c r="BM240"/>
      <c r="BN240"/>
      <c r="BO240"/>
      <c r="BP240"/>
      <c r="BQ240"/>
      <c r="BR240"/>
      <c r="BS240"/>
      <c r="BT240"/>
      <c r="BU240"/>
      <c r="BV240"/>
      <c r="BW240"/>
      <c r="BX240"/>
      <c r="BY240"/>
      <c r="BZ240"/>
      <c r="CA240"/>
      <c r="CB240"/>
      <c r="CC240"/>
      <c r="CD240"/>
      <c r="CE240"/>
      <c r="CF240"/>
      <c r="CG240"/>
      <c r="CH240"/>
      <c r="CI240"/>
      <c r="CJ240"/>
      <c r="CK240"/>
      <c r="CL240"/>
      <c r="CM240"/>
      <c r="CN240"/>
      <c r="CO240"/>
      <c r="CP240"/>
      <c r="CQ240"/>
      <c r="CR240"/>
      <c r="CS240"/>
      <c r="CT240"/>
      <c r="CU240"/>
      <c r="CV240"/>
      <c r="CW240"/>
      <c r="CX240"/>
      <c r="CY240"/>
      <c r="CZ240"/>
      <c r="DA240"/>
      <c r="DB240"/>
      <c r="DC240"/>
      <c r="DD240"/>
      <c r="DE240"/>
      <c r="DF240"/>
      <c r="DG240"/>
      <c r="DH240"/>
      <c r="DI240"/>
      <c r="DJ240"/>
      <c r="DK240"/>
      <c r="DL240"/>
      <c r="DM240"/>
      <c r="DN240"/>
      <c r="DO240"/>
      <c r="DP240"/>
      <c r="DQ240"/>
      <c r="DR240"/>
      <c r="DS240"/>
      <c r="DT240"/>
      <c r="DU240"/>
      <c r="DV240"/>
    </row>
    <row r="241" spans="1:126" x14ac:dyDescent="0.25">
      <c r="A241" t="s">
        <v>278</v>
      </c>
      <c r="B241" t="s">
        <v>285</v>
      </c>
      <c r="C241" s="33" t="s">
        <v>522</v>
      </c>
      <c r="D241" t="s">
        <v>340</v>
      </c>
      <c r="E241" s="1">
        <v>44000</v>
      </c>
      <c r="F241" s="1">
        <f t="shared" si="109"/>
        <v>1262.8</v>
      </c>
      <c r="G241" s="1">
        <v>828.67</v>
      </c>
      <c r="H241" s="1">
        <f t="shared" si="110"/>
        <v>1337.6</v>
      </c>
      <c r="I241" s="1">
        <v>1467.62</v>
      </c>
      <c r="J241" s="1">
        <v>6396.69</v>
      </c>
      <c r="K241" s="1">
        <f>E241-J241</f>
        <v>37603.31</v>
      </c>
      <c r="L241"/>
      <c r="M241"/>
      <c r="N241"/>
      <c r="O241"/>
      <c r="P241"/>
      <c r="Q241"/>
      <c r="R241"/>
      <c r="S241"/>
      <c r="T241"/>
      <c r="U241"/>
      <c r="V241"/>
      <c r="W241"/>
      <c r="X241"/>
      <c r="Y241"/>
      <c r="Z241"/>
      <c r="AA241"/>
      <c r="AB241"/>
      <c r="AC241"/>
      <c r="AD241"/>
      <c r="AE241"/>
      <c r="AF241"/>
      <c r="AG241"/>
      <c r="AH241"/>
      <c r="AI241"/>
      <c r="AJ241"/>
      <c r="AK241"/>
      <c r="AL241"/>
      <c r="AM241"/>
      <c r="AN241"/>
      <c r="AO241"/>
      <c r="AP241"/>
      <c r="AQ241"/>
      <c r="AR241"/>
      <c r="AS241"/>
      <c r="AT241"/>
      <c r="AU241"/>
      <c r="AV241"/>
      <c r="AW241"/>
      <c r="AX241"/>
      <c r="AY241"/>
      <c r="AZ241"/>
      <c r="BA241"/>
      <c r="BB241"/>
      <c r="BC241"/>
      <c r="BD241"/>
      <c r="BE241"/>
      <c r="BF241"/>
      <c r="BG241"/>
      <c r="BH241"/>
      <c r="BI241"/>
      <c r="BJ241"/>
      <c r="BK241"/>
      <c r="BL241"/>
      <c r="BM241"/>
      <c r="BN241"/>
      <c r="BO241"/>
      <c r="BP241"/>
      <c r="BQ241"/>
      <c r="BR241"/>
      <c r="BS241"/>
      <c r="BT241"/>
      <c r="BU241"/>
      <c r="BV241"/>
      <c r="BW241"/>
      <c r="BX241"/>
      <c r="BY241"/>
      <c r="BZ241"/>
      <c r="CA241"/>
      <c r="CB241"/>
      <c r="CC241"/>
      <c r="CD241"/>
      <c r="CE241"/>
      <c r="CF241"/>
      <c r="CG241"/>
      <c r="CH241"/>
      <c r="CI241"/>
      <c r="CJ241"/>
      <c r="CK241"/>
      <c r="CL241"/>
      <c r="CM241"/>
      <c r="CN241"/>
      <c r="CO241"/>
      <c r="CP241"/>
      <c r="CQ241"/>
      <c r="CR241"/>
      <c r="CS241"/>
      <c r="CT241"/>
      <c r="CU241"/>
      <c r="CV241"/>
      <c r="CW241"/>
      <c r="CX241"/>
      <c r="CY241"/>
      <c r="CZ241"/>
      <c r="DA241"/>
      <c r="DB241"/>
      <c r="DC241"/>
      <c r="DD241"/>
      <c r="DE241"/>
      <c r="DF241"/>
      <c r="DG241"/>
      <c r="DH241"/>
      <c r="DI241"/>
      <c r="DJ241"/>
      <c r="DK241"/>
      <c r="DL241"/>
      <c r="DM241"/>
      <c r="DN241"/>
      <c r="DO241"/>
      <c r="DP241"/>
      <c r="DQ241"/>
      <c r="DR241"/>
      <c r="DS241"/>
      <c r="DT241"/>
      <c r="DU241"/>
      <c r="DV241"/>
    </row>
    <row r="242" spans="1:126" x14ac:dyDescent="0.25">
      <c r="A242" s="3" t="s">
        <v>13</v>
      </c>
      <c r="B242" s="3">
        <v>4</v>
      </c>
      <c r="C242" s="35"/>
      <c r="D242" s="3"/>
      <c r="E242" s="4">
        <f t="shared" ref="E242:K242" si="111">SUM(E239:E241)+E238</f>
        <v>177000</v>
      </c>
      <c r="F242" s="4">
        <f t="shared" si="111"/>
        <v>5079.8999999999996</v>
      </c>
      <c r="G242" s="4">
        <f t="shared" si="111"/>
        <v>4569.82</v>
      </c>
      <c r="H242" s="4">
        <f t="shared" si="111"/>
        <v>5380.8</v>
      </c>
      <c r="I242" s="4">
        <f t="shared" si="111"/>
        <v>2759.29</v>
      </c>
      <c r="J242" s="4">
        <f t="shared" si="111"/>
        <v>22289.81</v>
      </c>
      <c r="K242" s="4">
        <f t="shared" si="111"/>
        <v>154710.19</v>
      </c>
    </row>
    <row r="244" spans="1:126" x14ac:dyDescent="0.25">
      <c r="A244" s="64" t="s">
        <v>496</v>
      </c>
      <c r="B244" s="64"/>
      <c r="C244" s="64"/>
      <c r="D244" s="64"/>
      <c r="E244" s="64"/>
      <c r="F244" s="64"/>
      <c r="G244" s="64"/>
      <c r="H244" s="64"/>
      <c r="I244" s="64"/>
      <c r="J244" s="64"/>
      <c r="K244" s="64"/>
    </row>
    <row r="245" spans="1:126" x14ac:dyDescent="0.25">
      <c r="A245" s="17" t="s">
        <v>425</v>
      </c>
      <c r="B245" s="17" t="s">
        <v>18</v>
      </c>
      <c r="C245" s="38" t="s">
        <v>522</v>
      </c>
      <c r="D245" s="22" t="s">
        <v>340</v>
      </c>
      <c r="E245" s="1">
        <v>120000</v>
      </c>
      <c r="F245" s="1">
        <f>E245*0.0287</f>
        <v>3444</v>
      </c>
      <c r="G245" s="1">
        <v>16809.87</v>
      </c>
      <c r="H245" s="1">
        <f>E245*0.0304</f>
        <v>3648</v>
      </c>
      <c r="I245" s="1">
        <v>25</v>
      </c>
      <c r="J245" s="1">
        <v>24096.87</v>
      </c>
      <c r="K245" s="1">
        <f>E245-J245</f>
        <v>95903.13</v>
      </c>
      <c r="L245"/>
      <c r="M245"/>
      <c r="N245"/>
      <c r="O245"/>
      <c r="P245"/>
      <c r="Q245"/>
      <c r="R245"/>
      <c r="S245"/>
      <c r="T245"/>
      <c r="U245"/>
      <c r="V245"/>
      <c r="W245"/>
      <c r="X245"/>
      <c r="Y245"/>
      <c r="Z245"/>
      <c r="AA245"/>
      <c r="AB245"/>
      <c r="AC245"/>
      <c r="AD245"/>
      <c r="AE245"/>
      <c r="AF245"/>
      <c r="AG245"/>
      <c r="AH245"/>
      <c r="AI245"/>
      <c r="AJ245"/>
      <c r="AK245"/>
      <c r="AL245"/>
      <c r="AM245"/>
      <c r="AN245"/>
      <c r="AO245"/>
      <c r="AP245"/>
      <c r="AQ245"/>
      <c r="AR245"/>
      <c r="AS245"/>
      <c r="AT245"/>
      <c r="AU245"/>
      <c r="AV245"/>
      <c r="AW245"/>
      <c r="AX245"/>
      <c r="AY245"/>
      <c r="AZ245"/>
      <c r="BA245"/>
      <c r="BB245"/>
      <c r="BC245"/>
      <c r="BD245"/>
      <c r="BE245"/>
      <c r="BF245"/>
      <c r="BG245"/>
      <c r="BH245"/>
      <c r="BI245"/>
      <c r="BJ245"/>
      <c r="BK245"/>
      <c r="BL245"/>
      <c r="BM245"/>
      <c r="BN245"/>
      <c r="BO245"/>
      <c r="BP245"/>
      <c r="BQ245"/>
      <c r="BR245"/>
      <c r="BS245"/>
      <c r="BT245"/>
      <c r="BU245"/>
      <c r="BV245"/>
      <c r="BW245"/>
      <c r="BX245"/>
      <c r="BY245"/>
      <c r="BZ245"/>
      <c r="CA245"/>
      <c r="CB245"/>
      <c r="CC245"/>
      <c r="CD245"/>
      <c r="CE245"/>
      <c r="CF245"/>
      <c r="CG245"/>
      <c r="CH245"/>
      <c r="CI245"/>
      <c r="CJ245"/>
      <c r="CK245"/>
      <c r="CL245"/>
      <c r="CM245"/>
      <c r="CN245"/>
      <c r="CO245"/>
      <c r="CP245"/>
      <c r="CQ245"/>
      <c r="CR245"/>
      <c r="CS245"/>
      <c r="CT245"/>
      <c r="CU245"/>
      <c r="CV245"/>
      <c r="CW245"/>
      <c r="CX245"/>
      <c r="CY245"/>
      <c r="CZ245"/>
      <c r="DA245"/>
      <c r="DB245"/>
      <c r="DC245"/>
      <c r="DD245"/>
      <c r="DE245"/>
      <c r="DF245"/>
      <c r="DG245"/>
      <c r="DH245"/>
      <c r="DI245"/>
      <c r="DJ245"/>
      <c r="DK245"/>
      <c r="DL245"/>
      <c r="DM245"/>
      <c r="DN245"/>
      <c r="DO245"/>
      <c r="DP245"/>
      <c r="DQ245"/>
      <c r="DR245"/>
      <c r="DS245"/>
      <c r="DT245"/>
      <c r="DU245"/>
      <c r="DV245"/>
    </row>
    <row r="246" spans="1:126" x14ac:dyDescent="0.25">
      <c r="A246" t="s">
        <v>299</v>
      </c>
      <c r="B246" t="s">
        <v>298</v>
      </c>
      <c r="C246" s="33" t="s">
        <v>522</v>
      </c>
      <c r="D246" t="s">
        <v>340</v>
      </c>
      <c r="E246" s="1">
        <v>40000</v>
      </c>
      <c r="F246" s="1">
        <f>E246*0.0287</f>
        <v>1148</v>
      </c>
      <c r="G246" s="1">
        <v>442.65</v>
      </c>
      <c r="H246" s="1">
        <f>E246*0.0304</f>
        <v>1216</v>
      </c>
      <c r="I246" s="1">
        <v>187</v>
      </c>
      <c r="J246" s="1">
        <f>F246+G246+H246+I246</f>
        <v>2993.65</v>
      </c>
      <c r="K246" s="1">
        <f>E246-J246</f>
        <v>37006.35</v>
      </c>
      <c r="L246"/>
      <c r="M246"/>
      <c r="N246"/>
      <c r="O246"/>
      <c r="P246"/>
      <c r="Q246"/>
      <c r="R246"/>
      <c r="S246"/>
      <c r="T246"/>
      <c r="U246"/>
      <c r="V246"/>
      <c r="W246"/>
      <c r="X246"/>
      <c r="Y246"/>
      <c r="Z246"/>
      <c r="AA246"/>
      <c r="AB246"/>
      <c r="AC246"/>
      <c r="AD246"/>
      <c r="AE246"/>
      <c r="AF246"/>
      <c r="AG246"/>
      <c r="AH246"/>
      <c r="AI246"/>
      <c r="AJ246"/>
      <c r="AK246"/>
      <c r="AL246"/>
      <c r="AM246"/>
      <c r="AN246"/>
      <c r="AO246"/>
      <c r="AP246"/>
      <c r="AQ246"/>
      <c r="AR246"/>
      <c r="AS246"/>
      <c r="AT246"/>
      <c r="AU246"/>
      <c r="AV246"/>
      <c r="AW246"/>
      <c r="AX246"/>
      <c r="AY246"/>
      <c r="AZ246"/>
      <c r="BA246"/>
      <c r="BB246"/>
      <c r="BC246"/>
      <c r="BD246"/>
      <c r="BE246"/>
      <c r="BF246"/>
      <c r="BG246"/>
      <c r="BH246"/>
      <c r="BI246"/>
      <c r="BJ246"/>
      <c r="BK246"/>
      <c r="BL246"/>
      <c r="BM246"/>
      <c r="BN246"/>
      <c r="BO246"/>
      <c r="BP246"/>
      <c r="BQ246"/>
      <c r="BR246"/>
      <c r="BS246"/>
      <c r="BT246"/>
      <c r="BU246"/>
      <c r="BV246"/>
      <c r="BW246"/>
      <c r="BX246"/>
      <c r="BY246"/>
      <c r="BZ246"/>
      <c r="CA246"/>
      <c r="CB246"/>
      <c r="CC246"/>
      <c r="CD246"/>
      <c r="CE246"/>
      <c r="CF246"/>
      <c r="CG246"/>
      <c r="CH246"/>
      <c r="CI246"/>
      <c r="CJ246"/>
      <c r="CK246"/>
      <c r="CL246"/>
      <c r="CM246"/>
      <c r="CN246"/>
      <c r="CO246"/>
      <c r="CP246"/>
      <c r="CQ246"/>
      <c r="CR246"/>
      <c r="CS246"/>
      <c r="CT246"/>
      <c r="CU246"/>
      <c r="CV246"/>
      <c r="CW246"/>
      <c r="CX246"/>
      <c r="CY246"/>
      <c r="CZ246"/>
      <c r="DA246"/>
      <c r="DB246"/>
      <c r="DC246"/>
      <c r="DD246"/>
      <c r="DE246"/>
      <c r="DF246"/>
      <c r="DG246"/>
      <c r="DH246"/>
      <c r="DI246"/>
      <c r="DJ246"/>
      <c r="DK246"/>
      <c r="DL246"/>
      <c r="DM246"/>
      <c r="DN246"/>
      <c r="DO246"/>
      <c r="DP246"/>
      <c r="DQ246"/>
      <c r="DR246"/>
      <c r="DS246"/>
      <c r="DT246"/>
      <c r="DU246"/>
      <c r="DV246"/>
    </row>
    <row r="247" spans="1:126" x14ac:dyDescent="0.25">
      <c r="A247" s="17" t="s">
        <v>438</v>
      </c>
      <c r="B247" s="17" t="s">
        <v>63</v>
      </c>
      <c r="C247" s="38" t="s">
        <v>523</v>
      </c>
      <c r="D247" s="20" t="s">
        <v>340</v>
      </c>
      <c r="E247" s="1">
        <v>50000</v>
      </c>
      <c r="F247" s="1">
        <f>E247*0.0287</f>
        <v>1435</v>
      </c>
      <c r="G247" s="1">
        <v>1854</v>
      </c>
      <c r="H247" s="1">
        <f>E247*0.0304</f>
        <v>1520</v>
      </c>
      <c r="I247" s="1">
        <v>25</v>
      </c>
      <c r="J247" s="1">
        <f>+F247+G247+H247+I247</f>
        <v>4834</v>
      </c>
      <c r="K247" s="1">
        <f>+E247-J247</f>
        <v>45166</v>
      </c>
    </row>
    <row r="248" spans="1:126" x14ac:dyDescent="0.25">
      <c r="A248" t="s">
        <v>297</v>
      </c>
      <c r="B248" t="s">
        <v>20</v>
      </c>
      <c r="C248" s="33" t="s">
        <v>522</v>
      </c>
      <c r="D248" t="s">
        <v>340</v>
      </c>
      <c r="E248" s="1">
        <v>41000</v>
      </c>
      <c r="F248" s="1">
        <f>E248*0.0287</f>
        <v>1176.7</v>
      </c>
      <c r="G248" s="1">
        <v>583.79</v>
      </c>
      <c r="H248" s="1">
        <f>E248*0.0304</f>
        <v>1246.4000000000001</v>
      </c>
      <c r="I248" s="1">
        <v>277.5</v>
      </c>
      <c r="J248" s="1">
        <f>F248+G248+H248+I248</f>
        <v>3284.39</v>
      </c>
      <c r="K248" s="1">
        <f>E248-J248</f>
        <v>37715.61</v>
      </c>
      <c r="L248"/>
      <c r="M248"/>
      <c r="N248"/>
      <c r="O248"/>
      <c r="P248"/>
      <c r="Q248"/>
      <c r="R248"/>
      <c r="S248"/>
      <c r="T248"/>
      <c r="U248"/>
      <c r="V248"/>
      <c r="W248"/>
      <c r="X248"/>
      <c r="Y248"/>
      <c r="Z248"/>
      <c r="AA248"/>
      <c r="AB248"/>
      <c r="AC248"/>
      <c r="AD248"/>
      <c r="AE248"/>
      <c r="AF248"/>
      <c r="AG248"/>
      <c r="AH248"/>
      <c r="AI248"/>
      <c r="AJ248"/>
      <c r="AK248"/>
      <c r="AL248"/>
      <c r="AM248"/>
      <c r="AN248"/>
      <c r="AO248"/>
      <c r="AP248"/>
      <c r="AQ248"/>
      <c r="AR248"/>
      <c r="AS248"/>
      <c r="AT248"/>
      <c r="AU248"/>
      <c r="AV248"/>
      <c r="AW248"/>
      <c r="AX248"/>
      <c r="AY248"/>
      <c r="AZ248"/>
      <c r="BA248"/>
      <c r="BB248"/>
      <c r="BC248"/>
      <c r="BD248"/>
      <c r="BE248"/>
      <c r="BF248"/>
      <c r="BG248"/>
      <c r="BH248"/>
      <c r="BI248"/>
      <c r="BJ248"/>
      <c r="BK248"/>
      <c r="BL248"/>
      <c r="BM248"/>
      <c r="BN248"/>
      <c r="BO248"/>
      <c r="BP248"/>
      <c r="BQ248"/>
      <c r="BR248"/>
      <c r="BS248"/>
      <c r="BT248"/>
      <c r="BU248"/>
      <c r="BV248"/>
      <c r="BW248"/>
      <c r="BX248"/>
      <c r="BY248"/>
      <c r="BZ248"/>
      <c r="CA248"/>
      <c r="CB248"/>
      <c r="CC248"/>
      <c r="CD248"/>
      <c r="CE248"/>
      <c r="CF248"/>
      <c r="CG248"/>
      <c r="CH248"/>
      <c r="CI248"/>
      <c r="CJ248"/>
      <c r="CK248"/>
      <c r="CL248"/>
      <c r="CM248"/>
      <c r="CN248"/>
      <c r="CO248"/>
      <c r="CP248"/>
      <c r="CQ248"/>
      <c r="CR248"/>
      <c r="CS248"/>
      <c r="CT248"/>
      <c r="CU248"/>
      <c r="CV248"/>
      <c r="CW248"/>
      <c r="CX248"/>
      <c r="CY248"/>
      <c r="CZ248"/>
      <c r="DA248"/>
      <c r="DB248"/>
      <c r="DC248"/>
      <c r="DD248"/>
      <c r="DE248"/>
      <c r="DF248"/>
      <c r="DG248"/>
      <c r="DH248"/>
      <c r="DI248"/>
      <c r="DJ248"/>
      <c r="DK248"/>
      <c r="DL248"/>
      <c r="DM248"/>
      <c r="DN248"/>
      <c r="DO248"/>
      <c r="DP248"/>
      <c r="DQ248"/>
      <c r="DR248"/>
      <c r="DS248"/>
      <c r="DT248"/>
      <c r="DU248"/>
      <c r="DV248"/>
    </row>
    <row r="249" spans="1:126" x14ac:dyDescent="0.25">
      <c r="A249" s="3" t="s">
        <v>13</v>
      </c>
      <c r="B249" s="3">
        <v>4</v>
      </c>
      <c r="C249" s="35"/>
      <c r="D249" s="3"/>
      <c r="E249" s="4">
        <f>SUM(E245:E248)</f>
        <v>251000</v>
      </c>
      <c r="F249" s="4">
        <f t="shared" ref="F249:K249" si="112">SUM(F245:F248)</f>
        <v>7203.7</v>
      </c>
      <c r="G249" s="4">
        <f t="shared" si="112"/>
        <v>19690.310000000001</v>
      </c>
      <c r="H249" s="4">
        <f t="shared" si="112"/>
        <v>7630.4</v>
      </c>
      <c r="I249" s="4">
        <f t="shared" si="112"/>
        <v>514.5</v>
      </c>
      <c r="J249" s="4">
        <f t="shared" si="112"/>
        <v>35208.910000000003</v>
      </c>
      <c r="K249" s="4">
        <f t="shared" si="112"/>
        <v>215791.09</v>
      </c>
    </row>
    <row r="251" spans="1:126" x14ac:dyDescent="0.25">
      <c r="A251" s="64" t="s">
        <v>66</v>
      </c>
      <c r="B251" s="64"/>
      <c r="C251" s="64"/>
      <c r="D251" s="64"/>
      <c r="E251" s="64"/>
      <c r="F251" s="64"/>
      <c r="G251" s="64"/>
      <c r="H251" s="64"/>
      <c r="I251" s="64"/>
      <c r="J251" s="64"/>
      <c r="K251" s="64"/>
    </row>
    <row r="252" spans="1:126" x14ac:dyDescent="0.25">
      <c r="A252" t="s">
        <v>62</v>
      </c>
      <c r="B252" t="s">
        <v>63</v>
      </c>
      <c r="C252" s="33" t="s">
        <v>522</v>
      </c>
      <c r="D252" t="s">
        <v>340</v>
      </c>
      <c r="E252" s="1">
        <v>50000</v>
      </c>
      <c r="F252" s="1">
        <f>E252*0.0287</f>
        <v>1435</v>
      </c>
      <c r="G252" s="1">
        <v>1854</v>
      </c>
      <c r="H252" s="1">
        <f>E252*0.0304</f>
        <v>1520</v>
      </c>
      <c r="I252" s="1">
        <v>295</v>
      </c>
      <c r="J252" s="1">
        <f>F252+G252+H252+I252</f>
        <v>5104</v>
      </c>
      <c r="K252" s="1">
        <f>E252-J252</f>
        <v>44896</v>
      </c>
    </row>
    <row r="253" spans="1:126" s="2" customFormat="1" x14ac:dyDescent="0.25">
      <c r="A253" t="s">
        <v>67</v>
      </c>
      <c r="B253" t="s">
        <v>65</v>
      </c>
      <c r="C253" s="33" t="s">
        <v>522</v>
      </c>
      <c r="D253" t="s">
        <v>337</v>
      </c>
      <c r="E253" s="1">
        <v>36500</v>
      </c>
      <c r="F253" s="1">
        <f>E253*0.0287</f>
        <v>1047.55</v>
      </c>
      <c r="G253" s="1">
        <v>0</v>
      </c>
      <c r="H253" s="1">
        <f>E253*0.0304</f>
        <v>1109.5999999999999</v>
      </c>
      <c r="I253" s="1">
        <v>125</v>
      </c>
      <c r="J253" s="1">
        <f>F253+G253+H253+I253</f>
        <v>2282.15</v>
      </c>
      <c r="K253" s="1">
        <f>E253-J253</f>
        <v>34217.85</v>
      </c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  <c r="AB253" s="6"/>
      <c r="AC253" s="6"/>
      <c r="AD253" s="6"/>
      <c r="AE253" s="6"/>
      <c r="AF253" s="6"/>
      <c r="AG253" s="6"/>
      <c r="AH253" s="6"/>
      <c r="AI253" s="6"/>
      <c r="AJ253" s="6"/>
      <c r="AK253" s="6"/>
      <c r="AL253" s="6"/>
      <c r="AM253" s="6"/>
      <c r="AN253" s="6"/>
      <c r="AO253" s="6"/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  <c r="BD253" s="6"/>
      <c r="BE253" s="6"/>
      <c r="BF253" s="6"/>
      <c r="BG253" s="6"/>
      <c r="BH253" s="6"/>
      <c r="BI253" s="6"/>
      <c r="BJ253" s="6"/>
      <c r="BK253" s="6"/>
      <c r="BL253" s="6"/>
      <c r="BM253" s="6"/>
      <c r="BN253" s="6"/>
      <c r="BO253" s="6"/>
      <c r="BP253" s="6"/>
      <c r="BQ253" s="6"/>
      <c r="BR253" s="6"/>
      <c r="BS253" s="6"/>
      <c r="BT253" s="6"/>
      <c r="BU253" s="6"/>
      <c r="BV253" s="6"/>
      <c r="BW253" s="6"/>
      <c r="BX253" s="6"/>
      <c r="BY253" s="6"/>
      <c r="BZ253" s="6"/>
      <c r="CA253" s="6"/>
      <c r="CB253" s="6"/>
      <c r="CC253" s="6"/>
      <c r="CD253" s="6"/>
      <c r="CE253" s="6"/>
      <c r="CF253" s="6"/>
      <c r="CG253" s="6"/>
      <c r="CH253" s="6"/>
      <c r="CI253" s="6"/>
      <c r="CJ253" s="6"/>
      <c r="CK253" s="6"/>
      <c r="CL253" s="6"/>
      <c r="CM253" s="6"/>
      <c r="CN253" s="6"/>
      <c r="CO253" s="6"/>
      <c r="CP253" s="6"/>
      <c r="CQ253" s="6"/>
      <c r="CR253" s="6"/>
      <c r="CS253" s="6"/>
      <c r="CT253" s="6"/>
      <c r="CU253" s="6"/>
      <c r="CV253" s="6"/>
      <c r="CW253" s="6"/>
      <c r="CX253" s="6"/>
      <c r="CY253" s="6"/>
      <c r="CZ253" s="6"/>
      <c r="DA253" s="6"/>
      <c r="DB253" s="6"/>
      <c r="DC253" s="6"/>
      <c r="DD253" s="6"/>
      <c r="DE253" s="6"/>
      <c r="DF253" s="6"/>
      <c r="DG253" s="6"/>
      <c r="DH253" s="6"/>
      <c r="DI253" s="6"/>
      <c r="DJ253" s="6"/>
      <c r="DK253" s="6"/>
      <c r="DL253" s="6"/>
      <c r="DM253" s="6"/>
      <c r="DN253" s="6"/>
      <c r="DO253" s="6"/>
      <c r="DP253" s="6"/>
      <c r="DQ253" s="6"/>
      <c r="DR253" s="6"/>
      <c r="DS253" s="6"/>
      <c r="DT253" s="6"/>
      <c r="DU253" s="6"/>
      <c r="DV253" s="6"/>
    </row>
    <row r="254" spans="1:126" x14ac:dyDescent="0.25">
      <c r="A254" s="3" t="s">
        <v>13</v>
      </c>
      <c r="B254" s="3">
        <v>2</v>
      </c>
      <c r="C254" s="35"/>
      <c r="D254" s="3"/>
      <c r="E254" s="4">
        <f>SUM(E252:E253)</f>
        <v>86500</v>
      </c>
      <c r="F254" s="4">
        <f t="shared" ref="F254:K254" si="113">SUM(F252:F253)</f>
        <v>2482.5500000000002</v>
      </c>
      <c r="G254" s="4">
        <f t="shared" si="113"/>
        <v>1854</v>
      </c>
      <c r="H254" s="4">
        <f t="shared" si="113"/>
        <v>2629.6</v>
      </c>
      <c r="I254" s="4">
        <f t="shared" si="113"/>
        <v>420</v>
      </c>
      <c r="J254" s="4">
        <f t="shared" si="113"/>
        <v>7386.15</v>
      </c>
      <c r="K254" s="4">
        <f t="shared" si="113"/>
        <v>79113.850000000006</v>
      </c>
    </row>
    <row r="256" spans="1:126" s="2" customFormat="1" x14ac:dyDescent="0.25">
      <c r="A256" s="64" t="s">
        <v>497</v>
      </c>
      <c r="B256" s="64"/>
      <c r="C256" s="64"/>
      <c r="D256" s="64"/>
      <c r="E256" s="64"/>
      <c r="F256" s="64"/>
      <c r="G256" s="64"/>
      <c r="H256" s="64"/>
      <c r="I256" s="64"/>
      <c r="J256" s="64"/>
      <c r="K256" s="64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  <c r="AB256" s="6"/>
      <c r="AC256" s="6"/>
      <c r="AD256" s="6"/>
      <c r="AE256" s="6"/>
      <c r="AF256" s="6"/>
      <c r="AG256" s="6"/>
      <c r="AH256" s="6"/>
      <c r="AI256" s="6"/>
      <c r="AJ256" s="6"/>
      <c r="AK256" s="6"/>
      <c r="AL256" s="6"/>
      <c r="AM256" s="6"/>
      <c r="AN256" s="6"/>
      <c r="AO256" s="6"/>
      <c r="AP256" s="6"/>
      <c r="AQ256" s="6"/>
      <c r="AR256" s="6"/>
      <c r="AS256" s="6"/>
      <c r="AT256" s="6"/>
      <c r="AU256" s="6"/>
      <c r="AV256" s="6"/>
      <c r="AW256" s="6"/>
      <c r="AX256" s="6"/>
      <c r="AY256" s="6"/>
      <c r="AZ256" s="6"/>
      <c r="BA256" s="6"/>
      <c r="BB256" s="6"/>
      <c r="BC256" s="6"/>
      <c r="BD256" s="6"/>
      <c r="BE256" s="6"/>
      <c r="BF256" s="6"/>
      <c r="BG256" s="6"/>
      <c r="BH256" s="6"/>
      <c r="BI256" s="6"/>
      <c r="BJ256" s="6"/>
      <c r="BK256" s="6"/>
      <c r="BL256" s="6"/>
      <c r="BM256" s="6"/>
      <c r="BN256" s="6"/>
      <c r="BO256" s="6"/>
      <c r="BP256" s="6"/>
      <c r="BQ256" s="6"/>
      <c r="BR256" s="6"/>
      <c r="BS256" s="6"/>
      <c r="BT256" s="6"/>
      <c r="BU256" s="6"/>
      <c r="BV256" s="6"/>
      <c r="BW256" s="6"/>
      <c r="BX256" s="6"/>
      <c r="BY256" s="6"/>
      <c r="BZ256" s="6"/>
      <c r="CA256" s="6"/>
      <c r="CB256" s="6"/>
      <c r="CC256" s="6"/>
      <c r="CD256" s="6"/>
      <c r="CE256" s="6"/>
      <c r="CF256" s="6"/>
      <c r="CG256" s="6"/>
      <c r="CH256" s="6"/>
      <c r="CI256" s="6"/>
      <c r="CJ256" s="6"/>
      <c r="CK256" s="6"/>
      <c r="CL256" s="6"/>
      <c r="CM256" s="6"/>
      <c r="CN256" s="6"/>
      <c r="CO256" s="6"/>
      <c r="CP256" s="6"/>
      <c r="CQ256" s="6"/>
      <c r="CR256" s="6"/>
      <c r="CS256" s="6"/>
      <c r="CT256" s="6"/>
      <c r="CU256" s="6"/>
      <c r="CV256" s="6"/>
      <c r="CW256" s="6"/>
      <c r="CX256" s="6"/>
      <c r="CY256" s="6"/>
      <c r="CZ256" s="6"/>
      <c r="DA256" s="6"/>
      <c r="DB256" s="6"/>
      <c r="DC256" s="6"/>
      <c r="DD256" s="6"/>
      <c r="DE256" s="6"/>
      <c r="DF256" s="6"/>
      <c r="DG256" s="6"/>
      <c r="DH256" s="6"/>
      <c r="DI256" s="6"/>
      <c r="DJ256" s="6"/>
      <c r="DK256" s="6"/>
      <c r="DL256" s="6"/>
      <c r="DM256" s="6"/>
      <c r="DN256" s="6"/>
      <c r="DO256" s="6"/>
      <c r="DP256" s="6"/>
      <c r="DQ256" s="6"/>
      <c r="DR256" s="6"/>
      <c r="DS256" s="6"/>
      <c r="DT256" s="6"/>
      <c r="DU256" s="6"/>
      <c r="DV256" s="6"/>
    </row>
    <row r="257" spans="1:126" s="14" customFormat="1" x14ac:dyDescent="0.25">
      <c r="A257" s="17" t="s">
        <v>415</v>
      </c>
      <c r="B257" s="17" t="s">
        <v>414</v>
      </c>
      <c r="C257" s="38" t="s">
        <v>522</v>
      </c>
      <c r="D257" s="19" t="s">
        <v>340</v>
      </c>
      <c r="E257" s="1">
        <v>77000</v>
      </c>
      <c r="F257" s="1">
        <f>E257*0.0287</f>
        <v>2209.9</v>
      </c>
      <c r="G257" s="1">
        <v>6695.19</v>
      </c>
      <c r="H257" s="1">
        <f>E257*0.0304</f>
        <v>2340.8000000000002</v>
      </c>
      <c r="I257" s="1">
        <v>25</v>
      </c>
      <c r="J257" s="1">
        <f>+F257+G257+H257+I257</f>
        <v>11270.89</v>
      </c>
      <c r="K257" s="1">
        <f>+E257-J257</f>
        <v>65729.11</v>
      </c>
    </row>
    <row r="258" spans="1:126" x14ac:dyDescent="0.25">
      <c r="A258" s="3" t="s">
        <v>13</v>
      </c>
      <c r="B258" s="3">
        <v>1</v>
      </c>
      <c r="C258" s="35"/>
      <c r="D258" s="3"/>
      <c r="E258" s="4">
        <f>SUM(E257)</f>
        <v>77000</v>
      </c>
      <c r="F258" s="4">
        <f t="shared" ref="F258:K258" si="114">SUM(F257)</f>
        <v>2209.9</v>
      </c>
      <c r="G258" s="4">
        <f t="shared" si="114"/>
        <v>6695.19</v>
      </c>
      <c r="H258" s="4">
        <f t="shared" si="114"/>
        <v>2340.8000000000002</v>
      </c>
      <c r="I258" s="4">
        <f t="shared" si="114"/>
        <v>25</v>
      </c>
      <c r="J258" s="4">
        <f t="shared" si="114"/>
        <v>11270.89</v>
      </c>
      <c r="K258" s="4">
        <f t="shared" si="114"/>
        <v>65729.11</v>
      </c>
    </row>
    <row r="260" spans="1:126" x14ac:dyDescent="0.25">
      <c r="A260" s="64" t="s">
        <v>498</v>
      </c>
      <c r="B260" s="64"/>
      <c r="C260" s="64"/>
      <c r="D260" s="64"/>
      <c r="E260" s="64"/>
      <c r="F260" s="64"/>
      <c r="G260" s="64"/>
      <c r="H260" s="64"/>
      <c r="I260" s="64"/>
      <c r="J260" s="64"/>
      <c r="K260" s="64"/>
    </row>
    <row r="261" spans="1:126" x14ac:dyDescent="0.25">
      <c r="A261" t="s">
        <v>60</v>
      </c>
      <c r="B261" t="s">
        <v>61</v>
      </c>
      <c r="C261" s="33" t="s">
        <v>522</v>
      </c>
      <c r="D261" t="s">
        <v>337</v>
      </c>
      <c r="E261" s="1">
        <v>57000</v>
      </c>
      <c r="F261" s="1">
        <f>E261*0.0287</f>
        <v>1635.9</v>
      </c>
      <c r="G261" s="1">
        <v>2684.11</v>
      </c>
      <c r="H261" s="1">
        <f>E261*0.0304</f>
        <v>1732.8</v>
      </c>
      <c r="I261" s="1">
        <v>1687.62</v>
      </c>
      <c r="J261" s="1">
        <f>F261+G261+H261+I261</f>
        <v>7740.43</v>
      </c>
      <c r="K261" s="1">
        <f>E261-J261</f>
        <v>49259.57</v>
      </c>
    </row>
    <row r="262" spans="1:126" x14ac:dyDescent="0.25">
      <c r="A262" t="s">
        <v>64</v>
      </c>
      <c r="B262" t="s">
        <v>65</v>
      </c>
      <c r="C262" s="33" t="s">
        <v>523</v>
      </c>
      <c r="D262" t="s">
        <v>337</v>
      </c>
      <c r="E262" s="1">
        <v>57000</v>
      </c>
      <c r="F262" s="1">
        <f t="shared" ref="F262:F263" si="115">E262*0.0287</f>
        <v>1635.9</v>
      </c>
      <c r="G262" s="1">
        <v>0</v>
      </c>
      <c r="H262" s="1">
        <f t="shared" ref="H262:H263" si="116">E262*0.0304</f>
        <v>1732.8</v>
      </c>
      <c r="I262" s="1">
        <v>277.5</v>
      </c>
      <c r="J262" s="1">
        <v>6568.34</v>
      </c>
      <c r="K262" s="1">
        <f>E262-J262</f>
        <v>50431.66</v>
      </c>
    </row>
    <row r="263" spans="1:126" x14ac:dyDescent="0.25">
      <c r="A263" t="s">
        <v>401</v>
      </c>
      <c r="B263" s="11" t="s">
        <v>63</v>
      </c>
      <c r="C263" s="34" t="s">
        <v>523</v>
      </c>
      <c r="D263" s="16" t="s">
        <v>340</v>
      </c>
      <c r="E263" s="1">
        <v>35000</v>
      </c>
      <c r="F263" s="1">
        <f t="shared" si="115"/>
        <v>1004.5</v>
      </c>
      <c r="G263" s="1">
        <v>0</v>
      </c>
      <c r="H263" s="1">
        <f t="shared" si="116"/>
        <v>1064</v>
      </c>
      <c r="I263" s="1">
        <v>25</v>
      </c>
      <c r="J263" s="1">
        <f>+F263+G263+H263+I263</f>
        <v>2093.5</v>
      </c>
      <c r="K263" s="1">
        <f>+E263-J263</f>
        <v>32906.5</v>
      </c>
      <c r="M263"/>
      <c r="N263"/>
      <c r="O263"/>
      <c r="P263"/>
      <c r="Q263"/>
      <c r="R263"/>
      <c r="S263"/>
      <c r="T263"/>
      <c r="U263"/>
      <c r="V263"/>
      <c r="W263"/>
      <c r="X263"/>
      <c r="Y263"/>
      <c r="Z263"/>
      <c r="AA263"/>
      <c r="AB263"/>
      <c r="AC263"/>
      <c r="AD263"/>
      <c r="AE263"/>
      <c r="AF263"/>
      <c r="AG263"/>
      <c r="AH263"/>
      <c r="AI263"/>
      <c r="AJ263"/>
      <c r="AK263"/>
      <c r="AL263"/>
      <c r="AM263"/>
      <c r="AN263"/>
      <c r="AO263"/>
      <c r="AP263"/>
      <c r="AQ263"/>
      <c r="AR263"/>
      <c r="AS263"/>
      <c r="AT263"/>
      <c r="AU263"/>
      <c r="AV263"/>
      <c r="AW263"/>
      <c r="AX263"/>
      <c r="AY263"/>
      <c r="AZ263"/>
      <c r="BA263"/>
      <c r="BB263"/>
      <c r="BC263"/>
      <c r="BD263"/>
      <c r="BE263"/>
      <c r="BF263"/>
      <c r="BG263"/>
      <c r="BH263"/>
      <c r="BI263"/>
      <c r="BJ263"/>
      <c r="BK263"/>
      <c r="BL263"/>
      <c r="BM263"/>
      <c r="BN263"/>
      <c r="BO263"/>
      <c r="BP263"/>
      <c r="BQ263"/>
      <c r="BR263"/>
      <c r="BS263"/>
      <c r="BT263"/>
      <c r="BU263"/>
      <c r="BV263"/>
      <c r="BW263"/>
      <c r="BX263"/>
      <c r="BY263"/>
      <c r="BZ263"/>
      <c r="CA263"/>
      <c r="CB263"/>
      <c r="CC263"/>
      <c r="CD263"/>
      <c r="CE263"/>
      <c r="CF263"/>
      <c r="CG263"/>
      <c r="CH263"/>
      <c r="CI263"/>
      <c r="CJ263"/>
      <c r="CK263"/>
      <c r="CL263"/>
      <c r="CM263"/>
      <c r="CN263"/>
      <c r="CO263"/>
      <c r="CP263"/>
      <c r="CQ263"/>
      <c r="CR263"/>
      <c r="CS263"/>
      <c r="CT263"/>
      <c r="CU263"/>
      <c r="CV263"/>
      <c r="CW263"/>
      <c r="CX263"/>
      <c r="CY263"/>
      <c r="CZ263"/>
      <c r="DA263"/>
      <c r="DB263"/>
      <c r="DC263"/>
      <c r="DD263"/>
      <c r="DE263"/>
      <c r="DF263"/>
      <c r="DG263"/>
      <c r="DH263"/>
      <c r="DI263"/>
      <c r="DJ263"/>
      <c r="DK263"/>
      <c r="DL263"/>
      <c r="DM263"/>
      <c r="DN263"/>
      <c r="DO263"/>
      <c r="DP263"/>
      <c r="DQ263"/>
      <c r="DR263"/>
      <c r="DS263"/>
      <c r="DT263"/>
      <c r="DU263"/>
      <c r="DV263"/>
    </row>
    <row r="264" spans="1:126" x14ac:dyDescent="0.25">
      <c r="A264" s="17" t="s">
        <v>436</v>
      </c>
      <c r="B264" s="17" t="s">
        <v>437</v>
      </c>
      <c r="C264" s="38" t="s">
        <v>523</v>
      </c>
      <c r="D264" s="20" t="s">
        <v>340</v>
      </c>
      <c r="E264" s="1">
        <v>40000</v>
      </c>
      <c r="F264" s="1">
        <f>E264*0.0287</f>
        <v>1148</v>
      </c>
      <c r="G264" s="1">
        <v>442.65</v>
      </c>
      <c r="H264" s="1">
        <f>E264*0.0304</f>
        <v>1216</v>
      </c>
      <c r="I264" s="1">
        <v>187</v>
      </c>
      <c r="J264" s="1">
        <f>+F264+G264+H264+I264</f>
        <v>2993.65</v>
      </c>
      <c r="K264" s="1">
        <f>+E264-J264</f>
        <v>37006.35</v>
      </c>
      <c r="M264"/>
      <c r="N264"/>
      <c r="O264"/>
      <c r="P264"/>
      <c r="Q264"/>
      <c r="R264"/>
      <c r="S264"/>
      <c r="T264"/>
      <c r="U264"/>
      <c r="V264"/>
      <c r="W264"/>
      <c r="X264"/>
      <c r="Y264"/>
      <c r="Z264"/>
      <c r="AA264"/>
      <c r="AB264"/>
      <c r="AC264"/>
      <c r="AD264"/>
      <c r="AE264"/>
      <c r="AF264"/>
      <c r="AG264"/>
      <c r="AH264"/>
      <c r="AI264"/>
      <c r="AJ264"/>
      <c r="AK264"/>
      <c r="AL264"/>
      <c r="AM264"/>
      <c r="AN264"/>
      <c r="AO264"/>
      <c r="AP264"/>
      <c r="AQ264"/>
      <c r="AR264"/>
      <c r="AS264"/>
      <c r="AT264"/>
      <c r="AU264"/>
      <c r="AV264"/>
      <c r="AW264"/>
      <c r="AX264"/>
      <c r="AY264"/>
      <c r="AZ264"/>
      <c r="BA264"/>
      <c r="BB264"/>
      <c r="BC264"/>
      <c r="BD264"/>
      <c r="BE264"/>
      <c r="BF264"/>
      <c r="BG264"/>
      <c r="BH264"/>
      <c r="BI264"/>
      <c r="BJ264"/>
      <c r="BK264"/>
      <c r="BL264"/>
      <c r="BM264"/>
      <c r="BN264"/>
      <c r="BO264"/>
      <c r="BP264"/>
      <c r="BQ264"/>
      <c r="BR264"/>
      <c r="BS264"/>
      <c r="BT264"/>
      <c r="BU264"/>
      <c r="BV264"/>
      <c r="BW264"/>
      <c r="BX264"/>
      <c r="BY264"/>
      <c r="BZ264"/>
      <c r="CA264"/>
      <c r="CB264"/>
      <c r="CC264"/>
      <c r="CD264"/>
      <c r="CE264"/>
      <c r="CF264"/>
      <c r="CG264"/>
      <c r="CH264"/>
      <c r="CI264"/>
      <c r="CJ264"/>
      <c r="CK264"/>
      <c r="CL264"/>
      <c r="CM264"/>
      <c r="CN264"/>
      <c r="CO264"/>
      <c r="CP264"/>
      <c r="CQ264"/>
      <c r="CR264"/>
      <c r="CS264"/>
      <c r="CT264"/>
      <c r="CU264"/>
      <c r="CV264"/>
      <c r="CW264"/>
      <c r="CX264"/>
      <c r="CY264"/>
      <c r="CZ264"/>
      <c r="DA264"/>
      <c r="DB264"/>
      <c r="DC264"/>
      <c r="DD264"/>
      <c r="DE264"/>
      <c r="DF264"/>
      <c r="DG264"/>
      <c r="DH264"/>
      <c r="DI264"/>
      <c r="DJ264"/>
      <c r="DK264"/>
      <c r="DL264"/>
      <c r="DM264"/>
      <c r="DN264"/>
      <c r="DO264"/>
      <c r="DP264"/>
      <c r="DQ264"/>
      <c r="DR264"/>
      <c r="DS264"/>
      <c r="DT264"/>
      <c r="DU264"/>
      <c r="DV264"/>
    </row>
    <row r="265" spans="1:126" x14ac:dyDescent="0.25">
      <c r="A265" s="3" t="s">
        <v>13</v>
      </c>
      <c r="B265" s="3">
        <v>4</v>
      </c>
      <c r="C265" s="35"/>
      <c r="D265" s="3"/>
      <c r="E265" s="4">
        <f>SUM(E261:E264)</f>
        <v>189000</v>
      </c>
      <c r="F265" s="4">
        <f t="shared" ref="F265:K265" si="117">SUM(F261:F264)</f>
        <v>5424.3</v>
      </c>
      <c r="G265" s="4">
        <f t="shared" si="117"/>
        <v>3126.76</v>
      </c>
      <c r="H265" s="4">
        <f t="shared" si="117"/>
        <v>5745.6</v>
      </c>
      <c r="I265" s="4">
        <f t="shared" si="117"/>
        <v>2177.12</v>
      </c>
      <c r="J265" s="4">
        <f t="shared" si="117"/>
        <v>19395.919999999998</v>
      </c>
      <c r="K265" s="4">
        <f t="shared" si="117"/>
        <v>169604.08</v>
      </c>
    </row>
    <row r="267" spans="1:126" x14ac:dyDescent="0.25">
      <c r="A267" s="64" t="s">
        <v>499</v>
      </c>
      <c r="B267" s="64"/>
      <c r="C267" s="64"/>
      <c r="D267" s="64"/>
      <c r="E267" s="64"/>
      <c r="F267" s="64"/>
      <c r="G267" s="64"/>
      <c r="H267" s="64"/>
      <c r="I267" s="64"/>
      <c r="J267" s="64"/>
      <c r="K267" s="64"/>
    </row>
    <row r="268" spans="1:126" x14ac:dyDescent="0.25">
      <c r="A268" t="s">
        <v>38</v>
      </c>
      <c r="B268" t="s">
        <v>10</v>
      </c>
      <c r="C268" s="33" t="s">
        <v>523</v>
      </c>
      <c r="D268" t="s">
        <v>337</v>
      </c>
      <c r="E268" s="1">
        <v>34000</v>
      </c>
      <c r="F268" s="1">
        <f t="shared" ref="F268:F269" si="118">E268*0.0287</f>
        <v>975.8</v>
      </c>
      <c r="G268" s="1">
        <v>0</v>
      </c>
      <c r="H268" s="1">
        <f t="shared" ref="H268:H269" si="119">E268*0.0304</f>
        <v>1033.5999999999999</v>
      </c>
      <c r="I268" s="1">
        <v>75</v>
      </c>
      <c r="J268" s="1">
        <f>F268+G268+H268+I268</f>
        <v>2084.4</v>
      </c>
      <c r="K268" s="1">
        <f>E268-J268</f>
        <v>31915.599999999999</v>
      </c>
    </row>
    <row r="269" spans="1:126" x14ac:dyDescent="0.25">
      <c r="A269" t="s">
        <v>366</v>
      </c>
      <c r="B269" t="s">
        <v>24</v>
      </c>
      <c r="C269" s="33" t="s">
        <v>523</v>
      </c>
      <c r="D269" t="s">
        <v>340</v>
      </c>
      <c r="E269" s="1">
        <v>32000</v>
      </c>
      <c r="F269" s="1">
        <f t="shared" si="118"/>
        <v>918.4</v>
      </c>
      <c r="G269" s="1">
        <v>0</v>
      </c>
      <c r="H269" s="1">
        <f t="shared" si="119"/>
        <v>972.8</v>
      </c>
      <c r="I269" s="1">
        <v>1239</v>
      </c>
      <c r="J269" s="1">
        <v>3130</v>
      </c>
      <c r="K269" s="1">
        <v>28869.8</v>
      </c>
      <c r="L269"/>
      <c r="M269"/>
      <c r="N269"/>
      <c r="O269"/>
      <c r="P269"/>
      <c r="Q269"/>
      <c r="R269"/>
      <c r="S269"/>
      <c r="T269"/>
      <c r="U269"/>
      <c r="V269"/>
      <c r="W269"/>
      <c r="X269"/>
      <c r="Y269"/>
      <c r="Z269"/>
      <c r="AA269"/>
      <c r="AB269"/>
      <c r="AC269"/>
      <c r="AD269"/>
      <c r="AE269"/>
      <c r="AF269"/>
      <c r="AG269"/>
      <c r="AH269"/>
      <c r="AI269"/>
      <c r="AJ269"/>
      <c r="AK269"/>
      <c r="AL269"/>
      <c r="AM269"/>
      <c r="AN269"/>
      <c r="AO269"/>
      <c r="AP269"/>
      <c r="AQ269"/>
      <c r="AR269"/>
      <c r="AS269"/>
      <c r="AT269"/>
      <c r="AU269"/>
      <c r="AV269"/>
      <c r="AW269"/>
      <c r="AX269"/>
      <c r="AY269"/>
      <c r="AZ269"/>
      <c r="BA269"/>
      <c r="BB269"/>
      <c r="BC269"/>
      <c r="BD269"/>
      <c r="BE269"/>
      <c r="BF269"/>
      <c r="BG269"/>
      <c r="BH269"/>
      <c r="BI269"/>
      <c r="BJ269"/>
      <c r="BK269"/>
      <c r="BL269"/>
      <c r="BM269"/>
      <c r="BN269"/>
      <c r="BO269"/>
      <c r="BP269"/>
      <c r="BQ269"/>
      <c r="BR269"/>
      <c r="BS269"/>
      <c r="BT269"/>
      <c r="BU269"/>
      <c r="BV269"/>
      <c r="BW269"/>
      <c r="BX269"/>
      <c r="BY269"/>
      <c r="BZ269"/>
      <c r="CA269"/>
      <c r="CB269"/>
      <c r="CC269"/>
      <c r="CD269"/>
      <c r="CE269"/>
      <c r="CF269"/>
      <c r="CG269"/>
      <c r="CH269"/>
      <c r="CI269"/>
      <c r="CJ269"/>
      <c r="CK269"/>
      <c r="CL269"/>
      <c r="CM269"/>
      <c r="CN269"/>
      <c r="CO269"/>
      <c r="CP269"/>
      <c r="CQ269"/>
      <c r="CR269"/>
      <c r="CS269"/>
      <c r="CT269"/>
      <c r="CU269"/>
      <c r="CV269"/>
      <c r="CW269"/>
      <c r="CX269"/>
      <c r="CY269"/>
      <c r="CZ269"/>
      <c r="DA269"/>
      <c r="DB269"/>
      <c r="DC269"/>
      <c r="DD269"/>
      <c r="DE269"/>
      <c r="DF269"/>
      <c r="DG269"/>
      <c r="DH269"/>
      <c r="DI269"/>
      <c r="DJ269"/>
      <c r="DK269"/>
      <c r="DL269"/>
      <c r="DM269"/>
      <c r="DN269"/>
      <c r="DO269"/>
      <c r="DP269"/>
      <c r="DQ269"/>
      <c r="DR269"/>
      <c r="DS269"/>
      <c r="DT269"/>
      <c r="DU269"/>
      <c r="DV269"/>
    </row>
    <row r="270" spans="1:126" x14ac:dyDescent="0.25">
      <c r="A270" s="3" t="s">
        <v>13</v>
      </c>
      <c r="B270" s="3">
        <v>2</v>
      </c>
      <c r="C270" s="35"/>
      <c r="D270" s="3"/>
      <c r="E270" s="4">
        <f>SUM(E268:E269)</f>
        <v>66000</v>
      </c>
      <c r="F270" s="4">
        <f t="shared" ref="F270:K270" si="120">SUM(F268:F269)</f>
        <v>1894.2</v>
      </c>
      <c r="G270" s="4">
        <f t="shared" si="120"/>
        <v>0</v>
      </c>
      <c r="H270" s="4">
        <f t="shared" si="120"/>
        <v>2006.4</v>
      </c>
      <c r="I270" s="4">
        <f t="shared" si="120"/>
        <v>1314</v>
      </c>
      <c r="J270" s="4">
        <f t="shared" si="120"/>
        <v>5214.3999999999996</v>
      </c>
      <c r="K270" s="4">
        <f t="shared" si="120"/>
        <v>60785.4</v>
      </c>
    </row>
    <row r="272" spans="1:126" s="2" customFormat="1" x14ac:dyDescent="0.25">
      <c r="A272" s="64" t="s">
        <v>500</v>
      </c>
      <c r="B272" s="64"/>
      <c r="C272" s="64"/>
      <c r="D272" s="64"/>
      <c r="E272" s="64"/>
      <c r="F272" s="64"/>
      <c r="G272" s="64"/>
      <c r="H272" s="64"/>
      <c r="I272" s="64"/>
      <c r="J272" s="64"/>
      <c r="K272" s="64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  <c r="X272" s="6"/>
      <c r="Y272" s="6"/>
      <c r="Z272" s="6"/>
      <c r="AA272" s="6"/>
      <c r="AB272" s="6"/>
      <c r="AC272" s="6"/>
      <c r="AD272" s="6"/>
      <c r="AE272" s="6"/>
      <c r="AF272" s="6"/>
      <c r="AG272" s="6"/>
      <c r="AH272" s="6"/>
      <c r="AI272" s="6"/>
      <c r="AJ272" s="6"/>
      <c r="AK272" s="6"/>
      <c r="AL272" s="6"/>
      <c r="AM272" s="6"/>
      <c r="AN272" s="6"/>
      <c r="AO272" s="6"/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  <c r="BE272" s="6"/>
      <c r="BF272" s="6"/>
      <c r="BG272" s="6"/>
      <c r="BH272" s="6"/>
      <c r="BI272" s="6"/>
      <c r="BJ272" s="6"/>
      <c r="BK272" s="6"/>
      <c r="BL272" s="6"/>
      <c r="BM272" s="6"/>
      <c r="BN272" s="6"/>
      <c r="BO272" s="6"/>
      <c r="BP272" s="6"/>
      <c r="BQ272" s="6"/>
      <c r="BR272" s="6"/>
      <c r="BS272" s="6"/>
      <c r="BT272" s="6"/>
      <c r="BU272" s="6"/>
      <c r="BV272" s="6"/>
      <c r="BW272" s="6"/>
      <c r="BX272" s="6"/>
      <c r="BY272" s="6"/>
      <c r="BZ272" s="6"/>
      <c r="CA272" s="6"/>
      <c r="CB272" s="6"/>
      <c r="CC272" s="6"/>
      <c r="CD272" s="6"/>
      <c r="CE272" s="6"/>
      <c r="CF272" s="6"/>
      <c r="CG272" s="6"/>
      <c r="CH272" s="6"/>
      <c r="CI272" s="6"/>
      <c r="CJ272" s="6"/>
      <c r="CK272" s="6"/>
      <c r="CL272" s="6"/>
      <c r="CM272" s="6"/>
      <c r="CN272" s="6"/>
      <c r="CO272" s="6"/>
      <c r="CP272" s="6"/>
      <c r="CQ272" s="6"/>
      <c r="CR272" s="6"/>
      <c r="CS272" s="6"/>
      <c r="CT272" s="6"/>
      <c r="CU272" s="6"/>
      <c r="CV272" s="6"/>
      <c r="CW272" s="6"/>
      <c r="CX272" s="6"/>
      <c r="CY272" s="6"/>
      <c r="CZ272" s="6"/>
      <c r="DA272" s="6"/>
      <c r="DB272" s="6"/>
      <c r="DC272" s="6"/>
      <c r="DD272" s="6"/>
      <c r="DE272" s="6"/>
      <c r="DF272" s="6"/>
      <c r="DG272" s="6"/>
      <c r="DH272" s="6"/>
      <c r="DI272" s="6"/>
      <c r="DJ272" s="6"/>
      <c r="DK272" s="6"/>
      <c r="DL272" s="6"/>
      <c r="DM272" s="6"/>
      <c r="DN272" s="6"/>
      <c r="DO272" s="6"/>
      <c r="DP272" s="6"/>
      <c r="DQ272" s="6"/>
      <c r="DR272" s="6"/>
      <c r="DS272" s="6"/>
      <c r="DT272" s="6"/>
      <c r="DU272" s="6"/>
      <c r="DV272" s="6"/>
    </row>
    <row r="273" spans="1:126" s="2" customFormat="1" x14ac:dyDescent="0.25">
      <c r="A273" t="s">
        <v>49</v>
      </c>
      <c r="B273" t="s">
        <v>284</v>
      </c>
      <c r="C273" s="33" t="s">
        <v>523</v>
      </c>
      <c r="D273" t="s">
        <v>337</v>
      </c>
      <c r="E273" s="1">
        <v>51000</v>
      </c>
      <c r="F273" s="1">
        <f t="shared" ref="F273:F278" si="121">E273*0.0287</f>
        <v>1463.7</v>
      </c>
      <c r="G273" s="1">
        <v>1816.62</v>
      </c>
      <c r="H273" s="1">
        <f t="shared" ref="H273:H278" si="122">E273*0.0304</f>
        <v>1550.4</v>
      </c>
      <c r="I273" s="1">
        <v>1315.12</v>
      </c>
      <c r="J273" s="1">
        <f t="shared" ref="J273:J276" si="123">F273+G273+H273+I273</f>
        <v>6145.84</v>
      </c>
      <c r="K273" s="1">
        <f t="shared" ref="K273:K277" si="124">E273-J273</f>
        <v>44854.16</v>
      </c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  <c r="AB273" s="6"/>
      <c r="AC273" s="6"/>
      <c r="AD273" s="6"/>
      <c r="AE273" s="6"/>
      <c r="AF273" s="6"/>
      <c r="AG273" s="6"/>
      <c r="AH273" s="6"/>
      <c r="AI273" s="6"/>
      <c r="AJ273" s="6"/>
      <c r="AK273" s="6"/>
      <c r="AL273" s="6"/>
      <c r="AM273" s="6"/>
      <c r="AN273" s="6"/>
      <c r="AO273" s="6"/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  <c r="BE273" s="6"/>
      <c r="BF273" s="6"/>
      <c r="BG273" s="6"/>
      <c r="BH273" s="6"/>
      <c r="BI273" s="6"/>
      <c r="BJ273" s="6"/>
      <c r="BK273" s="6"/>
      <c r="BL273" s="6"/>
      <c r="BM273" s="6"/>
      <c r="BN273" s="6"/>
      <c r="BO273" s="6"/>
      <c r="BP273" s="6"/>
      <c r="BQ273" s="6"/>
      <c r="BR273" s="6"/>
      <c r="BS273" s="6"/>
      <c r="BT273" s="6"/>
      <c r="BU273" s="6"/>
      <c r="BV273" s="6"/>
      <c r="BW273" s="6"/>
      <c r="BX273" s="6"/>
      <c r="BY273" s="6"/>
      <c r="BZ273" s="6"/>
      <c r="CA273" s="6"/>
      <c r="CB273" s="6"/>
      <c r="CC273" s="6"/>
      <c r="CD273" s="6"/>
      <c r="CE273" s="6"/>
      <c r="CF273" s="6"/>
      <c r="CG273" s="6"/>
      <c r="CH273" s="6"/>
      <c r="CI273" s="6"/>
      <c r="CJ273" s="6"/>
      <c r="CK273" s="6"/>
      <c r="CL273" s="6"/>
      <c r="CM273" s="6"/>
      <c r="CN273" s="6"/>
      <c r="CO273" s="6"/>
      <c r="CP273" s="6"/>
      <c r="CQ273" s="6"/>
      <c r="CR273" s="6"/>
      <c r="CS273" s="6"/>
      <c r="CT273" s="6"/>
      <c r="CU273" s="6"/>
      <c r="CV273" s="6"/>
      <c r="CW273" s="6"/>
      <c r="CX273" s="6"/>
      <c r="CY273" s="6"/>
      <c r="CZ273" s="6"/>
      <c r="DA273" s="6"/>
      <c r="DB273" s="6"/>
      <c r="DC273" s="6"/>
      <c r="DD273" s="6"/>
      <c r="DE273" s="6"/>
      <c r="DF273" s="6"/>
      <c r="DG273" s="6"/>
      <c r="DH273" s="6"/>
      <c r="DI273" s="6"/>
      <c r="DJ273" s="6"/>
      <c r="DK273" s="6"/>
      <c r="DL273" s="6"/>
      <c r="DM273" s="6"/>
      <c r="DN273" s="6"/>
      <c r="DO273" s="6"/>
      <c r="DP273" s="6"/>
      <c r="DQ273" s="6"/>
      <c r="DR273" s="6"/>
      <c r="DS273" s="6"/>
      <c r="DT273" s="6"/>
      <c r="DU273" s="6"/>
      <c r="DV273" s="6"/>
    </row>
    <row r="274" spans="1:126" s="2" customFormat="1" x14ac:dyDescent="0.25">
      <c r="A274" t="s">
        <v>431</v>
      </c>
      <c r="B274" s="23" t="s">
        <v>44</v>
      </c>
      <c r="C274" s="33" t="s">
        <v>523</v>
      </c>
      <c r="D274" s="20" t="s">
        <v>340</v>
      </c>
      <c r="E274" s="1">
        <v>44000</v>
      </c>
      <c r="F274" s="1">
        <f>E274*0.0287</f>
        <v>1262.8</v>
      </c>
      <c r="G274" s="1">
        <v>0</v>
      </c>
      <c r="H274" s="1">
        <f>E274*0.0304</f>
        <v>1337.6</v>
      </c>
      <c r="I274" s="1">
        <v>25</v>
      </c>
      <c r="J274" s="1">
        <v>3802.59</v>
      </c>
      <c r="K274" s="1">
        <f>E274-J274</f>
        <v>40197.410000000003</v>
      </c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6"/>
      <c r="Y274" s="6"/>
      <c r="Z274" s="6"/>
      <c r="AA274" s="6"/>
      <c r="AB274" s="6"/>
      <c r="AC274" s="6"/>
      <c r="AD274" s="6"/>
      <c r="AE274" s="6"/>
      <c r="AF274" s="6"/>
      <c r="AG274" s="6"/>
      <c r="AH274" s="6"/>
      <c r="AI274" s="6"/>
      <c r="AJ274" s="6"/>
      <c r="AK274" s="6"/>
      <c r="AL274" s="6"/>
      <c r="AM274" s="6"/>
      <c r="AN274" s="6"/>
      <c r="AO274" s="6"/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  <c r="BE274" s="6"/>
      <c r="BF274" s="6"/>
      <c r="BG274" s="6"/>
      <c r="BH274" s="6"/>
      <c r="BI274" s="6"/>
      <c r="BJ274" s="6"/>
      <c r="BK274" s="6"/>
      <c r="BL274" s="6"/>
      <c r="BM274" s="6"/>
      <c r="BN274" s="6"/>
      <c r="BO274" s="6"/>
      <c r="BP274" s="6"/>
      <c r="BQ274" s="6"/>
      <c r="BR274" s="6"/>
      <c r="BS274" s="6"/>
      <c r="BT274" s="6"/>
      <c r="BU274" s="6"/>
      <c r="BV274" s="6"/>
      <c r="BW274" s="6"/>
      <c r="BX274" s="6"/>
      <c r="BY274" s="6"/>
      <c r="BZ274" s="6"/>
      <c r="CA274" s="6"/>
      <c r="CB274" s="6"/>
      <c r="CC274" s="6"/>
      <c r="CD274" s="6"/>
      <c r="CE274" s="6"/>
      <c r="CF274" s="6"/>
      <c r="CG274" s="6"/>
      <c r="CH274" s="6"/>
      <c r="CI274" s="6"/>
      <c r="CJ274" s="6"/>
      <c r="CK274" s="6"/>
      <c r="CL274" s="6"/>
      <c r="CM274" s="6"/>
      <c r="CN274" s="6"/>
      <c r="CO274" s="6"/>
      <c r="CP274" s="6"/>
      <c r="CQ274" s="6"/>
      <c r="CR274" s="6"/>
      <c r="CS274" s="6"/>
      <c r="CT274" s="6"/>
      <c r="CU274" s="6"/>
      <c r="CV274" s="6"/>
      <c r="CW274" s="6"/>
      <c r="CX274" s="6"/>
      <c r="CY274" s="6"/>
      <c r="CZ274" s="6"/>
      <c r="DA274" s="6"/>
      <c r="DB274" s="6"/>
      <c r="DC274" s="6"/>
      <c r="DD274" s="6"/>
      <c r="DE274" s="6"/>
      <c r="DF274" s="6"/>
      <c r="DG274" s="6"/>
      <c r="DH274" s="6"/>
      <c r="DI274" s="6"/>
      <c r="DJ274" s="6"/>
      <c r="DK274" s="6"/>
      <c r="DL274" s="6"/>
      <c r="DM274" s="6"/>
      <c r="DN274" s="6"/>
      <c r="DO274" s="6"/>
      <c r="DP274" s="6"/>
      <c r="DQ274" s="6"/>
      <c r="DR274" s="6"/>
      <c r="DS274" s="6"/>
      <c r="DT274" s="6"/>
      <c r="DU274" s="6"/>
      <c r="DV274" s="6"/>
    </row>
    <row r="275" spans="1:126" s="2" customFormat="1" x14ac:dyDescent="0.25">
      <c r="A275" t="s">
        <v>432</v>
      </c>
      <c r="B275" s="23" t="s">
        <v>44</v>
      </c>
      <c r="C275" s="33" t="s">
        <v>523</v>
      </c>
      <c r="D275" s="20" t="s">
        <v>340</v>
      </c>
      <c r="E275" s="1">
        <v>44000</v>
      </c>
      <c r="F275" s="1">
        <f>E275*0.0287</f>
        <v>1262.8</v>
      </c>
      <c r="G275" s="1">
        <v>0</v>
      </c>
      <c r="H275" s="1">
        <f>E275*0.0304</f>
        <v>1337.6</v>
      </c>
      <c r="I275" s="1">
        <v>187</v>
      </c>
      <c r="J275" s="1">
        <v>3794.59</v>
      </c>
      <c r="K275" s="1">
        <f>E275-J275</f>
        <v>40205.410000000003</v>
      </c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6"/>
      <c r="Y275" s="6"/>
      <c r="Z275" s="6"/>
      <c r="AA275" s="6"/>
      <c r="AB275" s="6"/>
      <c r="AC275" s="6"/>
      <c r="AD275" s="6"/>
      <c r="AE275" s="6"/>
      <c r="AF275" s="6"/>
      <c r="AG275" s="6"/>
      <c r="AH275" s="6"/>
      <c r="AI275" s="6"/>
      <c r="AJ275" s="6"/>
      <c r="AK275" s="6"/>
      <c r="AL275" s="6"/>
      <c r="AM275" s="6"/>
      <c r="AN275" s="6"/>
      <c r="AO275" s="6"/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  <c r="BE275" s="6"/>
      <c r="BF275" s="6"/>
      <c r="BG275" s="6"/>
      <c r="BH275" s="6"/>
      <c r="BI275" s="6"/>
      <c r="BJ275" s="6"/>
      <c r="BK275" s="6"/>
      <c r="BL275" s="6"/>
      <c r="BM275" s="6"/>
      <c r="BN275" s="6"/>
      <c r="BO275" s="6"/>
      <c r="BP275" s="6"/>
      <c r="BQ275" s="6"/>
      <c r="BR275" s="6"/>
      <c r="BS275" s="6"/>
      <c r="BT275" s="6"/>
      <c r="BU275" s="6"/>
      <c r="BV275" s="6"/>
      <c r="BW275" s="6"/>
      <c r="BX275" s="6"/>
      <c r="BY275" s="6"/>
      <c r="BZ275" s="6"/>
      <c r="CA275" s="6"/>
      <c r="CB275" s="6"/>
      <c r="CC275" s="6"/>
      <c r="CD275" s="6"/>
      <c r="CE275" s="6"/>
      <c r="CF275" s="6"/>
      <c r="CG275" s="6"/>
      <c r="CH275" s="6"/>
      <c r="CI275" s="6"/>
      <c r="CJ275" s="6"/>
      <c r="CK275" s="6"/>
      <c r="CL275" s="6"/>
      <c r="CM275" s="6"/>
      <c r="CN275" s="6"/>
      <c r="CO275" s="6"/>
      <c r="CP275" s="6"/>
      <c r="CQ275" s="6"/>
      <c r="CR275" s="6"/>
      <c r="CS275" s="6"/>
      <c r="CT275" s="6"/>
      <c r="CU275" s="6"/>
      <c r="CV275" s="6"/>
      <c r="CW275" s="6"/>
      <c r="CX275" s="6"/>
      <c r="CY275" s="6"/>
      <c r="CZ275" s="6"/>
      <c r="DA275" s="6"/>
      <c r="DB275" s="6"/>
      <c r="DC275" s="6"/>
      <c r="DD275" s="6"/>
      <c r="DE275" s="6"/>
      <c r="DF275" s="6"/>
      <c r="DG275" s="6"/>
      <c r="DH275" s="6"/>
      <c r="DI275" s="6"/>
      <c r="DJ275" s="6"/>
      <c r="DK275" s="6"/>
      <c r="DL275" s="6"/>
      <c r="DM275" s="6"/>
      <c r="DN275" s="6"/>
      <c r="DO275" s="6"/>
      <c r="DP275" s="6"/>
      <c r="DQ275" s="6"/>
      <c r="DR275" s="6"/>
      <c r="DS275" s="6"/>
      <c r="DT275" s="6"/>
      <c r="DU275" s="6"/>
      <c r="DV275" s="6"/>
    </row>
    <row r="276" spans="1:126" s="2" customFormat="1" x14ac:dyDescent="0.25">
      <c r="A276" t="s">
        <v>50</v>
      </c>
      <c r="B276" t="s">
        <v>42</v>
      </c>
      <c r="C276" s="33" t="s">
        <v>523</v>
      </c>
      <c r="D276" t="s">
        <v>337</v>
      </c>
      <c r="E276" s="1">
        <v>41000</v>
      </c>
      <c r="F276" s="1">
        <f t="shared" si="121"/>
        <v>1176.7</v>
      </c>
      <c r="G276" s="1">
        <v>583.79</v>
      </c>
      <c r="H276" s="1">
        <f t="shared" si="122"/>
        <v>1246.4000000000001</v>
      </c>
      <c r="I276" s="1">
        <v>25</v>
      </c>
      <c r="J276" s="1">
        <f t="shared" si="123"/>
        <v>3031.89</v>
      </c>
      <c r="K276" s="1">
        <f t="shared" si="124"/>
        <v>37968.11</v>
      </c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  <c r="X276" s="6"/>
      <c r="Y276" s="6"/>
      <c r="Z276" s="6"/>
      <c r="AA276" s="6"/>
      <c r="AB276" s="6"/>
      <c r="AC276" s="6"/>
      <c r="AD276" s="6"/>
      <c r="AE276" s="6"/>
      <c r="AF276" s="6"/>
      <c r="AG276" s="6"/>
      <c r="AH276" s="6"/>
      <c r="AI276" s="6"/>
      <c r="AJ276" s="6"/>
      <c r="AK276" s="6"/>
      <c r="AL276" s="6"/>
      <c r="AM276" s="6"/>
      <c r="AN276" s="6"/>
      <c r="AO276" s="6"/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  <c r="BE276" s="6"/>
      <c r="BF276" s="6"/>
      <c r="BG276" s="6"/>
      <c r="BH276" s="6"/>
      <c r="BI276" s="6"/>
      <c r="BJ276" s="6"/>
      <c r="BK276" s="6"/>
      <c r="BL276" s="6"/>
      <c r="BM276" s="6"/>
      <c r="BN276" s="6"/>
      <c r="BO276" s="6"/>
      <c r="BP276" s="6"/>
      <c r="BQ276" s="6"/>
      <c r="BR276" s="6"/>
      <c r="BS276" s="6"/>
      <c r="BT276" s="6"/>
      <c r="BU276" s="6"/>
      <c r="BV276" s="6"/>
      <c r="BW276" s="6"/>
      <c r="BX276" s="6"/>
      <c r="BY276" s="6"/>
      <c r="BZ276" s="6"/>
      <c r="CA276" s="6"/>
      <c r="CB276" s="6"/>
      <c r="CC276" s="6"/>
      <c r="CD276" s="6"/>
      <c r="CE276" s="6"/>
      <c r="CF276" s="6"/>
      <c r="CG276" s="6"/>
      <c r="CH276" s="6"/>
      <c r="CI276" s="6"/>
      <c r="CJ276" s="6"/>
      <c r="CK276" s="6"/>
      <c r="CL276" s="6"/>
      <c r="CM276" s="6"/>
      <c r="CN276" s="6"/>
      <c r="CO276" s="6"/>
      <c r="CP276" s="6"/>
      <c r="CQ276" s="6"/>
      <c r="CR276" s="6"/>
      <c r="CS276" s="6"/>
      <c r="CT276" s="6"/>
      <c r="CU276" s="6"/>
      <c r="CV276" s="6"/>
      <c r="CW276" s="6"/>
      <c r="CX276" s="6"/>
      <c r="CY276" s="6"/>
      <c r="CZ276" s="6"/>
      <c r="DA276" s="6"/>
      <c r="DB276" s="6"/>
      <c r="DC276" s="6"/>
      <c r="DD276" s="6"/>
      <c r="DE276" s="6"/>
      <c r="DF276" s="6"/>
      <c r="DG276" s="6"/>
      <c r="DH276" s="6"/>
      <c r="DI276" s="6"/>
      <c r="DJ276" s="6"/>
      <c r="DK276" s="6"/>
      <c r="DL276" s="6"/>
      <c r="DM276" s="6"/>
      <c r="DN276" s="6"/>
      <c r="DO276" s="6"/>
      <c r="DP276" s="6"/>
      <c r="DQ276" s="6"/>
      <c r="DR276" s="6"/>
      <c r="DS276" s="6"/>
      <c r="DT276" s="6"/>
      <c r="DU276" s="6"/>
      <c r="DV276" s="6"/>
    </row>
    <row r="277" spans="1:126" s="2" customFormat="1" x14ac:dyDescent="0.25">
      <c r="A277" t="s">
        <v>51</v>
      </c>
      <c r="B277" t="s">
        <v>42</v>
      </c>
      <c r="C277" s="33" t="s">
        <v>523</v>
      </c>
      <c r="D277" t="s">
        <v>340</v>
      </c>
      <c r="E277" s="1">
        <v>44000</v>
      </c>
      <c r="F277" s="1">
        <f t="shared" si="121"/>
        <v>1262.8</v>
      </c>
      <c r="G277" s="1">
        <v>583.79</v>
      </c>
      <c r="H277" s="1">
        <f t="shared" si="122"/>
        <v>1337.6</v>
      </c>
      <c r="I277" s="1">
        <v>195</v>
      </c>
      <c r="J277" s="1">
        <v>3802.59</v>
      </c>
      <c r="K277" s="1">
        <f t="shared" si="124"/>
        <v>40197.410000000003</v>
      </c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  <c r="X277" s="6"/>
      <c r="Y277" s="6"/>
      <c r="Z277" s="6"/>
      <c r="AA277" s="6"/>
      <c r="AB277" s="6"/>
      <c r="AC277" s="6"/>
      <c r="AD277" s="6"/>
      <c r="AE277" s="6"/>
      <c r="AF277" s="6"/>
      <c r="AG277" s="6"/>
      <c r="AH277" s="6"/>
      <c r="AI277" s="6"/>
      <c r="AJ277" s="6"/>
      <c r="AK277" s="6"/>
      <c r="AL277" s="6"/>
      <c r="AM277" s="6"/>
      <c r="AN277" s="6"/>
      <c r="AO277" s="6"/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  <c r="BE277" s="6"/>
      <c r="BF277" s="6"/>
      <c r="BG277" s="6"/>
      <c r="BH277" s="6"/>
      <c r="BI277" s="6"/>
      <c r="BJ277" s="6"/>
      <c r="BK277" s="6"/>
      <c r="BL277" s="6"/>
      <c r="BM277" s="6"/>
      <c r="BN277" s="6"/>
      <c r="BO277" s="6"/>
      <c r="BP277" s="6"/>
      <c r="BQ277" s="6"/>
      <c r="BR277" s="6"/>
      <c r="BS277" s="6"/>
      <c r="BT277" s="6"/>
      <c r="BU277" s="6"/>
      <c r="BV277" s="6"/>
      <c r="BW277" s="6"/>
      <c r="BX277" s="6"/>
      <c r="BY277" s="6"/>
      <c r="BZ277" s="6"/>
      <c r="CA277" s="6"/>
      <c r="CB277" s="6"/>
      <c r="CC277" s="6"/>
      <c r="CD277" s="6"/>
      <c r="CE277" s="6"/>
      <c r="CF277" s="6"/>
      <c r="CG277" s="6"/>
      <c r="CH277" s="6"/>
      <c r="CI277" s="6"/>
      <c r="CJ277" s="6"/>
      <c r="CK277" s="6"/>
      <c r="CL277" s="6"/>
      <c r="CM277" s="6"/>
      <c r="CN277" s="6"/>
      <c r="CO277" s="6"/>
      <c r="CP277" s="6"/>
      <c r="CQ277" s="6"/>
      <c r="CR277" s="6"/>
      <c r="CS277" s="6"/>
      <c r="CT277" s="6"/>
      <c r="CU277" s="6"/>
      <c r="CV277" s="6"/>
      <c r="CW277" s="6"/>
      <c r="CX277" s="6"/>
      <c r="CY277" s="6"/>
      <c r="CZ277" s="6"/>
      <c r="DA277" s="6"/>
      <c r="DB277" s="6"/>
      <c r="DC277" s="6"/>
      <c r="DD277" s="6"/>
      <c r="DE277" s="6"/>
      <c r="DF277" s="6"/>
      <c r="DG277" s="6"/>
      <c r="DH277" s="6"/>
      <c r="DI277" s="6"/>
      <c r="DJ277" s="6"/>
      <c r="DK277" s="6"/>
      <c r="DL277" s="6"/>
      <c r="DM277" s="6"/>
      <c r="DN277" s="6"/>
      <c r="DO277" s="6"/>
      <c r="DP277" s="6"/>
      <c r="DQ277" s="6"/>
      <c r="DR277" s="6"/>
      <c r="DS277" s="6"/>
      <c r="DT277" s="6"/>
      <c r="DU277" s="6"/>
      <c r="DV277" s="6"/>
    </row>
    <row r="278" spans="1:126" x14ac:dyDescent="0.25">
      <c r="A278" t="s">
        <v>315</v>
      </c>
      <c r="B278" t="s">
        <v>44</v>
      </c>
      <c r="C278" s="33" t="s">
        <v>523</v>
      </c>
      <c r="D278" t="s">
        <v>340</v>
      </c>
      <c r="E278" s="1">
        <v>44000</v>
      </c>
      <c r="F278" s="1">
        <f t="shared" si="121"/>
        <v>1262.8</v>
      </c>
      <c r="G278" s="1">
        <v>0</v>
      </c>
      <c r="H278" s="1">
        <f t="shared" si="122"/>
        <v>1337.6</v>
      </c>
      <c r="I278" s="1">
        <v>277.5</v>
      </c>
      <c r="J278" s="1">
        <v>4073.89</v>
      </c>
      <c r="K278" s="1">
        <f>E278-J278</f>
        <v>39926.11</v>
      </c>
      <c r="L278"/>
      <c r="M278"/>
      <c r="N278"/>
      <c r="O278"/>
      <c r="P278"/>
      <c r="Q278"/>
      <c r="R278"/>
      <c r="S278"/>
      <c r="T278"/>
      <c r="U278"/>
      <c r="V278"/>
      <c r="W278"/>
      <c r="X278"/>
      <c r="Y278"/>
      <c r="Z278"/>
      <c r="AA278"/>
      <c r="AB278"/>
      <c r="AC278"/>
      <c r="AD278"/>
      <c r="AE278"/>
      <c r="AF278"/>
      <c r="AG278"/>
      <c r="AH278"/>
      <c r="AI278"/>
      <c r="AJ278"/>
      <c r="AK278"/>
      <c r="AL278"/>
      <c r="AM278"/>
      <c r="AN278"/>
      <c r="AO278"/>
      <c r="AP278"/>
      <c r="AQ278"/>
      <c r="AR278"/>
      <c r="AS278"/>
      <c r="AT278"/>
      <c r="AU278"/>
      <c r="AV278"/>
      <c r="AW278"/>
      <c r="AX278"/>
      <c r="AY278"/>
      <c r="AZ278"/>
      <c r="BA278"/>
      <c r="BB278"/>
      <c r="BC278"/>
      <c r="BD278"/>
      <c r="BE278"/>
      <c r="BF278"/>
      <c r="BG278"/>
      <c r="BH278"/>
      <c r="BI278"/>
      <c r="BJ278"/>
      <c r="BK278"/>
      <c r="BL278"/>
      <c r="BM278"/>
      <c r="BN278"/>
      <c r="BO278"/>
      <c r="BP278"/>
      <c r="BQ278"/>
      <c r="BR278"/>
      <c r="BS278"/>
      <c r="BT278"/>
      <c r="BU278"/>
      <c r="BV278"/>
      <c r="BW278"/>
      <c r="BX278"/>
      <c r="BY278"/>
      <c r="BZ278"/>
      <c r="CA278"/>
      <c r="CB278"/>
      <c r="CC278"/>
      <c r="CD278"/>
      <c r="CE278"/>
      <c r="CF278"/>
      <c r="CG278"/>
      <c r="CH278"/>
      <c r="CI278"/>
      <c r="CJ278"/>
      <c r="CK278"/>
      <c r="CL278"/>
      <c r="CM278"/>
      <c r="CN278"/>
      <c r="CO278"/>
      <c r="CP278"/>
      <c r="CQ278"/>
      <c r="CR278"/>
      <c r="CS278"/>
      <c r="CT278"/>
      <c r="CU278"/>
      <c r="CV278"/>
      <c r="CW278"/>
      <c r="CX278"/>
      <c r="CY278"/>
      <c r="CZ278"/>
      <c r="DA278"/>
      <c r="DB278"/>
      <c r="DC278"/>
      <c r="DD278"/>
      <c r="DE278"/>
      <c r="DF278"/>
      <c r="DG278"/>
      <c r="DH278"/>
      <c r="DI278"/>
      <c r="DJ278"/>
      <c r="DK278"/>
      <c r="DL278"/>
      <c r="DM278"/>
      <c r="DN278"/>
      <c r="DO278"/>
      <c r="DP278"/>
      <c r="DQ278"/>
      <c r="DR278"/>
      <c r="DS278"/>
      <c r="DT278"/>
      <c r="DU278"/>
      <c r="DV278"/>
    </row>
    <row r="279" spans="1:126" x14ac:dyDescent="0.25">
      <c r="A279" s="3" t="s">
        <v>13</v>
      </c>
      <c r="B279" s="3">
        <v>6</v>
      </c>
      <c r="C279" s="35"/>
      <c r="D279" s="3"/>
      <c r="E279" s="4">
        <f>SUM(E273:E278)</f>
        <v>268000</v>
      </c>
      <c r="F279" s="4">
        <f t="shared" ref="F279:K279" si="125">SUM(F273:F278)</f>
        <v>7691.6</v>
      </c>
      <c r="G279" s="4">
        <f t="shared" si="125"/>
        <v>2984.2</v>
      </c>
      <c r="H279" s="4">
        <f t="shared" si="125"/>
        <v>8147.2</v>
      </c>
      <c r="I279" s="4">
        <f t="shared" si="125"/>
        <v>2024.62</v>
      </c>
      <c r="J279" s="4">
        <f t="shared" si="125"/>
        <v>24651.39</v>
      </c>
      <c r="K279" s="4">
        <f t="shared" si="125"/>
        <v>243348.61</v>
      </c>
    </row>
    <row r="281" spans="1:126" s="2" customFormat="1" x14ac:dyDescent="0.25">
      <c r="A281" s="64" t="s">
        <v>501</v>
      </c>
      <c r="B281" s="64"/>
      <c r="C281" s="64"/>
      <c r="D281" s="64"/>
      <c r="E281" s="64"/>
      <c r="F281" s="64"/>
      <c r="G281" s="64"/>
      <c r="H281" s="64"/>
      <c r="I281" s="64"/>
      <c r="J281" s="64"/>
      <c r="K281" s="64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  <c r="X281" s="6"/>
      <c r="Y281" s="6"/>
      <c r="Z281" s="6"/>
      <c r="AA281" s="6"/>
      <c r="AB281" s="6"/>
      <c r="AC281" s="6"/>
      <c r="AD281" s="6"/>
      <c r="AE281" s="6"/>
      <c r="AF281" s="6"/>
      <c r="AG281" s="6"/>
      <c r="AH281" s="6"/>
      <c r="AI281" s="6"/>
      <c r="AJ281" s="6"/>
      <c r="AK281" s="6"/>
      <c r="AL281" s="6"/>
      <c r="AM281" s="6"/>
      <c r="AN281" s="6"/>
      <c r="AO281" s="6"/>
      <c r="AP281" s="6"/>
      <c r="AQ281" s="6"/>
      <c r="AR281" s="6"/>
      <c r="AS281" s="6"/>
      <c r="AT281" s="6"/>
      <c r="AU281" s="6"/>
      <c r="AV281" s="6"/>
      <c r="AW281" s="6"/>
      <c r="AX281" s="6"/>
      <c r="AY281" s="6"/>
      <c r="AZ281" s="6"/>
      <c r="BA281" s="6"/>
      <c r="BB281" s="6"/>
      <c r="BC281" s="6"/>
      <c r="BD281" s="6"/>
      <c r="BE281" s="6"/>
      <c r="BF281" s="6"/>
      <c r="BG281" s="6"/>
      <c r="BH281" s="6"/>
      <c r="BI281" s="6"/>
      <c r="BJ281" s="6"/>
      <c r="BK281" s="6"/>
      <c r="BL281" s="6"/>
      <c r="BM281" s="6"/>
      <c r="BN281" s="6"/>
      <c r="BO281" s="6"/>
      <c r="BP281" s="6"/>
      <c r="BQ281" s="6"/>
      <c r="BR281" s="6"/>
      <c r="BS281" s="6"/>
      <c r="BT281" s="6"/>
      <c r="BU281" s="6"/>
      <c r="BV281" s="6"/>
      <c r="BW281" s="6"/>
      <c r="BX281" s="6"/>
      <c r="BY281" s="6"/>
      <c r="BZ281" s="6"/>
      <c r="CA281" s="6"/>
      <c r="CB281" s="6"/>
      <c r="CC281" s="6"/>
      <c r="CD281" s="6"/>
      <c r="CE281" s="6"/>
      <c r="CF281" s="6"/>
      <c r="CG281" s="6"/>
      <c r="CH281" s="6"/>
      <c r="CI281" s="6"/>
      <c r="CJ281" s="6"/>
      <c r="CK281" s="6"/>
      <c r="CL281" s="6"/>
      <c r="CM281" s="6"/>
      <c r="CN281" s="6"/>
      <c r="CO281" s="6"/>
      <c r="CP281" s="6"/>
      <c r="CQ281" s="6"/>
      <c r="CR281" s="6"/>
      <c r="CS281" s="6"/>
      <c r="CT281" s="6"/>
      <c r="CU281" s="6"/>
      <c r="CV281" s="6"/>
      <c r="CW281" s="6"/>
      <c r="CX281" s="6"/>
      <c r="CY281" s="6"/>
      <c r="CZ281" s="6"/>
      <c r="DA281" s="6"/>
      <c r="DB281" s="6"/>
      <c r="DC281" s="6"/>
      <c r="DD281" s="6"/>
      <c r="DE281" s="6"/>
      <c r="DF281" s="6"/>
      <c r="DG281" s="6"/>
      <c r="DH281" s="6"/>
      <c r="DI281" s="6"/>
      <c r="DJ281" s="6"/>
      <c r="DK281" s="6"/>
      <c r="DL281" s="6"/>
      <c r="DM281" s="6"/>
      <c r="DN281" s="6"/>
      <c r="DO281" s="6"/>
      <c r="DP281" s="6"/>
      <c r="DQ281" s="6"/>
      <c r="DR281" s="6"/>
      <c r="DS281" s="6"/>
      <c r="DT281" s="6"/>
      <c r="DU281" s="6"/>
      <c r="DV281" s="6"/>
    </row>
    <row r="282" spans="1:126" s="2" customFormat="1" x14ac:dyDescent="0.25">
      <c r="A282" s="54" t="s">
        <v>542</v>
      </c>
      <c r="B282" s="54" t="s">
        <v>306</v>
      </c>
      <c r="C282" s="58" t="s">
        <v>523</v>
      </c>
      <c r="D282" s="54" t="s">
        <v>541</v>
      </c>
      <c r="E282" s="60">
        <v>115000</v>
      </c>
      <c r="F282" s="60">
        <v>3300.5</v>
      </c>
      <c r="G282" s="60">
        <v>15038.68</v>
      </c>
      <c r="H282" s="60">
        <v>3496</v>
      </c>
      <c r="I282" s="60">
        <v>2657.74</v>
      </c>
      <c r="J282" s="60">
        <v>24492.92</v>
      </c>
      <c r="K282" s="60">
        <v>90507.08</v>
      </c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  <c r="X282" s="6"/>
      <c r="Y282" s="6"/>
      <c r="Z282" s="6"/>
      <c r="AA282" s="6"/>
      <c r="AB282" s="6"/>
      <c r="AC282" s="6"/>
      <c r="AD282" s="6"/>
      <c r="AE282" s="6"/>
      <c r="AF282" s="6"/>
      <c r="AG282" s="6"/>
      <c r="AH282" s="6"/>
      <c r="AI282" s="6"/>
      <c r="AJ282" s="6"/>
      <c r="AK282" s="6"/>
      <c r="AL282" s="6"/>
      <c r="AM282" s="6"/>
      <c r="AN282" s="6"/>
      <c r="AO282" s="6"/>
      <c r="AP282" s="6"/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  <c r="BD282" s="6"/>
      <c r="BE282" s="6"/>
      <c r="BF282" s="6"/>
      <c r="BG282" s="6"/>
      <c r="BH282" s="6"/>
      <c r="BI282" s="6"/>
      <c r="BJ282" s="6"/>
      <c r="BK282" s="6"/>
      <c r="BL282" s="6"/>
      <c r="BM282" s="6"/>
      <c r="BN282" s="6"/>
      <c r="BO282" s="6"/>
      <c r="BP282" s="6"/>
      <c r="BQ282" s="6"/>
      <c r="BR282" s="6"/>
      <c r="BS282" s="6"/>
      <c r="BT282" s="6"/>
      <c r="BU282" s="6"/>
      <c r="BV282" s="6"/>
      <c r="BW282" s="6"/>
      <c r="BX282" s="6"/>
      <c r="BY282" s="6"/>
      <c r="BZ282" s="6"/>
      <c r="CA282" s="6"/>
      <c r="CB282" s="6"/>
      <c r="CC282" s="6"/>
      <c r="CD282" s="6"/>
      <c r="CE282" s="6"/>
      <c r="CF282" s="6"/>
      <c r="CG282" s="6"/>
      <c r="CH282" s="6"/>
      <c r="CI282" s="6"/>
      <c r="CJ282" s="6"/>
      <c r="CK282" s="6"/>
      <c r="CL282" s="6"/>
      <c r="CM282" s="6"/>
      <c r="CN282" s="6"/>
      <c r="CO282" s="6"/>
      <c r="CP282" s="6"/>
      <c r="CQ282" s="6"/>
      <c r="CR282" s="6"/>
      <c r="CS282" s="6"/>
      <c r="CT282" s="6"/>
      <c r="CU282" s="6"/>
      <c r="CV282" s="6"/>
      <c r="CW282" s="6"/>
      <c r="CX282" s="6"/>
      <c r="CY282" s="6"/>
      <c r="CZ282" s="6"/>
      <c r="DA282" s="6"/>
      <c r="DB282" s="6"/>
      <c r="DC282" s="6"/>
      <c r="DD282" s="6"/>
      <c r="DE282" s="6"/>
      <c r="DF282" s="6"/>
      <c r="DG282" s="6"/>
      <c r="DH282" s="6"/>
      <c r="DI282" s="6"/>
      <c r="DJ282" s="6"/>
      <c r="DK282" s="6"/>
      <c r="DL282" s="6"/>
      <c r="DM282" s="6"/>
      <c r="DN282" s="6"/>
      <c r="DO282" s="6"/>
      <c r="DP282" s="6"/>
      <c r="DQ282" s="6"/>
      <c r="DR282" s="6"/>
      <c r="DS282" s="6"/>
      <c r="DT282" s="6"/>
      <c r="DU282" s="6"/>
      <c r="DV282" s="6"/>
    </row>
    <row r="283" spans="1:126" x14ac:dyDescent="0.25">
      <c r="A283" t="s">
        <v>314</v>
      </c>
      <c r="B283" t="s">
        <v>44</v>
      </c>
      <c r="C283" s="33" t="s">
        <v>523</v>
      </c>
      <c r="D283" t="s">
        <v>340</v>
      </c>
      <c r="E283" s="1">
        <v>44000</v>
      </c>
      <c r="F283" s="1">
        <f>E283*0.0287</f>
        <v>1262.8</v>
      </c>
      <c r="G283" s="1">
        <v>405.27</v>
      </c>
      <c r="H283" s="1">
        <f>E283*0.0304</f>
        <v>1337.6</v>
      </c>
      <c r="I283" s="1">
        <v>1215.1199999999999</v>
      </c>
      <c r="J283" s="1">
        <f>F283+G283+H283+I283</f>
        <v>4220.79</v>
      </c>
      <c r="K283" s="1">
        <f>E283-J283</f>
        <v>39779.21</v>
      </c>
      <c r="L283"/>
      <c r="M283"/>
      <c r="N283"/>
      <c r="O283"/>
      <c r="P283"/>
      <c r="Q283"/>
      <c r="R283"/>
      <c r="S283"/>
      <c r="T283"/>
      <c r="U283"/>
      <c r="V283"/>
      <c r="W283"/>
      <c r="X283"/>
      <c r="Y283"/>
      <c r="Z283"/>
      <c r="AA283"/>
      <c r="AB283"/>
      <c r="AC283"/>
      <c r="AD283"/>
      <c r="AE283"/>
      <c r="AF283"/>
      <c r="AG283"/>
      <c r="AH283"/>
      <c r="AI283"/>
      <c r="AJ283"/>
      <c r="AK283"/>
      <c r="AL283"/>
      <c r="AM283"/>
      <c r="AN283"/>
      <c r="AO283"/>
      <c r="AP283"/>
      <c r="AQ283"/>
      <c r="AR283"/>
      <c r="AS283"/>
      <c r="AT283"/>
      <c r="AU283"/>
      <c r="AV283"/>
      <c r="AW283"/>
      <c r="AX283"/>
      <c r="AY283"/>
      <c r="AZ283"/>
      <c r="BA283"/>
      <c r="BB283"/>
      <c r="BC283"/>
      <c r="BD283"/>
      <c r="BE283"/>
      <c r="BF283"/>
      <c r="BG283"/>
      <c r="BH283"/>
      <c r="BI283"/>
      <c r="BJ283"/>
      <c r="BK283"/>
      <c r="BL283"/>
      <c r="BM283"/>
      <c r="BN283"/>
      <c r="BO283"/>
      <c r="BP283"/>
      <c r="BQ283"/>
      <c r="BR283"/>
      <c r="BS283"/>
      <c r="BT283"/>
      <c r="BU283"/>
      <c r="BV283"/>
      <c r="BW283"/>
      <c r="BX283"/>
      <c r="BY283"/>
      <c r="BZ283"/>
      <c r="CA283"/>
      <c r="CB283"/>
      <c r="CC283"/>
      <c r="CD283"/>
      <c r="CE283"/>
      <c r="CF283"/>
      <c r="CG283"/>
      <c r="CH283"/>
      <c r="CI283"/>
      <c r="CJ283"/>
      <c r="CK283"/>
      <c r="CL283"/>
      <c r="CM283"/>
      <c r="CN283"/>
      <c r="CO283"/>
      <c r="CP283"/>
      <c r="CQ283"/>
      <c r="CR283"/>
      <c r="CS283"/>
      <c r="CT283"/>
      <c r="CU283"/>
      <c r="CV283"/>
      <c r="CW283"/>
      <c r="CX283"/>
      <c r="CY283"/>
      <c r="CZ283"/>
      <c r="DA283"/>
      <c r="DB283"/>
      <c r="DC283"/>
      <c r="DD283"/>
      <c r="DE283"/>
      <c r="DF283"/>
      <c r="DG283"/>
      <c r="DH283"/>
      <c r="DI283"/>
      <c r="DJ283"/>
      <c r="DK283"/>
      <c r="DL283"/>
      <c r="DM283"/>
      <c r="DN283"/>
      <c r="DO283"/>
      <c r="DP283"/>
      <c r="DQ283"/>
      <c r="DR283"/>
      <c r="DS283"/>
      <c r="DT283"/>
      <c r="DU283"/>
      <c r="DV283"/>
    </row>
    <row r="284" spans="1:126" x14ac:dyDescent="0.25">
      <c r="A284" t="s">
        <v>429</v>
      </c>
      <c r="B284" s="18" t="s">
        <v>428</v>
      </c>
      <c r="C284" s="34" t="s">
        <v>523</v>
      </c>
      <c r="D284" s="16" t="s">
        <v>340</v>
      </c>
      <c r="E284" s="1">
        <v>90000</v>
      </c>
      <c r="F284" s="1">
        <f>E284*0.0287</f>
        <v>2583</v>
      </c>
      <c r="G284" s="1">
        <v>9753.1200000000008</v>
      </c>
      <c r="H284" s="1">
        <f>E284*0.0304</f>
        <v>2736</v>
      </c>
      <c r="I284" s="1">
        <v>195</v>
      </c>
      <c r="J284" s="1">
        <f t="shared" ref="J284" si="126">F284+G284+H284+I284</f>
        <v>15267.12</v>
      </c>
      <c r="K284" s="1">
        <f>E284-J284</f>
        <v>74732.88</v>
      </c>
      <c r="L284"/>
      <c r="M284"/>
      <c r="N284"/>
      <c r="O284"/>
      <c r="P284"/>
      <c r="Q284"/>
      <c r="R284"/>
      <c r="S284"/>
      <c r="T284"/>
      <c r="U284"/>
      <c r="V284"/>
      <c r="W284"/>
      <c r="X284"/>
      <c r="Y284"/>
      <c r="Z284"/>
      <c r="AA284"/>
      <c r="AB284"/>
      <c r="AC284"/>
      <c r="AD284"/>
      <c r="AE284"/>
      <c r="AF284"/>
      <c r="AG284"/>
      <c r="AH284"/>
      <c r="AI284"/>
      <c r="AJ284"/>
      <c r="AK284"/>
      <c r="AL284"/>
      <c r="AM284"/>
      <c r="AN284"/>
      <c r="AO284"/>
      <c r="AP284"/>
      <c r="AQ284"/>
      <c r="AR284"/>
      <c r="AS284"/>
      <c r="AT284"/>
      <c r="AU284"/>
      <c r="AV284"/>
      <c r="AW284"/>
      <c r="AX284"/>
      <c r="AY284"/>
      <c r="AZ284"/>
      <c r="BA284"/>
      <c r="BB284"/>
      <c r="BC284"/>
      <c r="BD284"/>
      <c r="BE284"/>
      <c r="BF284"/>
      <c r="BG284"/>
      <c r="BH284"/>
      <c r="BI284"/>
      <c r="BJ284"/>
      <c r="BK284"/>
      <c r="BL284"/>
      <c r="BM284"/>
      <c r="BN284"/>
      <c r="BO284"/>
      <c r="BP284"/>
      <c r="BQ284"/>
      <c r="BR284"/>
      <c r="BS284"/>
      <c r="BT284"/>
      <c r="BU284"/>
      <c r="BV284"/>
      <c r="BW284"/>
      <c r="BX284"/>
      <c r="BY284"/>
      <c r="BZ284"/>
      <c r="CA284"/>
      <c r="CB284"/>
      <c r="CC284"/>
      <c r="CD284"/>
      <c r="CE284"/>
      <c r="CF284"/>
      <c r="CG284"/>
      <c r="CH284"/>
      <c r="CI284"/>
      <c r="CJ284"/>
      <c r="CK284"/>
      <c r="CL284"/>
      <c r="CM284"/>
      <c r="CN284"/>
      <c r="CO284"/>
      <c r="CP284"/>
      <c r="CQ284"/>
      <c r="CR284"/>
      <c r="CS284"/>
      <c r="CT284"/>
      <c r="CU284"/>
      <c r="CV284"/>
      <c r="CW284"/>
      <c r="CX284"/>
      <c r="CY284"/>
      <c r="CZ284"/>
      <c r="DA284"/>
      <c r="DB284"/>
      <c r="DC284"/>
      <c r="DD284"/>
      <c r="DE284"/>
      <c r="DF284"/>
      <c r="DG284"/>
      <c r="DH284"/>
      <c r="DI284"/>
      <c r="DJ284"/>
      <c r="DK284"/>
      <c r="DL284"/>
      <c r="DM284"/>
      <c r="DN284"/>
      <c r="DO284"/>
      <c r="DP284"/>
      <c r="DQ284"/>
      <c r="DR284"/>
      <c r="DS284"/>
      <c r="DT284"/>
      <c r="DU284"/>
      <c r="DV284"/>
    </row>
    <row r="285" spans="1:126" s="2" customFormat="1" x14ac:dyDescent="0.25">
      <c r="A285" s="3" t="s">
        <v>13</v>
      </c>
      <c r="B285" s="3">
        <v>3</v>
      </c>
      <c r="C285" s="35"/>
      <c r="D285" s="3"/>
      <c r="E285" s="4">
        <f t="shared" ref="E285:K285" si="127">SUM(E283:E284)+E282</f>
        <v>249000</v>
      </c>
      <c r="F285" s="4">
        <f t="shared" si="127"/>
        <v>7146.3</v>
      </c>
      <c r="G285" s="4">
        <f t="shared" si="127"/>
        <v>25197.07</v>
      </c>
      <c r="H285" s="4">
        <f t="shared" si="127"/>
        <v>7569.6</v>
      </c>
      <c r="I285" s="4">
        <f t="shared" si="127"/>
        <v>4067.86</v>
      </c>
      <c r="J285" s="4">
        <f t="shared" si="127"/>
        <v>43980.83</v>
      </c>
      <c r="K285" s="4">
        <f t="shared" si="127"/>
        <v>205019.17</v>
      </c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6"/>
      <c r="Y285" s="6"/>
      <c r="Z285" s="6"/>
      <c r="AA285" s="6"/>
      <c r="AB285" s="6"/>
      <c r="AC285" s="6"/>
      <c r="AD285" s="6"/>
      <c r="AE285" s="6"/>
      <c r="AF285" s="6"/>
      <c r="AG285" s="6"/>
      <c r="AH285" s="6"/>
      <c r="AI285" s="6"/>
      <c r="AJ285" s="6"/>
      <c r="AK285" s="6"/>
      <c r="AL285" s="6"/>
      <c r="AM285" s="6"/>
      <c r="AN285" s="6"/>
      <c r="AO285" s="6"/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  <c r="BE285" s="6"/>
      <c r="BF285" s="6"/>
      <c r="BG285" s="6"/>
      <c r="BH285" s="6"/>
      <c r="BI285" s="6"/>
      <c r="BJ285" s="6"/>
      <c r="BK285" s="6"/>
      <c r="BL285" s="6"/>
      <c r="BM285" s="6"/>
      <c r="BN285" s="6"/>
      <c r="BO285" s="6"/>
      <c r="BP285" s="6"/>
      <c r="BQ285" s="6"/>
      <c r="BR285" s="6"/>
      <c r="BS285" s="6"/>
      <c r="BT285" s="6"/>
      <c r="BU285" s="6"/>
      <c r="BV285" s="6"/>
      <c r="BW285" s="6"/>
      <c r="BX285" s="6"/>
      <c r="BY285" s="6"/>
      <c r="BZ285" s="6"/>
      <c r="CA285" s="6"/>
      <c r="CB285" s="6"/>
      <c r="CC285" s="6"/>
      <c r="CD285" s="6"/>
      <c r="CE285" s="6"/>
      <c r="CF285" s="6"/>
      <c r="CG285" s="6"/>
      <c r="CH285" s="6"/>
      <c r="CI285" s="6"/>
      <c r="CJ285" s="6"/>
      <c r="CK285" s="6"/>
      <c r="CL285" s="6"/>
      <c r="CM285" s="6"/>
      <c r="CN285" s="6"/>
      <c r="CO285" s="6"/>
      <c r="CP285" s="6"/>
      <c r="CQ285" s="6"/>
      <c r="CR285" s="6"/>
      <c r="CS285" s="6"/>
      <c r="CT285" s="6"/>
      <c r="CU285" s="6"/>
      <c r="CV285" s="6"/>
      <c r="CW285" s="6"/>
      <c r="CX285" s="6"/>
      <c r="CY285" s="6"/>
      <c r="CZ285" s="6"/>
      <c r="DA285" s="6"/>
      <c r="DB285" s="6"/>
      <c r="DC285" s="6"/>
      <c r="DD285" s="6"/>
      <c r="DE285" s="6"/>
      <c r="DF285" s="6"/>
      <c r="DG285" s="6"/>
      <c r="DH285" s="6"/>
      <c r="DI285" s="6"/>
      <c r="DJ285" s="6"/>
      <c r="DK285" s="6"/>
      <c r="DL285" s="6"/>
      <c r="DM285" s="6"/>
      <c r="DN285" s="6"/>
      <c r="DO285" s="6"/>
      <c r="DP285" s="6"/>
      <c r="DQ285" s="6"/>
      <c r="DR285" s="6"/>
      <c r="DS285" s="6"/>
      <c r="DT285" s="6"/>
      <c r="DU285" s="6"/>
      <c r="DV285" s="6"/>
    </row>
    <row r="287" spans="1:126" x14ac:dyDescent="0.25">
      <c r="A287" s="64" t="s">
        <v>502</v>
      </c>
      <c r="B287" s="64"/>
      <c r="C287" s="64"/>
      <c r="D287" s="64"/>
      <c r="E287" s="64"/>
      <c r="F287" s="64"/>
      <c r="G287" s="64"/>
      <c r="H287" s="64"/>
      <c r="I287" s="64"/>
      <c r="J287" s="64"/>
      <c r="K287" s="64"/>
    </row>
    <row r="288" spans="1:126" s="26" customFormat="1" x14ac:dyDescent="0.25">
      <c r="A288" s="45" t="s">
        <v>47</v>
      </c>
      <c r="B288" s="45" t="s">
        <v>48</v>
      </c>
      <c r="C288" s="46" t="s">
        <v>523</v>
      </c>
      <c r="D288" s="45" t="s">
        <v>340</v>
      </c>
      <c r="E288" s="47">
        <v>91000</v>
      </c>
      <c r="F288" s="47">
        <f>E288*0.0287</f>
        <v>2611.6999999999998</v>
      </c>
      <c r="G288" s="47">
        <v>9988.34</v>
      </c>
      <c r="H288" s="47">
        <f>E288*0.0304</f>
        <v>2766.4</v>
      </c>
      <c r="I288" s="47">
        <v>25</v>
      </c>
      <c r="J288" s="47">
        <f>F288+G288+H288+I288</f>
        <v>15391.44</v>
      </c>
      <c r="K288" s="47">
        <f>E288-J288</f>
        <v>75608.56</v>
      </c>
    </row>
    <row r="289" spans="1:126" s="2" customFormat="1" x14ac:dyDescent="0.25">
      <c r="A289" s="3" t="s">
        <v>13</v>
      </c>
      <c r="B289" s="3">
        <v>2</v>
      </c>
      <c r="C289" s="35"/>
      <c r="D289" s="3"/>
      <c r="E289" s="4">
        <f t="shared" ref="E289:K289" si="128">SUM(E288:E288)</f>
        <v>91000</v>
      </c>
      <c r="F289" s="4">
        <f t="shared" si="128"/>
        <v>2611.6999999999998</v>
      </c>
      <c r="G289" s="4">
        <f t="shared" si="128"/>
        <v>9988.34</v>
      </c>
      <c r="H289" s="4">
        <f t="shared" si="128"/>
        <v>2766.4</v>
      </c>
      <c r="I289" s="4">
        <f t="shared" si="128"/>
        <v>25</v>
      </c>
      <c r="J289" s="4">
        <f t="shared" si="128"/>
        <v>15391.44</v>
      </c>
      <c r="K289" s="4">
        <f t="shared" si="128"/>
        <v>75608.56</v>
      </c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  <c r="X289" s="6"/>
      <c r="Y289" s="6"/>
      <c r="Z289" s="6"/>
      <c r="AA289" s="6"/>
      <c r="AB289" s="6"/>
      <c r="AC289" s="6"/>
      <c r="AD289" s="6"/>
      <c r="AE289" s="6"/>
      <c r="AF289" s="6"/>
      <c r="AG289" s="6"/>
      <c r="AH289" s="6"/>
      <c r="AI289" s="6"/>
      <c r="AJ289" s="6"/>
      <c r="AK289" s="6"/>
      <c r="AL289" s="6"/>
      <c r="AM289" s="6"/>
      <c r="AN289" s="6"/>
      <c r="AO289" s="6"/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  <c r="BE289" s="6"/>
      <c r="BF289" s="6"/>
      <c r="BG289" s="6"/>
      <c r="BH289" s="6"/>
      <c r="BI289" s="6"/>
      <c r="BJ289" s="6"/>
      <c r="BK289" s="6"/>
      <c r="BL289" s="6"/>
      <c r="BM289" s="6"/>
      <c r="BN289" s="6"/>
      <c r="BO289" s="6"/>
      <c r="BP289" s="6"/>
      <c r="BQ289" s="6"/>
      <c r="BR289" s="6"/>
      <c r="BS289" s="6"/>
      <c r="BT289" s="6"/>
      <c r="BU289" s="6"/>
      <c r="BV289" s="6"/>
      <c r="BW289" s="6"/>
      <c r="BX289" s="6"/>
      <c r="BY289" s="6"/>
      <c r="BZ289" s="6"/>
      <c r="CA289" s="6"/>
      <c r="CB289" s="6"/>
      <c r="CC289" s="6"/>
      <c r="CD289" s="6"/>
      <c r="CE289" s="6"/>
      <c r="CF289" s="6"/>
      <c r="CG289" s="6"/>
      <c r="CH289" s="6"/>
      <c r="CI289" s="6"/>
      <c r="CJ289" s="6"/>
      <c r="CK289" s="6"/>
      <c r="CL289" s="6"/>
      <c r="CM289" s="6"/>
      <c r="CN289" s="6"/>
      <c r="CO289" s="6"/>
      <c r="CP289" s="6"/>
      <c r="CQ289" s="6"/>
      <c r="CR289" s="6"/>
      <c r="CS289" s="6"/>
      <c r="CT289" s="6"/>
      <c r="CU289" s="6"/>
      <c r="CV289" s="6"/>
      <c r="CW289" s="6"/>
      <c r="CX289" s="6"/>
      <c r="CY289" s="6"/>
      <c r="CZ289" s="6"/>
      <c r="DA289" s="6"/>
      <c r="DB289" s="6"/>
      <c r="DC289" s="6"/>
      <c r="DD289" s="6"/>
      <c r="DE289" s="6"/>
      <c r="DF289" s="6"/>
      <c r="DG289" s="6"/>
      <c r="DH289" s="6"/>
      <c r="DI289" s="6"/>
      <c r="DJ289" s="6"/>
      <c r="DK289" s="6"/>
      <c r="DL289" s="6"/>
      <c r="DM289" s="6"/>
      <c r="DN289" s="6"/>
      <c r="DO289" s="6"/>
      <c r="DP289" s="6"/>
      <c r="DQ289" s="6"/>
      <c r="DR289" s="6"/>
      <c r="DS289" s="6"/>
      <c r="DT289" s="6"/>
      <c r="DU289" s="6"/>
      <c r="DV289" s="6"/>
    </row>
    <row r="291" spans="1:126" x14ac:dyDescent="0.25">
      <c r="A291" s="64" t="s">
        <v>503</v>
      </c>
      <c r="B291" s="64"/>
      <c r="C291" s="64"/>
      <c r="D291" s="64"/>
      <c r="E291" s="64"/>
      <c r="F291" s="64"/>
      <c r="G291" s="64"/>
      <c r="H291" s="64"/>
      <c r="I291" s="64"/>
      <c r="J291" s="64"/>
      <c r="K291" s="64"/>
    </row>
    <row r="292" spans="1:126" x14ac:dyDescent="0.25">
      <c r="A292" s="5" t="s">
        <v>39</v>
      </c>
      <c r="B292" t="s">
        <v>40</v>
      </c>
      <c r="C292" s="33" t="s">
        <v>523</v>
      </c>
      <c r="D292" t="s">
        <v>337</v>
      </c>
      <c r="E292" s="1">
        <v>91000</v>
      </c>
      <c r="F292" s="1">
        <f>E292*0.0287</f>
        <v>2611.6999999999998</v>
      </c>
      <c r="G292" s="1">
        <v>2766.4</v>
      </c>
      <c r="H292" s="1">
        <v>2766.4</v>
      </c>
      <c r="I292" s="1">
        <v>2757.74</v>
      </c>
      <c r="J292" s="31">
        <v>17529.12</v>
      </c>
      <c r="K292" s="1">
        <f t="shared" ref="K292" si="129">E292-J292</f>
        <v>73470.880000000005</v>
      </c>
    </row>
    <row r="293" spans="1:126" x14ac:dyDescent="0.25">
      <c r="A293" s="30" t="s">
        <v>41</v>
      </c>
      <c r="B293" t="s">
        <v>46</v>
      </c>
      <c r="C293" s="33" t="s">
        <v>523</v>
      </c>
      <c r="D293" t="s">
        <v>337</v>
      </c>
      <c r="E293" s="1">
        <v>45000</v>
      </c>
      <c r="F293" s="1">
        <f t="shared" ref="F293:F294" si="130">E293*0.0287</f>
        <v>1291.5</v>
      </c>
      <c r="G293" s="1">
        <v>1291.5</v>
      </c>
      <c r="H293" s="1">
        <v>1368</v>
      </c>
      <c r="I293" s="1">
        <v>1215.1199999999999</v>
      </c>
      <c r="J293" s="31">
        <v>4844.43</v>
      </c>
      <c r="K293" s="1">
        <v>40155.57</v>
      </c>
    </row>
    <row r="294" spans="1:126" x14ac:dyDescent="0.25">
      <c r="A294" s="5" t="s">
        <v>43</v>
      </c>
      <c r="B294" t="s">
        <v>44</v>
      </c>
      <c r="C294" s="33" t="s">
        <v>523</v>
      </c>
      <c r="D294" t="s">
        <v>337</v>
      </c>
      <c r="E294" s="1">
        <v>45000</v>
      </c>
      <c r="F294" s="1">
        <f t="shared" si="130"/>
        <v>1291.5</v>
      </c>
      <c r="G294" s="1">
        <v>1148.33</v>
      </c>
      <c r="H294" s="1">
        <f t="shared" ref="H294:H296" si="131">E294*0.0304</f>
        <v>1368</v>
      </c>
      <c r="I294" s="1">
        <v>1020.2</v>
      </c>
      <c r="J294" s="31">
        <v>4828.03</v>
      </c>
      <c r="K294" s="1">
        <v>40171.97</v>
      </c>
    </row>
    <row r="295" spans="1:126" x14ac:dyDescent="0.25">
      <c r="A295" s="5" t="s">
        <v>400</v>
      </c>
      <c r="B295" s="11" t="s">
        <v>422</v>
      </c>
      <c r="C295" s="34" t="s">
        <v>523</v>
      </c>
      <c r="D295" s="16" t="s">
        <v>340</v>
      </c>
      <c r="E295" s="1">
        <v>44000</v>
      </c>
      <c r="F295" s="1">
        <f>E295*0.0287</f>
        <v>1262.8</v>
      </c>
      <c r="G295" s="1">
        <v>0</v>
      </c>
      <c r="H295" s="1">
        <f>E295*0.0304</f>
        <v>1337.6</v>
      </c>
      <c r="I295" s="1">
        <v>1697.4</v>
      </c>
      <c r="J295" s="31">
        <v>5304.99</v>
      </c>
      <c r="K295" s="1">
        <v>38695.01</v>
      </c>
      <c r="M295"/>
      <c r="N295"/>
      <c r="O295"/>
      <c r="P295"/>
      <c r="Q295"/>
      <c r="R295"/>
      <c r="S295"/>
      <c r="T295"/>
      <c r="U295"/>
      <c r="V295"/>
      <c r="W295"/>
      <c r="X295"/>
      <c r="Y295"/>
      <c r="Z295"/>
      <c r="AA295"/>
      <c r="AB295"/>
      <c r="AC295"/>
      <c r="AD295"/>
      <c r="AE295"/>
      <c r="AF295"/>
      <c r="AG295"/>
      <c r="AH295"/>
      <c r="AI295"/>
      <c r="AJ295"/>
      <c r="AK295"/>
      <c r="AL295"/>
      <c r="AM295"/>
      <c r="AN295"/>
      <c r="AO295"/>
      <c r="AP295"/>
      <c r="AQ295"/>
      <c r="AR295"/>
      <c r="AS295"/>
      <c r="AT295"/>
      <c r="AU295"/>
      <c r="AV295"/>
      <c r="AW295"/>
      <c r="AX295"/>
      <c r="AY295"/>
      <c r="AZ295"/>
      <c r="BA295"/>
      <c r="BB295"/>
      <c r="BC295"/>
      <c r="BD295"/>
      <c r="BE295"/>
      <c r="BF295"/>
      <c r="BG295"/>
      <c r="BH295"/>
      <c r="BI295"/>
      <c r="BJ295"/>
      <c r="BK295"/>
      <c r="BL295"/>
      <c r="BM295"/>
      <c r="BN295"/>
      <c r="BO295"/>
      <c r="BP295"/>
      <c r="BQ295"/>
      <c r="BR295"/>
      <c r="BS295"/>
      <c r="BT295"/>
      <c r="BU295"/>
      <c r="BV295"/>
      <c r="BW295"/>
      <c r="BX295"/>
      <c r="BY295"/>
      <c r="BZ295"/>
      <c r="CA295"/>
      <c r="CB295"/>
      <c r="CC295"/>
      <c r="CD295"/>
      <c r="CE295"/>
      <c r="CF295"/>
      <c r="CG295"/>
      <c r="CH295"/>
      <c r="CI295"/>
      <c r="CJ295"/>
      <c r="CK295"/>
      <c r="CL295"/>
      <c r="CM295"/>
      <c r="CN295"/>
      <c r="CO295"/>
      <c r="CP295"/>
      <c r="CQ295"/>
      <c r="CR295"/>
      <c r="CS295"/>
      <c r="CT295"/>
      <c r="CU295"/>
      <c r="CV295"/>
      <c r="CW295"/>
      <c r="CX295"/>
      <c r="CY295"/>
      <c r="CZ295"/>
      <c r="DA295"/>
      <c r="DB295"/>
      <c r="DC295"/>
      <c r="DD295"/>
      <c r="DE295"/>
      <c r="DF295"/>
      <c r="DG295"/>
      <c r="DH295"/>
      <c r="DI295"/>
      <c r="DJ295"/>
      <c r="DK295"/>
      <c r="DL295"/>
      <c r="DM295"/>
      <c r="DN295"/>
      <c r="DO295"/>
      <c r="DP295"/>
      <c r="DQ295"/>
      <c r="DR295"/>
      <c r="DS295"/>
      <c r="DT295"/>
      <c r="DU295"/>
      <c r="DV295"/>
    </row>
    <row r="296" spans="1:126" s="2" customFormat="1" x14ac:dyDescent="0.25">
      <c r="A296" t="s">
        <v>45</v>
      </c>
      <c r="B296" t="s">
        <v>46</v>
      </c>
      <c r="C296" s="33" t="s">
        <v>523</v>
      </c>
      <c r="D296" t="s">
        <v>340</v>
      </c>
      <c r="E296" s="1">
        <v>45000</v>
      </c>
      <c r="F296" s="1">
        <v>1291.5</v>
      </c>
      <c r="G296" s="1">
        <v>1148.33</v>
      </c>
      <c r="H296" s="1">
        <f t="shared" si="131"/>
        <v>1368</v>
      </c>
      <c r="I296" s="1">
        <v>25</v>
      </c>
      <c r="J296" s="31">
        <f t="shared" ref="J296" si="132">F296+G296+H296+I296</f>
        <v>3832.83</v>
      </c>
      <c r="K296" s="1">
        <f>E296-J296</f>
        <v>41167.17</v>
      </c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  <c r="X296" s="6"/>
      <c r="Y296" s="6"/>
      <c r="Z296" s="6"/>
      <c r="AA296" s="6"/>
      <c r="AB296" s="6"/>
      <c r="AC296" s="6"/>
      <c r="AD296" s="6"/>
      <c r="AE296" s="6"/>
      <c r="AF296" s="6"/>
      <c r="AG296" s="6"/>
      <c r="AH296" s="6"/>
      <c r="AI296" s="6"/>
      <c r="AJ296" s="6"/>
      <c r="AK296" s="6"/>
      <c r="AL296" s="6"/>
      <c r="AM296" s="6"/>
      <c r="AN296" s="6"/>
      <c r="AO296" s="6"/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  <c r="BE296" s="6"/>
      <c r="BF296" s="6"/>
      <c r="BG296" s="6"/>
      <c r="BH296" s="6"/>
      <c r="BI296" s="6"/>
      <c r="BJ296" s="6"/>
      <c r="BK296" s="6"/>
      <c r="BL296" s="6"/>
      <c r="BM296" s="6"/>
      <c r="BN296" s="6"/>
      <c r="BO296" s="6"/>
      <c r="BP296" s="6"/>
      <c r="BQ296" s="6"/>
      <c r="BR296" s="6"/>
      <c r="BS296" s="6"/>
      <c r="BT296" s="6"/>
      <c r="BU296" s="6"/>
      <c r="BV296" s="6"/>
      <c r="BW296" s="6"/>
      <c r="BX296" s="6"/>
      <c r="BY296" s="6"/>
      <c r="BZ296" s="6"/>
      <c r="CA296" s="6"/>
      <c r="CB296" s="6"/>
      <c r="CC296" s="6"/>
      <c r="CD296" s="6"/>
      <c r="CE296" s="6"/>
      <c r="CF296" s="6"/>
      <c r="CG296" s="6"/>
      <c r="CH296" s="6"/>
      <c r="CI296" s="6"/>
      <c r="CJ296" s="6"/>
      <c r="CK296" s="6"/>
      <c r="CL296" s="6"/>
      <c r="CM296" s="6"/>
      <c r="CN296" s="6"/>
      <c r="CO296" s="6"/>
      <c r="CP296" s="6"/>
      <c r="CQ296" s="6"/>
      <c r="CR296" s="6"/>
      <c r="CS296" s="6"/>
      <c r="CT296" s="6"/>
      <c r="CU296" s="6"/>
      <c r="CV296" s="6"/>
      <c r="CW296" s="6"/>
      <c r="CX296" s="6"/>
      <c r="CY296" s="6"/>
      <c r="CZ296" s="6"/>
      <c r="DA296" s="6"/>
      <c r="DB296" s="6"/>
      <c r="DC296" s="6"/>
      <c r="DD296" s="6"/>
      <c r="DE296" s="6"/>
      <c r="DF296" s="6"/>
      <c r="DG296" s="6"/>
      <c r="DH296" s="6"/>
      <c r="DI296" s="6"/>
      <c r="DJ296" s="6"/>
      <c r="DK296" s="6"/>
      <c r="DL296" s="6"/>
      <c r="DM296" s="6"/>
      <c r="DN296" s="6"/>
      <c r="DO296" s="6"/>
      <c r="DP296" s="6"/>
      <c r="DQ296" s="6"/>
      <c r="DR296" s="6"/>
      <c r="DS296" s="6"/>
      <c r="DT296" s="6"/>
      <c r="DU296" s="6"/>
      <c r="DV296" s="6"/>
    </row>
    <row r="297" spans="1:126" s="2" customFormat="1" x14ac:dyDescent="0.25">
      <c r="A297" s="3" t="s">
        <v>13</v>
      </c>
      <c r="B297" s="3">
        <v>5</v>
      </c>
      <c r="C297" s="35"/>
      <c r="D297" s="3"/>
      <c r="E297" s="4">
        <f>SUM(E292:E296)</f>
        <v>270000</v>
      </c>
      <c r="F297" s="4">
        <f t="shared" ref="F297:H297" si="133">SUM(F292:F296)</f>
        <v>7749</v>
      </c>
      <c r="G297" s="4">
        <f t="shared" si="133"/>
        <v>6354.56</v>
      </c>
      <c r="H297" s="4">
        <f t="shared" si="133"/>
        <v>8208</v>
      </c>
      <c r="I297" s="4">
        <f>SUM(I292:I296)</f>
        <v>6715.46</v>
      </c>
      <c r="J297" s="4">
        <f>SUM(J292:J296)</f>
        <v>36339.4</v>
      </c>
      <c r="K297" s="4">
        <f>SUM(K292:K296)</f>
        <v>233660.6</v>
      </c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  <c r="X297" s="6"/>
      <c r="Y297" s="6"/>
      <c r="Z297" s="6"/>
      <c r="AA297" s="6"/>
      <c r="AB297" s="6"/>
      <c r="AC297" s="6"/>
      <c r="AD297" s="6"/>
      <c r="AE297" s="6"/>
      <c r="AF297" s="6"/>
      <c r="AG297" s="6"/>
      <c r="AH297" s="6"/>
      <c r="AI297" s="6"/>
      <c r="AJ297" s="6"/>
      <c r="AK297" s="6"/>
      <c r="AL297" s="6"/>
      <c r="AM297" s="6"/>
      <c r="AN297" s="6"/>
      <c r="AO297" s="6"/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  <c r="BE297" s="6"/>
      <c r="BF297" s="6"/>
      <c r="BG297" s="6"/>
      <c r="BH297" s="6"/>
      <c r="BI297" s="6"/>
      <c r="BJ297" s="6"/>
      <c r="BK297" s="6"/>
      <c r="BL297" s="6"/>
      <c r="BM297" s="6"/>
      <c r="BN297" s="6"/>
      <c r="BO297" s="6"/>
      <c r="BP297" s="6"/>
      <c r="BQ297" s="6"/>
      <c r="BR297" s="6"/>
      <c r="BS297" s="6"/>
      <c r="BT297" s="6"/>
      <c r="BU297" s="6"/>
      <c r="BV297" s="6"/>
      <c r="BW297" s="6"/>
      <c r="BX297" s="6"/>
      <c r="BY297" s="6"/>
      <c r="BZ297" s="6"/>
      <c r="CA297" s="6"/>
      <c r="CB297" s="6"/>
      <c r="CC297" s="6"/>
      <c r="CD297" s="6"/>
      <c r="CE297" s="6"/>
      <c r="CF297" s="6"/>
      <c r="CG297" s="6"/>
      <c r="CH297" s="6"/>
      <c r="CI297" s="6"/>
      <c r="CJ297" s="6"/>
      <c r="CK297" s="6"/>
      <c r="CL297" s="6"/>
      <c r="CM297" s="6"/>
      <c r="CN297" s="6"/>
      <c r="CO297" s="6"/>
      <c r="CP297" s="6"/>
      <c r="CQ297" s="6"/>
      <c r="CR297" s="6"/>
      <c r="CS297" s="6"/>
      <c r="CT297" s="6"/>
      <c r="CU297" s="6"/>
      <c r="CV297" s="6"/>
      <c r="CW297" s="6"/>
      <c r="CX297" s="6"/>
      <c r="CY297" s="6"/>
      <c r="CZ297" s="6"/>
      <c r="DA297" s="6"/>
      <c r="DB297" s="6"/>
      <c r="DC297" s="6"/>
      <c r="DD297" s="6"/>
      <c r="DE297" s="6"/>
      <c r="DF297" s="6"/>
      <c r="DG297" s="6"/>
      <c r="DH297" s="6"/>
      <c r="DI297" s="6"/>
      <c r="DJ297" s="6"/>
      <c r="DK297" s="6"/>
      <c r="DL297" s="6"/>
      <c r="DM297" s="6"/>
      <c r="DN297" s="6"/>
      <c r="DO297" s="6"/>
      <c r="DP297" s="6"/>
      <c r="DQ297" s="6"/>
      <c r="DR297" s="6"/>
      <c r="DS297" s="6"/>
      <c r="DT297" s="6"/>
      <c r="DU297" s="6"/>
      <c r="DV297" s="6"/>
    </row>
    <row r="298" spans="1:126" s="2" customFormat="1" x14ac:dyDescent="0.25">
      <c r="A298"/>
      <c r="B298"/>
      <c r="C298" s="33"/>
      <c r="D298"/>
      <c r="E298" s="1"/>
      <c r="F298" s="1"/>
      <c r="G298" s="1"/>
      <c r="H298" s="1"/>
      <c r="I298" s="1"/>
      <c r="J298" s="1"/>
      <c r="K298" s="1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6"/>
      <c r="Y298" s="6"/>
      <c r="Z298" s="6"/>
      <c r="AA298" s="6"/>
      <c r="AB298" s="6"/>
      <c r="AC298" s="6"/>
      <c r="AD298" s="6"/>
      <c r="AE298" s="6"/>
      <c r="AF298" s="6"/>
      <c r="AG298" s="6"/>
      <c r="AH298" s="6"/>
      <c r="AI298" s="6"/>
      <c r="AJ298" s="6"/>
      <c r="AK298" s="6"/>
      <c r="AL298" s="6"/>
      <c r="AM298" s="6"/>
      <c r="AN298" s="6"/>
      <c r="AO298" s="6"/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  <c r="BE298" s="6"/>
      <c r="BF298" s="6"/>
      <c r="BG298" s="6"/>
      <c r="BH298" s="6"/>
      <c r="BI298" s="6"/>
      <c r="BJ298" s="6"/>
      <c r="BK298" s="6"/>
      <c r="BL298" s="6"/>
      <c r="BM298" s="6"/>
      <c r="BN298" s="6"/>
      <c r="BO298" s="6"/>
      <c r="BP298" s="6"/>
      <c r="BQ298" s="6"/>
      <c r="BR298" s="6"/>
      <c r="BS298" s="6"/>
      <c r="BT298" s="6"/>
      <c r="BU298" s="6"/>
      <c r="BV298" s="6"/>
      <c r="BW298" s="6"/>
      <c r="BX298" s="6"/>
      <c r="BY298" s="6"/>
      <c r="BZ298" s="6"/>
      <c r="CA298" s="6"/>
      <c r="CB298" s="6"/>
      <c r="CC298" s="6"/>
      <c r="CD298" s="6"/>
      <c r="CE298" s="6"/>
      <c r="CF298" s="6"/>
      <c r="CG298" s="6"/>
      <c r="CH298" s="6"/>
      <c r="CI298" s="6"/>
      <c r="CJ298" s="6"/>
      <c r="CK298" s="6"/>
      <c r="CL298" s="6"/>
      <c r="CM298" s="6"/>
      <c r="CN298" s="6"/>
      <c r="CO298" s="6"/>
      <c r="CP298" s="6"/>
      <c r="CQ298" s="6"/>
      <c r="CR298" s="6"/>
      <c r="CS298" s="6"/>
      <c r="CT298" s="6"/>
      <c r="CU298" s="6"/>
      <c r="CV298" s="6"/>
      <c r="CW298" s="6"/>
      <c r="CX298" s="6"/>
      <c r="CY298" s="6"/>
      <c r="CZ298" s="6"/>
      <c r="DA298" s="6"/>
      <c r="DB298" s="6"/>
      <c r="DC298" s="6"/>
      <c r="DD298" s="6"/>
      <c r="DE298" s="6"/>
      <c r="DF298" s="6"/>
      <c r="DG298" s="6"/>
      <c r="DH298" s="6"/>
      <c r="DI298" s="6"/>
      <c r="DJ298" s="6"/>
      <c r="DK298" s="6"/>
      <c r="DL298" s="6"/>
      <c r="DM298" s="6"/>
      <c r="DN298" s="6"/>
      <c r="DO298" s="6"/>
      <c r="DP298" s="6"/>
      <c r="DQ298" s="6"/>
      <c r="DR298" s="6"/>
      <c r="DS298" s="6"/>
      <c r="DT298" s="6"/>
      <c r="DU298" s="6"/>
      <c r="DV298" s="6"/>
    </row>
    <row r="299" spans="1:126" s="2" customFormat="1" x14ac:dyDescent="0.25">
      <c r="A299" s="64" t="s">
        <v>504</v>
      </c>
      <c r="B299" s="64"/>
      <c r="C299" s="64"/>
      <c r="D299" s="64"/>
      <c r="E299" s="64"/>
      <c r="F299" s="64"/>
      <c r="G299" s="64"/>
      <c r="H299" s="64"/>
      <c r="I299" s="64"/>
      <c r="J299" s="64"/>
      <c r="K299" s="64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6"/>
      <c r="Y299" s="6"/>
      <c r="Z299" s="6"/>
      <c r="AA299" s="6"/>
      <c r="AB299" s="6"/>
      <c r="AC299" s="6"/>
      <c r="AD299" s="6"/>
      <c r="AE299" s="6"/>
      <c r="AF299" s="6"/>
      <c r="AG299" s="6"/>
      <c r="AH299" s="6"/>
      <c r="AI299" s="6"/>
      <c r="AJ299" s="6"/>
      <c r="AK299" s="6"/>
      <c r="AL299" s="6"/>
      <c r="AM299" s="6"/>
      <c r="AN299" s="6"/>
      <c r="AO299" s="6"/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  <c r="BE299" s="6"/>
      <c r="BF299" s="6"/>
      <c r="BG299" s="6"/>
      <c r="BH299" s="6"/>
      <c r="BI299" s="6"/>
      <c r="BJ299" s="6"/>
      <c r="BK299" s="6"/>
      <c r="BL299" s="6"/>
      <c r="BM299" s="6"/>
      <c r="BN299" s="6"/>
      <c r="BO299" s="6"/>
      <c r="BP299" s="6"/>
      <c r="BQ299" s="6"/>
      <c r="BR299" s="6"/>
      <c r="BS299" s="6"/>
      <c r="BT299" s="6"/>
      <c r="BU299" s="6"/>
      <c r="BV299" s="6"/>
      <c r="BW299" s="6"/>
      <c r="BX299" s="6"/>
      <c r="BY299" s="6"/>
      <c r="BZ299" s="6"/>
      <c r="CA299" s="6"/>
      <c r="CB299" s="6"/>
      <c r="CC299" s="6"/>
      <c r="CD299" s="6"/>
      <c r="CE299" s="6"/>
      <c r="CF299" s="6"/>
      <c r="CG299" s="6"/>
      <c r="CH299" s="6"/>
      <c r="CI299" s="6"/>
      <c r="CJ299" s="6"/>
      <c r="CK299" s="6"/>
      <c r="CL299" s="6"/>
      <c r="CM299" s="6"/>
      <c r="CN299" s="6"/>
      <c r="CO299" s="6"/>
      <c r="CP299" s="6"/>
      <c r="CQ299" s="6"/>
      <c r="CR299" s="6"/>
      <c r="CS299" s="6"/>
      <c r="CT299" s="6"/>
      <c r="CU299" s="6"/>
      <c r="CV299" s="6"/>
      <c r="CW299" s="6"/>
      <c r="CX299" s="6"/>
      <c r="CY299" s="6"/>
      <c r="CZ299" s="6"/>
      <c r="DA299" s="6"/>
      <c r="DB299" s="6"/>
      <c r="DC299" s="6"/>
      <c r="DD299" s="6"/>
      <c r="DE299" s="6"/>
      <c r="DF299" s="6"/>
      <c r="DG299" s="6"/>
      <c r="DH299" s="6"/>
      <c r="DI299" s="6"/>
      <c r="DJ299" s="6"/>
      <c r="DK299" s="6"/>
      <c r="DL299" s="6"/>
      <c r="DM299" s="6"/>
      <c r="DN299" s="6"/>
      <c r="DO299" s="6"/>
      <c r="DP299" s="6"/>
      <c r="DQ299" s="6"/>
      <c r="DR299" s="6"/>
      <c r="DS299" s="6"/>
      <c r="DT299" s="6"/>
      <c r="DU299" s="6"/>
      <c r="DV299" s="6"/>
    </row>
    <row r="300" spans="1:126" s="14" customFormat="1" x14ac:dyDescent="0.25">
      <c r="A300" s="17" t="s">
        <v>52</v>
      </c>
      <c r="B300" s="17" t="s">
        <v>413</v>
      </c>
      <c r="C300" s="38" t="s">
        <v>523</v>
      </c>
      <c r="D300" s="19" t="s">
        <v>340</v>
      </c>
      <c r="E300" s="1">
        <v>81000</v>
      </c>
      <c r="F300" s="1">
        <f>E300*0.0287</f>
        <v>2324.6999999999998</v>
      </c>
      <c r="G300" s="1">
        <v>7041.03</v>
      </c>
      <c r="H300" s="31">
        <f>E300*0.0304</f>
        <v>2462.4</v>
      </c>
      <c r="I300" s="31">
        <v>2575.2399999999998</v>
      </c>
      <c r="J300" s="31">
        <f>F300+G300+H300+I300</f>
        <v>14403.37</v>
      </c>
      <c r="K300" s="31">
        <f>E300-J300</f>
        <v>66596.63</v>
      </c>
    </row>
    <row r="301" spans="1:126" x14ac:dyDescent="0.25">
      <c r="A301" t="s">
        <v>164</v>
      </c>
      <c r="B301" t="s">
        <v>24</v>
      </c>
      <c r="C301" s="33" t="s">
        <v>522</v>
      </c>
      <c r="D301" t="s">
        <v>337</v>
      </c>
      <c r="E301" s="1">
        <v>26250</v>
      </c>
      <c r="F301" s="1">
        <f>E301*0.0287</f>
        <v>753.38</v>
      </c>
      <c r="G301" s="1">
        <v>0</v>
      </c>
      <c r="H301" s="31">
        <f>E301*0.0304</f>
        <v>798</v>
      </c>
      <c r="I301" s="31">
        <v>5984.81</v>
      </c>
      <c r="J301" s="31">
        <v>7495.38</v>
      </c>
      <c r="K301" s="31">
        <v>18754.62</v>
      </c>
    </row>
    <row r="302" spans="1:126" x14ac:dyDescent="0.25">
      <c r="A302" t="s">
        <v>433</v>
      </c>
      <c r="B302" s="23" t="s">
        <v>16</v>
      </c>
      <c r="C302" s="33" t="s">
        <v>523</v>
      </c>
      <c r="D302" s="20" t="s">
        <v>340</v>
      </c>
      <c r="E302" s="1">
        <v>44000</v>
      </c>
      <c r="F302" s="1">
        <f>E302*0.0287</f>
        <v>1262.8</v>
      </c>
      <c r="G302" s="1">
        <v>0</v>
      </c>
      <c r="H302" s="31">
        <f>E302*0.0304</f>
        <v>1337.6</v>
      </c>
      <c r="I302" s="31">
        <v>1434</v>
      </c>
      <c r="J302" s="31">
        <v>6254.19</v>
      </c>
      <c r="K302" s="31">
        <v>37745.81</v>
      </c>
    </row>
    <row r="303" spans="1:126" s="2" customFormat="1" x14ac:dyDescent="0.25">
      <c r="A303" t="s">
        <v>53</v>
      </c>
      <c r="B303" t="s">
        <v>16</v>
      </c>
      <c r="C303" s="33" t="s">
        <v>522</v>
      </c>
      <c r="D303" t="s">
        <v>337</v>
      </c>
      <c r="E303" s="1">
        <v>46000</v>
      </c>
      <c r="F303" s="1">
        <f t="shared" ref="F303:F308" si="134">E303*0.0287</f>
        <v>1320.2</v>
      </c>
      <c r="G303" s="1">
        <v>1110.94</v>
      </c>
      <c r="H303" s="31">
        <f t="shared" ref="H303:H308" si="135">E303*0.0304</f>
        <v>1398.4</v>
      </c>
      <c r="I303" s="31">
        <v>1607.62</v>
      </c>
      <c r="J303" s="31">
        <f t="shared" ref="J303:J308" si="136">F303+G303+H303+I303</f>
        <v>5437.16</v>
      </c>
      <c r="K303" s="31">
        <v>40562.839999999997</v>
      </c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  <c r="X303" s="6"/>
      <c r="Y303" s="6"/>
      <c r="Z303" s="6"/>
      <c r="AA303" s="6"/>
      <c r="AB303" s="6"/>
      <c r="AC303" s="6"/>
      <c r="AD303" s="6"/>
      <c r="AE303" s="6"/>
      <c r="AF303" s="6"/>
      <c r="AG303" s="6"/>
      <c r="AH303" s="6"/>
      <c r="AI303" s="6"/>
      <c r="AJ303" s="6"/>
      <c r="AK303" s="6"/>
      <c r="AL303" s="6"/>
      <c r="AM303" s="6"/>
      <c r="AN303" s="6"/>
      <c r="AO303" s="6"/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  <c r="BE303" s="6"/>
      <c r="BF303" s="6"/>
      <c r="BG303" s="6"/>
      <c r="BH303" s="6"/>
      <c r="BI303" s="6"/>
      <c r="BJ303" s="6"/>
      <c r="BK303" s="6"/>
      <c r="BL303" s="6"/>
      <c r="BM303" s="6"/>
      <c r="BN303" s="6"/>
      <c r="BO303" s="6"/>
      <c r="BP303" s="6"/>
      <c r="BQ303" s="6"/>
      <c r="BR303" s="6"/>
      <c r="BS303" s="6"/>
      <c r="BT303" s="6"/>
      <c r="BU303" s="6"/>
      <c r="BV303" s="6"/>
      <c r="BW303" s="6"/>
      <c r="BX303" s="6"/>
      <c r="BY303" s="6"/>
      <c r="BZ303" s="6"/>
      <c r="CA303" s="6"/>
      <c r="CB303" s="6"/>
      <c r="CC303" s="6"/>
      <c r="CD303" s="6"/>
      <c r="CE303" s="6"/>
      <c r="CF303" s="6"/>
      <c r="CG303" s="6"/>
      <c r="CH303" s="6"/>
      <c r="CI303" s="6"/>
      <c r="CJ303" s="6"/>
      <c r="CK303" s="6"/>
      <c r="CL303" s="6"/>
      <c r="CM303" s="6"/>
      <c r="CN303" s="6"/>
      <c r="CO303" s="6"/>
      <c r="CP303" s="6"/>
      <c r="CQ303" s="6"/>
      <c r="CR303" s="6"/>
      <c r="CS303" s="6"/>
      <c r="CT303" s="6"/>
      <c r="CU303" s="6"/>
      <c r="CV303" s="6"/>
      <c r="CW303" s="6"/>
      <c r="CX303" s="6"/>
      <c r="CY303" s="6"/>
      <c r="CZ303" s="6"/>
      <c r="DA303" s="6"/>
      <c r="DB303" s="6"/>
      <c r="DC303" s="6"/>
      <c r="DD303" s="6"/>
      <c r="DE303" s="6"/>
      <c r="DF303" s="6"/>
      <c r="DG303" s="6"/>
      <c r="DH303" s="6"/>
      <c r="DI303" s="6"/>
      <c r="DJ303" s="6"/>
      <c r="DK303" s="6"/>
      <c r="DL303" s="6"/>
      <c r="DM303" s="6"/>
      <c r="DN303" s="6"/>
      <c r="DO303" s="6"/>
      <c r="DP303" s="6"/>
      <c r="DQ303" s="6"/>
      <c r="DR303" s="6"/>
      <c r="DS303" s="6"/>
      <c r="DT303" s="6"/>
      <c r="DU303" s="6"/>
      <c r="DV303" s="6"/>
    </row>
    <row r="304" spans="1:126" s="2" customFormat="1" x14ac:dyDescent="0.25">
      <c r="A304" t="s">
        <v>543</v>
      </c>
      <c r="B304" t="s">
        <v>544</v>
      </c>
      <c r="C304" s="33" t="s">
        <v>523</v>
      </c>
      <c r="D304" t="s">
        <v>541</v>
      </c>
      <c r="E304" s="1">
        <v>115000</v>
      </c>
      <c r="F304" s="1">
        <f t="shared" si="134"/>
        <v>3300.5</v>
      </c>
      <c r="G304" s="1">
        <v>3496</v>
      </c>
      <c r="H304" s="31">
        <f t="shared" si="135"/>
        <v>3496</v>
      </c>
      <c r="I304" s="31">
        <v>2657.74</v>
      </c>
      <c r="J304" s="31">
        <v>24492.92</v>
      </c>
      <c r="K304" s="31">
        <v>90507.08</v>
      </c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  <c r="X304" s="6"/>
      <c r="Y304" s="6"/>
      <c r="Z304" s="6"/>
      <c r="AA304" s="6"/>
      <c r="AB304" s="6"/>
      <c r="AC304" s="6"/>
      <c r="AD304" s="6"/>
      <c r="AE304" s="6"/>
      <c r="AF304" s="6"/>
      <c r="AG304" s="6"/>
      <c r="AH304" s="6"/>
      <c r="AI304" s="6"/>
      <c r="AJ304" s="6"/>
      <c r="AK304" s="6"/>
      <c r="AL304" s="6"/>
      <c r="AM304" s="6"/>
      <c r="AN304" s="6"/>
      <c r="AO304" s="6"/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  <c r="BE304" s="6"/>
      <c r="BF304" s="6"/>
      <c r="BG304" s="6"/>
      <c r="BH304" s="6"/>
      <c r="BI304" s="6"/>
      <c r="BJ304" s="6"/>
      <c r="BK304" s="6"/>
      <c r="BL304" s="6"/>
      <c r="BM304" s="6"/>
      <c r="BN304" s="6"/>
      <c r="BO304" s="6"/>
      <c r="BP304" s="6"/>
      <c r="BQ304" s="6"/>
      <c r="BR304" s="6"/>
      <c r="BS304" s="6"/>
      <c r="BT304" s="6"/>
      <c r="BU304" s="6"/>
      <c r="BV304" s="6"/>
      <c r="BW304" s="6"/>
      <c r="BX304" s="6"/>
      <c r="BY304" s="6"/>
      <c r="BZ304" s="6"/>
      <c r="CA304" s="6"/>
      <c r="CB304" s="6"/>
      <c r="CC304" s="6"/>
      <c r="CD304" s="6"/>
      <c r="CE304" s="6"/>
      <c r="CF304" s="6"/>
      <c r="CG304" s="6"/>
      <c r="CH304" s="6"/>
      <c r="CI304" s="6"/>
      <c r="CJ304" s="6"/>
      <c r="CK304" s="6"/>
      <c r="CL304" s="6"/>
      <c r="CM304" s="6"/>
      <c r="CN304" s="6"/>
      <c r="CO304" s="6"/>
      <c r="CP304" s="6"/>
      <c r="CQ304" s="6"/>
      <c r="CR304" s="6"/>
      <c r="CS304" s="6"/>
      <c r="CT304" s="6"/>
      <c r="CU304" s="6"/>
      <c r="CV304" s="6"/>
      <c r="CW304" s="6"/>
      <c r="CX304" s="6"/>
      <c r="CY304" s="6"/>
      <c r="CZ304" s="6"/>
      <c r="DA304" s="6"/>
      <c r="DB304" s="6"/>
      <c r="DC304" s="6"/>
      <c r="DD304" s="6"/>
      <c r="DE304" s="6"/>
      <c r="DF304" s="6"/>
      <c r="DG304" s="6"/>
      <c r="DH304" s="6"/>
      <c r="DI304" s="6"/>
      <c r="DJ304" s="6"/>
      <c r="DK304" s="6"/>
      <c r="DL304" s="6"/>
      <c r="DM304" s="6"/>
      <c r="DN304" s="6"/>
      <c r="DO304" s="6"/>
      <c r="DP304" s="6"/>
      <c r="DQ304" s="6"/>
      <c r="DR304" s="6"/>
      <c r="DS304" s="6"/>
      <c r="DT304" s="6"/>
      <c r="DU304" s="6"/>
      <c r="DV304" s="6"/>
    </row>
    <row r="305" spans="1:126" s="2" customFormat="1" x14ac:dyDescent="0.25">
      <c r="A305" t="s">
        <v>54</v>
      </c>
      <c r="B305" t="s">
        <v>24</v>
      </c>
      <c r="C305" s="33" t="s">
        <v>522</v>
      </c>
      <c r="D305" t="s">
        <v>337</v>
      </c>
      <c r="E305" s="1">
        <v>31500</v>
      </c>
      <c r="F305" s="1">
        <f t="shared" si="134"/>
        <v>904.05</v>
      </c>
      <c r="G305" s="1">
        <v>0</v>
      </c>
      <c r="H305" s="31">
        <f t="shared" si="135"/>
        <v>957.6</v>
      </c>
      <c r="I305" s="31">
        <v>195</v>
      </c>
      <c r="J305" s="31">
        <v>3478.05</v>
      </c>
      <c r="K305" s="31">
        <v>28021.95</v>
      </c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  <c r="X305" s="6"/>
      <c r="Y305" s="6"/>
      <c r="Z305" s="6"/>
      <c r="AA305" s="6"/>
      <c r="AB305" s="6"/>
      <c r="AC305" s="6"/>
      <c r="AD305" s="6"/>
      <c r="AE305" s="6"/>
      <c r="AF305" s="6"/>
      <c r="AG305" s="6"/>
      <c r="AH305" s="6"/>
      <c r="AI305" s="6"/>
      <c r="AJ305" s="6"/>
      <c r="AK305" s="6"/>
      <c r="AL305" s="6"/>
      <c r="AM305" s="6"/>
      <c r="AN305" s="6"/>
      <c r="AO305" s="6"/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  <c r="BE305" s="6"/>
      <c r="BF305" s="6"/>
      <c r="BG305" s="6"/>
      <c r="BH305" s="6"/>
      <c r="BI305" s="6"/>
      <c r="BJ305" s="6"/>
      <c r="BK305" s="6"/>
      <c r="BL305" s="6"/>
      <c r="BM305" s="6"/>
      <c r="BN305" s="6"/>
      <c r="BO305" s="6"/>
      <c r="BP305" s="6"/>
      <c r="BQ305" s="6"/>
      <c r="BR305" s="6"/>
      <c r="BS305" s="6"/>
      <c r="BT305" s="6"/>
      <c r="BU305" s="6"/>
      <c r="BV305" s="6"/>
      <c r="BW305" s="6"/>
      <c r="BX305" s="6"/>
      <c r="BY305" s="6"/>
      <c r="BZ305" s="6"/>
      <c r="CA305" s="6"/>
      <c r="CB305" s="6"/>
      <c r="CC305" s="6"/>
      <c r="CD305" s="6"/>
      <c r="CE305" s="6"/>
      <c r="CF305" s="6"/>
      <c r="CG305" s="6"/>
      <c r="CH305" s="6"/>
      <c r="CI305" s="6"/>
      <c r="CJ305" s="6"/>
      <c r="CK305" s="6"/>
      <c r="CL305" s="6"/>
      <c r="CM305" s="6"/>
      <c r="CN305" s="6"/>
      <c r="CO305" s="6"/>
      <c r="CP305" s="6"/>
      <c r="CQ305" s="6"/>
      <c r="CR305" s="6"/>
      <c r="CS305" s="6"/>
      <c r="CT305" s="6"/>
      <c r="CU305" s="6"/>
      <c r="CV305" s="6"/>
      <c r="CW305" s="6"/>
      <c r="CX305" s="6"/>
      <c r="CY305" s="6"/>
      <c r="CZ305" s="6"/>
      <c r="DA305" s="6"/>
      <c r="DB305" s="6"/>
      <c r="DC305" s="6"/>
      <c r="DD305" s="6"/>
      <c r="DE305" s="6"/>
      <c r="DF305" s="6"/>
      <c r="DG305" s="6"/>
      <c r="DH305" s="6"/>
      <c r="DI305" s="6"/>
      <c r="DJ305" s="6"/>
      <c r="DK305" s="6"/>
      <c r="DL305" s="6"/>
      <c r="DM305" s="6"/>
      <c r="DN305" s="6"/>
      <c r="DO305" s="6"/>
      <c r="DP305" s="6"/>
      <c r="DQ305" s="6"/>
      <c r="DR305" s="6"/>
      <c r="DS305" s="6"/>
      <c r="DT305" s="6"/>
      <c r="DU305" s="6"/>
      <c r="DV305" s="6"/>
    </row>
    <row r="306" spans="1:126" s="2" customFormat="1" x14ac:dyDescent="0.25">
      <c r="A306" t="s">
        <v>55</v>
      </c>
      <c r="B306" t="s">
        <v>24</v>
      </c>
      <c r="C306" s="33" t="s">
        <v>522</v>
      </c>
      <c r="D306" t="s">
        <v>337</v>
      </c>
      <c r="E306" s="1">
        <v>26250</v>
      </c>
      <c r="F306" s="1">
        <f t="shared" si="134"/>
        <v>753.38</v>
      </c>
      <c r="G306" s="1">
        <v>0</v>
      </c>
      <c r="H306" s="31">
        <f t="shared" si="135"/>
        <v>798</v>
      </c>
      <c r="I306" s="31">
        <v>627.5</v>
      </c>
      <c r="J306" s="31">
        <v>3429.68</v>
      </c>
      <c r="K306" s="31">
        <v>22820.32</v>
      </c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  <c r="X306" s="6"/>
      <c r="Y306" s="6"/>
      <c r="Z306" s="6"/>
      <c r="AA306" s="6"/>
      <c r="AB306" s="6"/>
      <c r="AC306" s="6"/>
      <c r="AD306" s="6"/>
      <c r="AE306" s="6"/>
      <c r="AF306" s="6"/>
      <c r="AG306" s="6"/>
      <c r="AH306" s="6"/>
      <c r="AI306" s="6"/>
      <c r="AJ306" s="6"/>
      <c r="AK306" s="6"/>
      <c r="AL306" s="6"/>
      <c r="AM306" s="6"/>
      <c r="AN306" s="6"/>
      <c r="AO306" s="6"/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  <c r="BE306" s="6"/>
      <c r="BF306" s="6"/>
      <c r="BG306" s="6"/>
      <c r="BH306" s="6"/>
      <c r="BI306" s="6"/>
      <c r="BJ306" s="6"/>
      <c r="BK306" s="6"/>
      <c r="BL306" s="6"/>
      <c r="BM306" s="6"/>
      <c r="BN306" s="6"/>
      <c r="BO306" s="6"/>
      <c r="BP306" s="6"/>
      <c r="BQ306" s="6"/>
      <c r="BR306" s="6"/>
      <c r="BS306" s="6"/>
      <c r="BT306" s="6"/>
      <c r="BU306" s="6"/>
      <c r="BV306" s="6"/>
      <c r="BW306" s="6"/>
      <c r="BX306" s="6"/>
      <c r="BY306" s="6"/>
      <c r="BZ306" s="6"/>
      <c r="CA306" s="6"/>
      <c r="CB306" s="6"/>
      <c r="CC306" s="6"/>
      <c r="CD306" s="6"/>
      <c r="CE306" s="6"/>
      <c r="CF306" s="6"/>
      <c r="CG306" s="6"/>
      <c r="CH306" s="6"/>
      <c r="CI306" s="6"/>
      <c r="CJ306" s="6"/>
      <c r="CK306" s="6"/>
      <c r="CL306" s="6"/>
      <c r="CM306" s="6"/>
      <c r="CN306" s="6"/>
      <c r="CO306" s="6"/>
      <c r="CP306" s="6"/>
      <c r="CQ306" s="6"/>
      <c r="CR306" s="6"/>
      <c r="CS306" s="6"/>
      <c r="CT306" s="6"/>
      <c r="CU306" s="6"/>
      <c r="CV306" s="6"/>
      <c r="CW306" s="6"/>
      <c r="CX306" s="6"/>
      <c r="CY306" s="6"/>
      <c r="CZ306" s="6"/>
      <c r="DA306" s="6"/>
      <c r="DB306" s="6"/>
      <c r="DC306" s="6"/>
      <c r="DD306" s="6"/>
      <c r="DE306" s="6"/>
      <c r="DF306" s="6"/>
      <c r="DG306" s="6"/>
      <c r="DH306" s="6"/>
      <c r="DI306" s="6"/>
      <c r="DJ306" s="6"/>
      <c r="DK306" s="6"/>
      <c r="DL306" s="6"/>
      <c r="DM306" s="6"/>
      <c r="DN306" s="6"/>
      <c r="DO306" s="6"/>
      <c r="DP306" s="6"/>
      <c r="DQ306" s="6"/>
      <c r="DR306" s="6"/>
      <c r="DS306" s="6"/>
      <c r="DT306" s="6"/>
      <c r="DU306" s="6"/>
      <c r="DV306" s="6"/>
    </row>
    <row r="307" spans="1:126" s="2" customFormat="1" x14ac:dyDescent="0.25">
      <c r="A307" t="s">
        <v>56</v>
      </c>
      <c r="B307" t="s">
        <v>24</v>
      </c>
      <c r="C307" s="33" t="s">
        <v>522</v>
      </c>
      <c r="D307" t="s">
        <v>337</v>
      </c>
      <c r="E307" s="1">
        <v>32000</v>
      </c>
      <c r="F307" s="1">
        <f t="shared" si="134"/>
        <v>918.4</v>
      </c>
      <c r="G307" s="1">
        <v>0</v>
      </c>
      <c r="H307" s="31">
        <f t="shared" si="135"/>
        <v>972.8</v>
      </c>
      <c r="I307" s="31">
        <v>3294.17</v>
      </c>
      <c r="J307" s="31">
        <f t="shared" si="136"/>
        <v>5185.37</v>
      </c>
      <c r="K307" s="31">
        <f t="shared" ref="K307:K308" si="137">E307-J307</f>
        <v>26814.63</v>
      </c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  <c r="AB307" s="6"/>
      <c r="AC307" s="6"/>
      <c r="AD307" s="6"/>
      <c r="AE307" s="6"/>
      <c r="AF307" s="6"/>
      <c r="AG307" s="6"/>
      <c r="AH307" s="6"/>
      <c r="AI307" s="6"/>
      <c r="AJ307" s="6"/>
      <c r="AK307" s="6"/>
      <c r="AL307" s="6"/>
      <c r="AM307" s="6"/>
      <c r="AN307" s="6"/>
      <c r="AO307" s="6"/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  <c r="BE307" s="6"/>
      <c r="BF307" s="6"/>
      <c r="BG307" s="6"/>
      <c r="BH307" s="6"/>
      <c r="BI307" s="6"/>
      <c r="BJ307" s="6"/>
      <c r="BK307" s="6"/>
      <c r="BL307" s="6"/>
      <c r="BM307" s="6"/>
      <c r="BN307" s="6"/>
      <c r="BO307" s="6"/>
      <c r="BP307" s="6"/>
      <c r="BQ307" s="6"/>
      <c r="BR307" s="6"/>
      <c r="BS307" s="6"/>
      <c r="BT307" s="6"/>
      <c r="BU307" s="6"/>
      <c r="BV307" s="6"/>
      <c r="BW307" s="6"/>
      <c r="BX307" s="6"/>
      <c r="BY307" s="6"/>
      <c r="BZ307" s="6"/>
      <c r="CA307" s="6"/>
      <c r="CB307" s="6"/>
      <c r="CC307" s="6"/>
      <c r="CD307" s="6"/>
      <c r="CE307" s="6"/>
      <c r="CF307" s="6"/>
      <c r="CG307" s="6"/>
      <c r="CH307" s="6"/>
      <c r="CI307" s="6"/>
      <c r="CJ307" s="6"/>
      <c r="CK307" s="6"/>
      <c r="CL307" s="6"/>
      <c r="CM307" s="6"/>
      <c r="CN307" s="6"/>
      <c r="CO307" s="6"/>
      <c r="CP307" s="6"/>
      <c r="CQ307" s="6"/>
      <c r="CR307" s="6"/>
      <c r="CS307" s="6"/>
      <c r="CT307" s="6"/>
      <c r="CU307" s="6"/>
      <c r="CV307" s="6"/>
      <c r="CW307" s="6"/>
      <c r="CX307" s="6"/>
      <c r="CY307" s="6"/>
      <c r="CZ307" s="6"/>
      <c r="DA307" s="6"/>
      <c r="DB307" s="6"/>
      <c r="DC307" s="6"/>
      <c r="DD307" s="6"/>
      <c r="DE307" s="6"/>
      <c r="DF307" s="6"/>
      <c r="DG307" s="6"/>
      <c r="DH307" s="6"/>
      <c r="DI307" s="6"/>
      <c r="DJ307" s="6"/>
      <c r="DK307" s="6"/>
      <c r="DL307" s="6"/>
      <c r="DM307" s="6"/>
      <c r="DN307" s="6"/>
      <c r="DO307" s="6"/>
      <c r="DP307" s="6"/>
      <c r="DQ307" s="6"/>
      <c r="DR307" s="6"/>
      <c r="DS307" s="6"/>
      <c r="DT307" s="6"/>
      <c r="DU307" s="6"/>
      <c r="DV307" s="6"/>
    </row>
    <row r="308" spans="1:126" s="2" customFormat="1" x14ac:dyDescent="0.25">
      <c r="A308" t="s">
        <v>57</v>
      </c>
      <c r="B308" t="s">
        <v>24</v>
      </c>
      <c r="C308" s="33" t="s">
        <v>522</v>
      </c>
      <c r="D308" t="s">
        <v>337</v>
      </c>
      <c r="E308" s="1">
        <v>32000</v>
      </c>
      <c r="F308" s="1">
        <f t="shared" si="134"/>
        <v>918.4</v>
      </c>
      <c r="G308" s="1">
        <v>0</v>
      </c>
      <c r="H308" s="31">
        <f t="shared" si="135"/>
        <v>972.8</v>
      </c>
      <c r="I308" s="31">
        <v>1315.12</v>
      </c>
      <c r="J308" s="31">
        <f t="shared" si="136"/>
        <v>3206.32</v>
      </c>
      <c r="K308" s="31">
        <f t="shared" si="137"/>
        <v>28793.68</v>
      </c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  <c r="X308" s="6"/>
      <c r="Y308" s="6"/>
      <c r="Z308" s="6"/>
      <c r="AA308" s="6"/>
      <c r="AB308" s="6"/>
      <c r="AC308" s="6"/>
      <c r="AD308" s="6"/>
      <c r="AE308" s="6"/>
      <c r="AF308" s="6"/>
      <c r="AG308" s="6"/>
      <c r="AH308" s="6"/>
      <c r="AI308" s="6"/>
      <c r="AJ308" s="6"/>
      <c r="AK308" s="6"/>
      <c r="AL308" s="6"/>
      <c r="AM308" s="6"/>
      <c r="AN308" s="6"/>
      <c r="AO308" s="6"/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  <c r="BE308" s="6"/>
      <c r="BF308" s="6"/>
      <c r="BG308" s="6"/>
      <c r="BH308" s="6"/>
      <c r="BI308" s="6"/>
      <c r="BJ308" s="6"/>
      <c r="BK308" s="6"/>
      <c r="BL308" s="6"/>
      <c r="BM308" s="6"/>
      <c r="BN308" s="6"/>
      <c r="BO308" s="6"/>
      <c r="BP308" s="6"/>
      <c r="BQ308" s="6"/>
      <c r="BR308" s="6"/>
      <c r="BS308" s="6"/>
      <c r="BT308" s="6"/>
      <c r="BU308" s="6"/>
      <c r="BV308" s="6"/>
      <c r="BW308" s="6"/>
      <c r="BX308" s="6"/>
      <c r="BY308" s="6"/>
      <c r="BZ308" s="6"/>
      <c r="CA308" s="6"/>
      <c r="CB308" s="6"/>
      <c r="CC308" s="6"/>
      <c r="CD308" s="6"/>
      <c r="CE308" s="6"/>
      <c r="CF308" s="6"/>
      <c r="CG308" s="6"/>
      <c r="CH308" s="6"/>
      <c r="CI308" s="6"/>
      <c r="CJ308" s="6"/>
      <c r="CK308" s="6"/>
      <c r="CL308" s="6"/>
      <c r="CM308" s="6"/>
      <c r="CN308" s="6"/>
      <c r="CO308" s="6"/>
      <c r="CP308" s="6"/>
      <c r="CQ308" s="6"/>
      <c r="CR308" s="6"/>
      <c r="CS308" s="6"/>
      <c r="CT308" s="6"/>
      <c r="CU308" s="6"/>
      <c r="CV308" s="6"/>
      <c r="CW308" s="6"/>
      <c r="CX308" s="6"/>
      <c r="CY308" s="6"/>
      <c r="CZ308" s="6"/>
      <c r="DA308" s="6"/>
      <c r="DB308" s="6"/>
      <c r="DC308" s="6"/>
      <c r="DD308" s="6"/>
      <c r="DE308" s="6"/>
      <c r="DF308" s="6"/>
      <c r="DG308" s="6"/>
      <c r="DH308" s="6"/>
      <c r="DI308" s="6"/>
      <c r="DJ308" s="6"/>
      <c r="DK308" s="6"/>
      <c r="DL308" s="6"/>
      <c r="DM308" s="6"/>
      <c r="DN308" s="6"/>
      <c r="DO308" s="6"/>
      <c r="DP308" s="6"/>
      <c r="DQ308" s="6"/>
      <c r="DR308" s="6"/>
      <c r="DS308" s="6"/>
      <c r="DT308" s="6"/>
      <c r="DU308" s="6"/>
      <c r="DV308" s="6"/>
    </row>
    <row r="309" spans="1:126" s="2" customFormat="1" x14ac:dyDescent="0.25">
      <c r="A309" s="3" t="s">
        <v>13</v>
      </c>
      <c r="B309" s="3">
        <v>9</v>
      </c>
      <c r="C309" s="35"/>
      <c r="D309" s="3"/>
      <c r="E309" s="4">
        <f t="shared" ref="E309:K309" si="138">SUM(E300:E308)</f>
        <v>434000</v>
      </c>
      <c r="F309" s="4">
        <f t="shared" si="138"/>
        <v>12455.81</v>
      </c>
      <c r="G309" s="4">
        <f t="shared" si="138"/>
        <v>11647.97</v>
      </c>
      <c r="H309" s="51">
        <f t="shared" si="138"/>
        <v>13193.6</v>
      </c>
      <c r="I309" s="51">
        <f t="shared" si="138"/>
        <v>19691.2</v>
      </c>
      <c r="J309" s="51">
        <f t="shared" si="138"/>
        <v>73382.44</v>
      </c>
      <c r="K309" s="51">
        <f t="shared" si="138"/>
        <v>360617.56</v>
      </c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  <c r="AB309" s="6"/>
      <c r="AC309" s="6"/>
      <c r="AD309" s="6"/>
      <c r="AE309" s="6"/>
      <c r="AF309" s="6"/>
      <c r="AG309" s="6"/>
      <c r="AH309" s="6"/>
      <c r="AI309" s="6"/>
      <c r="AJ309" s="6"/>
      <c r="AK309" s="6"/>
      <c r="AL309" s="6"/>
      <c r="AM309" s="6"/>
      <c r="AN309" s="6"/>
      <c r="AO309" s="6"/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  <c r="BE309" s="6"/>
      <c r="BF309" s="6"/>
      <c r="BG309" s="6"/>
      <c r="BH309" s="6"/>
      <c r="BI309" s="6"/>
      <c r="BJ309" s="6"/>
      <c r="BK309" s="6"/>
      <c r="BL309" s="6"/>
      <c r="BM309" s="6"/>
      <c r="BN309" s="6"/>
      <c r="BO309" s="6"/>
      <c r="BP309" s="6"/>
      <c r="BQ309" s="6"/>
      <c r="BR309" s="6"/>
      <c r="BS309" s="6"/>
      <c r="BT309" s="6"/>
      <c r="BU309" s="6"/>
      <c r="BV309" s="6"/>
      <c r="BW309" s="6"/>
      <c r="BX309" s="6"/>
      <c r="BY309" s="6"/>
      <c r="BZ309" s="6"/>
      <c r="CA309" s="6"/>
      <c r="CB309" s="6"/>
      <c r="CC309" s="6"/>
      <c r="CD309" s="6"/>
      <c r="CE309" s="6"/>
      <c r="CF309" s="6"/>
      <c r="CG309" s="6"/>
      <c r="CH309" s="6"/>
      <c r="CI309" s="6"/>
      <c r="CJ309" s="6"/>
      <c r="CK309" s="6"/>
      <c r="CL309" s="6"/>
      <c r="CM309" s="6"/>
      <c r="CN309" s="6"/>
      <c r="CO309" s="6"/>
      <c r="CP309" s="6"/>
      <c r="CQ309" s="6"/>
      <c r="CR309" s="6"/>
      <c r="CS309" s="6"/>
      <c r="CT309" s="6"/>
      <c r="CU309" s="6"/>
      <c r="CV309" s="6"/>
      <c r="CW309" s="6"/>
      <c r="CX309" s="6"/>
      <c r="CY309" s="6"/>
      <c r="CZ309" s="6"/>
      <c r="DA309" s="6"/>
      <c r="DB309" s="6"/>
      <c r="DC309" s="6"/>
      <c r="DD309" s="6"/>
      <c r="DE309" s="6"/>
      <c r="DF309" s="6"/>
      <c r="DG309" s="6"/>
      <c r="DH309" s="6"/>
      <c r="DI309" s="6"/>
      <c r="DJ309" s="6"/>
      <c r="DK309" s="6"/>
      <c r="DL309" s="6"/>
      <c r="DM309" s="6"/>
      <c r="DN309" s="6"/>
      <c r="DO309" s="6"/>
      <c r="DP309" s="6"/>
      <c r="DQ309" s="6"/>
      <c r="DR309" s="6"/>
      <c r="DS309" s="6"/>
      <c r="DT309" s="6"/>
      <c r="DU309" s="6"/>
      <c r="DV309" s="6"/>
    </row>
    <row r="311" spans="1:126" x14ac:dyDescent="0.25">
      <c r="A311" s="64" t="s">
        <v>112</v>
      </c>
      <c r="B311" s="64"/>
      <c r="C311" s="64"/>
      <c r="D311" s="64"/>
      <c r="E311" s="64"/>
      <c r="F311" s="64"/>
      <c r="G311" s="64"/>
      <c r="H311" s="64"/>
      <c r="I311" s="64"/>
      <c r="J311" s="64"/>
      <c r="K311" s="64"/>
    </row>
    <row r="312" spans="1:126" x14ac:dyDescent="0.25">
      <c r="A312" t="s">
        <v>110</v>
      </c>
      <c r="B312" t="s">
        <v>111</v>
      </c>
      <c r="C312" s="33" t="s">
        <v>523</v>
      </c>
      <c r="D312" t="s">
        <v>337</v>
      </c>
      <c r="E312" s="1">
        <v>165000</v>
      </c>
      <c r="F312" s="1">
        <v>4735.5</v>
      </c>
      <c r="G312" s="1">
        <v>27624.36</v>
      </c>
      <c r="H312" s="1">
        <v>4098.53</v>
      </c>
      <c r="I312" s="1">
        <v>25</v>
      </c>
      <c r="J312" s="1">
        <f>F312+G312+H312+I312</f>
        <v>36483.39</v>
      </c>
      <c r="K312" s="1">
        <v>128033.71</v>
      </c>
    </row>
    <row r="313" spans="1:126" x14ac:dyDescent="0.25">
      <c r="A313" t="s">
        <v>113</v>
      </c>
      <c r="B313" t="s">
        <v>114</v>
      </c>
      <c r="C313" s="33" t="s">
        <v>523</v>
      </c>
      <c r="D313" t="s">
        <v>340</v>
      </c>
      <c r="E313" s="1">
        <v>41000</v>
      </c>
      <c r="F313" s="1">
        <f t="shared" ref="F313:F314" si="139">E313*0.0287</f>
        <v>1176.7</v>
      </c>
      <c r="G313" s="1">
        <v>583.79</v>
      </c>
      <c r="H313" s="1">
        <f t="shared" ref="H313:H314" si="140">E313*0.0304</f>
        <v>1246.4000000000001</v>
      </c>
      <c r="I313" s="1">
        <v>727</v>
      </c>
      <c r="J313" s="1">
        <f>F313+G313+H313+I313</f>
        <v>3733.89</v>
      </c>
      <c r="K313" s="1">
        <f>E313-J313</f>
        <v>37266.11</v>
      </c>
    </row>
    <row r="314" spans="1:126" x14ac:dyDescent="0.25">
      <c r="A314" t="s">
        <v>370</v>
      </c>
      <c r="B314" t="s">
        <v>343</v>
      </c>
      <c r="C314" s="33" t="s">
        <v>522</v>
      </c>
      <c r="D314" t="s">
        <v>340</v>
      </c>
      <c r="E314" s="1">
        <v>33000</v>
      </c>
      <c r="F314" s="1">
        <f t="shared" si="139"/>
        <v>947.1</v>
      </c>
      <c r="G314" s="1">
        <v>0</v>
      </c>
      <c r="H314" s="1">
        <f t="shared" si="140"/>
        <v>1003.2</v>
      </c>
      <c r="I314" s="1">
        <v>1377.12</v>
      </c>
      <c r="J314" s="1">
        <f>F314+G314+H314+I314</f>
        <v>3327.42</v>
      </c>
      <c r="K314" s="1">
        <f>E314-J314</f>
        <v>29672.58</v>
      </c>
      <c r="L314"/>
      <c r="M314"/>
      <c r="N314"/>
      <c r="O314"/>
      <c r="P314"/>
      <c r="Q314"/>
      <c r="R314"/>
      <c r="S314"/>
      <c r="T314"/>
      <c r="U314"/>
      <c r="V314"/>
      <c r="W314"/>
      <c r="X314"/>
      <c r="Y314"/>
      <c r="Z314"/>
      <c r="AA314"/>
      <c r="AB314"/>
      <c r="AC314"/>
      <c r="AD314"/>
      <c r="AE314"/>
      <c r="AF314"/>
      <c r="AG314"/>
      <c r="AH314"/>
      <c r="AI314"/>
      <c r="AJ314"/>
      <c r="AK314"/>
      <c r="AL314"/>
      <c r="AM314"/>
      <c r="AN314"/>
      <c r="AO314"/>
      <c r="AP314"/>
      <c r="AQ314"/>
      <c r="AR314"/>
      <c r="AS314"/>
      <c r="AT314"/>
      <c r="AU314"/>
      <c r="AV314"/>
      <c r="AW314"/>
      <c r="AX314"/>
      <c r="AY314"/>
      <c r="AZ314"/>
      <c r="BA314"/>
      <c r="BB314"/>
      <c r="BC314"/>
      <c r="BD314"/>
      <c r="BE314"/>
      <c r="BF314"/>
      <c r="BG314"/>
      <c r="BH314"/>
      <c r="BI314"/>
      <c r="BJ314"/>
      <c r="BK314"/>
      <c r="BL314"/>
      <c r="BM314"/>
      <c r="BN314"/>
      <c r="BO314"/>
      <c r="BP314"/>
      <c r="BQ314"/>
      <c r="BR314"/>
      <c r="BS314"/>
      <c r="BT314"/>
      <c r="BU314"/>
      <c r="BV314"/>
      <c r="BW314"/>
      <c r="BX314"/>
      <c r="BY314"/>
      <c r="BZ314"/>
      <c r="CA314"/>
      <c r="CB314"/>
      <c r="CC314"/>
      <c r="CD314"/>
      <c r="CE314"/>
      <c r="CF314"/>
      <c r="CG314"/>
      <c r="CH314"/>
      <c r="CI314"/>
      <c r="CJ314"/>
      <c r="CK314"/>
      <c r="CL314"/>
      <c r="CM314"/>
      <c r="CN314"/>
      <c r="CO314"/>
      <c r="CP314"/>
      <c r="CQ314"/>
      <c r="CR314"/>
      <c r="CS314"/>
      <c r="CT314"/>
      <c r="CU314"/>
      <c r="CV314"/>
      <c r="CW314"/>
      <c r="CX314"/>
      <c r="CY314"/>
      <c r="CZ314"/>
      <c r="DA314"/>
      <c r="DB314"/>
      <c r="DC314"/>
      <c r="DD314"/>
      <c r="DE314"/>
      <c r="DF314"/>
      <c r="DG314"/>
      <c r="DH314"/>
      <c r="DI314"/>
      <c r="DJ314"/>
      <c r="DK314"/>
      <c r="DL314"/>
      <c r="DM314"/>
      <c r="DN314"/>
      <c r="DO314"/>
      <c r="DP314"/>
      <c r="DQ314"/>
      <c r="DR314"/>
      <c r="DS314"/>
      <c r="DT314"/>
      <c r="DU314"/>
      <c r="DV314"/>
    </row>
    <row r="315" spans="1:126" x14ac:dyDescent="0.25">
      <c r="A315" s="3" t="s">
        <v>13</v>
      </c>
      <c r="B315" s="3">
        <v>3</v>
      </c>
      <c r="C315" s="35"/>
      <c r="D315" s="3"/>
      <c r="E315" s="4">
        <f>SUM(E312:E314)</f>
        <v>239000</v>
      </c>
      <c r="F315" s="4">
        <f t="shared" ref="F315:K315" si="141">SUM(F312:F314)</f>
        <v>6859.3</v>
      </c>
      <c r="G315" s="4">
        <f t="shared" si="141"/>
        <v>28208.15</v>
      </c>
      <c r="H315" s="4">
        <f t="shared" si="141"/>
        <v>6348.13</v>
      </c>
      <c r="I315" s="4">
        <f t="shared" si="141"/>
        <v>2129.12</v>
      </c>
      <c r="J315" s="4">
        <f t="shared" si="141"/>
        <v>43544.7</v>
      </c>
      <c r="K315" s="4">
        <f t="shared" si="141"/>
        <v>194972.4</v>
      </c>
    </row>
    <row r="317" spans="1:126" x14ac:dyDescent="0.25">
      <c r="A317" s="64" t="s">
        <v>115</v>
      </c>
      <c r="B317" s="64"/>
      <c r="C317" s="64"/>
      <c r="D317" s="64"/>
      <c r="E317" s="64"/>
      <c r="F317" s="64"/>
      <c r="G317" s="64"/>
      <c r="H317" s="64"/>
      <c r="I317" s="64"/>
      <c r="J317" s="64"/>
      <c r="K317" s="64"/>
    </row>
    <row r="318" spans="1:126" x14ac:dyDescent="0.25">
      <c r="A318" t="s">
        <v>116</v>
      </c>
      <c r="B318" t="s">
        <v>117</v>
      </c>
      <c r="C318" s="33" t="s">
        <v>523</v>
      </c>
      <c r="D318" t="s">
        <v>340</v>
      </c>
      <c r="E318" s="1">
        <v>32272.44</v>
      </c>
      <c r="F318" s="1">
        <f>E318*0.0287</f>
        <v>926.22</v>
      </c>
      <c r="G318" s="1">
        <v>0</v>
      </c>
      <c r="H318" s="1">
        <f t="shared" ref="H318:H329" si="142">E318*0.0304</f>
        <v>981.08</v>
      </c>
      <c r="I318" s="1">
        <v>25</v>
      </c>
      <c r="J318" s="1">
        <f t="shared" ref="J318:J319" si="143">F318+G318+H318+I318</f>
        <v>1932.3</v>
      </c>
      <c r="K318" s="1">
        <f t="shared" ref="K318:K320" si="144">E318-J318</f>
        <v>30340.14</v>
      </c>
    </row>
    <row r="319" spans="1:126" x14ac:dyDescent="0.25">
      <c r="A319" t="s">
        <v>118</v>
      </c>
      <c r="B319" t="s">
        <v>16</v>
      </c>
      <c r="C319" s="33" t="s">
        <v>523</v>
      </c>
      <c r="D319" t="s">
        <v>340</v>
      </c>
      <c r="E319" s="1">
        <v>21338.85</v>
      </c>
      <c r="F319" s="1">
        <f t="shared" ref="F319:F329" si="145">E319*0.0287</f>
        <v>612.41999999999996</v>
      </c>
      <c r="G319" s="1">
        <v>0</v>
      </c>
      <c r="H319" s="1">
        <f t="shared" si="142"/>
        <v>648.70000000000005</v>
      </c>
      <c r="I319" s="1">
        <v>25</v>
      </c>
      <c r="J319" s="1">
        <f t="shared" si="143"/>
        <v>1286.1199999999999</v>
      </c>
      <c r="K319" s="1">
        <f t="shared" si="144"/>
        <v>20052.73</v>
      </c>
    </row>
    <row r="320" spans="1:126" x14ac:dyDescent="0.25">
      <c r="A320" t="s">
        <v>119</v>
      </c>
      <c r="B320" t="s">
        <v>20</v>
      </c>
      <c r="C320" s="33" t="s">
        <v>522</v>
      </c>
      <c r="D320" t="s">
        <v>340</v>
      </c>
      <c r="E320" s="1">
        <v>41000</v>
      </c>
      <c r="F320" s="1">
        <f t="shared" si="145"/>
        <v>1176.7</v>
      </c>
      <c r="G320" s="1">
        <v>583.79</v>
      </c>
      <c r="H320" s="1">
        <f t="shared" si="142"/>
        <v>1246.4000000000001</v>
      </c>
      <c r="I320" s="1">
        <v>25</v>
      </c>
      <c r="J320" s="1">
        <f>F320+G320+H320+I320</f>
        <v>3031.89</v>
      </c>
      <c r="K320" s="1">
        <f t="shared" si="144"/>
        <v>37968.11</v>
      </c>
    </row>
    <row r="321" spans="1:126" x14ac:dyDescent="0.25">
      <c r="A321" t="s">
        <v>120</v>
      </c>
      <c r="B321" t="s">
        <v>121</v>
      </c>
      <c r="C321" s="33" t="s">
        <v>522</v>
      </c>
      <c r="D321" t="s">
        <v>337</v>
      </c>
      <c r="E321" s="1">
        <v>86000</v>
      </c>
      <c r="F321" s="1">
        <f t="shared" si="145"/>
        <v>2468.1999999999998</v>
      </c>
      <c r="G321" s="1">
        <v>8812.2199999999993</v>
      </c>
      <c r="H321" s="1">
        <f t="shared" si="142"/>
        <v>2614.4</v>
      </c>
      <c r="I321" s="1">
        <v>195</v>
      </c>
      <c r="J321" s="1">
        <f t="shared" ref="J321:J328" si="146">F321+G321+H321+I321</f>
        <v>14089.82</v>
      </c>
      <c r="K321" s="1">
        <f t="shared" ref="K321:K329" si="147">E321-J321</f>
        <v>71910.179999999993</v>
      </c>
      <c r="L321"/>
      <c r="M321"/>
      <c r="N321"/>
      <c r="O321"/>
      <c r="P321"/>
      <c r="Q321"/>
      <c r="R321"/>
      <c r="S321"/>
      <c r="T321"/>
      <c r="U321"/>
      <c r="V321"/>
      <c r="W321"/>
      <c r="X321"/>
      <c r="Y321"/>
      <c r="Z321"/>
      <c r="AA321"/>
      <c r="AB321"/>
      <c r="AC321"/>
      <c r="AD321"/>
      <c r="AE321"/>
      <c r="AF321"/>
      <c r="AG321"/>
      <c r="AH321"/>
      <c r="AI321"/>
      <c r="AJ321"/>
      <c r="AK321"/>
      <c r="AL321"/>
      <c r="AM321"/>
      <c r="AN321"/>
      <c r="AO321"/>
      <c r="AP321"/>
      <c r="AQ321"/>
      <c r="AR321"/>
      <c r="AS321"/>
      <c r="AT321"/>
      <c r="AU321"/>
      <c r="AV321"/>
      <c r="AW321"/>
      <c r="AX321"/>
      <c r="AY321"/>
      <c r="AZ321"/>
      <c r="BA321"/>
      <c r="BB321"/>
      <c r="BC321"/>
      <c r="BD321"/>
      <c r="BE321"/>
      <c r="BF321"/>
      <c r="BG321"/>
      <c r="BH321"/>
      <c r="BI321"/>
      <c r="BJ321"/>
      <c r="BK321"/>
      <c r="BL321"/>
      <c r="BM321"/>
      <c r="BN321"/>
      <c r="BO321"/>
      <c r="BP321"/>
      <c r="BQ321"/>
      <c r="BR321"/>
      <c r="BS321"/>
      <c r="BT321"/>
      <c r="BU321"/>
      <c r="BV321"/>
      <c r="BW321"/>
      <c r="BX321"/>
      <c r="BY321"/>
      <c r="BZ321"/>
      <c r="CA321"/>
      <c r="CB321"/>
      <c r="CC321"/>
      <c r="CD321"/>
      <c r="CE321"/>
      <c r="CF321"/>
      <c r="CG321"/>
      <c r="CH321"/>
      <c r="CI321"/>
      <c r="CJ321"/>
      <c r="CK321"/>
      <c r="CL321"/>
      <c r="CM321"/>
      <c r="CN321"/>
      <c r="CO321"/>
      <c r="CP321"/>
      <c r="CQ321"/>
      <c r="CR321"/>
      <c r="CS321"/>
      <c r="CT321"/>
      <c r="CU321"/>
      <c r="CV321"/>
      <c r="CW321"/>
      <c r="CX321"/>
      <c r="CY321"/>
      <c r="CZ321"/>
      <c r="DA321"/>
      <c r="DB321"/>
      <c r="DC321"/>
      <c r="DD321"/>
      <c r="DE321"/>
      <c r="DF321"/>
      <c r="DG321"/>
      <c r="DH321"/>
      <c r="DI321"/>
      <c r="DJ321"/>
      <c r="DK321"/>
      <c r="DL321"/>
      <c r="DM321"/>
      <c r="DN321"/>
      <c r="DO321"/>
      <c r="DP321"/>
      <c r="DQ321"/>
      <c r="DR321"/>
      <c r="DS321"/>
      <c r="DT321"/>
      <c r="DU321"/>
      <c r="DV321"/>
    </row>
    <row r="322" spans="1:126" x14ac:dyDescent="0.25">
      <c r="A322" t="s">
        <v>372</v>
      </c>
      <c r="B322" t="s">
        <v>371</v>
      </c>
      <c r="C322" s="33" t="s">
        <v>523</v>
      </c>
      <c r="D322" t="s">
        <v>340</v>
      </c>
      <c r="E322" s="1">
        <v>41000</v>
      </c>
      <c r="F322" s="1">
        <f t="shared" si="145"/>
        <v>1176.7</v>
      </c>
      <c r="G322" s="1">
        <v>583.79</v>
      </c>
      <c r="H322" s="1">
        <f t="shared" si="142"/>
        <v>1246.4000000000001</v>
      </c>
      <c r="I322" s="1">
        <v>3278.33</v>
      </c>
      <c r="J322" s="1">
        <v>6285.22</v>
      </c>
      <c r="K322" s="1">
        <v>34714.78</v>
      </c>
      <c r="L322"/>
      <c r="M322"/>
      <c r="N322"/>
      <c r="O322"/>
      <c r="P322"/>
      <c r="Q322"/>
      <c r="R322"/>
      <c r="S322"/>
      <c r="T322"/>
      <c r="U322"/>
      <c r="V322"/>
      <c r="W322"/>
      <c r="X322"/>
      <c r="Y322"/>
      <c r="Z322"/>
      <c r="AA322"/>
      <c r="AB322"/>
      <c r="AC322"/>
      <c r="AD322"/>
      <c r="AE322"/>
      <c r="AF322"/>
      <c r="AG322"/>
      <c r="AH322"/>
      <c r="AI322"/>
      <c r="AJ322"/>
      <c r="AK322"/>
      <c r="AL322"/>
      <c r="AM322"/>
      <c r="AN322"/>
      <c r="AO322"/>
      <c r="AP322"/>
      <c r="AQ322"/>
      <c r="AR322"/>
      <c r="AS322"/>
      <c r="AT322"/>
      <c r="AU322"/>
      <c r="AV322"/>
      <c r="AW322"/>
      <c r="AX322"/>
      <c r="AY322"/>
      <c r="AZ322"/>
      <c r="BA322"/>
      <c r="BB322"/>
      <c r="BC322"/>
      <c r="BD322"/>
      <c r="BE322"/>
      <c r="BF322"/>
      <c r="BG322"/>
      <c r="BH322"/>
      <c r="BI322"/>
      <c r="BJ322"/>
      <c r="BK322"/>
      <c r="BL322"/>
      <c r="BM322"/>
      <c r="BN322"/>
      <c r="BO322"/>
      <c r="BP322"/>
      <c r="BQ322"/>
      <c r="BR322"/>
      <c r="BS322"/>
      <c r="BT322"/>
      <c r="BU322"/>
      <c r="BV322"/>
      <c r="BW322"/>
      <c r="BX322"/>
      <c r="BY322"/>
      <c r="BZ322"/>
      <c r="CA322"/>
      <c r="CB322"/>
      <c r="CC322"/>
      <c r="CD322"/>
      <c r="CE322"/>
      <c r="CF322"/>
      <c r="CG322"/>
      <c r="CH322"/>
      <c r="CI322"/>
      <c r="CJ322"/>
      <c r="CK322"/>
      <c r="CL322"/>
      <c r="CM322"/>
      <c r="CN322"/>
      <c r="CO322"/>
      <c r="CP322"/>
      <c r="CQ322"/>
      <c r="CR322"/>
      <c r="CS322"/>
      <c r="CT322"/>
      <c r="CU322"/>
      <c r="CV322"/>
      <c r="CW322"/>
      <c r="CX322"/>
      <c r="CY322"/>
      <c r="CZ322"/>
      <c r="DA322"/>
      <c r="DB322"/>
      <c r="DC322"/>
      <c r="DD322"/>
      <c r="DE322"/>
      <c r="DF322"/>
      <c r="DG322"/>
      <c r="DH322"/>
      <c r="DI322"/>
      <c r="DJ322"/>
      <c r="DK322"/>
      <c r="DL322"/>
      <c r="DM322"/>
      <c r="DN322"/>
      <c r="DO322"/>
      <c r="DP322"/>
      <c r="DQ322"/>
      <c r="DR322"/>
      <c r="DS322"/>
      <c r="DT322"/>
      <c r="DU322"/>
      <c r="DV322"/>
    </row>
    <row r="323" spans="1:126" x14ac:dyDescent="0.25">
      <c r="A323" t="s">
        <v>319</v>
      </c>
      <c r="B323" t="s">
        <v>318</v>
      </c>
      <c r="C323" s="33" t="s">
        <v>522</v>
      </c>
      <c r="D323" t="s">
        <v>340</v>
      </c>
      <c r="E323" s="1">
        <v>41000</v>
      </c>
      <c r="F323" s="1">
        <f t="shared" si="145"/>
        <v>1176.7</v>
      </c>
      <c r="G323" s="1">
        <v>583.79</v>
      </c>
      <c r="H323" s="1">
        <f t="shared" si="142"/>
        <v>1246.4000000000001</v>
      </c>
      <c r="I323" s="1">
        <v>25</v>
      </c>
      <c r="J323" s="1">
        <f t="shared" si="146"/>
        <v>3031.89</v>
      </c>
      <c r="K323" s="1">
        <f t="shared" si="147"/>
        <v>37968.11</v>
      </c>
      <c r="L323"/>
      <c r="M323"/>
      <c r="N323"/>
      <c r="O323"/>
      <c r="P323"/>
      <c r="Q323"/>
      <c r="R323"/>
      <c r="S323"/>
      <c r="T323"/>
      <c r="U323"/>
      <c r="V323"/>
      <c r="W323"/>
      <c r="X323"/>
      <c r="Y323"/>
      <c r="Z323"/>
      <c r="AA323"/>
      <c r="AB323"/>
      <c r="AC323"/>
      <c r="AD323"/>
      <c r="AE323"/>
      <c r="AF323"/>
      <c r="AG323"/>
      <c r="AH323"/>
      <c r="AI323"/>
      <c r="AJ323"/>
      <c r="AK323"/>
      <c r="AL323"/>
      <c r="AM323"/>
      <c r="AN323"/>
      <c r="AO323"/>
      <c r="AP323"/>
      <c r="AQ323"/>
      <c r="AR323"/>
      <c r="AS323"/>
      <c r="AT323"/>
      <c r="AU323"/>
      <c r="AV323"/>
      <c r="AW323"/>
      <c r="AX323"/>
      <c r="AY323"/>
      <c r="AZ323"/>
      <c r="BA323"/>
      <c r="BB323"/>
      <c r="BC323"/>
      <c r="BD323"/>
      <c r="BE323"/>
      <c r="BF323"/>
      <c r="BG323"/>
      <c r="BH323"/>
      <c r="BI323"/>
      <c r="BJ323"/>
      <c r="BK323"/>
      <c r="BL323"/>
      <c r="BM323"/>
      <c r="BN323"/>
      <c r="BO323"/>
      <c r="BP323"/>
      <c r="BQ323"/>
      <c r="BR323"/>
      <c r="BS323"/>
      <c r="BT323"/>
      <c r="BU323"/>
      <c r="BV323"/>
      <c r="BW323"/>
      <c r="BX323"/>
      <c r="BY323"/>
      <c r="BZ323"/>
      <c r="CA323"/>
      <c r="CB323"/>
      <c r="CC323"/>
      <c r="CD323"/>
      <c r="CE323"/>
      <c r="CF323"/>
      <c r="CG323"/>
      <c r="CH323"/>
      <c r="CI323"/>
      <c r="CJ323"/>
      <c r="CK323"/>
      <c r="CL323"/>
      <c r="CM323"/>
      <c r="CN323"/>
      <c r="CO323"/>
      <c r="CP323"/>
      <c r="CQ323"/>
      <c r="CR323"/>
      <c r="CS323"/>
      <c r="CT323"/>
      <c r="CU323"/>
      <c r="CV323"/>
      <c r="CW323"/>
      <c r="CX323"/>
      <c r="CY323"/>
      <c r="CZ323"/>
      <c r="DA323"/>
      <c r="DB323"/>
      <c r="DC323"/>
      <c r="DD323"/>
      <c r="DE323"/>
      <c r="DF323"/>
      <c r="DG323"/>
      <c r="DH323"/>
      <c r="DI323"/>
      <c r="DJ323"/>
      <c r="DK323"/>
      <c r="DL323"/>
      <c r="DM323"/>
      <c r="DN323"/>
      <c r="DO323"/>
      <c r="DP323"/>
      <c r="DQ323"/>
      <c r="DR323"/>
      <c r="DS323"/>
      <c r="DT323"/>
      <c r="DU323"/>
      <c r="DV323"/>
    </row>
    <row r="324" spans="1:126" x14ac:dyDescent="0.25">
      <c r="A324" t="s">
        <v>346</v>
      </c>
      <c r="B324" t="s">
        <v>125</v>
      </c>
      <c r="C324" s="33" t="s">
        <v>522</v>
      </c>
      <c r="D324" t="s">
        <v>340</v>
      </c>
      <c r="E324" s="1">
        <v>41000</v>
      </c>
      <c r="F324" s="1">
        <f t="shared" si="145"/>
        <v>1176.7</v>
      </c>
      <c r="G324" s="1">
        <v>583.79</v>
      </c>
      <c r="H324" s="1">
        <f t="shared" si="142"/>
        <v>1246.4000000000001</v>
      </c>
      <c r="I324" s="1">
        <v>277.5</v>
      </c>
      <c r="J324" s="1">
        <f t="shared" si="146"/>
        <v>3284.39</v>
      </c>
      <c r="K324" s="1">
        <f t="shared" si="147"/>
        <v>37715.61</v>
      </c>
      <c r="L324"/>
      <c r="M324"/>
      <c r="N324"/>
      <c r="O324"/>
      <c r="P324"/>
      <c r="Q324"/>
      <c r="R324"/>
      <c r="S324"/>
      <c r="T324"/>
      <c r="U324"/>
      <c r="V324"/>
      <c r="W324"/>
      <c r="X324"/>
      <c r="Y324"/>
      <c r="Z324"/>
      <c r="AA324"/>
      <c r="AB324"/>
      <c r="AC324"/>
      <c r="AD324"/>
      <c r="AE324"/>
      <c r="AF324"/>
      <c r="AG324"/>
      <c r="AH324"/>
      <c r="AI324"/>
      <c r="AJ324"/>
      <c r="AK324"/>
      <c r="AL324"/>
      <c r="AM324"/>
      <c r="AN324"/>
      <c r="AO324"/>
      <c r="AP324"/>
      <c r="AQ324"/>
      <c r="AR324"/>
      <c r="AS324"/>
      <c r="AT324"/>
      <c r="AU324"/>
      <c r="AV324"/>
      <c r="AW324"/>
      <c r="AX324"/>
      <c r="AY324"/>
      <c r="AZ324"/>
      <c r="BA324"/>
      <c r="BB324"/>
      <c r="BC324"/>
      <c r="BD324"/>
      <c r="BE324"/>
      <c r="BF324"/>
      <c r="BG324"/>
      <c r="BH324"/>
      <c r="BI324"/>
      <c r="BJ324"/>
      <c r="BK324"/>
      <c r="BL324"/>
      <c r="BM324"/>
      <c r="BN324"/>
      <c r="BO324"/>
      <c r="BP324"/>
      <c r="BQ324"/>
      <c r="BR324"/>
      <c r="BS324"/>
      <c r="BT324"/>
      <c r="BU324"/>
      <c r="BV324"/>
      <c r="BW324"/>
      <c r="BX324"/>
      <c r="BY324"/>
      <c r="BZ324"/>
      <c r="CA324"/>
      <c r="CB324"/>
      <c r="CC324"/>
      <c r="CD324"/>
      <c r="CE324"/>
      <c r="CF324"/>
      <c r="CG324"/>
      <c r="CH324"/>
      <c r="CI324"/>
      <c r="CJ324"/>
      <c r="CK324"/>
      <c r="CL324"/>
      <c r="CM324"/>
      <c r="CN324"/>
      <c r="CO324"/>
      <c r="CP324"/>
      <c r="CQ324"/>
      <c r="CR324"/>
      <c r="CS324"/>
      <c r="CT324"/>
      <c r="CU324"/>
      <c r="CV324"/>
      <c r="CW324"/>
      <c r="CX324"/>
      <c r="CY324"/>
      <c r="CZ324"/>
      <c r="DA324"/>
      <c r="DB324"/>
      <c r="DC324"/>
      <c r="DD324"/>
      <c r="DE324"/>
      <c r="DF324"/>
      <c r="DG324"/>
      <c r="DH324"/>
      <c r="DI324"/>
      <c r="DJ324"/>
      <c r="DK324"/>
      <c r="DL324"/>
      <c r="DM324"/>
      <c r="DN324"/>
      <c r="DO324"/>
      <c r="DP324"/>
      <c r="DQ324"/>
      <c r="DR324"/>
      <c r="DS324"/>
      <c r="DT324"/>
      <c r="DU324"/>
      <c r="DV324"/>
    </row>
    <row r="325" spans="1:126" x14ac:dyDescent="0.25">
      <c r="A325" t="s">
        <v>374</v>
      </c>
      <c r="B325" t="s">
        <v>65</v>
      </c>
      <c r="C325" s="33" t="s">
        <v>522</v>
      </c>
      <c r="D325" t="s">
        <v>340</v>
      </c>
      <c r="E325" s="1">
        <v>41000</v>
      </c>
      <c r="F325" s="1">
        <f t="shared" si="145"/>
        <v>1176.7</v>
      </c>
      <c r="G325" s="1">
        <v>583.79</v>
      </c>
      <c r="H325" s="1">
        <f t="shared" si="142"/>
        <v>1246.4000000000001</v>
      </c>
      <c r="I325" s="1">
        <v>125</v>
      </c>
      <c r="J325" s="1">
        <f t="shared" si="146"/>
        <v>3131.89</v>
      </c>
      <c r="K325" s="1">
        <f t="shared" si="147"/>
        <v>37868.11</v>
      </c>
      <c r="L325"/>
      <c r="M325"/>
      <c r="N325"/>
      <c r="O325"/>
      <c r="P325"/>
      <c r="Q325"/>
      <c r="R325"/>
      <c r="S325"/>
      <c r="T325"/>
      <c r="U325"/>
      <c r="V325"/>
      <c r="W325"/>
      <c r="X325"/>
      <c r="Y325"/>
      <c r="Z325"/>
      <c r="AA325"/>
      <c r="AB325"/>
      <c r="AC325"/>
      <c r="AD325"/>
      <c r="AE325"/>
      <c r="AF325"/>
      <c r="AG325"/>
      <c r="AH325"/>
      <c r="AI325"/>
      <c r="AJ325"/>
      <c r="AK325"/>
      <c r="AL325"/>
      <c r="AM325"/>
      <c r="AN325"/>
      <c r="AO325"/>
      <c r="AP325"/>
      <c r="AQ325"/>
      <c r="AR325"/>
      <c r="AS325"/>
      <c r="AT325"/>
      <c r="AU325"/>
      <c r="AV325"/>
      <c r="AW325"/>
      <c r="AX325"/>
      <c r="AY325"/>
      <c r="AZ325"/>
      <c r="BA325"/>
      <c r="BB325"/>
      <c r="BC325"/>
      <c r="BD325"/>
      <c r="BE325"/>
      <c r="BF325"/>
      <c r="BG325"/>
      <c r="BH325"/>
      <c r="BI325"/>
      <c r="BJ325"/>
      <c r="BK325"/>
      <c r="BL325"/>
      <c r="BM325"/>
      <c r="BN325"/>
      <c r="BO325"/>
      <c r="BP325"/>
      <c r="BQ325"/>
      <c r="BR325"/>
      <c r="BS325"/>
      <c r="BT325"/>
      <c r="BU325"/>
      <c r="BV325"/>
      <c r="BW325"/>
      <c r="BX325"/>
      <c r="BY325"/>
      <c r="BZ325"/>
      <c r="CA325"/>
      <c r="CB325"/>
      <c r="CC325"/>
      <c r="CD325"/>
      <c r="CE325"/>
      <c r="CF325"/>
      <c r="CG325"/>
      <c r="CH325"/>
      <c r="CI325"/>
      <c r="CJ325"/>
      <c r="CK325"/>
      <c r="CL325"/>
      <c r="CM325"/>
      <c r="CN325"/>
      <c r="CO325"/>
      <c r="CP325"/>
      <c r="CQ325"/>
      <c r="CR325"/>
      <c r="CS325"/>
      <c r="CT325"/>
      <c r="CU325"/>
      <c r="CV325"/>
      <c r="CW325"/>
      <c r="CX325"/>
      <c r="CY325"/>
      <c r="CZ325"/>
      <c r="DA325"/>
      <c r="DB325"/>
      <c r="DC325"/>
      <c r="DD325"/>
      <c r="DE325"/>
      <c r="DF325"/>
      <c r="DG325"/>
      <c r="DH325"/>
      <c r="DI325"/>
      <c r="DJ325"/>
      <c r="DK325"/>
      <c r="DL325"/>
      <c r="DM325"/>
      <c r="DN325"/>
      <c r="DO325"/>
      <c r="DP325"/>
      <c r="DQ325"/>
      <c r="DR325"/>
      <c r="DS325"/>
      <c r="DT325"/>
      <c r="DU325"/>
      <c r="DV325"/>
    </row>
    <row r="326" spans="1:126" x14ac:dyDescent="0.25">
      <c r="A326" t="s">
        <v>373</v>
      </c>
      <c r="B326" t="s">
        <v>65</v>
      </c>
      <c r="C326" s="33" t="s">
        <v>522</v>
      </c>
      <c r="D326" t="s">
        <v>340</v>
      </c>
      <c r="E326" s="15">
        <v>36000</v>
      </c>
      <c r="F326" s="1">
        <f t="shared" si="145"/>
        <v>1033.2</v>
      </c>
      <c r="G326" s="1">
        <v>0</v>
      </c>
      <c r="H326" s="1">
        <f t="shared" si="142"/>
        <v>1094.4000000000001</v>
      </c>
      <c r="I326" s="1">
        <v>25</v>
      </c>
      <c r="J326" s="1">
        <f t="shared" si="146"/>
        <v>2152.6</v>
      </c>
      <c r="K326" s="1">
        <f t="shared" si="147"/>
        <v>33847.4</v>
      </c>
      <c r="L326"/>
      <c r="M326"/>
      <c r="N326"/>
      <c r="O326"/>
      <c r="P326"/>
      <c r="Q326"/>
      <c r="R326"/>
      <c r="S326"/>
      <c r="T326"/>
      <c r="U326"/>
      <c r="V326"/>
      <c r="W326"/>
      <c r="X326"/>
      <c r="Y326"/>
      <c r="Z326"/>
      <c r="AA326"/>
      <c r="AB326"/>
      <c r="AC326"/>
      <c r="AD326"/>
      <c r="AE326"/>
      <c r="AF326"/>
      <c r="AG326"/>
      <c r="AH326"/>
      <c r="AI326"/>
      <c r="AJ326"/>
      <c r="AK326"/>
      <c r="AL326"/>
      <c r="AM326"/>
      <c r="AN326"/>
      <c r="AO326"/>
      <c r="AP326"/>
      <c r="AQ326"/>
      <c r="AR326"/>
      <c r="AS326"/>
      <c r="AT326"/>
      <c r="AU326"/>
      <c r="AV326"/>
      <c r="AW326"/>
      <c r="AX326"/>
      <c r="AY326"/>
      <c r="AZ326"/>
      <c r="BA326"/>
      <c r="BB326"/>
      <c r="BC326"/>
      <c r="BD326"/>
      <c r="BE326"/>
      <c r="BF326"/>
      <c r="BG326"/>
      <c r="BH326"/>
      <c r="BI326"/>
      <c r="BJ326"/>
      <c r="BK326"/>
      <c r="BL326"/>
      <c r="BM326"/>
      <c r="BN326"/>
      <c r="BO326"/>
      <c r="BP326"/>
      <c r="BQ326"/>
      <c r="BR326"/>
      <c r="BS326"/>
      <c r="BT326"/>
      <c r="BU326"/>
      <c r="BV326"/>
      <c r="BW326"/>
      <c r="BX326"/>
      <c r="BY326"/>
      <c r="BZ326"/>
      <c r="CA326"/>
      <c r="CB326"/>
      <c r="CC326"/>
      <c r="CD326"/>
      <c r="CE326"/>
      <c r="CF326"/>
      <c r="CG326"/>
      <c r="CH326"/>
      <c r="CI326"/>
      <c r="CJ326"/>
      <c r="CK326"/>
      <c r="CL326"/>
      <c r="CM326"/>
      <c r="CN326"/>
      <c r="CO326"/>
      <c r="CP326"/>
      <c r="CQ326"/>
      <c r="CR326"/>
      <c r="CS326"/>
      <c r="CT326"/>
      <c r="CU326"/>
      <c r="CV326"/>
      <c r="CW326"/>
      <c r="CX326"/>
      <c r="CY326"/>
      <c r="CZ326"/>
      <c r="DA326"/>
      <c r="DB326"/>
      <c r="DC326"/>
      <c r="DD326"/>
      <c r="DE326"/>
      <c r="DF326"/>
      <c r="DG326"/>
      <c r="DH326"/>
      <c r="DI326"/>
      <c r="DJ326"/>
      <c r="DK326"/>
      <c r="DL326"/>
      <c r="DM326"/>
      <c r="DN326"/>
      <c r="DO326"/>
      <c r="DP326"/>
      <c r="DQ326"/>
      <c r="DR326"/>
      <c r="DS326"/>
      <c r="DT326"/>
      <c r="DU326"/>
      <c r="DV326"/>
    </row>
    <row r="327" spans="1:126" x14ac:dyDescent="0.25">
      <c r="A327" t="s">
        <v>407</v>
      </c>
      <c r="B327" s="11" t="s">
        <v>296</v>
      </c>
      <c r="C327" s="34" t="s">
        <v>522</v>
      </c>
      <c r="D327" s="16" t="s">
        <v>340</v>
      </c>
      <c r="E327" s="1">
        <v>20400</v>
      </c>
      <c r="F327" s="1">
        <f t="shared" si="145"/>
        <v>585.48</v>
      </c>
      <c r="G327" s="1">
        <v>1995.14</v>
      </c>
      <c r="H327" s="1">
        <f t="shared" si="142"/>
        <v>620.16</v>
      </c>
      <c r="I327" s="1">
        <v>25</v>
      </c>
      <c r="J327" s="1">
        <f>F327+G327+H327+I327</f>
        <v>3225.78</v>
      </c>
      <c r="K327" s="1">
        <v>19169.36</v>
      </c>
      <c r="M327"/>
      <c r="N327"/>
      <c r="O327"/>
      <c r="P327"/>
      <c r="Q327"/>
      <c r="R327"/>
      <c r="S327"/>
      <c r="T327"/>
      <c r="U327"/>
      <c r="V327"/>
      <c r="W327"/>
      <c r="X327"/>
      <c r="Y327"/>
      <c r="Z327"/>
      <c r="AA327"/>
      <c r="AB327"/>
      <c r="AC327"/>
      <c r="AD327"/>
      <c r="AE327"/>
      <c r="AF327"/>
      <c r="AG327"/>
      <c r="AH327"/>
      <c r="AI327"/>
      <c r="AJ327"/>
      <c r="AK327"/>
      <c r="AL327"/>
      <c r="AM327"/>
      <c r="AN327"/>
      <c r="AO327"/>
      <c r="AP327"/>
      <c r="AQ327"/>
      <c r="AR327"/>
      <c r="AS327"/>
      <c r="AT327"/>
      <c r="AU327"/>
      <c r="AV327"/>
      <c r="AW327"/>
      <c r="AX327"/>
      <c r="AY327"/>
      <c r="AZ327"/>
      <c r="BA327"/>
      <c r="BB327"/>
      <c r="BC327"/>
      <c r="BD327"/>
      <c r="BE327"/>
      <c r="BF327"/>
      <c r="BG327"/>
      <c r="BH327"/>
      <c r="BI327"/>
      <c r="BJ327"/>
      <c r="BK327"/>
      <c r="BL327"/>
      <c r="BM327"/>
      <c r="BN327"/>
      <c r="BO327"/>
      <c r="BP327"/>
      <c r="BQ327"/>
      <c r="BR327"/>
      <c r="BS327"/>
      <c r="BT327"/>
      <c r="BU327"/>
      <c r="BV327"/>
      <c r="BW327"/>
      <c r="BX327"/>
      <c r="BY327"/>
      <c r="BZ327"/>
      <c r="CA327"/>
      <c r="CB327"/>
      <c r="CC327"/>
      <c r="CD327"/>
      <c r="CE327"/>
      <c r="CF327"/>
      <c r="CG327"/>
      <c r="CH327"/>
      <c r="CI327"/>
      <c r="CJ327"/>
      <c r="CK327"/>
      <c r="CL327"/>
      <c r="CM327"/>
      <c r="CN327"/>
      <c r="CO327"/>
      <c r="CP327"/>
      <c r="CQ327"/>
      <c r="CR327"/>
      <c r="CS327"/>
      <c r="CT327"/>
      <c r="CU327"/>
      <c r="CV327"/>
      <c r="CW327"/>
      <c r="CX327"/>
      <c r="CY327"/>
      <c r="CZ327"/>
      <c r="DA327"/>
      <c r="DB327"/>
      <c r="DC327"/>
      <c r="DD327"/>
      <c r="DE327"/>
      <c r="DF327"/>
      <c r="DG327"/>
      <c r="DH327"/>
      <c r="DI327"/>
      <c r="DJ327"/>
      <c r="DK327"/>
      <c r="DL327"/>
      <c r="DM327"/>
      <c r="DN327"/>
      <c r="DO327"/>
      <c r="DP327"/>
      <c r="DQ327"/>
      <c r="DR327"/>
      <c r="DS327"/>
      <c r="DT327"/>
      <c r="DU327"/>
      <c r="DV327"/>
    </row>
    <row r="328" spans="1:126" x14ac:dyDescent="0.25">
      <c r="A328" t="s">
        <v>294</v>
      </c>
      <c r="B328" t="s">
        <v>304</v>
      </c>
      <c r="C328" s="33" t="s">
        <v>522</v>
      </c>
      <c r="D328" t="s">
        <v>340</v>
      </c>
      <c r="E328" s="1">
        <v>39000</v>
      </c>
      <c r="F328" s="1">
        <f t="shared" si="145"/>
        <v>1119.3</v>
      </c>
      <c r="G328" s="1">
        <v>301.52</v>
      </c>
      <c r="H328" s="1">
        <f t="shared" si="142"/>
        <v>1185.5999999999999</v>
      </c>
      <c r="I328" s="1">
        <v>187</v>
      </c>
      <c r="J328" s="1">
        <f t="shared" si="146"/>
        <v>2793.42</v>
      </c>
      <c r="K328" s="1">
        <f t="shared" si="147"/>
        <v>36206.58</v>
      </c>
      <c r="L328"/>
      <c r="M328"/>
      <c r="N328"/>
      <c r="O328"/>
      <c r="P328"/>
      <c r="Q328"/>
      <c r="R328"/>
      <c r="S328"/>
      <c r="T328"/>
      <c r="U328"/>
      <c r="V328"/>
      <c r="W328"/>
      <c r="X328"/>
      <c r="Y328"/>
      <c r="Z328"/>
      <c r="AA328"/>
      <c r="AB328"/>
      <c r="AC328"/>
      <c r="AD328"/>
      <c r="AE328"/>
      <c r="AF328"/>
      <c r="AG328"/>
      <c r="AH328"/>
      <c r="AI328"/>
      <c r="AJ328"/>
      <c r="AK328"/>
      <c r="AL328"/>
      <c r="AM328"/>
      <c r="AN328"/>
      <c r="AO328"/>
      <c r="AP328"/>
      <c r="AQ328"/>
      <c r="AR328"/>
      <c r="AS328"/>
      <c r="AT328"/>
      <c r="AU328"/>
      <c r="AV328"/>
      <c r="AW328"/>
      <c r="AX328"/>
      <c r="AY328"/>
      <c r="AZ328"/>
      <c r="BA328"/>
      <c r="BB328"/>
      <c r="BC328"/>
      <c r="BD328"/>
      <c r="BE328"/>
      <c r="BF328"/>
      <c r="BG328"/>
      <c r="BH328"/>
      <c r="BI328"/>
      <c r="BJ328"/>
      <c r="BK328"/>
      <c r="BL328"/>
      <c r="BM328"/>
      <c r="BN328"/>
      <c r="BO328"/>
      <c r="BP328"/>
      <c r="BQ328"/>
      <c r="BR328"/>
      <c r="BS328"/>
      <c r="BT328"/>
      <c r="BU328"/>
      <c r="BV328"/>
      <c r="BW328"/>
      <c r="BX328"/>
      <c r="BY328"/>
      <c r="BZ328"/>
      <c r="CA328"/>
      <c r="CB328"/>
      <c r="CC328"/>
      <c r="CD328"/>
      <c r="CE328"/>
      <c r="CF328"/>
      <c r="CG328"/>
      <c r="CH328"/>
      <c r="CI328"/>
      <c r="CJ328"/>
      <c r="CK328"/>
      <c r="CL328"/>
      <c r="CM328"/>
      <c r="CN328"/>
      <c r="CO328"/>
      <c r="CP328"/>
      <c r="CQ328"/>
      <c r="CR328"/>
      <c r="CS328"/>
      <c r="CT328"/>
      <c r="CU328"/>
      <c r="CV328"/>
      <c r="CW328"/>
      <c r="CX328"/>
      <c r="CY328"/>
      <c r="CZ328"/>
      <c r="DA328"/>
      <c r="DB328"/>
      <c r="DC328"/>
      <c r="DD328"/>
      <c r="DE328"/>
      <c r="DF328"/>
      <c r="DG328"/>
      <c r="DH328"/>
      <c r="DI328"/>
      <c r="DJ328"/>
      <c r="DK328"/>
      <c r="DL328"/>
      <c r="DM328"/>
      <c r="DN328"/>
      <c r="DO328"/>
      <c r="DP328"/>
      <c r="DQ328"/>
      <c r="DR328"/>
      <c r="DS328"/>
      <c r="DT328"/>
      <c r="DU328"/>
      <c r="DV328"/>
    </row>
    <row r="329" spans="1:126" x14ac:dyDescent="0.25">
      <c r="A329" t="s">
        <v>293</v>
      </c>
      <c r="B329" t="s">
        <v>155</v>
      </c>
      <c r="C329" s="33" t="s">
        <v>522</v>
      </c>
      <c r="D329" t="s">
        <v>340</v>
      </c>
      <c r="E329" s="1">
        <v>41000</v>
      </c>
      <c r="F329" s="1">
        <f t="shared" si="145"/>
        <v>1176.7</v>
      </c>
      <c r="G329" s="1">
        <v>405.27</v>
      </c>
      <c r="H329" s="1">
        <f t="shared" si="142"/>
        <v>1246.4000000000001</v>
      </c>
      <c r="I329" s="1">
        <v>1215.1199999999999</v>
      </c>
      <c r="J329" s="1">
        <f>+F329+G329+H329+I329</f>
        <v>4043.49</v>
      </c>
      <c r="K329" s="1">
        <f t="shared" si="147"/>
        <v>36956.51</v>
      </c>
    </row>
    <row r="330" spans="1:126" x14ac:dyDescent="0.25">
      <c r="A330" s="3" t="s">
        <v>13</v>
      </c>
      <c r="B330" s="3">
        <v>12</v>
      </c>
      <c r="C330" s="35"/>
      <c r="D330" s="3"/>
      <c r="E330" s="4">
        <f t="shared" ref="E330:K330" si="148">SUM(E318:E329)</f>
        <v>481011.29</v>
      </c>
      <c r="F330" s="4">
        <f t="shared" si="148"/>
        <v>13805.02</v>
      </c>
      <c r="G330" s="4">
        <f t="shared" si="148"/>
        <v>14433.1</v>
      </c>
      <c r="H330" s="4">
        <f t="shared" si="148"/>
        <v>14622.74</v>
      </c>
      <c r="I330" s="4">
        <f t="shared" si="148"/>
        <v>5427.95</v>
      </c>
      <c r="J330" s="4">
        <f t="shared" si="148"/>
        <v>48288.81</v>
      </c>
      <c r="K330" s="4">
        <f t="shared" si="148"/>
        <v>434717.62</v>
      </c>
    </row>
    <row r="332" spans="1:126" x14ac:dyDescent="0.25">
      <c r="A332" s="10" t="s">
        <v>122</v>
      </c>
      <c r="B332" s="10"/>
      <c r="C332" s="37" t="s">
        <v>522</v>
      </c>
      <c r="D332" s="12"/>
      <c r="E332" s="10"/>
      <c r="F332" s="10"/>
      <c r="G332" s="10"/>
      <c r="H332" s="10"/>
      <c r="I332" s="10"/>
      <c r="J332" s="10"/>
      <c r="K332" s="10"/>
    </row>
    <row r="333" spans="1:126" x14ac:dyDescent="0.25">
      <c r="A333" t="s">
        <v>123</v>
      </c>
      <c r="B333" t="s">
        <v>124</v>
      </c>
      <c r="D333" t="s">
        <v>337</v>
      </c>
      <c r="E333" s="1">
        <v>61000</v>
      </c>
      <c r="F333" s="1">
        <f>E333*0.0287</f>
        <v>1750.7</v>
      </c>
      <c r="G333" s="1">
        <v>3674.86</v>
      </c>
      <c r="H333" s="1">
        <v>2006.4</v>
      </c>
      <c r="I333" s="1">
        <v>2405.2399999999998</v>
      </c>
      <c r="J333" s="1">
        <v>8441.6299999999992</v>
      </c>
      <c r="K333" s="1">
        <f t="shared" ref="K333" si="149">E333-J333</f>
        <v>52558.37</v>
      </c>
    </row>
    <row r="334" spans="1:126" x14ac:dyDescent="0.25">
      <c r="A334" s="3" t="s">
        <v>13</v>
      </c>
      <c r="B334" s="3">
        <v>1</v>
      </c>
      <c r="C334" s="35"/>
      <c r="D334" s="3"/>
      <c r="E334" s="4">
        <f t="shared" ref="E334:K334" si="150">SUM(E333:E333)</f>
        <v>61000</v>
      </c>
      <c r="F334" s="4">
        <f t="shared" si="150"/>
        <v>1750.7</v>
      </c>
      <c r="G334" s="4">
        <f t="shared" si="150"/>
        <v>3674.86</v>
      </c>
      <c r="H334" s="4">
        <f t="shared" si="150"/>
        <v>2006.4</v>
      </c>
      <c r="I334" s="4">
        <f t="shared" si="150"/>
        <v>2405.2399999999998</v>
      </c>
      <c r="J334" s="4">
        <f t="shared" si="150"/>
        <v>8441.6299999999992</v>
      </c>
      <c r="K334" s="4">
        <f t="shared" si="150"/>
        <v>52558.37</v>
      </c>
    </row>
    <row r="336" spans="1:126" x14ac:dyDescent="0.25">
      <c r="A336" s="32" t="s">
        <v>126</v>
      </c>
      <c r="B336" s="32"/>
      <c r="C336" s="41"/>
      <c r="D336" s="32"/>
      <c r="E336" s="32"/>
      <c r="F336" s="32"/>
      <c r="G336" s="32"/>
      <c r="H336" s="32"/>
      <c r="I336" s="32"/>
      <c r="J336" s="32"/>
      <c r="K336" s="32"/>
    </row>
    <row r="337" spans="1:126" x14ac:dyDescent="0.25">
      <c r="A337" s="5" t="s">
        <v>127</v>
      </c>
      <c r="B337" s="5" t="s">
        <v>114</v>
      </c>
      <c r="C337" s="40" t="s">
        <v>522</v>
      </c>
      <c r="D337" s="5" t="s">
        <v>337</v>
      </c>
      <c r="E337" s="31">
        <v>66000</v>
      </c>
      <c r="F337" s="31">
        <f>E337*0.0287</f>
        <v>1894.2</v>
      </c>
      <c r="G337" s="31">
        <v>0</v>
      </c>
      <c r="H337" s="31">
        <f>E337*0.0304</f>
        <v>2006.4</v>
      </c>
      <c r="I337" s="31">
        <v>2405.2399999999998</v>
      </c>
      <c r="J337" s="31">
        <v>10445.549999999999</v>
      </c>
      <c r="K337" s="31">
        <f>E337-J337</f>
        <v>55554.45</v>
      </c>
    </row>
    <row r="338" spans="1:126" x14ac:dyDescent="0.25">
      <c r="A338" s="6" t="s">
        <v>13</v>
      </c>
      <c r="B338" s="6">
        <v>1</v>
      </c>
      <c r="C338" s="41"/>
      <c r="D338" s="6"/>
      <c r="E338" s="51">
        <f t="shared" ref="E338:K338" si="151">SUM(E337)</f>
        <v>66000</v>
      </c>
      <c r="F338" s="51">
        <f t="shared" si="151"/>
        <v>1894.2</v>
      </c>
      <c r="G338" s="51">
        <f t="shared" si="151"/>
        <v>0</v>
      </c>
      <c r="H338" s="51">
        <f t="shared" si="151"/>
        <v>2006.4</v>
      </c>
      <c r="I338" s="51">
        <f t="shared" si="151"/>
        <v>2405.2399999999998</v>
      </c>
      <c r="J338" s="51">
        <f t="shared" si="151"/>
        <v>10445.549999999999</v>
      </c>
      <c r="K338" s="51">
        <f t="shared" si="151"/>
        <v>55554.45</v>
      </c>
    </row>
    <row r="340" spans="1:126" x14ac:dyDescent="0.25">
      <c r="A340" s="10" t="s">
        <v>128</v>
      </c>
      <c r="B340" s="10"/>
      <c r="C340" s="37"/>
      <c r="D340" s="12"/>
      <c r="E340" s="10"/>
      <c r="F340" s="10"/>
      <c r="G340" s="10"/>
      <c r="H340" s="10"/>
      <c r="I340" s="10"/>
      <c r="J340" s="10"/>
      <c r="K340" s="10"/>
    </row>
    <row r="341" spans="1:126" x14ac:dyDescent="0.25">
      <c r="A341" t="s">
        <v>295</v>
      </c>
      <c r="B341" t="s">
        <v>140</v>
      </c>
      <c r="C341" s="33" t="s">
        <v>523</v>
      </c>
      <c r="D341" t="s">
        <v>340</v>
      </c>
      <c r="E341" s="1">
        <v>76000</v>
      </c>
      <c r="F341" s="1">
        <f>E341*0.0287</f>
        <v>2181.1999999999998</v>
      </c>
      <c r="G341" s="1">
        <v>6497.56</v>
      </c>
      <c r="H341" s="1">
        <f>E341*0.0304</f>
        <v>2310.4</v>
      </c>
      <c r="I341" s="1">
        <v>195</v>
      </c>
      <c r="J341" s="1">
        <f>F341+G341+H341+I341</f>
        <v>11184.16</v>
      </c>
      <c r="K341" s="1">
        <f>E341-J341</f>
        <v>64815.839999999997</v>
      </c>
      <c r="L341"/>
      <c r="M341"/>
      <c r="N341"/>
      <c r="O341"/>
      <c r="P341"/>
      <c r="Q341"/>
      <c r="R341"/>
      <c r="S341"/>
      <c r="T341"/>
      <c r="U341"/>
      <c r="V341"/>
      <c r="W341"/>
      <c r="X341"/>
      <c r="Y341"/>
      <c r="Z341"/>
      <c r="AA341"/>
      <c r="AB341"/>
      <c r="AC341"/>
      <c r="AD341"/>
      <c r="AE341"/>
      <c r="AF341"/>
      <c r="AG341"/>
      <c r="AH341"/>
      <c r="AI341"/>
      <c r="AJ341"/>
      <c r="AK341"/>
      <c r="AL341"/>
      <c r="AM341"/>
      <c r="AN341"/>
      <c r="AO341"/>
      <c r="AP341"/>
      <c r="AQ341"/>
      <c r="AR341"/>
      <c r="AS341"/>
      <c r="AT341"/>
      <c r="AU341"/>
      <c r="AV341"/>
      <c r="AW341"/>
      <c r="AX341"/>
      <c r="AY341"/>
      <c r="AZ341"/>
      <c r="BA341"/>
      <c r="BB341"/>
      <c r="BC341"/>
      <c r="BD341"/>
      <c r="BE341"/>
      <c r="BF341"/>
      <c r="BG341"/>
      <c r="BH341"/>
      <c r="BI341"/>
      <c r="BJ341"/>
      <c r="BK341"/>
      <c r="BL341"/>
      <c r="BM341"/>
      <c r="BN341"/>
      <c r="BO341"/>
      <c r="BP341"/>
      <c r="BQ341"/>
      <c r="BR341"/>
      <c r="BS341"/>
      <c r="BT341"/>
      <c r="BU341"/>
      <c r="BV341"/>
      <c r="BW341"/>
      <c r="BX341"/>
      <c r="BY341"/>
      <c r="BZ341"/>
      <c r="CA341"/>
      <c r="CB341"/>
      <c r="CC341"/>
      <c r="CD341"/>
      <c r="CE341"/>
      <c r="CF341"/>
      <c r="CG341"/>
      <c r="CH341"/>
      <c r="CI341"/>
      <c r="CJ341"/>
      <c r="CK341"/>
      <c r="CL341"/>
      <c r="CM341"/>
      <c r="CN341"/>
      <c r="CO341"/>
      <c r="CP341"/>
      <c r="CQ341"/>
      <c r="CR341"/>
      <c r="CS341"/>
      <c r="CT341"/>
      <c r="CU341"/>
      <c r="CV341"/>
      <c r="CW341"/>
      <c r="CX341"/>
      <c r="CY341"/>
      <c r="CZ341"/>
      <c r="DA341"/>
      <c r="DB341"/>
      <c r="DC341"/>
      <c r="DD341"/>
      <c r="DE341"/>
      <c r="DF341"/>
      <c r="DG341"/>
      <c r="DH341"/>
      <c r="DI341"/>
      <c r="DJ341"/>
      <c r="DK341"/>
      <c r="DL341"/>
      <c r="DM341"/>
      <c r="DN341"/>
      <c r="DO341"/>
      <c r="DP341"/>
      <c r="DQ341"/>
      <c r="DR341"/>
      <c r="DS341"/>
      <c r="DT341"/>
      <c r="DU341"/>
      <c r="DV341"/>
    </row>
    <row r="342" spans="1:126" x14ac:dyDescent="0.25">
      <c r="A342" t="s">
        <v>129</v>
      </c>
      <c r="B342" t="s">
        <v>130</v>
      </c>
      <c r="C342" s="33" t="s">
        <v>522</v>
      </c>
      <c r="D342" t="s">
        <v>337</v>
      </c>
      <c r="E342" s="1">
        <v>81000</v>
      </c>
      <c r="F342" s="1">
        <f t="shared" ref="F342:F350" si="152">E342*0.0287</f>
        <v>2324.6999999999998</v>
      </c>
      <c r="G342" s="1">
        <v>7636.09</v>
      </c>
      <c r="H342" s="1">
        <f t="shared" ref="H342:H350" si="153">E342*0.0304</f>
        <v>2462.4</v>
      </c>
      <c r="I342" s="1">
        <v>187</v>
      </c>
      <c r="J342" s="1">
        <v>12610.19</v>
      </c>
      <c r="K342" s="1">
        <v>68389.81</v>
      </c>
    </row>
    <row r="343" spans="1:126" x14ac:dyDescent="0.25">
      <c r="A343" t="s">
        <v>131</v>
      </c>
      <c r="B343" t="s">
        <v>59</v>
      </c>
      <c r="C343" s="33" t="s">
        <v>523</v>
      </c>
      <c r="D343" t="s">
        <v>340</v>
      </c>
      <c r="E343" s="1">
        <v>24150</v>
      </c>
      <c r="F343" s="1">
        <f t="shared" si="152"/>
        <v>693.11</v>
      </c>
      <c r="G343" s="1">
        <v>0</v>
      </c>
      <c r="H343" s="1">
        <f t="shared" si="153"/>
        <v>734.16</v>
      </c>
      <c r="I343" s="1">
        <v>271</v>
      </c>
      <c r="J343" s="1">
        <f t="shared" ref="J343:J345" si="154">F343+G343+H343+I343</f>
        <v>1698.27</v>
      </c>
      <c r="K343" s="1">
        <f t="shared" ref="K343:K345" si="155">E343-J343</f>
        <v>22451.73</v>
      </c>
    </row>
    <row r="344" spans="1:126" x14ac:dyDescent="0.25">
      <c r="A344" t="s">
        <v>132</v>
      </c>
      <c r="B344" t="s">
        <v>133</v>
      </c>
      <c r="C344" s="33" t="s">
        <v>522</v>
      </c>
      <c r="D344" t="s">
        <v>340</v>
      </c>
      <c r="E344" s="1">
        <v>81000</v>
      </c>
      <c r="F344" s="1">
        <f t="shared" si="152"/>
        <v>2324.6999999999998</v>
      </c>
      <c r="G344" s="1">
        <v>7338.56</v>
      </c>
      <c r="H344" s="1">
        <f t="shared" si="153"/>
        <v>2462.4</v>
      </c>
      <c r="I344" s="1">
        <v>1755.12</v>
      </c>
      <c r="J344" s="1">
        <f t="shared" si="154"/>
        <v>13880.78</v>
      </c>
      <c r="K344" s="1">
        <f t="shared" si="155"/>
        <v>67119.22</v>
      </c>
    </row>
    <row r="345" spans="1:126" x14ac:dyDescent="0.25">
      <c r="A345" t="s">
        <v>134</v>
      </c>
      <c r="B345" t="s">
        <v>287</v>
      </c>
      <c r="C345" s="33" t="s">
        <v>522</v>
      </c>
      <c r="D345" t="s">
        <v>337</v>
      </c>
      <c r="E345" s="1">
        <v>41000</v>
      </c>
      <c r="F345" s="1">
        <f t="shared" si="152"/>
        <v>1176.7</v>
      </c>
      <c r="G345" s="1">
        <v>583.79</v>
      </c>
      <c r="H345" s="1">
        <f t="shared" si="153"/>
        <v>1246.4000000000001</v>
      </c>
      <c r="I345" s="1">
        <v>665</v>
      </c>
      <c r="J345" s="1">
        <f t="shared" si="154"/>
        <v>3671.89</v>
      </c>
      <c r="K345" s="1">
        <f t="shared" si="155"/>
        <v>37328.11</v>
      </c>
    </row>
    <row r="346" spans="1:126" x14ac:dyDescent="0.25">
      <c r="A346" t="s">
        <v>322</v>
      </c>
      <c r="B346" t="s">
        <v>137</v>
      </c>
      <c r="C346" s="33" t="s">
        <v>522</v>
      </c>
      <c r="D346" t="s">
        <v>340</v>
      </c>
      <c r="E346" s="1">
        <v>41000</v>
      </c>
      <c r="F346" s="1">
        <f t="shared" si="152"/>
        <v>1176.7</v>
      </c>
      <c r="G346" s="1">
        <v>583.79</v>
      </c>
      <c r="H346" s="1">
        <f t="shared" si="153"/>
        <v>1246.4000000000001</v>
      </c>
      <c r="I346" s="1">
        <v>925</v>
      </c>
      <c r="J346" s="1">
        <f t="shared" ref="J346:J350" si="156">F346+G346+H346+I346</f>
        <v>3931.89</v>
      </c>
      <c r="K346" s="1">
        <f t="shared" ref="K346:K350" si="157">E346-J346</f>
        <v>37068.11</v>
      </c>
      <c r="L346"/>
      <c r="M346"/>
      <c r="N346"/>
      <c r="O346"/>
      <c r="P346"/>
      <c r="Q346"/>
      <c r="R346"/>
      <c r="S346"/>
      <c r="T346"/>
      <c r="U346"/>
      <c r="V346"/>
      <c r="W346"/>
      <c r="X346"/>
      <c r="Y346"/>
      <c r="Z346"/>
      <c r="AA346"/>
      <c r="AB346"/>
      <c r="AC346"/>
      <c r="AD346"/>
      <c r="AE346"/>
      <c r="AF346"/>
      <c r="AG346"/>
      <c r="AH346"/>
      <c r="AI346"/>
      <c r="AJ346"/>
      <c r="AK346"/>
      <c r="AL346"/>
      <c r="AM346"/>
      <c r="AN346"/>
      <c r="AO346"/>
      <c r="AP346"/>
      <c r="AQ346"/>
      <c r="AR346"/>
      <c r="AS346"/>
      <c r="AT346"/>
      <c r="AU346"/>
      <c r="AV346"/>
      <c r="AW346"/>
      <c r="AX346"/>
      <c r="AY346"/>
      <c r="AZ346"/>
      <c r="BA346"/>
      <c r="BB346"/>
      <c r="BC346"/>
      <c r="BD346"/>
      <c r="BE346"/>
      <c r="BF346"/>
      <c r="BG346"/>
      <c r="BH346"/>
      <c r="BI346"/>
      <c r="BJ346"/>
      <c r="BK346"/>
      <c r="BL346"/>
      <c r="BM346"/>
      <c r="BN346"/>
      <c r="BO346"/>
      <c r="BP346"/>
      <c r="BQ346"/>
      <c r="BR346"/>
      <c r="BS346"/>
      <c r="BT346"/>
      <c r="BU346"/>
      <c r="BV346"/>
      <c r="BW346"/>
      <c r="BX346"/>
      <c r="BY346"/>
      <c r="BZ346"/>
      <c r="CA346"/>
      <c r="CB346"/>
      <c r="CC346"/>
      <c r="CD346"/>
      <c r="CE346"/>
      <c r="CF346"/>
      <c r="CG346"/>
      <c r="CH346"/>
      <c r="CI346"/>
      <c r="CJ346"/>
      <c r="CK346"/>
      <c r="CL346"/>
      <c r="CM346"/>
      <c r="CN346"/>
      <c r="CO346"/>
      <c r="CP346"/>
      <c r="CQ346"/>
      <c r="CR346"/>
      <c r="CS346"/>
      <c r="CT346"/>
      <c r="CU346"/>
      <c r="CV346"/>
      <c r="CW346"/>
      <c r="CX346"/>
      <c r="CY346"/>
      <c r="CZ346"/>
      <c r="DA346"/>
      <c r="DB346"/>
      <c r="DC346"/>
      <c r="DD346"/>
      <c r="DE346"/>
      <c r="DF346"/>
      <c r="DG346"/>
      <c r="DH346"/>
      <c r="DI346"/>
      <c r="DJ346"/>
      <c r="DK346"/>
      <c r="DL346"/>
      <c r="DM346"/>
      <c r="DN346"/>
      <c r="DO346"/>
      <c r="DP346"/>
      <c r="DQ346"/>
      <c r="DR346"/>
      <c r="DS346"/>
      <c r="DT346"/>
      <c r="DU346"/>
      <c r="DV346"/>
    </row>
    <row r="347" spans="1:126" x14ac:dyDescent="0.25">
      <c r="A347" t="s">
        <v>321</v>
      </c>
      <c r="B347" t="s">
        <v>320</v>
      </c>
      <c r="C347" s="33" t="s">
        <v>523</v>
      </c>
      <c r="D347" t="s">
        <v>340</v>
      </c>
      <c r="E347" s="1">
        <v>59000</v>
      </c>
      <c r="F347" s="1">
        <f t="shared" si="152"/>
        <v>1693.3</v>
      </c>
      <c r="G347" s="1">
        <v>3298.5</v>
      </c>
      <c r="H347" s="1">
        <f t="shared" si="153"/>
        <v>1793.6</v>
      </c>
      <c r="I347" s="1">
        <v>187</v>
      </c>
      <c r="J347" s="1">
        <f t="shared" si="156"/>
        <v>6972.4</v>
      </c>
      <c r="K347" s="1">
        <f t="shared" si="157"/>
        <v>52027.6</v>
      </c>
      <c r="L347"/>
      <c r="M347"/>
      <c r="N347"/>
      <c r="O347"/>
      <c r="P347"/>
      <c r="Q347"/>
      <c r="R347"/>
      <c r="S347"/>
      <c r="T347"/>
      <c r="U347"/>
      <c r="V347"/>
      <c r="W347"/>
      <c r="X347"/>
      <c r="Y347"/>
      <c r="Z347"/>
      <c r="AA347"/>
      <c r="AB347"/>
      <c r="AC347"/>
      <c r="AD347"/>
      <c r="AE347"/>
      <c r="AF347"/>
      <c r="AG347"/>
      <c r="AH347"/>
      <c r="AI347"/>
      <c r="AJ347"/>
      <c r="AK347"/>
      <c r="AL347"/>
      <c r="AM347"/>
      <c r="AN347"/>
      <c r="AO347"/>
      <c r="AP347"/>
      <c r="AQ347"/>
      <c r="AR347"/>
      <c r="AS347"/>
      <c r="AT347"/>
      <c r="AU347"/>
      <c r="AV347"/>
      <c r="AW347"/>
      <c r="AX347"/>
      <c r="AY347"/>
      <c r="AZ347"/>
      <c r="BA347"/>
      <c r="BB347"/>
      <c r="BC347"/>
      <c r="BD347"/>
      <c r="BE347"/>
      <c r="BF347"/>
      <c r="BG347"/>
      <c r="BH347"/>
      <c r="BI347"/>
      <c r="BJ347"/>
      <c r="BK347"/>
      <c r="BL347"/>
      <c r="BM347"/>
      <c r="BN347"/>
      <c r="BO347"/>
      <c r="BP347"/>
      <c r="BQ347"/>
      <c r="BR347"/>
      <c r="BS347"/>
      <c r="BT347"/>
      <c r="BU347"/>
      <c r="BV347"/>
      <c r="BW347"/>
      <c r="BX347"/>
      <c r="BY347"/>
      <c r="BZ347"/>
      <c r="CA347"/>
      <c r="CB347"/>
      <c r="CC347"/>
      <c r="CD347"/>
      <c r="CE347"/>
      <c r="CF347"/>
      <c r="CG347"/>
      <c r="CH347"/>
      <c r="CI347"/>
      <c r="CJ347"/>
      <c r="CK347"/>
      <c r="CL347"/>
      <c r="CM347"/>
      <c r="CN347"/>
      <c r="CO347"/>
      <c r="CP347"/>
      <c r="CQ347"/>
      <c r="CR347"/>
      <c r="CS347"/>
      <c r="CT347"/>
      <c r="CU347"/>
      <c r="CV347"/>
      <c r="CW347"/>
      <c r="CX347"/>
      <c r="CY347"/>
      <c r="CZ347"/>
      <c r="DA347"/>
      <c r="DB347"/>
      <c r="DC347"/>
      <c r="DD347"/>
      <c r="DE347"/>
      <c r="DF347"/>
      <c r="DG347"/>
      <c r="DH347"/>
      <c r="DI347"/>
      <c r="DJ347"/>
      <c r="DK347"/>
      <c r="DL347"/>
      <c r="DM347"/>
      <c r="DN347"/>
      <c r="DO347"/>
      <c r="DP347"/>
      <c r="DQ347"/>
      <c r="DR347"/>
      <c r="DS347"/>
      <c r="DT347"/>
      <c r="DU347"/>
      <c r="DV347"/>
    </row>
    <row r="348" spans="1:126" x14ac:dyDescent="0.25">
      <c r="A348" t="s">
        <v>478</v>
      </c>
      <c r="B348" t="s">
        <v>417</v>
      </c>
      <c r="C348" s="33" t="s">
        <v>522</v>
      </c>
      <c r="D348" t="s">
        <v>340</v>
      </c>
      <c r="E348" s="1">
        <v>32000</v>
      </c>
      <c r="F348" s="1">
        <f t="shared" ref="F348" si="158">E348*0.0287</f>
        <v>918.4</v>
      </c>
      <c r="G348" s="1">
        <v>0</v>
      </c>
      <c r="H348" s="1">
        <f t="shared" ref="H348" si="159">E348*0.0304</f>
        <v>972.8</v>
      </c>
      <c r="I348" s="1">
        <v>25</v>
      </c>
      <c r="J348" s="1">
        <f t="shared" ref="J348" si="160">F348+G348+H348+I348</f>
        <v>1916.2</v>
      </c>
      <c r="K348" s="1">
        <f t="shared" ref="K348" si="161">E348-J348</f>
        <v>30083.8</v>
      </c>
      <c r="L348"/>
      <c r="M348"/>
      <c r="N348"/>
      <c r="O348"/>
      <c r="P348"/>
      <c r="Q348"/>
      <c r="R348"/>
      <c r="S348"/>
      <c r="T348"/>
      <c r="U348"/>
      <c r="V348"/>
      <c r="W348"/>
      <c r="X348"/>
      <c r="Y348"/>
      <c r="Z348"/>
      <c r="AA348"/>
      <c r="AB348"/>
      <c r="AC348"/>
      <c r="AD348"/>
      <c r="AE348"/>
      <c r="AF348"/>
      <c r="AG348"/>
      <c r="AH348"/>
      <c r="AI348"/>
      <c r="AJ348"/>
      <c r="AK348"/>
      <c r="AL348"/>
      <c r="AM348"/>
      <c r="AN348"/>
      <c r="AO348"/>
      <c r="AP348"/>
      <c r="AQ348"/>
      <c r="AR348"/>
      <c r="AS348"/>
      <c r="AT348"/>
      <c r="AU348"/>
      <c r="AV348"/>
      <c r="AW348"/>
      <c r="AX348"/>
      <c r="AY348"/>
      <c r="AZ348"/>
      <c r="BA348"/>
      <c r="BB348"/>
      <c r="BC348"/>
      <c r="BD348"/>
      <c r="BE348"/>
      <c r="BF348"/>
      <c r="BG348"/>
      <c r="BH348"/>
      <c r="BI348"/>
      <c r="BJ348"/>
      <c r="BK348"/>
      <c r="BL348"/>
      <c r="BM348"/>
      <c r="BN348"/>
      <c r="BO348"/>
      <c r="BP348"/>
      <c r="BQ348"/>
      <c r="BR348"/>
      <c r="BS348"/>
      <c r="BT348"/>
      <c r="BU348"/>
      <c r="BV348"/>
      <c r="BW348"/>
      <c r="BX348"/>
      <c r="BY348"/>
      <c r="BZ348"/>
      <c r="CA348"/>
      <c r="CB348"/>
      <c r="CC348"/>
      <c r="CD348"/>
      <c r="CE348"/>
      <c r="CF348"/>
      <c r="CG348"/>
      <c r="CH348"/>
      <c r="CI348"/>
      <c r="CJ348"/>
      <c r="CK348"/>
      <c r="CL348"/>
      <c r="CM348"/>
      <c r="CN348"/>
      <c r="CO348"/>
      <c r="CP348"/>
      <c r="CQ348"/>
      <c r="CR348"/>
      <c r="CS348"/>
      <c r="CT348"/>
      <c r="CU348"/>
      <c r="CV348"/>
      <c r="CW348"/>
      <c r="CX348"/>
      <c r="CY348"/>
      <c r="CZ348"/>
      <c r="DA348"/>
      <c r="DB348"/>
      <c r="DC348"/>
      <c r="DD348"/>
      <c r="DE348"/>
      <c r="DF348"/>
      <c r="DG348"/>
      <c r="DH348"/>
      <c r="DI348"/>
      <c r="DJ348"/>
      <c r="DK348"/>
      <c r="DL348"/>
      <c r="DM348"/>
      <c r="DN348"/>
      <c r="DO348"/>
      <c r="DP348"/>
      <c r="DQ348"/>
      <c r="DR348"/>
      <c r="DS348"/>
      <c r="DT348"/>
      <c r="DU348"/>
      <c r="DV348"/>
    </row>
    <row r="349" spans="1:126" x14ac:dyDescent="0.25">
      <c r="A349" t="s">
        <v>135</v>
      </c>
      <c r="B349" t="s">
        <v>18</v>
      </c>
      <c r="C349" s="33" t="s">
        <v>523</v>
      </c>
      <c r="D349" t="s">
        <v>340</v>
      </c>
      <c r="E349" s="1">
        <v>125000</v>
      </c>
      <c r="F349" s="1">
        <f t="shared" si="152"/>
        <v>3587.5</v>
      </c>
      <c r="G349" s="1">
        <v>17985.990000000002</v>
      </c>
      <c r="H349" s="1">
        <v>3800</v>
      </c>
      <c r="I349" s="1">
        <v>277.5</v>
      </c>
      <c r="J349" s="1">
        <f t="shared" si="156"/>
        <v>25650.99</v>
      </c>
      <c r="K349" s="1">
        <f t="shared" si="157"/>
        <v>99349.01</v>
      </c>
    </row>
    <row r="350" spans="1:126" x14ac:dyDescent="0.25">
      <c r="A350" t="s">
        <v>323</v>
      </c>
      <c r="B350" t="s">
        <v>65</v>
      </c>
      <c r="C350" s="33" t="s">
        <v>522</v>
      </c>
      <c r="D350" t="s">
        <v>340</v>
      </c>
      <c r="E350" s="1">
        <v>27500</v>
      </c>
      <c r="F350" s="1">
        <f t="shared" si="152"/>
        <v>789.25</v>
      </c>
      <c r="G350" s="1">
        <v>0</v>
      </c>
      <c r="H350" s="1">
        <f t="shared" si="153"/>
        <v>836</v>
      </c>
      <c r="I350" s="1">
        <v>277.5</v>
      </c>
      <c r="J350" s="1">
        <f t="shared" si="156"/>
        <v>1902.75</v>
      </c>
      <c r="K350" s="1">
        <f t="shared" si="157"/>
        <v>25597.25</v>
      </c>
      <c r="L350"/>
      <c r="M350"/>
      <c r="N350"/>
      <c r="O350"/>
      <c r="P350"/>
      <c r="Q350"/>
      <c r="R350"/>
      <c r="S350"/>
      <c r="T350"/>
      <c r="U350"/>
      <c r="V350"/>
      <c r="W350"/>
      <c r="X350"/>
      <c r="Y350"/>
      <c r="Z350"/>
      <c r="AA350"/>
      <c r="AB350"/>
      <c r="AC350"/>
      <c r="AD350"/>
      <c r="AE350"/>
      <c r="AF350"/>
      <c r="AG350"/>
      <c r="AH350"/>
      <c r="AI350"/>
      <c r="AJ350"/>
      <c r="AK350"/>
      <c r="AL350"/>
      <c r="AM350"/>
      <c r="AN350"/>
      <c r="AO350"/>
      <c r="AP350"/>
      <c r="AQ350"/>
      <c r="AR350"/>
      <c r="AS350"/>
      <c r="AT350"/>
      <c r="AU350"/>
      <c r="AV350"/>
      <c r="AW350"/>
      <c r="AX350"/>
      <c r="AY350"/>
      <c r="AZ350"/>
      <c r="BA350"/>
      <c r="BB350"/>
      <c r="BC350"/>
      <c r="BD350"/>
      <c r="BE350"/>
      <c r="BF350"/>
      <c r="BG350"/>
      <c r="BH350"/>
      <c r="BI350"/>
      <c r="BJ350"/>
      <c r="BK350"/>
      <c r="BL350"/>
      <c r="BM350"/>
      <c r="BN350"/>
      <c r="BO350"/>
      <c r="BP350"/>
      <c r="BQ350"/>
      <c r="BR350"/>
      <c r="BS350"/>
      <c r="BT350"/>
      <c r="BU350"/>
      <c r="BV350"/>
      <c r="BW350"/>
      <c r="BX350"/>
      <c r="BY350"/>
      <c r="BZ350"/>
      <c r="CA350"/>
      <c r="CB350"/>
      <c r="CC350"/>
      <c r="CD350"/>
      <c r="CE350"/>
      <c r="CF350"/>
      <c r="CG350"/>
      <c r="CH350"/>
      <c r="CI350"/>
      <c r="CJ350"/>
      <c r="CK350"/>
      <c r="CL350"/>
      <c r="CM350"/>
      <c r="CN350"/>
      <c r="CO350"/>
      <c r="CP350"/>
      <c r="CQ350"/>
      <c r="CR350"/>
      <c r="CS350"/>
      <c r="CT350"/>
      <c r="CU350"/>
      <c r="CV350"/>
      <c r="CW350"/>
      <c r="CX350"/>
      <c r="CY350"/>
      <c r="CZ350"/>
      <c r="DA350"/>
      <c r="DB350"/>
      <c r="DC350"/>
      <c r="DD350"/>
      <c r="DE350"/>
      <c r="DF350"/>
      <c r="DG350"/>
      <c r="DH350"/>
      <c r="DI350"/>
      <c r="DJ350"/>
      <c r="DK350"/>
      <c r="DL350"/>
      <c r="DM350"/>
      <c r="DN350"/>
      <c r="DO350"/>
      <c r="DP350"/>
      <c r="DQ350"/>
      <c r="DR350"/>
      <c r="DS350"/>
      <c r="DT350"/>
      <c r="DU350"/>
      <c r="DV350"/>
    </row>
    <row r="351" spans="1:126" x14ac:dyDescent="0.25">
      <c r="A351" s="3" t="s">
        <v>13</v>
      </c>
      <c r="B351" s="3">
        <v>10</v>
      </c>
      <c r="C351" s="35"/>
      <c r="D351" s="3"/>
      <c r="E351" s="4">
        <f t="shared" ref="E351:K351" si="162">SUM(E341:E350)</f>
        <v>587650</v>
      </c>
      <c r="F351" s="4">
        <f t="shared" si="162"/>
        <v>16865.560000000001</v>
      </c>
      <c r="G351" s="4">
        <f t="shared" si="162"/>
        <v>43924.28</v>
      </c>
      <c r="H351" s="4">
        <f t="shared" si="162"/>
        <v>17864.560000000001</v>
      </c>
      <c r="I351" s="4">
        <f t="shared" si="162"/>
        <v>4765.12</v>
      </c>
      <c r="J351" s="4">
        <f t="shared" si="162"/>
        <v>83419.520000000004</v>
      </c>
      <c r="K351" s="4">
        <f t="shared" si="162"/>
        <v>504230.48</v>
      </c>
    </row>
    <row r="353" spans="1:126" x14ac:dyDescent="0.25">
      <c r="A353" s="10" t="s">
        <v>445</v>
      </c>
      <c r="B353" s="10"/>
      <c r="C353" s="37"/>
      <c r="D353" s="12"/>
      <c r="E353" s="10"/>
      <c r="F353" s="10"/>
      <c r="G353" s="10"/>
      <c r="H353" s="10"/>
      <c r="I353" s="10"/>
      <c r="J353" s="10"/>
      <c r="K353" s="10"/>
    </row>
    <row r="354" spans="1:126" x14ac:dyDescent="0.25">
      <c r="A354" t="s">
        <v>136</v>
      </c>
      <c r="B354" t="s">
        <v>137</v>
      </c>
      <c r="C354" s="33" t="s">
        <v>522</v>
      </c>
      <c r="D354" t="s">
        <v>337</v>
      </c>
      <c r="E354" s="1">
        <v>66000</v>
      </c>
      <c r="F354" s="1">
        <f>E354*0.0287</f>
        <v>1894.2</v>
      </c>
      <c r="G354" s="1">
        <v>4615.76</v>
      </c>
      <c r="H354" s="1">
        <f>E354*0.0304</f>
        <v>2006.4</v>
      </c>
      <c r="I354" s="1">
        <v>377.5</v>
      </c>
      <c r="J354" s="1">
        <f t="shared" ref="J354:J360" si="163">F354+G354+H354+I354</f>
        <v>8893.86</v>
      </c>
      <c r="K354" s="1">
        <f t="shared" ref="K354:K360" si="164">E354-J354</f>
        <v>57106.14</v>
      </c>
    </row>
    <row r="355" spans="1:126" x14ac:dyDescent="0.25">
      <c r="A355" t="s">
        <v>138</v>
      </c>
      <c r="B355" t="s">
        <v>296</v>
      </c>
      <c r="C355" s="33" t="s">
        <v>522</v>
      </c>
      <c r="D355" t="s">
        <v>337</v>
      </c>
      <c r="E355" s="1">
        <v>66000</v>
      </c>
      <c r="F355" s="1">
        <f t="shared" ref="F355:F357" si="165">E355*0.0287</f>
        <v>1894.2</v>
      </c>
      <c r="G355" s="1">
        <v>4377.7299999999996</v>
      </c>
      <c r="H355" s="1">
        <f t="shared" ref="H355:H357" si="166">E355*0.0304</f>
        <v>2006.4</v>
      </c>
      <c r="I355" s="1">
        <v>1467.62</v>
      </c>
      <c r="J355" s="1">
        <f t="shared" si="163"/>
        <v>9745.9500000000007</v>
      </c>
      <c r="K355" s="1">
        <f t="shared" si="164"/>
        <v>56254.05</v>
      </c>
    </row>
    <row r="356" spans="1:126" x14ac:dyDescent="0.25">
      <c r="A356" t="s">
        <v>139</v>
      </c>
      <c r="B356" t="s">
        <v>140</v>
      </c>
      <c r="C356" s="33" t="s">
        <v>523</v>
      </c>
      <c r="D356" t="s">
        <v>337</v>
      </c>
      <c r="E356" s="1">
        <v>56000</v>
      </c>
      <c r="F356" s="1">
        <f t="shared" si="165"/>
        <v>1607.2</v>
      </c>
      <c r="G356" s="1">
        <v>0</v>
      </c>
      <c r="H356" s="1">
        <f t="shared" si="166"/>
        <v>1702.4</v>
      </c>
      <c r="I356" s="1">
        <v>195</v>
      </c>
      <c r="J356" s="1">
        <v>6238.56</v>
      </c>
      <c r="K356" s="1">
        <v>49761.440000000002</v>
      </c>
    </row>
    <row r="357" spans="1:126" x14ac:dyDescent="0.25">
      <c r="A357" t="s">
        <v>141</v>
      </c>
      <c r="B357" t="s">
        <v>18</v>
      </c>
      <c r="C357" s="33" t="s">
        <v>522</v>
      </c>
      <c r="D357" t="s">
        <v>337</v>
      </c>
      <c r="E357" s="1">
        <v>81000</v>
      </c>
      <c r="F357" s="1">
        <f t="shared" si="165"/>
        <v>2324.6999999999998</v>
      </c>
      <c r="G357" s="1">
        <v>7636.09</v>
      </c>
      <c r="H357" s="1">
        <f t="shared" si="166"/>
        <v>2462.4</v>
      </c>
      <c r="I357" s="1">
        <v>417.5</v>
      </c>
      <c r="J357" s="1">
        <f t="shared" si="163"/>
        <v>12840.69</v>
      </c>
      <c r="K357" s="1">
        <f t="shared" si="164"/>
        <v>68159.31</v>
      </c>
    </row>
    <row r="358" spans="1:126" x14ac:dyDescent="0.25">
      <c r="A358" t="s">
        <v>449</v>
      </c>
      <c r="B358" s="23" t="s">
        <v>137</v>
      </c>
      <c r="C358" s="33" t="s">
        <v>522</v>
      </c>
      <c r="D358" t="s">
        <v>340</v>
      </c>
      <c r="E358" s="1">
        <v>60000</v>
      </c>
      <c r="F358" s="1">
        <f>E358*0.0287</f>
        <v>1722</v>
      </c>
      <c r="G358" s="1">
        <v>3486.68</v>
      </c>
      <c r="H358" s="1">
        <f>E358*0.0304</f>
        <v>1824</v>
      </c>
      <c r="I358" s="1">
        <v>25</v>
      </c>
      <c r="J358" s="1">
        <f>F358+G358+H358+I358</f>
        <v>7057.68</v>
      </c>
      <c r="K358" s="1">
        <f>E358-J358</f>
        <v>52942.32</v>
      </c>
      <c r="L358"/>
      <c r="M358"/>
      <c r="N358"/>
      <c r="O358"/>
      <c r="P358"/>
      <c r="Q358"/>
      <c r="R358"/>
      <c r="S358"/>
      <c r="T358"/>
      <c r="U358"/>
      <c r="V358"/>
      <c r="W358"/>
      <c r="X358"/>
      <c r="Y358"/>
      <c r="Z358"/>
      <c r="AA358"/>
      <c r="AB358"/>
      <c r="AC358"/>
      <c r="AD358"/>
      <c r="AE358"/>
      <c r="AF358"/>
      <c r="AG358"/>
      <c r="AH358"/>
      <c r="AI358"/>
      <c r="AJ358"/>
      <c r="AK358"/>
      <c r="AL358"/>
      <c r="AM358"/>
      <c r="AN358"/>
      <c r="AO358"/>
      <c r="AP358"/>
      <c r="AQ358"/>
      <c r="AR358"/>
      <c r="AS358"/>
      <c r="AT358"/>
      <c r="AU358"/>
      <c r="AV358"/>
      <c r="AW358"/>
      <c r="AX358"/>
      <c r="AY358"/>
      <c r="AZ358"/>
      <c r="BA358"/>
      <c r="BB358"/>
      <c r="BC358"/>
      <c r="BD358"/>
      <c r="BE358"/>
      <c r="BF358"/>
      <c r="BG358"/>
      <c r="BH358"/>
      <c r="BI358"/>
      <c r="BJ358"/>
      <c r="BK358"/>
      <c r="BL358"/>
      <c r="BM358"/>
      <c r="BN358"/>
      <c r="BO358"/>
      <c r="BP358"/>
      <c r="BQ358"/>
      <c r="BR358"/>
      <c r="BS358"/>
      <c r="BT358"/>
      <c r="BU358"/>
      <c r="BV358"/>
      <c r="BW358"/>
      <c r="BX358"/>
      <c r="BY358"/>
      <c r="BZ358"/>
      <c r="CA358"/>
      <c r="CB358"/>
      <c r="CC358"/>
      <c r="CD358"/>
      <c r="CE358"/>
      <c r="CF358"/>
      <c r="CG358"/>
      <c r="CH358"/>
      <c r="CI358"/>
      <c r="CJ358"/>
      <c r="CK358"/>
      <c r="CL358"/>
      <c r="CM358"/>
      <c r="CN358"/>
      <c r="CO358"/>
      <c r="CP358"/>
      <c r="CQ358"/>
      <c r="CR358"/>
      <c r="CS358"/>
      <c r="CT358"/>
      <c r="CU358"/>
      <c r="CV358"/>
      <c r="CW358"/>
      <c r="CX358"/>
      <c r="CY358"/>
      <c r="CZ358"/>
      <c r="DA358"/>
      <c r="DB358"/>
      <c r="DC358"/>
      <c r="DD358"/>
      <c r="DE358"/>
      <c r="DF358"/>
      <c r="DG358"/>
      <c r="DH358"/>
      <c r="DI358"/>
      <c r="DJ358"/>
      <c r="DK358"/>
      <c r="DL358"/>
      <c r="DM358"/>
      <c r="DN358"/>
      <c r="DO358"/>
      <c r="DP358"/>
      <c r="DQ358"/>
      <c r="DR358"/>
      <c r="DS358"/>
      <c r="DT358"/>
      <c r="DU358"/>
      <c r="DV358"/>
    </row>
    <row r="359" spans="1:126" x14ac:dyDescent="0.25">
      <c r="A359" t="s">
        <v>446</v>
      </c>
      <c r="B359" t="s">
        <v>18</v>
      </c>
      <c r="C359" s="33" t="s">
        <v>522</v>
      </c>
      <c r="D359" t="s">
        <v>340</v>
      </c>
      <c r="E359" s="1">
        <v>90000</v>
      </c>
      <c r="F359" s="1">
        <f t="shared" ref="F359" si="167">E359*0.0287</f>
        <v>2583</v>
      </c>
      <c r="G359" s="1">
        <v>9753.1200000000008</v>
      </c>
      <c r="H359" s="1">
        <f t="shared" ref="H359" si="168">E359*0.0304</f>
        <v>2736</v>
      </c>
      <c r="I359" s="1">
        <v>277.5</v>
      </c>
      <c r="J359" s="1">
        <f t="shared" ref="J359" si="169">F359+G359+H359+I359</f>
        <v>15349.62</v>
      </c>
      <c r="K359" s="1">
        <f t="shared" ref="K359" si="170">E359-J359</f>
        <v>74650.38</v>
      </c>
    </row>
    <row r="360" spans="1:126" x14ac:dyDescent="0.25">
      <c r="A360" t="s">
        <v>455</v>
      </c>
      <c r="B360" t="s">
        <v>137</v>
      </c>
      <c r="C360" s="33" t="s">
        <v>522</v>
      </c>
      <c r="D360" t="s">
        <v>340</v>
      </c>
      <c r="E360" s="1">
        <v>45000</v>
      </c>
      <c r="F360" s="1">
        <v>1291.5</v>
      </c>
      <c r="G360" s="1">
        <v>1148.33</v>
      </c>
      <c r="H360" s="1">
        <v>1368</v>
      </c>
      <c r="I360" s="1">
        <v>25</v>
      </c>
      <c r="J360" s="1">
        <f t="shared" si="163"/>
        <v>3832.83</v>
      </c>
      <c r="K360" s="1">
        <f t="shared" si="164"/>
        <v>41167.17</v>
      </c>
    </row>
    <row r="361" spans="1:126" x14ac:dyDescent="0.25">
      <c r="A361" s="3" t="s">
        <v>13</v>
      </c>
      <c r="B361" s="3">
        <v>7</v>
      </c>
      <c r="C361" s="35"/>
      <c r="D361" s="3"/>
      <c r="E361" s="4">
        <f>SUM(E354:E360)</f>
        <v>464000</v>
      </c>
      <c r="F361" s="4">
        <f t="shared" ref="F361:K361" si="171">SUM(F354:F360)</f>
        <v>13316.8</v>
      </c>
      <c r="G361" s="4">
        <f t="shared" si="171"/>
        <v>31017.71</v>
      </c>
      <c r="H361" s="4">
        <f t="shared" si="171"/>
        <v>14105.6</v>
      </c>
      <c r="I361" s="4">
        <f t="shared" si="171"/>
        <v>2785.12</v>
      </c>
      <c r="J361" s="4">
        <f t="shared" si="171"/>
        <v>63959.19</v>
      </c>
      <c r="K361" s="4">
        <f t="shared" si="171"/>
        <v>400040.81</v>
      </c>
    </row>
    <row r="363" spans="1:126" x14ac:dyDescent="0.25">
      <c r="A363" s="10" t="s">
        <v>142</v>
      </c>
      <c r="B363" s="10"/>
      <c r="C363" s="37"/>
      <c r="D363" s="12"/>
      <c r="E363" s="10"/>
      <c r="F363" s="10"/>
      <c r="G363" s="10"/>
      <c r="H363" s="10"/>
      <c r="I363" s="10"/>
      <c r="J363" s="10"/>
      <c r="K363" s="10"/>
    </row>
    <row r="364" spans="1:126" x14ac:dyDescent="0.25">
      <c r="A364" t="s">
        <v>143</v>
      </c>
      <c r="B364" t="s">
        <v>288</v>
      </c>
      <c r="C364" s="33" t="s">
        <v>522</v>
      </c>
      <c r="D364" t="s">
        <v>337</v>
      </c>
      <c r="E364" s="1">
        <v>41000</v>
      </c>
      <c r="F364" s="1">
        <f>E364*0.0287</f>
        <v>1176.7</v>
      </c>
      <c r="G364" s="1">
        <v>583.79</v>
      </c>
      <c r="H364" s="1">
        <f>E364*0.0304</f>
        <v>1246.4000000000001</v>
      </c>
      <c r="I364" s="1">
        <v>377.5</v>
      </c>
      <c r="J364" s="1">
        <f t="shared" ref="J364:J366" si="172">F364+G364+H364+I364</f>
        <v>3384.39</v>
      </c>
      <c r="K364" s="1">
        <f t="shared" ref="K364:K366" si="173">E364-J364</f>
        <v>37615.61</v>
      </c>
    </row>
    <row r="365" spans="1:126" x14ac:dyDescent="0.25">
      <c r="A365" t="s">
        <v>145</v>
      </c>
      <c r="B365" t="s">
        <v>289</v>
      </c>
      <c r="C365" s="33" t="s">
        <v>523</v>
      </c>
      <c r="D365" t="s">
        <v>337</v>
      </c>
      <c r="E365" s="1">
        <v>41000</v>
      </c>
      <c r="F365" s="1">
        <f t="shared" ref="F365:F366" si="174">E365*0.0287</f>
        <v>1176.7</v>
      </c>
      <c r="G365" s="1">
        <v>583.79</v>
      </c>
      <c r="H365" s="1">
        <f t="shared" ref="H365:H366" si="175">E365*0.0304</f>
        <v>1246.4000000000001</v>
      </c>
      <c r="I365" s="1">
        <v>307</v>
      </c>
      <c r="J365" s="1">
        <f t="shared" si="172"/>
        <v>3313.89</v>
      </c>
      <c r="K365" s="1">
        <f t="shared" si="173"/>
        <v>37686.11</v>
      </c>
    </row>
    <row r="366" spans="1:126" x14ac:dyDescent="0.25">
      <c r="A366" t="s">
        <v>146</v>
      </c>
      <c r="B366" t="s">
        <v>289</v>
      </c>
      <c r="C366" s="33" t="s">
        <v>523</v>
      </c>
      <c r="D366" t="s">
        <v>337</v>
      </c>
      <c r="E366" s="1">
        <v>41000</v>
      </c>
      <c r="F366" s="1">
        <f t="shared" si="174"/>
        <v>1176.7</v>
      </c>
      <c r="G366" s="1">
        <v>583.79</v>
      </c>
      <c r="H366" s="1">
        <f t="shared" si="175"/>
        <v>1246.4000000000001</v>
      </c>
      <c r="I366" s="1">
        <v>25</v>
      </c>
      <c r="J366" s="1">
        <f t="shared" si="172"/>
        <v>3031.89</v>
      </c>
      <c r="K366" s="1">
        <f t="shared" si="173"/>
        <v>37968.11</v>
      </c>
    </row>
    <row r="367" spans="1:126" x14ac:dyDescent="0.25">
      <c r="A367" s="3" t="s">
        <v>13</v>
      </c>
      <c r="B367" s="3">
        <v>3</v>
      </c>
      <c r="C367" s="35"/>
      <c r="D367" s="3"/>
      <c r="E367" s="4">
        <f t="shared" ref="E367:K367" si="176">SUM(E364:E366)</f>
        <v>123000</v>
      </c>
      <c r="F367" s="4">
        <f t="shared" si="176"/>
        <v>3530.1</v>
      </c>
      <c r="G367" s="4">
        <f t="shared" si="176"/>
        <v>1751.37</v>
      </c>
      <c r="H367" s="4">
        <f t="shared" si="176"/>
        <v>3739.2</v>
      </c>
      <c r="I367" s="4">
        <f t="shared" si="176"/>
        <v>709.5</v>
      </c>
      <c r="J367" s="4">
        <f t="shared" si="176"/>
        <v>9730.17</v>
      </c>
      <c r="K367" s="4">
        <f t="shared" si="176"/>
        <v>113269.83</v>
      </c>
    </row>
    <row r="369" spans="1:126" x14ac:dyDescent="0.25">
      <c r="A369" s="2" t="s">
        <v>505</v>
      </c>
    </row>
    <row r="370" spans="1:126" s="3" customFormat="1" x14ac:dyDescent="0.25">
      <c r="A370" t="s">
        <v>188</v>
      </c>
      <c r="B370" t="s">
        <v>479</v>
      </c>
      <c r="C370" s="33" t="s">
        <v>523</v>
      </c>
      <c r="D370" t="s">
        <v>337</v>
      </c>
      <c r="E370" s="1">
        <v>44000</v>
      </c>
      <c r="F370" s="1">
        <f t="shared" ref="F370" si="177">E370*0.0287</f>
        <v>1262.8</v>
      </c>
      <c r="G370" s="1">
        <v>1007.19</v>
      </c>
      <c r="H370" s="1">
        <f t="shared" ref="H370" si="178">E370*0.0304</f>
        <v>1337.6</v>
      </c>
      <c r="I370" s="1">
        <v>377.5</v>
      </c>
      <c r="J370" s="1">
        <f t="shared" ref="J370" si="179">F370+G370+H370+I370</f>
        <v>3985.09</v>
      </c>
      <c r="K370" s="1">
        <f t="shared" ref="K370" si="180">E370-J370</f>
        <v>40014.910000000003</v>
      </c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  <c r="AB370" s="6"/>
      <c r="AC370" s="6"/>
      <c r="AD370" s="6"/>
      <c r="AE370" s="6"/>
      <c r="AF370" s="6"/>
      <c r="AG370" s="6"/>
      <c r="AH370" s="6"/>
      <c r="AI370" s="6"/>
      <c r="AJ370" s="6"/>
      <c r="AK370" s="6"/>
      <c r="AL370" s="6"/>
      <c r="AM370" s="6"/>
      <c r="AN370" s="6"/>
      <c r="AO370" s="6"/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  <c r="BE370" s="6"/>
      <c r="BF370" s="6"/>
      <c r="BG370" s="6"/>
      <c r="BH370" s="6"/>
      <c r="BI370" s="6"/>
      <c r="BJ370" s="6"/>
      <c r="BK370" s="6"/>
      <c r="BL370" s="6"/>
      <c r="BM370" s="6"/>
      <c r="BN370" s="6"/>
      <c r="BO370" s="6"/>
      <c r="BP370" s="6"/>
      <c r="BQ370" s="6"/>
      <c r="BR370" s="6"/>
      <c r="BS370" s="6"/>
      <c r="BT370" s="6"/>
      <c r="BU370" s="6"/>
      <c r="BV370" s="6"/>
      <c r="BW370" s="6"/>
      <c r="BX370" s="6"/>
      <c r="BY370" s="6"/>
      <c r="BZ370" s="6"/>
      <c r="CA370" s="6"/>
      <c r="CB370" s="6"/>
      <c r="CC370" s="6"/>
      <c r="CD370" s="6"/>
      <c r="CE370" s="6"/>
      <c r="CF370" s="6"/>
      <c r="CG370" s="6"/>
      <c r="CH370" s="6"/>
      <c r="CI370" s="6"/>
      <c r="CJ370" s="6"/>
      <c r="CK370" s="6"/>
      <c r="CL370" s="6"/>
      <c r="CM370" s="6"/>
      <c r="CN370" s="6"/>
      <c r="CO370" s="6"/>
      <c r="CP370" s="6"/>
      <c r="CQ370" s="6"/>
      <c r="CR370" s="6"/>
      <c r="CS370" s="6"/>
      <c r="CT370" s="6"/>
      <c r="CU370" s="6"/>
      <c r="CV370" s="6"/>
      <c r="CW370" s="6"/>
      <c r="CX370" s="6"/>
      <c r="CY370" s="6"/>
      <c r="CZ370" s="6"/>
      <c r="DA370" s="6"/>
      <c r="DB370" s="6"/>
      <c r="DC370" s="6"/>
      <c r="DD370" s="6"/>
      <c r="DE370" s="6"/>
      <c r="DF370" s="6"/>
      <c r="DG370" s="6"/>
      <c r="DH370" s="6"/>
      <c r="DI370" s="6"/>
      <c r="DJ370" s="6"/>
      <c r="DK370" s="6"/>
      <c r="DL370" s="6"/>
      <c r="DM370" s="6"/>
      <c r="DN370" s="6"/>
      <c r="DO370" s="6"/>
      <c r="DP370" s="6"/>
      <c r="DQ370" s="6"/>
      <c r="DR370" s="6"/>
      <c r="DS370" s="6"/>
      <c r="DT370" s="6"/>
      <c r="DU370" s="6"/>
      <c r="DV370" s="6"/>
    </row>
    <row r="371" spans="1:126" x14ac:dyDescent="0.25">
      <c r="A371" t="s">
        <v>200</v>
      </c>
      <c r="B371" t="s">
        <v>22</v>
      </c>
      <c r="C371" s="33" t="s">
        <v>522</v>
      </c>
      <c r="D371" t="s">
        <v>337</v>
      </c>
      <c r="E371" s="1">
        <v>32000</v>
      </c>
      <c r="F371" s="1">
        <f>E371*0.0287</f>
        <v>918.4</v>
      </c>
      <c r="G371" s="1">
        <v>0</v>
      </c>
      <c r="H371" s="1">
        <f>E371*0.0304</f>
        <v>972.8</v>
      </c>
      <c r="I371" s="1">
        <v>125</v>
      </c>
      <c r="J371" s="1">
        <f>F371+G371+H371+I371</f>
        <v>2016.2</v>
      </c>
      <c r="K371" s="1">
        <f>E371-J371</f>
        <v>29983.8</v>
      </c>
    </row>
    <row r="372" spans="1:126" x14ac:dyDescent="0.25">
      <c r="A372" s="3" t="s">
        <v>13</v>
      </c>
      <c r="B372" s="3">
        <v>2</v>
      </c>
      <c r="C372" s="35"/>
      <c r="D372" s="3"/>
      <c r="E372" s="4">
        <f>SUM(E370:E371)</f>
        <v>76000</v>
      </c>
      <c r="F372" s="4">
        <f t="shared" ref="F372:K372" si="181">SUM(F370:F371)</f>
        <v>2181.1999999999998</v>
      </c>
      <c r="G372" s="4">
        <f t="shared" si="181"/>
        <v>1007.19</v>
      </c>
      <c r="H372" s="4">
        <f t="shared" si="181"/>
        <v>2310.4</v>
      </c>
      <c r="I372" s="4">
        <f t="shared" si="181"/>
        <v>502.5</v>
      </c>
      <c r="J372" s="4">
        <f t="shared" si="181"/>
        <v>6001.29</v>
      </c>
      <c r="K372" s="4">
        <f t="shared" si="181"/>
        <v>69998.710000000006</v>
      </c>
    </row>
    <row r="374" spans="1:126" x14ac:dyDescent="0.25">
      <c r="A374" s="2" t="s">
        <v>506</v>
      </c>
    </row>
    <row r="375" spans="1:126" x14ac:dyDescent="0.25">
      <c r="A375" t="s">
        <v>507</v>
      </c>
      <c r="B375" t="s">
        <v>16</v>
      </c>
      <c r="C375" s="33" t="s">
        <v>522</v>
      </c>
      <c r="D375" t="s">
        <v>340</v>
      </c>
      <c r="E375" s="1">
        <v>44000</v>
      </c>
      <c r="F375" s="1">
        <f>E375*0.0287</f>
        <v>1262.8</v>
      </c>
      <c r="G375" s="1">
        <v>0</v>
      </c>
      <c r="H375" s="1">
        <f>E375*0.0304</f>
        <v>1337.6</v>
      </c>
      <c r="I375" s="1">
        <v>187</v>
      </c>
      <c r="J375" s="1">
        <v>3794.59</v>
      </c>
      <c r="K375" s="1">
        <f>E375-J375</f>
        <v>40205.410000000003</v>
      </c>
    </row>
    <row r="376" spans="1:126" x14ac:dyDescent="0.25">
      <c r="A376" s="3" t="s">
        <v>13</v>
      </c>
      <c r="B376" s="3">
        <v>1</v>
      </c>
      <c r="C376" s="35"/>
      <c r="D376" s="3"/>
      <c r="E376" s="4">
        <f t="shared" ref="E376:K376" si="182">SUM(E375:E375)</f>
        <v>44000</v>
      </c>
      <c r="F376" s="4">
        <f t="shared" si="182"/>
        <v>1262.8</v>
      </c>
      <c r="G376" s="4">
        <f t="shared" si="182"/>
        <v>0</v>
      </c>
      <c r="H376" s="4">
        <f t="shared" si="182"/>
        <v>1337.6</v>
      </c>
      <c r="I376" s="4">
        <f t="shared" si="182"/>
        <v>187</v>
      </c>
      <c r="J376" s="4">
        <f t="shared" si="182"/>
        <v>3794.59</v>
      </c>
      <c r="K376" s="4">
        <f t="shared" si="182"/>
        <v>40205.410000000003</v>
      </c>
    </row>
    <row r="378" spans="1:126" x14ac:dyDescent="0.25">
      <c r="A378" s="2" t="s">
        <v>508</v>
      </c>
    </row>
    <row r="379" spans="1:126" x14ac:dyDescent="0.25">
      <c r="A379" t="s">
        <v>177</v>
      </c>
      <c r="B379" t="s">
        <v>18</v>
      </c>
      <c r="C379" s="33" t="s">
        <v>523</v>
      </c>
      <c r="D379" t="s">
        <v>337</v>
      </c>
      <c r="E379" s="1">
        <v>96000</v>
      </c>
      <c r="F379" s="1">
        <f>E379*0.0287</f>
        <v>2755.2</v>
      </c>
      <c r="G379" s="1">
        <v>11164.47</v>
      </c>
      <c r="H379" s="1">
        <f>E379*0.0304</f>
        <v>2918.4</v>
      </c>
      <c r="I379" s="1">
        <v>25</v>
      </c>
      <c r="J379" s="1">
        <f>F379+G379+H379+I379</f>
        <v>16863.07</v>
      </c>
      <c r="K379" s="1">
        <f>E379-J379</f>
        <v>79136.929999999993</v>
      </c>
    </row>
    <row r="380" spans="1:126" x14ac:dyDescent="0.25">
      <c r="A380" s="3" t="s">
        <v>13</v>
      </c>
      <c r="B380" s="3">
        <v>1</v>
      </c>
      <c r="C380" s="35"/>
      <c r="D380" s="3"/>
      <c r="E380" s="4">
        <f>SUM(E379)</f>
        <v>96000</v>
      </c>
      <c r="F380" s="4">
        <f t="shared" ref="F380:K380" si="183">SUM(F379)</f>
        <v>2755.2</v>
      </c>
      <c r="G380" s="4">
        <f t="shared" si="183"/>
        <v>11164.47</v>
      </c>
      <c r="H380" s="4">
        <f t="shared" si="183"/>
        <v>2918.4</v>
      </c>
      <c r="I380" s="4">
        <f t="shared" si="183"/>
        <v>25</v>
      </c>
      <c r="J380" s="4">
        <f t="shared" si="183"/>
        <v>16863.07</v>
      </c>
      <c r="K380" s="4">
        <f t="shared" si="183"/>
        <v>79136.929999999993</v>
      </c>
    </row>
    <row r="382" spans="1:126" s="2" customFormat="1" x14ac:dyDescent="0.25">
      <c r="A382" s="25" t="s">
        <v>509</v>
      </c>
      <c r="B382" s="25"/>
      <c r="C382" s="37"/>
      <c r="D382" s="25"/>
      <c r="E382" s="25"/>
      <c r="F382" s="25"/>
      <c r="G382" s="25"/>
      <c r="H382" s="25"/>
      <c r="I382" s="25"/>
      <c r="J382" s="25"/>
      <c r="K382" s="25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  <c r="AB382" s="6"/>
      <c r="AC382" s="6"/>
      <c r="AD382" s="6"/>
      <c r="AE382" s="6"/>
      <c r="AF382" s="6"/>
      <c r="AG382" s="6"/>
      <c r="AH382" s="6"/>
      <c r="AI382" s="6"/>
      <c r="AJ382" s="6"/>
      <c r="AK382" s="6"/>
      <c r="AL382" s="6"/>
      <c r="AM382" s="6"/>
      <c r="AN382" s="6"/>
      <c r="AO382" s="6"/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  <c r="BE382" s="6"/>
      <c r="BF382" s="6"/>
      <c r="BG382" s="6"/>
      <c r="BH382" s="6"/>
      <c r="BI382" s="6"/>
      <c r="BJ382" s="6"/>
      <c r="BK382" s="6"/>
      <c r="BL382" s="6"/>
      <c r="BM382" s="6"/>
      <c r="BN382" s="6"/>
      <c r="BO382" s="6"/>
      <c r="BP382" s="6"/>
      <c r="BQ382" s="6"/>
      <c r="BR382" s="6"/>
      <c r="BS382" s="6"/>
      <c r="BT382" s="6"/>
      <c r="BU382" s="6"/>
      <c r="BV382" s="6"/>
      <c r="BW382" s="6"/>
      <c r="BX382" s="6"/>
      <c r="BY382" s="6"/>
      <c r="BZ382" s="6"/>
      <c r="CA382" s="6"/>
      <c r="CB382" s="6"/>
      <c r="CC382" s="6"/>
      <c r="CD382" s="6"/>
      <c r="CE382" s="6"/>
      <c r="CF382" s="6"/>
      <c r="CG382" s="6"/>
      <c r="CH382" s="6"/>
      <c r="CI382" s="6"/>
      <c r="CJ382" s="6"/>
      <c r="CK382" s="6"/>
      <c r="CL382" s="6"/>
      <c r="CM382" s="6"/>
      <c r="CN382" s="6"/>
      <c r="CO382" s="6"/>
      <c r="CP382" s="6"/>
      <c r="CQ382" s="6"/>
      <c r="CR382" s="6"/>
      <c r="CS382" s="6"/>
      <c r="CT382" s="6"/>
      <c r="CU382" s="6"/>
      <c r="CV382" s="6"/>
      <c r="CW382" s="6"/>
      <c r="CX382" s="6"/>
      <c r="CY382" s="6"/>
      <c r="CZ382" s="6"/>
      <c r="DA382" s="6"/>
      <c r="DB382" s="6"/>
      <c r="DC382" s="6"/>
      <c r="DD382" s="6"/>
      <c r="DE382" s="6"/>
      <c r="DF382" s="6"/>
      <c r="DG382" s="6"/>
      <c r="DH382" s="6"/>
      <c r="DI382" s="6"/>
      <c r="DJ382" s="6"/>
      <c r="DK382" s="6"/>
      <c r="DL382" s="6"/>
      <c r="DM382" s="6"/>
      <c r="DN382" s="6"/>
      <c r="DO382" s="6"/>
      <c r="DP382" s="6"/>
      <c r="DQ382" s="6"/>
      <c r="DR382" s="6"/>
      <c r="DS382" s="6"/>
      <c r="DT382" s="6"/>
      <c r="DU382" s="6"/>
      <c r="DV382" s="6"/>
    </row>
    <row r="383" spans="1:126" s="2" customFormat="1" x14ac:dyDescent="0.25">
      <c r="A383" t="s">
        <v>175</v>
      </c>
      <c r="B383" t="s">
        <v>176</v>
      </c>
      <c r="C383" s="33" t="s">
        <v>522</v>
      </c>
      <c r="D383" t="s">
        <v>340</v>
      </c>
      <c r="E383" s="1">
        <v>11000</v>
      </c>
      <c r="F383" s="1">
        <f>E383*0.0287</f>
        <v>315.7</v>
      </c>
      <c r="G383" s="1">
        <v>0</v>
      </c>
      <c r="H383" s="1">
        <f>E383*0.0304</f>
        <v>334.4</v>
      </c>
      <c r="I383" s="1">
        <v>75</v>
      </c>
      <c r="J383" s="1">
        <f t="shared" ref="J383" si="184">F383+G383+H383+I383</f>
        <v>725.1</v>
      </c>
      <c r="K383" s="1">
        <f t="shared" ref="K383" si="185">E383-J383</f>
        <v>10274.9</v>
      </c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6"/>
      <c r="Y383" s="6"/>
      <c r="Z383" s="6"/>
      <c r="AA383" s="6"/>
      <c r="AB383" s="6"/>
      <c r="AC383" s="6"/>
      <c r="AD383" s="6"/>
      <c r="AE383" s="6"/>
      <c r="AF383" s="6"/>
      <c r="AG383" s="6"/>
      <c r="AH383" s="6"/>
      <c r="AI383" s="6"/>
      <c r="AJ383" s="6"/>
      <c r="AK383" s="6"/>
      <c r="AL383" s="6"/>
      <c r="AM383" s="6"/>
      <c r="AN383" s="6"/>
      <c r="AO383" s="6"/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  <c r="BE383" s="6"/>
      <c r="BF383" s="6"/>
      <c r="BG383" s="6"/>
      <c r="BH383" s="6"/>
      <c r="BI383" s="6"/>
      <c r="BJ383" s="6"/>
      <c r="BK383" s="6"/>
      <c r="BL383" s="6"/>
      <c r="BM383" s="6"/>
      <c r="BN383" s="6"/>
      <c r="BO383" s="6"/>
      <c r="BP383" s="6"/>
      <c r="BQ383" s="6"/>
      <c r="BR383" s="6"/>
      <c r="BS383" s="6"/>
      <c r="BT383" s="6"/>
      <c r="BU383" s="6"/>
      <c r="BV383" s="6"/>
      <c r="BW383" s="6"/>
      <c r="BX383" s="6"/>
      <c r="BY383" s="6"/>
      <c r="BZ383" s="6"/>
      <c r="CA383" s="6"/>
      <c r="CB383" s="6"/>
      <c r="CC383" s="6"/>
      <c r="CD383" s="6"/>
      <c r="CE383" s="6"/>
      <c r="CF383" s="6"/>
      <c r="CG383" s="6"/>
      <c r="CH383" s="6"/>
      <c r="CI383" s="6"/>
      <c r="CJ383" s="6"/>
      <c r="CK383" s="6"/>
      <c r="CL383" s="6"/>
      <c r="CM383" s="6"/>
      <c r="CN383" s="6"/>
      <c r="CO383" s="6"/>
      <c r="CP383" s="6"/>
      <c r="CQ383" s="6"/>
      <c r="CR383" s="6"/>
      <c r="CS383" s="6"/>
      <c r="CT383" s="6"/>
      <c r="CU383" s="6"/>
      <c r="CV383" s="6"/>
      <c r="CW383" s="6"/>
      <c r="CX383" s="6"/>
      <c r="CY383" s="6"/>
      <c r="CZ383" s="6"/>
      <c r="DA383" s="6"/>
      <c r="DB383" s="6"/>
      <c r="DC383" s="6"/>
      <c r="DD383" s="6"/>
      <c r="DE383" s="6"/>
      <c r="DF383" s="6"/>
      <c r="DG383" s="6"/>
      <c r="DH383" s="6"/>
      <c r="DI383" s="6"/>
      <c r="DJ383" s="6"/>
      <c r="DK383" s="6"/>
      <c r="DL383" s="6"/>
      <c r="DM383" s="6"/>
      <c r="DN383" s="6"/>
      <c r="DO383" s="6"/>
      <c r="DP383" s="6"/>
      <c r="DQ383" s="6"/>
      <c r="DR383" s="6"/>
      <c r="DS383" s="6"/>
      <c r="DT383" s="6"/>
      <c r="DU383" s="6"/>
      <c r="DV383" s="6"/>
    </row>
    <row r="384" spans="1:126" s="3" customFormat="1" x14ac:dyDescent="0.25">
      <c r="A384" t="s">
        <v>180</v>
      </c>
      <c r="B384" t="s">
        <v>181</v>
      </c>
      <c r="C384" s="33" t="s">
        <v>523</v>
      </c>
      <c r="D384" t="s">
        <v>337</v>
      </c>
      <c r="E384" s="1">
        <v>32000</v>
      </c>
      <c r="F384" s="1">
        <f t="shared" ref="F384:F388" si="186">E384*0.0287</f>
        <v>918.4</v>
      </c>
      <c r="G384" s="1">
        <v>0</v>
      </c>
      <c r="H384" s="1">
        <f t="shared" ref="H384:H388" si="187">E384*0.0304</f>
        <v>972.8</v>
      </c>
      <c r="I384" s="1">
        <v>125</v>
      </c>
      <c r="J384" s="1">
        <f t="shared" ref="J384:J387" si="188">F384+G384+H384+I384</f>
        <v>2016.2</v>
      </c>
      <c r="K384" s="1">
        <f t="shared" ref="K384:K387" si="189">E384-J384</f>
        <v>29983.8</v>
      </c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  <c r="AB384" s="6"/>
      <c r="AC384" s="6"/>
      <c r="AD384" s="6"/>
      <c r="AE384" s="6"/>
      <c r="AF384" s="6"/>
      <c r="AG384" s="6"/>
      <c r="AH384" s="6"/>
      <c r="AI384" s="6"/>
      <c r="AJ384" s="6"/>
      <c r="AK384" s="6"/>
      <c r="AL384" s="6"/>
      <c r="AM384" s="6"/>
      <c r="AN384" s="6"/>
      <c r="AO384" s="6"/>
      <c r="AP384" s="6"/>
      <c r="AQ384" s="6"/>
      <c r="AR384" s="6"/>
      <c r="AS384" s="6"/>
      <c r="AT384" s="6"/>
      <c r="AU384" s="6"/>
      <c r="AV384" s="6"/>
      <c r="AW384" s="6"/>
      <c r="AX384" s="6"/>
      <c r="AY384" s="6"/>
      <c r="AZ384" s="6"/>
      <c r="BA384" s="6"/>
      <c r="BB384" s="6"/>
      <c r="BC384" s="6"/>
      <c r="BD384" s="6"/>
      <c r="BE384" s="6"/>
      <c r="BF384" s="6"/>
      <c r="BG384" s="6"/>
      <c r="BH384" s="6"/>
      <c r="BI384" s="6"/>
      <c r="BJ384" s="6"/>
      <c r="BK384" s="6"/>
      <c r="BL384" s="6"/>
      <c r="BM384" s="6"/>
      <c r="BN384" s="6"/>
      <c r="BO384" s="6"/>
      <c r="BP384" s="6"/>
      <c r="BQ384" s="6"/>
      <c r="BR384" s="6"/>
      <c r="BS384" s="6"/>
      <c r="BT384" s="6"/>
      <c r="BU384" s="6"/>
      <c r="BV384" s="6"/>
      <c r="BW384" s="6"/>
      <c r="BX384" s="6"/>
      <c r="BY384" s="6"/>
      <c r="BZ384" s="6"/>
      <c r="CA384" s="6"/>
      <c r="CB384" s="6"/>
      <c r="CC384" s="6"/>
      <c r="CD384" s="6"/>
      <c r="CE384" s="6"/>
      <c r="CF384" s="6"/>
      <c r="CG384" s="6"/>
      <c r="CH384" s="6"/>
      <c r="CI384" s="6"/>
      <c r="CJ384" s="6"/>
      <c r="CK384" s="6"/>
      <c r="CL384" s="6"/>
      <c r="CM384" s="6"/>
      <c r="CN384" s="6"/>
      <c r="CO384" s="6"/>
      <c r="CP384" s="6"/>
      <c r="CQ384" s="6"/>
      <c r="CR384" s="6"/>
      <c r="CS384" s="6"/>
      <c r="CT384" s="6"/>
      <c r="CU384" s="6"/>
      <c r="CV384" s="6"/>
      <c r="CW384" s="6"/>
      <c r="CX384" s="6"/>
      <c r="CY384" s="6"/>
      <c r="CZ384" s="6"/>
      <c r="DA384" s="6"/>
      <c r="DB384" s="6"/>
      <c r="DC384" s="6"/>
      <c r="DD384" s="6"/>
      <c r="DE384" s="6"/>
      <c r="DF384" s="6"/>
      <c r="DG384" s="6"/>
      <c r="DH384" s="6"/>
      <c r="DI384" s="6"/>
      <c r="DJ384" s="6"/>
      <c r="DK384" s="6"/>
      <c r="DL384" s="6"/>
      <c r="DM384" s="6"/>
      <c r="DN384" s="6"/>
      <c r="DO384" s="6"/>
      <c r="DP384" s="6"/>
      <c r="DQ384" s="6"/>
      <c r="DR384" s="6"/>
      <c r="DS384" s="6"/>
      <c r="DT384" s="6"/>
      <c r="DU384" s="6"/>
      <c r="DV384" s="6"/>
    </row>
    <row r="385" spans="1:126" s="3" customFormat="1" x14ac:dyDescent="0.25">
      <c r="A385" t="s">
        <v>272</v>
      </c>
      <c r="B385" t="s">
        <v>290</v>
      </c>
      <c r="C385" s="33" t="s">
        <v>522</v>
      </c>
      <c r="D385" t="s">
        <v>337</v>
      </c>
      <c r="E385" s="1">
        <v>75000</v>
      </c>
      <c r="F385" s="1">
        <f t="shared" si="186"/>
        <v>2152.5</v>
      </c>
      <c r="G385" s="1">
        <v>5833.33</v>
      </c>
      <c r="H385" s="1">
        <f t="shared" si="187"/>
        <v>2280</v>
      </c>
      <c r="I385" s="1">
        <v>2757.74</v>
      </c>
      <c r="J385" s="1">
        <f t="shared" si="188"/>
        <v>13023.57</v>
      </c>
      <c r="K385" s="1">
        <f t="shared" si="189"/>
        <v>61976.43</v>
      </c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  <c r="AB385" s="6"/>
      <c r="AC385" s="6"/>
      <c r="AD385" s="6"/>
      <c r="AE385" s="6"/>
      <c r="AF385" s="6"/>
      <c r="AG385" s="6"/>
      <c r="AH385" s="6"/>
      <c r="AI385" s="6"/>
      <c r="AJ385" s="6"/>
      <c r="AK385" s="6"/>
      <c r="AL385" s="6"/>
      <c r="AM385" s="6"/>
      <c r="AN385" s="6"/>
      <c r="AO385" s="6"/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  <c r="BE385" s="6"/>
      <c r="BF385" s="6"/>
      <c r="BG385" s="6"/>
      <c r="BH385" s="6"/>
      <c r="BI385" s="6"/>
      <c r="BJ385" s="6"/>
      <c r="BK385" s="6"/>
      <c r="BL385" s="6"/>
      <c r="BM385" s="6"/>
      <c r="BN385" s="6"/>
      <c r="BO385" s="6"/>
      <c r="BP385" s="6"/>
      <c r="BQ385" s="6"/>
      <c r="BR385" s="6"/>
      <c r="BS385" s="6"/>
      <c r="BT385" s="6"/>
      <c r="BU385" s="6"/>
      <c r="BV385" s="6"/>
      <c r="BW385" s="6"/>
      <c r="BX385" s="6"/>
      <c r="BY385" s="6"/>
      <c r="BZ385" s="6"/>
      <c r="CA385" s="6"/>
      <c r="CB385" s="6"/>
      <c r="CC385" s="6"/>
      <c r="CD385" s="6"/>
      <c r="CE385" s="6"/>
      <c r="CF385" s="6"/>
      <c r="CG385" s="6"/>
      <c r="CH385" s="6"/>
      <c r="CI385" s="6"/>
      <c r="CJ385" s="6"/>
      <c r="CK385" s="6"/>
      <c r="CL385" s="6"/>
      <c r="CM385" s="6"/>
      <c r="CN385" s="6"/>
      <c r="CO385" s="6"/>
      <c r="CP385" s="6"/>
      <c r="CQ385" s="6"/>
      <c r="CR385" s="6"/>
      <c r="CS385" s="6"/>
      <c r="CT385" s="6"/>
      <c r="CU385" s="6"/>
      <c r="CV385" s="6"/>
      <c r="CW385" s="6"/>
      <c r="CX385" s="6"/>
      <c r="CY385" s="6"/>
      <c r="CZ385" s="6"/>
      <c r="DA385" s="6"/>
      <c r="DB385" s="6"/>
      <c r="DC385" s="6"/>
      <c r="DD385" s="6"/>
      <c r="DE385" s="6"/>
      <c r="DF385" s="6"/>
      <c r="DG385" s="6"/>
      <c r="DH385" s="6"/>
      <c r="DI385" s="6"/>
      <c r="DJ385" s="6"/>
      <c r="DK385" s="6"/>
      <c r="DL385" s="6"/>
      <c r="DM385" s="6"/>
      <c r="DN385" s="6"/>
      <c r="DO385" s="6"/>
      <c r="DP385" s="6"/>
      <c r="DQ385" s="6"/>
      <c r="DR385" s="6"/>
      <c r="DS385" s="6"/>
      <c r="DT385" s="6"/>
      <c r="DU385" s="6"/>
      <c r="DV385" s="6"/>
    </row>
    <row r="386" spans="1:126" s="3" customFormat="1" x14ac:dyDescent="0.25">
      <c r="A386" t="s">
        <v>182</v>
      </c>
      <c r="B386" t="s">
        <v>181</v>
      </c>
      <c r="C386" s="33" t="s">
        <v>522</v>
      </c>
      <c r="D386" t="s">
        <v>340</v>
      </c>
      <c r="E386" s="1">
        <v>32000</v>
      </c>
      <c r="F386" s="1">
        <f t="shared" si="186"/>
        <v>918.4</v>
      </c>
      <c r="G386" s="1">
        <v>0</v>
      </c>
      <c r="H386" s="1">
        <f t="shared" si="187"/>
        <v>972.8</v>
      </c>
      <c r="I386" s="1">
        <v>165</v>
      </c>
      <c r="J386" s="1">
        <f t="shared" si="188"/>
        <v>2056.1999999999998</v>
      </c>
      <c r="K386" s="1">
        <f t="shared" si="189"/>
        <v>29943.8</v>
      </c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  <c r="AB386" s="6"/>
      <c r="AC386" s="6"/>
      <c r="AD386" s="6"/>
      <c r="AE386" s="6"/>
      <c r="AF386" s="6"/>
      <c r="AG386" s="6"/>
      <c r="AH386" s="6"/>
      <c r="AI386" s="6"/>
      <c r="AJ386" s="6"/>
      <c r="AK386" s="6"/>
      <c r="AL386" s="6"/>
      <c r="AM386" s="6"/>
      <c r="AN386" s="6"/>
      <c r="AO386" s="6"/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  <c r="BE386" s="6"/>
      <c r="BF386" s="6"/>
      <c r="BG386" s="6"/>
      <c r="BH386" s="6"/>
      <c r="BI386" s="6"/>
      <c r="BJ386" s="6"/>
      <c r="BK386" s="6"/>
      <c r="BL386" s="6"/>
      <c r="BM386" s="6"/>
      <c r="BN386" s="6"/>
      <c r="BO386" s="6"/>
      <c r="BP386" s="6"/>
      <c r="BQ386" s="6"/>
      <c r="BR386" s="6"/>
      <c r="BS386" s="6"/>
      <c r="BT386" s="6"/>
      <c r="BU386" s="6"/>
      <c r="BV386" s="6"/>
      <c r="BW386" s="6"/>
      <c r="BX386" s="6"/>
      <c r="BY386" s="6"/>
      <c r="BZ386" s="6"/>
      <c r="CA386" s="6"/>
      <c r="CB386" s="6"/>
      <c r="CC386" s="6"/>
      <c r="CD386" s="6"/>
      <c r="CE386" s="6"/>
      <c r="CF386" s="6"/>
      <c r="CG386" s="6"/>
      <c r="CH386" s="6"/>
      <c r="CI386" s="6"/>
      <c r="CJ386" s="6"/>
      <c r="CK386" s="6"/>
      <c r="CL386" s="6"/>
      <c r="CM386" s="6"/>
      <c r="CN386" s="6"/>
      <c r="CO386" s="6"/>
      <c r="CP386" s="6"/>
      <c r="CQ386" s="6"/>
      <c r="CR386" s="6"/>
      <c r="CS386" s="6"/>
      <c r="CT386" s="6"/>
      <c r="CU386" s="6"/>
      <c r="CV386" s="6"/>
      <c r="CW386" s="6"/>
      <c r="CX386" s="6"/>
      <c r="CY386" s="6"/>
      <c r="CZ386" s="6"/>
      <c r="DA386" s="6"/>
      <c r="DB386" s="6"/>
      <c r="DC386" s="6"/>
      <c r="DD386" s="6"/>
      <c r="DE386" s="6"/>
      <c r="DF386" s="6"/>
      <c r="DG386" s="6"/>
      <c r="DH386" s="6"/>
      <c r="DI386" s="6"/>
      <c r="DJ386" s="6"/>
      <c r="DK386" s="6"/>
      <c r="DL386" s="6"/>
      <c r="DM386" s="6"/>
      <c r="DN386" s="6"/>
      <c r="DO386" s="6"/>
      <c r="DP386" s="6"/>
      <c r="DQ386" s="6"/>
      <c r="DR386" s="6"/>
      <c r="DS386" s="6"/>
      <c r="DT386" s="6"/>
      <c r="DU386" s="6"/>
      <c r="DV386" s="6"/>
    </row>
    <row r="387" spans="1:126" s="3" customFormat="1" x14ac:dyDescent="0.25">
      <c r="A387" t="s">
        <v>183</v>
      </c>
      <c r="B387" t="s">
        <v>176</v>
      </c>
      <c r="C387" s="33" t="s">
        <v>522</v>
      </c>
      <c r="D387" t="s">
        <v>340</v>
      </c>
      <c r="E387" s="1">
        <v>32000</v>
      </c>
      <c r="F387" s="1">
        <f t="shared" si="186"/>
        <v>918.4</v>
      </c>
      <c r="G387" s="1">
        <v>0</v>
      </c>
      <c r="H387" s="1">
        <f t="shared" si="187"/>
        <v>972.8</v>
      </c>
      <c r="I387" s="1">
        <v>165</v>
      </c>
      <c r="J387" s="1">
        <f t="shared" si="188"/>
        <v>2056.1999999999998</v>
      </c>
      <c r="K387" s="1">
        <f t="shared" si="189"/>
        <v>29943.8</v>
      </c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  <c r="AB387" s="6"/>
      <c r="AC387" s="6"/>
      <c r="AD387" s="6"/>
      <c r="AE387" s="6"/>
      <c r="AF387" s="6"/>
      <c r="AG387" s="6"/>
      <c r="AH387" s="6"/>
      <c r="AI387" s="6"/>
      <c r="AJ387" s="6"/>
      <c r="AK387" s="6"/>
      <c r="AL387" s="6"/>
      <c r="AM387" s="6"/>
      <c r="AN387" s="6"/>
      <c r="AO387" s="6"/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  <c r="BE387" s="6"/>
      <c r="BF387" s="6"/>
      <c r="BG387" s="6"/>
      <c r="BH387" s="6"/>
      <c r="BI387" s="6"/>
      <c r="BJ387" s="6"/>
      <c r="BK387" s="6"/>
      <c r="BL387" s="6"/>
      <c r="BM387" s="6"/>
      <c r="BN387" s="6"/>
      <c r="BO387" s="6"/>
      <c r="BP387" s="6"/>
      <c r="BQ387" s="6"/>
      <c r="BR387" s="6"/>
      <c r="BS387" s="6"/>
      <c r="BT387" s="6"/>
      <c r="BU387" s="6"/>
      <c r="BV387" s="6"/>
      <c r="BW387" s="6"/>
      <c r="BX387" s="6"/>
      <c r="BY387" s="6"/>
      <c r="BZ387" s="6"/>
      <c r="CA387" s="6"/>
      <c r="CB387" s="6"/>
      <c r="CC387" s="6"/>
      <c r="CD387" s="6"/>
      <c r="CE387" s="6"/>
      <c r="CF387" s="6"/>
      <c r="CG387" s="6"/>
      <c r="CH387" s="6"/>
      <c r="CI387" s="6"/>
      <c r="CJ387" s="6"/>
      <c r="CK387" s="6"/>
      <c r="CL387" s="6"/>
      <c r="CM387" s="6"/>
      <c r="CN387" s="6"/>
      <c r="CO387" s="6"/>
      <c r="CP387" s="6"/>
      <c r="CQ387" s="6"/>
      <c r="CR387" s="6"/>
      <c r="CS387" s="6"/>
      <c r="CT387" s="6"/>
      <c r="CU387" s="6"/>
      <c r="CV387" s="6"/>
      <c r="CW387" s="6"/>
      <c r="CX387" s="6"/>
      <c r="CY387" s="6"/>
      <c r="CZ387" s="6"/>
      <c r="DA387" s="6"/>
      <c r="DB387" s="6"/>
      <c r="DC387" s="6"/>
      <c r="DD387" s="6"/>
      <c r="DE387" s="6"/>
      <c r="DF387" s="6"/>
      <c r="DG387" s="6"/>
      <c r="DH387" s="6"/>
      <c r="DI387" s="6"/>
      <c r="DJ387" s="6"/>
      <c r="DK387" s="6"/>
      <c r="DL387" s="6"/>
      <c r="DM387" s="6"/>
      <c r="DN387" s="6"/>
      <c r="DO387" s="6"/>
      <c r="DP387" s="6"/>
      <c r="DQ387" s="6"/>
      <c r="DR387" s="6"/>
      <c r="DS387" s="6"/>
      <c r="DT387" s="6"/>
      <c r="DU387" s="6"/>
      <c r="DV387" s="6"/>
    </row>
    <row r="388" spans="1:126" s="3" customFormat="1" x14ac:dyDescent="0.25">
      <c r="A388" t="s">
        <v>184</v>
      </c>
      <c r="B388" t="s">
        <v>176</v>
      </c>
      <c r="C388" s="33" t="s">
        <v>522</v>
      </c>
      <c r="D388" t="s">
        <v>340</v>
      </c>
      <c r="E388" s="1">
        <v>13420</v>
      </c>
      <c r="F388" s="1">
        <f t="shared" si="186"/>
        <v>385.15</v>
      </c>
      <c r="G388" s="1">
        <v>0</v>
      </c>
      <c r="H388" s="1">
        <f t="shared" si="187"/>
        <v>407.97</v>
      </c>
      <c r="I388" s="1">
        <v>125</v>
      </c>
      <c r="J388" s="1">
        <f>F388+G388+H388+I388</f>
        <v>918.12</v>
      </c>
      <c r="K388" s="1">
        <f>E388-J388</f>
        <v>12501.88</v>
      </c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6"/>
      <c r="Y388" s="6"/>
      <c r="Z388" s="6"/>
      <c r="AA388" s="6"/>
      <c r="AB388" s="6"/>
      <c r="AC388" s="6"/>
      <c r="AD388" s="6"/>
      <c r="AE388" s="6"/>
      <c r="AF388" s="6"/>
      <c r="AG388" s="6"/>
      <c r="AH388" s="6"/>
      <c r="AI388" s="6"/>
      <c r="AJ388" s="6"/>
      <c r="AK388" s="6"/>
      <c r="AL388" s="6"/>
      <c r="AM388" s="6"/>
      <c r="AN388" s="6"/>
      <c r="AO388" s="6"/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  <c r="BE388" s="6"/>
      <c r="BF388" s="6"/>
      <c r="BG388" s="6"/>
      <c r="BH388" s="6"/>
      <c r="BI388" s="6"/>
      <c r="BJ388" s="6"/>
      <c r="BK388" s="6"/>
      <c r="BL388" s="6"/>
      <c r="BM388" s="6"/>
      <c r="BN388" s="6"/>
      <c r="BO388" s="6"/>
      <c r="BP388" s="6"/>
      <c r="BQ388" s="6"/>
      <c r="BR388" s="6"/>
      <c r="BS388" s="6"/>
      <c r="BT388" s="6"/>
      <c r="BU388" s="6"/>
      <c r="BV388" s="6"/>
      <c r="BW388" s="6"/>
      <c r="BX388" s="6"/>
      <c r="BY388" s="6"/>
      <c r="BZ388" s="6"/>
      <c r="CA388" s="6"/>
      <c r="CB388" s="6"/>
      <c r="CC388" s="6"/>
      <c r="CD388" s="6"/>
      <c r="CE388" s="6"/>
      <c r="CF388" s="6"/>
      <c r="CG388" s="6"/>
      <c r="CH388" s="6"/>
      <c r="CI388" s="6"/>
      <c r="CJ388" s="6"/>
      <c r="CK388" s="6"/>
      <c r="CL388" s="6"/>
      <c r="CM388" s="6"/>
      <c r="CN388" s="6"/>
      <c r="CO388" s="6"/>
      <c r="CP388" s="6"/>
      <c r="CQ388" s="6"/>
      <c r="CR388" s="6"/>
      <c r="CS388" s="6"/>
      <c r="CT388" s="6"/>
      <c r="CU388" s="6"/>
      <c r="CV388" s="6"/>
      <c r="CW388" s="6"/>
      <c r="CX388" s="6"/>
      <c r="CY388" s="6"/>
      <c r="CZ388" s="6"/>
      <c r="DA388" s="6"/>
      <c r="DB388" s="6"/>
      <c r="DC388" s="6"/>
      <c r="DD388" s="6"/>
      <c r="DE388" s="6"/>
      <c r="DF388" s="6"/>
      <c r="DG388" s="6"/>
      <c r="DH388" s="6"/>
      <c r="DI388" s="6"/>
      <c r="DJ388" s="6"/>
      <c r="DK388" s="6"/>
      <c r="DL388" s="6"/>
      <c r="DM388" s="6"/>
      <c r="DN388" s="6"/>
      <c r="DO388" s="6"/>
      <c r="DP388" s="6"/>
      <c r="DQ388" s="6"/>
      <c r="DR388" s="6"/>
      <c r="DS388" s="6"/>
      <c r="DT388" s="6"/>
      <c r="DU388" s="6"/>
      <c r="DV388" s="6"/>
    </row>
    <row r="389" spans="1:126" s="3" customFormat="1" x14ac:dyDescent="0.25">
      <c r="A389" s="3" t="s">
        <v>13</v>
      </c>
      <c r="B389" s="3">
        <v>6</v>
      </c>
      <c r="C389" s="35"/>
      <c r="E389" s="4">
        <f t="shared" ref="E389:K389" si="190">SUM(E383:E388)</f>
        <v>195420</v>
      </c>
      <c r="F389" s="4">
        <f t="shared" si="190"/>
        <v>5608.55</v>
      </c>
      <c r="G389" s="4">
        <f t="shared" si="190"/>
        <v>5833.33</v>
      </c>
      <c r="H389" s="4">
        <f t="shared" si="190"/>
        <v>5940.77</v>
      </c>
      <c r="I389" s="4">
        <f t="shared" si="190"/>
        <v>3412.74</v>
      </c>
      <c r="J389" s="4">
        <f t="shared" si="190"/>
        <v>20795.39</v>
      </c>
      <c r="K389" s="4">
        <f t="shared" si="190"/>
        <v>174624.61</v>
      </c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  <c r="X389" s="6"/>
      <c r="Y389" s="6"/>
      <c r="Z389" s="6"/>
      <c r="AA389" s="6"/>
      <c r="AB389" s="6"/>
      <c r="AC389" s="6"/>
      <c r="AD389" s="6"/>
      <c r="AE389" s="6"/>
      <c r="AF389" s="6"/>
      <c r="AG389" s="6"/>
      <c r="AH389" s="6"/>
      <c r="AI389" s="6"/>
      <c r="AJ389" s="6"/>
      <c r="AK389" s="6"/>
      <c r="AL389" s="6"/>
      <c r="AM389" s="6"/>
      <c r="AN389" s="6"/>
      <c r="AO389" s="6"/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  <c r="BE389" s="6"/>
      <c r="BF389" s="6"/>
      <c r="BG389" s="6"/>
      <c r="BH389" s="6"/>
      <c r="BI389" s="6"/>
      <c r="BJ389" s="6"/>
      <c r="BK389" s="6"/>
      <c r="BL389" s="6"/>
      <c r="BM389" s="6"/>
      <c r="BN389" s="6"/>
      <c r="BO389" s="6"/>
      <c r="BP389" s="6"/>
      <c r="BQ389" s="6"/>
      <c r="BR389" s="6"/>
      <c r="BS389" s="6"/>
      <c r="BT389" s="6"/>
      <c r="BU389" s="6"/>
      <c r="BV389" s="6"/>
      <c r="BW389" s="6"/>
      <c r="BX389" s="6"/>
      <c r="BY389" s="6"/>
      <c r="BZ389" s="6"/>
      <c r="CA389" s="6"/>
      <c r="CB389" s="6"/>
      <c r="CC389" s="6"/>
      <c r="CD389" s="6"/>
      <c r="CE389" s="6"/>
      <c r="CF389" s="6"/>
      <c r="CG389" s="6"/>
      <c r="CH389" s="6"/>
      <c r="CI389" s="6"/>
      <c r="CJ389" s="6"/>
      <c r="CK389" s="6"/>
      <c r="CL389" s="6"/>
      <c r="CM389" s="6"/>
      <c r="CN389" s="6"/>
      <c r="CO389" s="6"/>
      <c r="CP389" s="6"/>
      <c r="CQ389" s="6"/>
      <c r="CR389" s="6"/>
      <c r="CS389" s="6"/>
      <c r="CT389" s="6"/>
      <c r="CU389" s="6"/>
      <c r="CV389" s="6"/>
      <c r="CW389" s="6"/>
      <c r="CX389" s="6"/>
      <c r="CY389" s="6"/>
      <c r="CZ389" s="6"/>
      <c r="DA389" s="6"/>
      <c r="DB389" s="6"/>
      <c r="DC389" s="6"/>
      <c r="DD389" s="6"/>
      <c r="DE389" s="6"/>
      <c r="DF389" s="6"/>
      <c r="DG389" s="6"/>
      <c r="DH389" s="6"/>
      <c r="DI389" s="6"/>
      <c r="DJ389" s="6"/>
      <c r="DK389" s="6"/>
      <c r="DL389" s="6"/>
      <c r="DM389" s="6"/>
      <c r="DN389" s="6"/>
      <c r="DO389" s="6"/>
      <c r="DP389" s="6"/>
      <c r="DQ389" s="6"/>
      <c r="DR389" s="6"/>
      <c r="DS389" s="6"/>
      <c r="DT389" s="6"/>
      <c r="DU389" s="6"/>
      <c r="DV389" s="6"/>
    </row>
    <row r="390" spans="1:126" s="3" customFormat="1" x14ac:dyDescent="0.25">
      <c r="A390"/>
      <c r="B390"/>
      <c r="C390" s="33"/>
      <c r="D390"/>
      <c r="E390" s="1"/>
      <c r="F390" s="1"/>
      <c r="G390" s="1"/>
      <c r="H390" s="1"/>
      <c r="I390" s="1"/>
      <c r="J390" s="1"/>
      <c r="K390" s="1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  <c r="X390" s="6"/>
      <c r="Y390" s="6"/>
      <c r="Z390" s="6"/>
      <c r="AA390" s="6"/>
      <c r="AB390" s="6"/>
      <c r="AC390" s="6"/>
      <c r="AD390" s="6"/>
      <c r="AE390" s="6"/>
      <c r="AF390" s="6"/>
      <c r="AG390" s="6"/>
      <c r="AH390" s="6"/>
      <c r="AI390" s="6"/>
      <c r="AJ390" s="6"/>
      <c r="AK390" s="6"/>
      <c r="AL390" s="6"/>
      <c r="AM390" s="6"/>
      <c r="AN390" s="6"/>
      <c r="AO390" s="6"/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  <c r="BE390" s="6"/>
      <c r="BF390" s="6"/>
      <c r="BG390" s="6"/>
      <c r="BH390" s="6"/>
      <c r="BI390" s="6"/>
      <c r="BJ390" s="6"/>
      <c r="BK390" s="6"/>
      <c r="BL390" s="6"/>
      <c r="BM390" s="6"/>
      <c r="BN390" s="6"/>
      <c r="BO390" s="6"/>
      <c r="BP390" s="6"/>
      <c r="BQ390" s="6"/>
      <c r="BR390" s="6"/>
      <c r="BS390" s="6"/>
      <c r="BT390" s="6"/>
      <c r="BU390" s="6"/>
      <c r="BV390" s="6"/>
      <c r="BW390" s="6"/>
      <c r="BX390" s="6"/>
      <c r="BY390" s="6"/>
      <c r="BZ390" s="6"/>
      <c r="CA390" s="6"/>
      <c r="CB390" s="6"/>
      <c r="CC390" s="6"/>
      <c r="CD390" s="6"/>
      <c r="CE390" s="6"/>
      <c r="CF390" s="6"/>
      <c r="CG390" s="6"/>
      <c r="CH390" s="6"/>
      <c r="CI390" s="6"/>
      <c r="CJ390" s="6"/>
      <c r="CK390" s="6"/>
      <c r="CL390" s="6"/>
      <c r="CM390" s="6"/>
      <c r="CN390" s="6"/>
      <c r="CO390" s="6"/>
      <c r="CP390" s="6"/>
      <c r="CQ390" s="6"/>
      <c r="CR390" s="6"/>
      <c r="CS390" s="6"/>
      <c r="CT390" s="6"/>
      <c r="CU390" s="6"/>
      <c r="CV390" s="6"/>
      <c r="CW390" s="6"/>
      <c r="CX390" s="6"/>
      <c r="CY390" s="6"/>
      <c r="CZ390" s="6"/>
      <c r="DA390" s="6"/>
      <c r="DB390" s="6"/>
      <c r="DC390" s="6"/>
      <c r="DD390" s="6"/>
      <c r="DE390" s="6"/>
      <c r="DF390" s="6"/>
      <c r="DG390" s="6"/>
      <c r="DH390" s="6"/>
      <c r="DI390" s="6"/>
      <c r="DJ390" s="6"/>
      <c r="DK390" s="6"/>
      <c r="DL390" s="6"/>
      <c r="DM390" s="6"/>
      <c r="DN390" s="6"/>
      <c r="DO390" s="6"/>
      <c r="DP390" s="6"/>
      <c r="DQ390" s="6"/>
      <c r="DR390" s="6"/>
      <c r="DS390" s="6"/>
      <c r="DT390" s="6"/>
      <c r="DU390" s="6"/>
      <c r="DV390" s="6"/>
    </row>
    <row r="391" spans="1:126" s="3" customFormat="1" x14ac:dyDescent="0.25">
      <c r="A391" s="10" t="s">
        <v>185</v>
      </c>
      <c r="B391" s="10"/>
      <c r="C391" s="37"/>
      <c r="D391" s="12"/>
      <c r="E391" s="10"/>
      <c r="F391" s="10"/>
      <c r="G391" s="10"/>
      <c r="H391" s="10"/>
      <c r="I391" s="10"/>
      <c r="J391" s="10"/>
      <c r="K391" s="10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6"/>
      <c r="Y391" s="6"/>
      <c r="Z391" s="6"/>
      <c r="AA391" s="6"/>
      <c r="AB391" s="6"/>
      <c r="AC391" s="6"/>
      <c r="AD391" s="6"/>
      <c r="AE391" s="6"/>
      <c r="AF391" s="6"/>
      <c r="AG391" s="6"/>
      <c r="AH391" s="6"/>
      <c r="AI391" s="6"/>
      <c r="AJ391" s="6"/>
      <c r="AK391" s="6"/>
      <c r="AL391" s="6"/>
      <c r="AM391" s="6"/>
      <c r="AN391" s="6"/>
      <c r="AO391" s="6"/>
      <c r="AP391" s="6"/>
      <c r="AQ391" s="6"/>
      <c r="AR391" s="6"/>
      <c r="AS391" s="6"/>
      <c r="AT391" s="6"/>
      <c r="AU391" s="6"/>
      <c r="AV391" s="6"/>
      <c r="AW391" s="6"/>
      <c r="AX391" s="6"/>
      <c r="AY391" s="6"/>
      <c r="AZ391" s="6"/>
      <c r="BA391" s="6"/>
      <c r="BB391" s="6"/>
      <c r="BC391" s="6"/>
      <c r="BD391" s="6"/>
      <c r="BE391" s="6"/>
      <c r="BF391" s="6"/>
      <c r="BG391" s="6"/>
      <c r="BH391" s="6"/>
      <c r="BI391" s="6"/>
      <c r="BJ391" s="6"/>
      <c r="BK391" s="6"/>
      <c r="BL391" s="6"/>
      <c r="BM391" s="6"/>
      <c r="BN391" s="6"/>
      <c r="BO391" s="6"/>
      <c r="BP391" s="6"/>
      <c r="BQ391" s="6"/>
      <c r="BR391" s="6"/>
      <c r="BS391" s="6"/>
      <c r="BT391" s="6"/>
      <c r="BU391" s="6"/>
      <c r="BV391" s="6"/>
      <c r="BW391" s="6"/>
      <c r="BX391" s="6"/>
      <c r="BY391" s="6"/>
      <c r="BZ391" s="6"/>
      <c r="CA391" s="6"/>
      <c r="CB391" s="6"/>
      <c r="CC391" s="6"/>
      <c r="CD391" s="6"/>
      <c r="CE391" s="6"/>
      <c r="CF391" s="6"/>
      <c r="CG391" s="6"/>
      <c r="CH391" s="6"/>
      <c r="CI391" s="6"/>
      <c r="CJ391" s="6"/>
      <c r="CK391" s="6"/>
      <c r="CL391" s="6"/>
      <c r="CM391" s="6"/>
      <c r="CN391" s="6"/>
      <c r="CO391" s="6"/>
      <c r="CP391" s="6"/>
      <c r="CQ391" s="6"/>
      <c r="CR391" s="6"/>
      <c r="CS391" s="6"/>
      <c r="CT391" s="6"/>
      <c r="CU391" s="6"/>
      <c r="CV391" s="6"/>
      <c r="CW391" s="6"/>
      <c r="CX391" s="6"/>
      <c r="CY391" s="6"/>
      <c r="CZ391" s="6"/>
      <c r="DA391" s="6"/>
      <c r="DB391" s="6"/>
      <c r="DC391" s="6"/>
      <c r="DD391" s="6"/>
      <c r="DE391" s="6"/>
      <c r="DF391" s="6"/>
      <c r="DG391" s="6"/>
      <c r="DH391" s="6"/>
      <c r="DI391" s="6"/>
      <c r="DJ391" s="6"/>
      <c r="DK391" s="6"/>
      <c r="DL391" s="6"/>
      <c r="DM391" s="6"/>
      <c r="DN391" s="6"/>
      <c r="DO391" s="6"/>
      <c r="DP391" s="6"/>
      <c r="DQ391" s="6"/>
      <c r="DR391" s="6"/>
      <c r="DS391" s="6"/>
      <c r="DT391" s="6"/>
      <c r="DU391" s="6"/>
      <c r="DV391" s="6"/>
    </row>
    <row r="392" spans="1:126" s="3" customFormat="1" x14ac:dyDescent="0.25">
      <c r="A392" t="s">
        <v>189</v>
      </c>
      <c r="B392" t="s">
        <v>18</v>
      </c>
      <c r="C392" s="33" t="s">
        <v>523</v>
      </c>
      <c r="D392" t="s">
        <v>337</v>
      </c>
      <c r="E392" s="1">
        <v>71000</v>
      </c>
      <c r="F392" s="1">
        <f t="shared" ref="F392" si="191">E392*0.0287</f>
        <v>2037.7</v>
      </c>
      <c r="G392" s="1">
        <v>5080.6099999999997</v>
      </c>
      <c r="H392" s="1">
        <f t="shared" ref="H392" si="192">E392*0.0304</f>
        <v>2158.4</v>
      </c>
      <c r="I392" s="1">
        <v>2525.2399999999998</v>
      </c>
      <c r="J392" s="1">
        <v>10829.85</v>
      </c>
      <c r="K392" s="1">
        <f>E392-J392</f>
        <v>60170.15</v>
      </c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6"/>
      <c r="Y392" s="6"/>
      <c r="Z392" s="6"/>
      <c r="AA392" s="6"/>
      <c r="AB392" s="6"/>
      <c r="AC392" s="6"/>
      <c r="AD392" s="6"/>
      <c r="AE392" s="6"/>
      <c r="AF392" s="6"/>
      <c r="AG392" s="6"/>
      <c r="AH392" s="6"/>
      <c r="AI392" s="6"/>
      <c r="AJ392" s="6"/>
      <c r="AK392" s="6"/>
      <c r="AL392" s="6"/>
      <c r="AM392" s="6"/>
      <c r="AN392" s="6"/>
      <c r="AO392" s="6"/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  <c r="BE392" s="6"/>
      <c r="BF392" s="6"/>
      <c r="BG392" s="6"/>
      <c r="BH392" s="6"/>
      <c r="BI392" s="6"/>
      <c r="BJ392" s="6"/>
      <c r="BK392" s="6"/>
      <c r="BL392" s="6"/>
      <c r="BM392" s="6"/>
      <c r="BN392" s="6"/>
      <c r="BO392" s="6"/>
      <c r="BP392" s="6"/>
      <c r="BQ392" s="6"/>
      <c r="BR392" s="6"/>
      <c r="BS392" s="6"/>
      <c r="BT392" s="6"/>
      <c r="BU392" s="6"/>
      <c r="BV392" s="6"/>
      <c r="BW392" s="6"/>
      <c r="BX392" s="6"/>
      <c r="BY392" s="6"/>
      <c r="BZ392" s="6"/>
      <c r="CA392" s="6"/>
      <c r="CB392" s="6"/>
      <c r="CC392" s="6"/>
      <c r="CD392" s="6"/>
      <c r="CE392" s="6"/>
      <c r="CF392" s="6"/>
      <c r="CG392" s="6"/>
      <c r="CH392" s="6"/>
      <c r="CI392" s="6"/>
      <c r="CJ392" s="6"/>
      <c r="CK392" s="6"/>
      <c r="CL392" s="6"/>
      <c r="CM392" s="6"/>
      <c r="CN392" s="6"/>
      <c r="CO392" s="6"/>
      <c r="CP392" s="6"/>
      <c r="CQ392" s="6"/>
      <c r="CR392" s="6"/>
      <c r="CS392" s="6"/>
      <c r="CT392" s="6"/>
      <c r="CU392" s="6"/>
      <c r="CV392" s="6"/>
      <c r="CW392" s="6"/>
      <c r="CX392" s="6"/>
      <c r="CY392" s="6"/>
      <c r="CZ392" s="6"/>
      <c r="DA392" s="6"/>
      <c r="DB392" s="6"/>
      <c r="DC392" s="6"/>
      <c r="DD392" s="6"/>
      <c r="DE392" s="6"/>
      <c r="DF392" s="6"/>
      <c r="DG392" s="6"/>
      <c r="DH392" s="6"/>
      <c r="DI392" s="6"/>
      <c r="DJ392" s="6"/>
      <c r="DK392" s="6"/>
      <c r="DL392" s="6"/>
      <c r="DM392" s="6"/>
      <c r="DN392" s="6"/>
      <c r="DO392" s="6"/>
      <c r="DP392" s="6"/>
      <c r="DQ392" s="6"/>
      <c r="DR392" s="6"/>
      <c r="DS392" s="6"/>
      <c r="DT392" s="6"/>
      <c r="DU392" s="6"/>
      <c r="DV392" s="6"/>
    </row>
    <row r="393" spans="1:126" s="3" customFormat="1" x14ac:dyDescent="0.25">
      <c r="A393" t="s">
        <v>186</v>
      </c>
      <c r="B393" t="s">
        <v>190</v>
      </c>
      <c r="C393" s="33" t="s">
        <v>522</v>
      </c>
      <c r="D393" t="s">
        <v>337</v>
      </c>
      <c r="E393" s="1">
        <v>44000</v>
      </c>
      <c r="F393" s="1">
        <f>E393*0.0287</f>
        <v>1262.8</v>
      </c>
      <c r="G393" s="1">
        <v>1007.19</v>
      </c>
      <c r="H393" s="1">
        <f>E393*0.0304</f>
        <v>1337.6</v>
      </c>
      <c r="I393" s="1">
        <v>165</v>
      </c>
      <c r="J393" s="1">
        <f>F393+G393+H393+I393</f>
        <v>3772.59</v>
      </c>
      <c r="K393" s="1">
        <f>E393-J393</f>
        <v>40227.410000000003</v>
      </c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6"/>
      <c r="Y393" s="6"/>
      <c r="Z393" s="6"/>
      <c r="AA393" s="6"/>
      <c r="AB393" s="6"/>
      <c r="AC393" s="6"/>
      <c r="AD393" s="6"/>
      <c r="AE393" s="6"/>
      <c r="AF393" s="6"/>
      <c r="AG393" s="6"/>
      <c r="AH393" s="6"/>
      <c r="AI393" s="6"/>
      <c r="AJ393" s="6"/>
      <c r="AK393" s="6"/>
      <c r="AL393" s="6"/>
      <c r="AM393" s="6"/>
      <c r="AN393" s="6"/>
      <c r="AO393" s="6"/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  <c r="BE393" s="6"/>
      <c r="BF393" s="6"/>
      <c r="BG393" s="6"/>
      <c r="BH393" s="6"/>
      <c r="BI393" s="6"/>
      <c r="BJ393" s="6"/>
      <c r="BK393" s="6"/>
      <c r="BL393" s="6"/>
      <c r="BM393" s="6"/>
      <c r="BN393" s="6"/>
      <c r="BO393" s="6"/>
      <c r="BP393" s="6"/>
      <c r="BQ393" s="6"/>
      <c r="BR393" s="6"/>
      <c r="BS393" s="6"/>
      <c r="BT393" s="6"/>
      <c r="BU393" s="6"/>
      <c r="BV393" s="6"/>
      <c r="BW393" s="6"/>
      <c r="BX393" s="6"/>
      <c r="BY393" s="6"/>
      <c r="BZ393" s="6"/>
      <c r="CA393" s="6"/>
      <c r="CB393" s="6"/>
      <c r="CC393" s="6"/>
      <c r="CD393" s="6"/>
      <c r="CE393" s="6"/>
      <c r="CF393" s="6"/>
      <c r="CG393" s="6"/>
      <c r="CH393" s="6"/>
      <c r="CI393" s="6"/>
      <c r="CJ393" s="6"/>
      <c r="CK393" s="6"/>
      <c r="CL393" s="6"/>
      <c r="CM393" s="6"/>
      <c r="CN393" s="6"/>
      <c r="CO393" s="6"/>
      <c r="CP393" s="6"/>
      <c r="CQ393" s="6"/>
      <c r="CR393" s="6"/>
      <c r="CS393" s="6"/>
      <c r="CT393" s="6"/>
      <c r="CU393" s="6"/>
      <c r="CV393" s="6"/>
      <c r="CW393" s="6"/>
      <c r="CX393" s="6"/>
      <c r="CY393" s="6"/>
      <c r="CZ393" s="6"/>
      <c r="DA393" s="6"/>
      <c r="DB393" s="6"/>
      <c r="DC393" s="6"/>
      <c r="DD393" s="6"/>
      <c r="DE393" s="6"/>
      <c r="DF393" s="6"/>
      <c r="DG393" s="6"/>
      <c r="DH393" s="6"/>
      <c r="DI393" s="6"/>
      <c r="DJ393" s="6"/>
      <c r="DK393" s="6"/>
      <c r="DL393" s="6"/>
      <c r="DM393" s="6"/>
      <c r="DN393" s="6"/>
      <c r="DO393" s="6"/>
      <c r="DP393" s="6"/>
      <c r="DQ393" s="6"/>
      <c r="DR393" s="6"/>
      <c r="DS393" s="6"/>
      <c r="DT393" s="6"/>
      <c r="DU393" s="6"/>
      <c r="DV393" s="6"/>
    </row>
    <row r="394" spans="1:126" x14ac:dyDescent="0.25">
      <c r="A394" t="s">
        <v>178</v>
      </c>
      <c r="B394" t="s">
        <v>125</v>
      </c>
      <c r="C394" s="33" t="s">
        <v>522</v>
      </c>
      <c r="D394" t="s">
        <v>337</v>
      </c>
      <c r="E394" s="1">
        <v>31682.5</v>
      </c>
      <c r="F394" s="1">
        <f>E394*0.0287</f>
        <v>909.29</v>
      </c>
      <c r="G394" s="1">
        <v>0</v>
      </c>
      <c r="H394" s="1">
        <f>E394*0.0304</f>
        <v>963.15</v>
      </c>
      <c r="I394" s="1">
        <v>2797.74</v>
      </c>
      <c r="J394" s="1">
        <f>F394+G394+H394+I394</f>
        <v>4670.18</v>
      </c>
      <c r="K394" s="1">
        <f>E394-J394</f>
        <v>27012.32</v>
      </c>
    </row>
    <row r="395" spans="1:126" x14ac:dyDescent="0.25">
      <c r="A395" t="s">
        <v>179</v>
      </c>
      <c r="B395" t="s">
        <v>290</v>
      </c>
      <c r="C395" s="33" t="s">
        <v>522</v>
      </c>
      <c r="D395" t="s">
        <v>337</v>
      </c>
      <c r="E395" s="1">
        <v>47000</v>
      </c>
      <c r="F395" s="1">
        <f>E395*0.0287</f>
        <v>1348.9</v>
      </c>
      <c r="G395" s="1">
        <v>1430.6</v>
      </c>
      <c r="H395" s="1">
        <f>E395*0.0304</f>
        <v>1428.8</v>
      </c>
      <c r="I395" s="1">
        <v>125</v>
      </c>
      <c r="J395" s="1">
        <f>F395+G395+H395+I395</f>
        <v>4333.3</v>
      </c>
      <c r="K395" s="1">
        <f>E395-J395</f>
        <v>42666.7</v>
      </c>
    </row>
    <row r="396" spans="1:126" s="3" customFormat="1" x14ac:dyDescent="0.25">
      <c r="A396" s="3" t="s">
        <v>13</v>
      </c>
      <c r="B396" s="3">
        <v>4</v>
      </c>
      <c r="C396" s="35"/>
      <c r="E396" s="4">
        <f>SUM(E392:E395)</f>
        <v>193682.5</v>
      </c>
      <c r="F396" s="4">
        <f t="shared" ref="F396:K396" si="193">SUM(F392:F395)</f>
        <v>5558.69</v>
      </c>
      <c r="G396" s="4">
        <f t="shared" si="193"/>
        <v>7518.4</v>
      </c>
      <c r="H396" s="4">
        <f t="shared" si="193"/>
        <v>5887.95</v>
      </c>
      <c r="I396" s="4">
        <f t="shared" si="193"/>
        <v>5612.98</v>
      </c>
      <c r="J396" s="4">
        <f t="shared" si="193"/>
        <v>23605.919999999998</v>
      </c>
      <c r="K396" s="4">
        <f t="shared" si="193"/>
        <v>170076.58</v>
      </c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  <c r="X396" s="6"/>
      <c r="Y396" s="6"/>
      <c r="Z396" s="6"/>
      <c r="AA396" s="6"/>
      <c r="AB396" s="6"/>
      <c r="AC396" s="6"/>
      <c r="AD396" s="6"/>
      <c r="AE396" s="6"/>
      <c r="AF396" s="6"/>
      <c r="AG396" s="6"/>
      <c r="AH396" s="6"/>
      <c r="AI396" s="6"/>
      <c r="AJ396" s="6"/>
      <c r="AK396" s="6"/>
      <c r="AL396" s="6"/>
      <c r="AM396" s="6"/>
      <c r="AN396" s="6"/>
      <c r="AO396" s="6"/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  <c r="BE396" s="6"/>
      <c r="BF396" s="6"/>
      <c r="BG396" s="6"/>
      <c r="BH396" s="6"/>
      <c r="BI396" s="6"/>
      <c r="BJ396" s="6"/>
      <c r="BK396" s="6"/>
      <c r="BL396" s="6"/>
      <c r="BM396" s="6"/>
      <c r="BN396" s="6"/>
      <c r="BO396" s="6"/>
      <c r="BP396" s="6"/>
      <c r="BQ396" s="6"/>
      <c r="BR396" s="6"/>
      <c r="BS396" s="6"/>
      <c r="BT396" s="6"/>
      <c r="BU396" s="6"/>
      <c r="BV396" s="6"/>
      <c r="BW396" s="6"/>
      <c r="BX396" s="6"/>
      <c r="BY396" s="6"/>
      <c r="BZ396" s="6"/>
      <c r="CA396" s="6"/>
      <c r="CB396" s="6"/>
      <c r="CC396" s="6"/>
      <c r="CD396" s="6"/>
      <c r="CE396" s="6"/>
      <c r="CF396" s="6"/>
      <c r="CG396" s="6"/>
      <c r="CH396" s="6"/>
      <c r="CI396" s="6"/>
      <c r="CJ396" s="6"/>
      <c r="CK396" s="6"/>
      <c r="CL396" s="6"/>
      <c r="CM396" s="6"/>
      <c r="CN396" s="6"/>
      <c r="CO396" s="6"/>
      <c r="CP396" s="6"/>
      <c r="CQ396" s="6"/>
      <c r="CR396" s="6"/>
      <c r="CS396" s="6"/>
      <c r="CT396" s="6"/>
      <c r="CU396" s="6"/>
      <c r="CV396" s="6"/>
      <c r="CW396" s="6"/>
      <c r="CX396" s="6"/>
      <c r="CY396" s="6"/>
      <c r="CZ396" s="6"/>
      <c r="DA396" s="6"/>
      <c r="DB396" s="6"/>
      <c r="DC396" s="6"/>
      <c r="DD396" s="6"/>
      <c r="DE396" s="6"/>
      <c r="DF396" s="6"/>
      <c r="DG396" s="6"/>
      <c r="DH396" s="6"/>
      <c r="DI396" s="6"/>
      <c r="DJ396" s="6"/>
      <c r="DK396" s="6"/>
      <c r="DL396" s="6"/>
      <c r="DM396" s="6"/>
      <c r="DN396" s="6"/>
      <c r="DO396" s="6"/>
      <c r="DP396" s="6"/>
      <c r="DQ396" s="6"/>
      <c r="DR396" s="6"/>
      <c r="DS396" s="6"/>
      <c r="DT396" s="6"/>
      <c r="DU396" s="6"/>
      <c r="DV396" s="6"/>
    </row>
    <row r="398" spans="1:126" x14ac:dyDescent="0.25">
      <c r="A398" s="2" t="s">
        <v>305</v>
      </c>
    </row>
    <row r="399" spans="1:126" x14ac:dyDescent="0.25">
      <c r="A399" s="17" t="s">
        <v>461</v>
      </c>
      <c r="B399" s="17" t="s">
        <v>462</v>
      </c>
      <c r="C399" s="38" t="s">
        <v>522</v>
      </c>
      <c r="D399" s="22" t="s">
        <v>340</v>
      </c>
      <c r="E399" s="1">
        <v>23000</v>
      </c>
      <c r="F399" s="1">
        <f>E399*0.0287</f>
        <v>660.1</v>
      </c>
      <c r="G399" s="1">
        <v>0</v>
      </c>
      <c r="H399" s="1">
        <f>E399*0.0304</f>
        <v>699.2</v>
      </c>
      <c r="I399" s="1">
        <v>995</v>
      </c>
      <c r="J399" s="1">
        <v>2354.3000000000002</v>
      </c>
      <c r="K399" s="1">
        <f t="shared" ref="K399" si="194">E399-J399</f>
        <v>20645.7</v>
      </c>
      <c r="L399"/>
      <c r="M399"/>
      <c r="N399"/>
      <c r="O399"/>
      <c r="P399"/>
      <c r="Q399"/>
      <c r="R399"/>
      <c r="S399"/>
      <c r="T399"/>
      <c r="U399"/>
      <c r="V399"/>
      <c r="W399"/>
      <c r="X399"/>
      <c r="Y399"/>
      <c r="Z399"/>
      <c r="AA399"/>
      <c r="AB399"/>
      <c r="AC399"/>
      <c r="AD399"/>
      <c r="AE399"/>
      <c r="AF399"/>
      <c r="AG399"/>
      <c r="AH399"/>
      <c r="AI399"/>
      <c r="AJ399"/>
      <c r="AK399"/>
      <c r="AL399"/>
      <c r="AM399"/>
      <c r="AN399"/>
      <c r="AO399"/>
      <c r="AP399"/>
      <c r="AQ399"/>
      <c r="AR399"/>
      <c r="AS399"/>
      <c r="AT399"/>
      <c r="AU399"/>
      <c r="AV399"/>
      <c r="AW399"/>
      <c r="AX399"/>
      <c r="AY399"/>
      <c r="AZ399"/>
      <c r="BA399"/>
      <c r="BB399"/>
      <c r="BC399"/>
      <c r="BD399"/>
      <c r="BE399"/>
      <c r="BF399"/>
      <c r="BG399"/>
      <c r="BH399"/>
      <c r="BI399"/>
      <c r="BJ399"/>
      <c r="BK399"/>
      <c r="BL399"/>
      <c r="BM399"/>
      <c r="BN399"/>
      <c r="BO399"/>
      <c r="BP399"/>
      <c r="BQ399"/>
      <c r="BR399"/>
      <c r="BS399"/>
      <c r="BT399"/>
      <c r="BU399"/>
      <c r="BV399"/>
      <c r="BW399"/>
      <c r="BX399"/>
      <c r="BY399"/>
      <c r="BZ399"/>
      <c r="CA399"/>
      <c r="CB399"/>
      <c r="CC399"/>
      <c r="CD399"/>
      <c r="CE399"/>
      <c r="CF399"/>
      <c r="CG399"/>
      <c r="CH399"/>
      <c r="CI399"/>
      <c r="CJ399"/>
      <c r="CK399"/>
      <c r="CL399"/>
      <c r="CM399"/>
      <c r="CN399"/>
      <c r="CO399"/>
      <c r="CP399"/>
      <c r="CQ399"/>
      <c r="CR399"/>
      <c r="CS399"/>
      <c r="CT399"/>
      <c r="CU399"/>
      <c r="CV399"/>
      <c r="CW399"/>
      <c r="CX399"/>
      <c r="CY399"/>
      <c r="CZ399"/>
      <c r="DA399"/>
      <c r="DB399"/>
      <c r="DC399"/>
      <c r="DD399"/>
      <c r="DE399"/>
      <c r="DF399"/>
      <c r="DG399"/>
      <c r="DH399"/>
      <c r="DI399"/>
      <c r="DJ399"/>
      <c r="DK399"/>
      <c r="DL399"/>
      <c r="DM399"/>
      <c r="DN399"/>
      <c r="DO399"/>
      <c r="DP399"/>
      <c r="DQ399"/>
      <c r="DR399"/>
      <c r="DS399"/>
      <c r="DT399"/>
      <c r="DU399"/>
      <c r="DV399"/>
    </row>
    <row r="400" spans="1:126" x14ac:dyDescent="0.25">
      <c r="A400" s="17" t="s">
        <v>434</v>
      </c>
      <c r="B400" s="17" t="s">
        <v>435</v>
      </c>
      <c r="C400" s="38" t="s">
        <v>523</v>
      </c>
      <c r="D400" s="20" t="s">
        <v>340</v>
      </c>
      <c r="E400" s="1">
        <v>50000</v>
      </c>
      <c r="F400" s="1">
        <f>E400*0.0287</f>
        <v>1435</v>
      </c>
      <c r="G400" s="1">
        <v>0</v>
      </c>
      <c r="H400" s="1">
        <f>E400*0.0304</f>
        <v>1520</v>
      </c>
      <c r="I400" s="1">
        <v>187</v>
      </c>
      <c r="J400" s="1">
        <v>4996</v>
      </c>
      <c r="K400" s="1">
        <f>+E400-J400</f>
        <v>45004</v>
      </c>
      <c r="L400"/>
      <c r="M400"/>
      <c r="N400"/>
      <c r="O400"/>
      <c r="P400"/>
      <c r="Q400"/>
      <c r="R400"/>
      <c r="S400"/>
      <c r="T400"/>
      <c r="U400"/>
      <c r="V400"/>
      <c r="W400"/>
      <c r="X400"/>
      <c r="Y400"/>
      <c r="Z400"/>
      <c r="AA400"/>
      <c r="AB400"/>
      <c r="AC400"/>
      <c r="AD400"/>
      <c r="AE400"/>
      <c r="AF400"/>
      <c r="AG400"/>
      <c r="AH400"/>
      <c r="AI400"/>
      <c r="AJ400"/>
      <c r="AK400"/>
      <c r="AL400"/>
      <c r="AM400"/>
      <c r="AN400"/>
      <c r="AO400"/>
      <c r="AP400"/>
      <c r="AQ400"/>
      <c r="AR400"/>
      <c r="AS400"/>
      <c r="AT400"/>
      <c r="AU400"/>
      <c r="AV400"/>
      <c r="AW400"/>
      <c r="AX400"/>
      <c r="AY400"/>
      <c r="AZ400"/>
      <c r="BA400"/>
      <c r="BB400"/>
      <c r="BC400"/>
      <c r="BD400"/>
      <c r="BE400"/>
      <c r="BF400"/>
      <c r="BG400"/>
      <c r="BH400"/>
      <c r="BI400"/>
      <c r="BJ400"/>
      <c r="BK400"/>
      <c r="BL400"/>
      <c r="BM400"/>
      <c r="BN400"/>
      <c r="BO400"/>
      <c r="BP400"/>
      <c r="BQ400"/>
      <c r="BR400"/>
      <c r="BS400"/>
      <c r="BT400"/>
      <c r="BU400"/>
      <c r="BV400"/>
      <c r="BW400"/>
      <c r="BX400"/>
      <c r="BY400"/>
      <c r="BZ400"/>
      <c r="CA400"/>
      <c r="CB400"/>
      <c r="CC400"/>
      <c r="CD400"/>
      <c r="CE400"/>
      <c r="CF400"/>
      <c r="CG400"/>
      <c r="CH400"/>
      <c r="CI400"/>
      <c r="CJ400"/>
      <c r="CK400"/>
      <c r="CL400"/>
      <c r="CM400"/>
      <c r="CN400"/>
      <c r="CO400"/>
      <c r="CP400"/>
      <c r="CQ400"/>
      <c r="CR400"/>
      <c r="CS400"/>
      <c r="CT400"/>
      <c r="CU400"/>
      <c r="CV400"/>
      <c r="CW400"/>
      <c r="CX400"/>
      <c r="CY400"/>
      <c r="CZ400"/>
      <c r="DA400"/>
      <c r="DB400"/>
      <c r="DC400"/>
      <c r="DD400"/>
      <c r="DE400"/>
      <c r="DF400"/>
      <c r="DG400"/>
      <c r="DH400"/>
      <c r="DI400"/>
      <c r="DJ400"/>
      <c r="DK400"/>
      <c r="DL400"/>
      <c r="DM400"/>
      <c r="DN400"/>
      <c r="DO400"/>
      <c r="DP400"/>
      <c r="DQ400"/>
      <c r="DR400"/>
      <c r="DS400"/>
      <c r="DT400"/>
      <c r="DU400"/>
      <c r="DV400"/>
    </row>
    <row r="401" spans="1:126" x14ac:dyDescent="0.25">
      <c r="A401" s="3" t="s">
        <v>13</v>
      </c>
      <c r="B401" s="3">
        <v>2</v>
      </c>
      <c r="C401" s="35"/>
      <c r="D401" s="3"/>
      <c r="E401" s="4">
        <f>SUM(E399:E400)</f>
        <v>73000</v>
      </c>
      <c r="F401" s="4">
        <f t="shared" ref="F401:K401" si="195">SUM(F399:F400)</f>
        <v>2095.1</v>
      </c>
      <c r="G401" s="4">
        <f t="shared" si="195"/>
        <v>0</v>
      </c>
      <c r="H401" s="4">
        <f t="shared" si="195"/>
        <v>2219.1999999999998</v>
      </c>
      <c r="I401" s="4">
        <f t="shared" si="195"/>
        <v>1182</v>
      </c>
      <c r="J401" s="4">
        <f t="shared" si="195"/>
        <v>7350.3</v>
      </c>
      <c r="K401" s="4">
        <f t="shared" si="195"/>
        <v>65649.7</v>
      </c>
    </row>
    <row r="403" spans="1:126" x14ac:dyDescent="0.25">
      <c r="A403" s="10" t="s">
        <v>510</v>
      </c>
      <c r="B403" s="10"/>
      <c r="C403" s="37"/>
      <c r="D403" s="12"/>
      <c r="E403" s="10"/>
      <c r="F403" s="10"/>
      <c r="G403" s="10"/>
      <c r="H403" s="10"/>
      <c r="I403" s="10"/>
      <c r="J403" s="10"/>
      <c r="K403" s="10"/>
    </row>
    <row r="404" spans="1:126" x14ac:dyDescent="0.25">
      <c r="A404" s="5" t="s">
        <v>348</v>
      </c>
      <c r="B404" t="s">
        <v>16</v>
      </c>
      <c r="C404" s="33" t="s">
        <v>523</v>
      </c>
      <c r="D404" s="11" t="s">
        <v>340</v>
      </c>
      <c r="E404" s="1">
        <v>44000</v>
      </c>
      <c r="F404" s="1">
        <f t="shared" ref="F404:F410" si="196">E404*0.0287</f>
        <v>1262.8</v>
      </c>
      <c r="G404" s="1">
        <v>1007.19</v>
      </c>
      <c r="H404" s="1">
        <f t="shared" ref="H404:H410" si="197">E404*0.0304</f>
        <v>1337.6</v>
      </c>
      <c r="I404" s="1">
        <v>195</v>
      </c>
      <c r="J404" s="1">
        <v>3802.59</v>
      </c>
      <c r="K404" s="1">
        <v>40197.410000000003</v>
      </c>
      <c r="L404"/>
      <c r="M404"/>
      <c r="N404"/>
      <c r="O404"/>
      <c r="P404"/>
      <c r="Q404"/>
      <c r="R404"/>
      <c r="S404"/>
      <c r="T404"/>
      <c r="U404"/>
      <c r="V404"/>
      <c r="W404"/>
      <c r="X404"/>
      <c r="Y404"/>
      <c r="Z404"/>
      <c r="AA404"/>
      <c r="AB404"/>
      <c r="AC404"/>
      <c r="AD404"/>
      <c r="AE404"/>
      <c r="AF404"/>
      <c r="AG404"/>
      <c r="AH404"/>
      <c r="AI404"/>
      <c r="AJ404"/>
      <c r="AK404"/>
      <c r="AL404"/>
      <c r="AM404"/>
      <c r="AN404"/>
      <c r="AO404"/>
      <c r="AP404"/>
      <c r="AQ404"/>
      <c r="AR404"/>
      <c r="AS404"/>
      <c r="AT404"/>
      <c r="AU404"/>
      <c r="AV404"/>
      <c r="AW404"/>
      <c r="AX404"/>
      <c r="AY404"/>
      <c r="AZ404"/>
      <c r="BA404"/>
      <c r="BB404"/>
      <c r="BC404"/>
      <c r="BD404"/>
      <c r="BE404"/>
      <c r="BF404"/>
      <c r="BG404"/>
      <c r="BH404"/>
      <c r="BI404"/>
      <c r="BJ404"/>
      <c r="BK404"/>
      <c r="BL404"/>
      <c r="BM404"/>
      <c r="BN404"/>
      <c r="BO404"/>
      <c r="BP404"/>
      <c r="BQ404"/>
      <c r="BR404"/>
      <c r="BS404"/>
      <c r="BT404"/>
      <c r="BU404"/>
      <c r="BV404"/>
      <c r="BW404"/>
      <c r="BX404"/>
      <c r="BY404"/>
      <c r="BZ404"/>
      <c r="CA404"/>
      <c r="CB404"/>
      <c r="CC404"/>
      <c r="CD404"/>
      <c r="CE404"/>
      <c r="CF404"/>
      <c r="CG404"/>
      <c r="CH404"/>
      <c r="CI404"/>
      <c r="CJ404"/>
      <c r="CK404"/>
      <c r="CL404"/>
      <c r="CM404"/>
      <c r="CN404"/>
      <c r="CO404"/>
      <c r="CP404"/>
      <c r="CQ404"/>
      <c r="CR404"/>
      <c r="CS404"/>
      <c r="CT404"/>
      <c r="CU404"/>
      <c r="CV404"/>
      <c r="CW404"/>
      <c r="CX404"/>
      <c r="CY404"/>
      <c r="CZ404"/>
      <c r="DA404"/>
      <c r="DB404"/>
      <c r="DC404"/>
      <c r="DD404"/>
      <c r="DE404"/>
      <c r="DF404"/>
      <c r="DG404"/>
      <c r="DH404"/>
      <c r="DI404"/>
      <c r="DJ404"/>
      <c r="DK404"/>
      <c r="DL404"/>
      <c r="DM404"/>
      <c r="DN404"/>
      <c r="DO404"/>
      <c r="DP404"/>
      <c r="DQ404"/>
      <c r="DR404"/>
      <c r="DS404"/>
      <c r="DT404"/>
      <c r="DU404"/>
      <c r="DV404"/>
    </row>
    <row r="405" spans="1:126" x14ac:dyDescent="0.25">
      <c r="A405" s="5" t="s">
        <v>150</v>
      </c>
      <c r="B405" t="s">
        <v>151</v>
      </c>
      <c r="C405" s="33" t="s">
        <v>522</v>
      </c>
      <c r="D405" t="s">
        <v>340</v>
      </c>
      <c r="E405" s="1">
        <v>45000</v>
      </c>
      <c r="F405" s="1">
        <f t="shared" si="196"/>
        <v>1291.5</v>
      </c>
      <c r="G405" s="1">
        <v>1148.33</v>
      </c>
      <c r="H405" s="1">
        <f t="shared" si="197"/>
        <v>1368</v>
      </c>
      <c r="I405" s="1">
        <v>277.5</v>
      </c>
      <c r="J405" s="1">
        <v>4085.33</v>
      </c>
      <c r="K405" s="1">
        <v>40914.67</v>
      </c>
    </row>
    <row r="406" spans="1:126" x14ac:dyDescent="0.25">
      <c r="A406" s="5" t="s">
        <v>166</v>
      </c>
      <c r="B406" t="s">
        <v>18</v>
      </c>
      <c r="C406" s="33" t="s">
        <v>523</v>
      </c>
      <c r="D406" t="s">
        <v>340</v>
      </c>
      <c r="E406" s="1">
        <v>41000</v>
      </c>
      <c r="F406" s="1">
        <f t="shared" si="196"/>
        <v>1176.7</v>
      </c>
      <c r="G406" s="1">
        <v>583.79</v>
      </c>
      <c r="H406" s="1">
        <f t="shared" si="197"/>
        <v>1246.4000000000001</v>
      </c>
      <c r="I406" s="1">
        <v>377.5</v>
      </c>
      <c r="J406" s="1">
        <v>3384.39</v>
      </c>
      <c r="K406" s="1">
        <v>37615.61</v>
      </c>
    </row>
    <row r="407" spans="1:126" x14ac:dyDescent="0.25">
      <c r="A407" s="5" t="s">
        <v>378</v>
      </c>
      <c r="B407" t="s">
        <v>377</v>
      </c>
      <c r="C407" s="33" t="s">
        <v>523</v>
      </c>
      <c r="D407" t="s">
        <v>340</v>
      </c>
      <c r="E407" s="1">
        <v>26000</v>
      </c>
      <c r="F407" s="1">
        <f t="shared" si="196"/>
        <v>746.2</v>
      </c>
      <c r="G407" s="1">
        <v>0</v>
      </c>
      <c r="H407" s="1">
        <f t="shared" si="197"/>
        <v>790.4</v>
      </c>
      <c r="I407" s="1">
        <v>25</v>
      </c>
      <c r="J407" s="1">
        <v>1561.6</v>
      </c>
      <c r="K407" s="1">
        <v>24438.400000000001</v>
      </c>
      <c r="L407"/>
      <c r="M407"/>
      <c r="N407"/>
      <c r="O407"/>
      <c r="P407"/>
      <c r="Q407"/>
      <c r="R407"/>
      <c r="S407"/>
      <c r="T407"/>
      <c r="U407"/>
      <c r="V407"/>
      <c r="W407"/>
      <c r="X407"/>
      <c r="Y407"/>
      <c r="Z407"/>
      <c r="AA407"/>
      <c r="AB407"/>
      <c r="AC407"/>
      <c r="AD407"/>
      <c r="AE407"/>
      <c r="AF407"/>
      <c r="AG407"/>
      <c r="AH407"/>
      <c r="AI407"/>
      <c r="AJ407"/>
      <c r="AK407"/>
      <c r="AL407"/>
      <c r="AM407"/>
      <c r="AN407"/>
      <c r="AO407"/>
      <c r="AP407"/>
      <c r="AQ407"/>
      <c r="AR407"/>
      <c r="AS407"/>
      <c r="AT407"/>
      <c r="AU407"/>
      <c r="AV407"/>
      <c r="AW407"/>
      <c r="AX407"/>
      <c r="AY407"/>
      <c r="AZ407"/>
      <c r="BA407"/>
      <c r="BB407"/>
      <c r="BC407"/>
      <c r="BD407"/>
      <c r="BE407"/>
      <c r="BF407"/>
      <c r="BG407"/>
      <c r="BH407"/>
      <c r="BI407"/>
      <c r="BJ407"/>
      <c r="BK407"/>
      <c r="BL407"/>
      <c r="BM407"/>
      <c r="BN407"/>
      <c r="BO407"/>
      <c r="BP407"/>
      <c r="BQ407"/>
      <c r="BR407"/>
      <c r="BS407"/>
      <c r="BT407"/>
      <c r="BU407"/>
      <c r="BV407"/>
      <c r="BW407"/>
      <c r="BX407"/>
      <c r="BY407"/>
      <c r="BZ407"/>
      <c r="CA407"/>
      <c r="CB407"/>
      <c r="CC407"/>
      <c r="CD407"/>
      <c r="CE407"/>
      <c r="CF407"/>
      <c r="CG407"/>
      <c r="CH407"/>
      <c r="CI407"/>
      <c r="CJ407"/>
      <c r="CK407"/>
      <c r="CL407"/>
      <c r="CM407"/>
      <c r="CN407"/>
      <c r="CO407"/>
      <c r="CP407"/>
      <c r="CQ407"/>
      <c r="CR407"/>
      <c r="CS407"/>
      <c r="CT407"/>
      <c r="CU407"/>
      <c r="CV407"/>
      <c r="CW407"/>
      <c r="CX407"/>
      <c r="CY407"/>
      <c r="CZ407"/>
      <c r="DA407"/>
      <c r="DB407"/>
      <c r="DC407"/>
      <c r="DD407"/>
      <c r="DE407"/>
      <c r="DF407"/>
      <c r="DG407"/>
      <c r="DH407"/>
      <c r="DI407"/>
      <c r="DJ407"/>
      <c r="DK407"/>
      <c r="DL407"/>
      <c r="DM407"/>
      <c r="DN407"/>
      <c r="DO407"/>
      <c r="DP407"/>
      <c r="DQ407"/>
      <c r="DR407"/>
      <c r="DS407"/>
      <c r="DT407"/>
      <c r="DU407"/>
      <c r="DV407"/>
    </row>
    <row r="408" spans="1:126" x14ac:dyDescent="0.25">
      <c r="A408" s="5" t="s">
        <v>351</v>
      </c>
      <c r="B408" t="s">
        <v>16</v>
      </c>
      <c r="C408" s="33" t="s">
        <v>523</v>
      </c>
      <c r="D408" t="s">
        <v>340</v>
      </c>
      <c r="E408" s="1">
        <v>28000</v>
      </c>
      <c r="F408" s="1">
        <f t="shared" si="196"/>
        <v>803.6</v>
      </c>
      <c r="G408" s="1">
        <v>0</v>
      </c>
      <c r="H408" s="1">
        <f t="shared" si="197"/>
        <v>851.2</v>
      </c>
      <c r="I408" s="1">
        <v>1215.1199999999999</v>
      </c>
      <c r="J408" s="1">
        <f t="shared" ref="J408:J411" si="198">F408+G408+H408+I408</f>
        <v>2869.92</v>
      </c>
      <c r="K408" s="1">
        <f>E408-J408</f>
        <v>25130.080000000002</v>
      </c>
      <c r="L408"/>
      <c r="M408"/>
      <c r="N408"/>
      <c r="O408"/>
      <c r="P408"/>
      <c r="Q408"/>
      <c r="R408"/>
      <c r="S408"/>
      <c r="T408"/>
      <c r="U408"/>
      <c r="V408"/>
      <c r="W408"/>
      <c r="X408"/>
      <c r="Y408"/>
      <c r="Z408"/>
      <c r="AA408"/>
      <c r="AB408"/>
      <c r="AC408"/>
      <c r="AD408"/>
      <c r="AE408"/>
      <c r="AF408"/>
      <c r="AG408"/>
      <c r="AH408"/>
      <c r="AI408"/>
      <c r="AJ408"/>
      <c r="AK408"/>
      <c r="AL408"/>
      <c r="AM408"/>
      <c r="AN408"/>
      <c r="AO408"/>
      <c r="AP408"/>
      <c r="AQ408"/>
      <c r="AR408"/>
      <c r="AS408"/>
      <c r="AT408"/>
      <c r="AU408"/>
      <c r="AV408"/>
      <c r="AW408"/>
      <c r="AX408"/>
      <c r="AY408"/>
      <c r="AZ408"/>
      <c r="BA408"/>
      <c r="BB408"/>
      <c r="BC408"/>
      <c r="BD408"/>
      <c r="BE408"/>
      <c r="BF408"/>
      <c r="BG408"/>
      <c r="BH408"/>
      <c r="BI408"/>
      <c r="BJ408"/>
      <c r="BK408"/>
      <c r="BL408"/>
      <c r="BM408"/>
      <c r="BN408"/>
      <c r="BO408"/>
      <c r="BP408"/>
      <c r="BQ408"/>
      <c r="BR408"/>
      <c r="BS408"/>
      <c r="BT408"/>
      <c r="BU408"/>
      <c r="BV408"/>
      <c r="BW408"/>
      <c r="BX408"/>
      <c r="BY408"/>
      <c r="BZ408"/>
      <c r="CA408"/>
      <c r="CB408"/>
      <c r="CC408"/>
      <c r="CD408"/>
      <c r="CE408"/>
      <c r="CF408"/>
      <c r="CG408"/>
      <c r="CH408"/>
      <c r="CI408"/>
      <c r="CJ408"/>
      <c r="CK408"/>
      <c r="CL408"/>
      <c r="CM408"/>
      <c r="CN408"/>
      <c r="CO408"/>
      <c r="CP408"/>
      <c r="CQ408"/>
      <c r="CR408"/>
      <c r="CS408"/>
      <c r="CT408"/>
      <c r="CU408"/>
      <c r="CV408"/>
      <c r="CW408"/>
      <c r="CX408"/>
      <c r="CY408"/>
      <c r="CZ408"/>
      <c r="DA408"/>
      <c r="DB408"/>
      <c r="DC408"/>
      <c r="DD408"/>
      <c r="DE408"/>
      <c r="DF408"/>
      <c r="DG408"/>
      <c r="DH408"/>
      <c r="DI408"/>
      <c r="DJ408"/>
      <c r="DK408"/>
      <c r="DL408"/>
      <c r="DM408"/>
      <c r="DN408"/>
      <c r="DO408"/>
      <c r="DP408"/>
      <c r="DQ408"/>
      <c r="DR408"/>
      <c r="DS408"/>
      <c r="DT408"/>
      <c r="DU408"/>
      <c r="DV408"/>
    </row>
    <row r="409" spans="1:126" x14ac:dyDescent="0.25">
      <c r="A409" s="5" t="s">
        <v>383</v>
      </c>
      <c r="B409" t="s">
        <v>174</v>
      </c>
      <c r="C409" s="33" t="s">
        <v>522</v>
      </c>
      <c r="D409" s="11" t="s">
        <v>340</v>
      </c>
      <c r="E409" s="1">
        <v>26000</v>
      </c>
      <c r="F409" s="1">
        <f t="shared" si="196"/>
        <v>746.2</v>
      </c>
      <c r="G409" s="1">
        <v>0</v>
      </c>
      <c r="H409" s="1">
        <f t="shared" si="197"/>
        <v>790.4</v>
      </c>
      <c r="I409" s="1">
        <v>187</v>
      </c>
      <c r="J409" s="1">
        <v>1723.6</v>
      </c>
      <c r="K409" s="1">
        <v>24276.400000000001</v>
      </c>
      <c r="L409"/>
      <c r="M409"/>
      <c r="N409"/>
      <c r="O409"/>
      <c r="P409"/>
      <c r="Q409"/>
      <c r="R409"/>
      <c r="S409"/>
      <c r="T409"/>
      <c r="U409"/>
      <c r="V409"/>
      <c r="W409"/>
      <c r="X409"/>
      <c r="Y409"/>
      <c r="Z409"/>
      <c r="AA409"/>
      <c r="AB409"/>
      <c r="AC409"/>
      <c r="AD409"/>
      <c r="AE409"/>
      <c r="AF409"/>
      <c r="AG409"/>
      <c r="AH409"/>
      <c r="AI409"/>
      <c r="AJ409"/>
      <c r="AK409"/>
      <c r="AL409"/>
      <c r="AM409"/>
      <c r="AN409"/>
      <c r="AO409"/>
      <c r="AP409"/>
      <c r="AQ409"/>
      <c r="AR409"/>
      <c r="AS409"/>
      <c r="AT409"/>
      <c r="AU409"/>
      <c r="AV409"/>
      <c r="AW409"/>
      <c r="AX409"/>
      <c r="AY409"/>
      <c r="AZ409"/>
      <c r="BA409"/>
      <c r="BB409"/>
      <c r="BC409"/>
      <c r="BD409"/>
      <c r="BE409"/>
      <c r="BF409"/>
      <c r="BG409"/>
      <c r="BH409"/>
      <c r="BI409"/>
      <c r="BJ409"/>
      <c r="BK409"/>
      <c r="BL409"/>
      <c r="BM409"/>
      <c r="BN409"/>
      <c r="BO409"/>
      <c r="BP409"/>
      <c r="BQ409"/>
      <c r="BR409"/>
      <c r="BS409"/>
      <c r="BT409"/>
      <c r="BU409"/>
      <c r="BV409"/>
      <c r="BW409"/>
      <c r="BX409"/>
      <c r="BY409"/>
      <c r="BZ409"/>
      <c r="CA409"/>
      <c r="CB409"/>
      <c r="CC409"/>
      <c r="CD409"/>
      <c r="CE409"/>
      <c r="CF409"/>
      <c r="CG409"/>
      <c r="CH409"/>
      <c r="CI409"/>
      <c r="CJ409"/>
      <c r="CK409"/>
      <c r="CL409"/>
      <c r="CM409"/>
      <c r="CN409"/>
      <c r="CO409"/>
      <c r="CP409"/>
      <c r="CQ409"/>
      <c r="CR409"/>
      <c r="CS409"/>
      <c r="CT409"/>
      <c r="CU409"/>
      <c r="CV409"/>
      <c r="CW409"/>
      <c r="CX409"/>
      <c r="CY409"/>
      <c r="CZ409"/>
      <c r="DA409"/>
      <c r="DB409"/>
      <c r="DC409"/>
      <c r="DD409"/>
      <c r="DE409"/>
      <c r="DF409"/>
      <c r="DG409"/>
      <c r="DH409"/>
      <c r="DI409"/>
      <c r="DJ409"/>
      <c r="DK409"/>
      <c r="DL409"/>
      <c r="DM409"/>
      <c r="DN409"/>
      <c r="DO409"/>
      <c r="DP409"/>
      <c r="DQ409"/>
      <c r="DR409"/>
      <c r="DS409"/>
      <c r="DT409"/>
      <c r="DU409"/>
      <c r="DV409"/>
    </row>
    <row r="410" spans="1:126" x14ac:dyDescent="0.25">
      <c r="A410" s="5" t="s">
        <v>416</v>
      </c>
      <c r="B410" s="21" t="s">
        <v>144</v>
      </c>
      <c r="C410" s="33" t="s">
        <v>523</v>
      </c>
      <c r="D410" s="16" t="s">
        <v>340</v>
      </c>
      <c r="E410" s="1">
        <v>26000</v>
      </c>
      <c r="F410" s="1">
        <f t="shared" si="196"/>
        <v>746.2</v>
      </c>
      <c r="G410" s="1">
        <v>0</v>
      </c>
      <c r="H410" s="1">
        <f t="shared" si="197"/>
        <v>790.4</v>
      </c>
      <c r="I410" s="1">
        <v>25</v>
      </c>
      <c r="J410" s="1">
        <v>1561.6</v>
      </c>
      <c r="K410" s="1">
        <f>E410-J410</f>
        <v>24438.400000000001</v>
      </c>
      <c r="M410"/>
      <c r="N410"/>
      <c r="O410"/>
      <c r="P410"/>
      <c r="Q410"/>
      <c r="R410"/>
      <c r="S410"/>
      <c r="T410"/>
      <c r="U410"/>
      <c r="V410"/>
      <c r="W410"/>
      <c r="X410"/>
      <c r="Y410"/>
      <c r="Z410"/>
      <c r="AA410"/>
      <c r="AB410"/>
      <c r="AC410"/>
      <c r="AD410"/>
      <c r="AE410"/>
      <c r="AF410"/>
      <c r="AG410"/>
      <c r="AH410"/>
      <c r="AI410"/>
      <c r="AJ410"/>
      <c r="AK410"/>
      <c r="AL410"/>
      <c r="AM410"/>
      <c r="AN410"/>
      <c r="AO410"/>
      <c r="AP410"/>
      <c r="AQ410"/>
      <c r="AR410"/>
      <c r="AS410"/>
      <c r="AT410"/>
      <c r="AU410"/>
      <c r="AV410"/>
      <c r="AW410"/>
      <c r="AX410"/>
      <c r="AY410"/>
      <c r="AZ410"/>
      <c r="BA410"/>
      <c r="BB410"/>
      <c r="BC410"/>
      <c r="BD410"/>
      <c r="BE410"/>
      <c r="BF410"/>
      <c r="BG410"/>
      <c r="BH410"/>
      <c r="BI410"/>
      <c r="BJ410"/>
      <c r="BK410"/>
      <c r="BL410"/>
      <c r="BM410"/>
      <c r="BN410"/>
      <c r="BO410"/>
      <c r="BP410"/>
      <c r="BQ410"/>
      <c r="BR410"/>
      <c r="BS410"/>
      <c r="BT410"/>
      <c r="BU410"/>
      <c r="BV410"/>
      <c r="BW410"/>
      <c r="BX410"/>
      <c r="BY410"/>
      <c r="BZ410"/>
      <c r="CA410"/>
      <c r="CB410"/>
      <c r="CC410"/>
      <c r="CD410"/>
      <c r="CE410"/>
      <c r="CF410"/>
      <c r="CG410"/>
      <c r="CH410"/>
      <c r="CI410"/>
      <c r="CJ410"/>
      <c r="CK410"/>
      <c r="CL410"/>
      <c r="CM410"/>
      <c r="CN410"/>
      <c r="CO410"/>
      <c r="CP410"/>
      <c r="CQ410"/>
      <c r="CR410"/>
      <c r="CS410"/>
      <c r="CT410"/>
      <c r="CU410"/>
      <c r="CV410"/>
      <c r="CW410"/>
      <c r="CX410"/>
      <c r="CY410"/>
      <c r="CZ410"/>
      <c r="DA410"/>
      <c r="DB410"/>
      <c r="DC410"/>
      <c r="DD410"/>
      <c r="DE410"/>
      <c r="DF410"/>
      <c r="DG410"/>
      <c r="DH410"/>
      <c r="DI410"/>
      <c r="DJ410"/>
      <c r="DK410"/>
      <c r="DL410"/>
      <c r="DM410"/>
      <c r="DN410"/>
      <c r="DO410"/>
      <c r="DP410"/>
      <c r="DQ410"/>
      <c r="DR410"/>
      <c r="DS410"/>
      <c r="DT410"/>
      <c r="DU410"/>
      <c r="DV410"/>
    </row>
    <row r="411" spans="1:126" x14ac:dyDescent="0.25">
      <c r="A411" s="48" t="s">
        <v>382</v>
      </c>
      <c r="B411" s="13" t="s">
        <v>137</v>
      </c>
      <c r="C411" s="39" t="s">
        <v>522</v>
      </c>
      <c r="D411" t="s">
        <v>340</v>
      </c>
      <c r="E411" s="1">
        <v>76000</v>
      </c>
      <c r="F411" s="1">
        <f t="shared" ref="F411:F414" si="199">E411*0.0287</f>
        <v>2181.1999999999998</v>
      </c>
      <c r="G411" s="1">
        <v>6497.56</v>
      </c>
      <c r="H411" s="1">
        <f t="shared" ref="H411:H414" si="200">E411*0.0304</f>
        <v>2310.4</v>
      </c>
      <c r="I411" s="1">
        <v>195</v>
      </c>
      <c r="J411" s="1">
        <f t="shared" si="198"/>
        <v>11184.16</v>
      </c>
      <c r="K411" s="1">
        <f t="shared" ref="K411" si="201">E411-J411</f>
        <v>64815.839999999997</v>
      </c>
      <c r="L411"/>
      <c r="M411"/>
      <c r="N411"/>
      <c r="O411"/>
      <c r="P411"/>
      <c r="Q411"/>
      <c r="R411"/>
      <c r="S411"/>
      <c r="T411"/>
      <c r="U411"/>
      <c r="V411"/>
      <c r="W411"/>
      <c r="X411"/>
      <c r="Y411"/>
      <c r="Z411"/>
      <c r="AA411"/>
      <c r="AB411"/>
      <c r="AC411"/>
      <c r="AD411"/>
      <c r="AE411"/>
      <c r="AF411"/>
      <c r="AG411"/>
      <c r="AH411"/>
      <c r="AI411"/>
      <c r="AJ411"/>
      <c r="AK411"/>
      <c r="AL411"/>
      <c r="AM411"/>
      <c r="AN411"/>
      <c r="AO411"/>
      <c r="AP411"/>
      <c r="AQ411"/>
      <c r="AR411"/>
      <c r="AS411"/>
      <c r="AT411"/>
      <c r="AU411"/>
      <c r="AV411"/>
      <c r="AW411"/>
      <c r="AX411"/>
      <c r="AY411"/>
      <c r="AZ411"/>
      <c r="BA411"/>
      <c r="BB411"/>
      <c r="BC411"/>
      <c r="BD411"/>
      <c r="BE411"/>
      <c r="BF411"/>
      <c r="BG411"/>
      <c r="BH411"/>
      <c r="BI411"/>
      <c r="BJ411"/>
      <c r="BK411"/>
      <c r="BL411"/>
      <c r="BM411"/>
      <c r="BN411"/>
      <c r="BO411"/>
      <c r="BP411"/>
      <c r="BQ411"/>
      <c r="BR411"/>
      <c r="BS411"/>
      <c r="BT411"/>
      <c r="BU411"/>
      <c r="BV411"/>
      <c r="BW411"/>
      <c r="BX411"/>
      <c r="BY411"/>
      <c r="BZ411"/>
      <c r="CA411"/>
      <c r="CB411"/>
      <c r="CC411"/>
      <c r="CD411"/>
      <c r="CE411"/>
      <c r="CF411"/>
      <c r="CG411"/>
      <c r="CH411"/>
      <c r="CI411"/>
      <c r="CJ411"/>
      <c r="CK411"/>
      <c r="CL411"/>
      <c r="CM411"/>
      <c r="CN411"/>
      <c r="CO411"/>
      <c r="CP411"/>
      <c r="CQ411"/>
      <c r="CR411"/>
      <c r="CS411"/>
      <c r="CT411"/>
      <c r="CU411"/>
      <c r="CV411"/>
      <c r="CW411"/>
      <c r="CX411"/>
      <c r="CY411"/>
      <c r="CZ411"/>
      <c r="DA411"/>
      <c r="DB411"/>
      <c r="DC411"/>
      <c r="DD411"/>
      <c r="DE411"/>
      <c r="DF411"/>
      <c r="DG411"/>
      <c r="DH411"/>
      <c r="DI411"/>
      <c r="DJ411"/>
      <c r="DK411"/>
      <c r="DL411"/>
      <c r="DM411"/>
      <c r="DN411"/>
      <c r="DO411"/>
      <c r="DP411"/>
      <c r="DQ411"/>
      <c r="DR411"/>
      <c r="DS411"/>
      <c r="DT411"/>
      <c r="DU411"/>
      <c r="DV411"/>
    </row>
    <row r="412" spans="1:126" x14ac:dyDescent="0.25">
      <c r="A412" s="48" t="s">
        <v>381</v>
      </c>
      <c r="B412" s="13" t="s">
        <v>137</v>
      </c>
      <c r="C412" s="39" t="s">
        <v>522</v>
      </c>
      <c r="D412" t="s">
        <v>340</v>
      </c>
      <c r="E412" s="1">
        <v>39500</v>
      </c>
      <c r="F412" s="1">
        <f t="shared" si="199"/>
        <v>1133.6500000000001</v>
      </c>
      <c r="G412" s="1">
        <v>372.08</v>
      </c>
      <c r="H412" s="1">
        <f t="shared" si="200"/>
        <v>1200.8</v>
      </c>
      <c r="I412" s="1">
        <v>25</v>
      </c>
      <c r="J412" s="1">
        <v>2731.53</v>
      </c>
      <c r="K412" s="1">
        <v>36768.47</v>
      </c>
      <c r="L412"/>
      <c r="M412"/>
      <c r="N412"/>
      <c r="O412"/>
      <c r="P412"/>
      <c r="Q412"/>
      <c r="R412"/>
      <c r="S412"/>
      <c r="T412"/>
      <c r="U412"/>
      <c r="V412"/>
      <c r="W412"/>
      <c r="X412"/>
      <c r="Y412"/>
      <c r="Z412"/>
      <c r="AA412"/>
      <c r="AB412"/>
      <c r="AC412"/>
      <c r="AD412"/>
      <c r="AE412"/>
      <c r="AF412"/>
      <c r="AG412"/>
      <c r="AH412"/>
      <c r="AI412"/>
      <c r="AJ412"/>
      <c r="AK412"/>
      <c r="AL412"/>
      <c r="AM412"/>
      <c r="AN412"/>
      <c r="AO412"/>
      <c r="AP412"/>
      <c r="AQ412"/>
      <c r="AR412"/>
      <c r="AS412"/>
      <c r="AT412"/>
      <c r="AU412"/>
      <c r="AV412"/>
      <c r="AW412"/>
      <c r="AX412"/>
      <c r="AY412"/>
      <c r="AZ412"/>
      <c r="BA412"/>
      <c r="BB412"/>
      <c r="BC412"/>
      <c r="BD412"/>
      <c r="BE412"/>
      <c r="BF412"/>
      <c r="BG412"/>
      <c r="BH412"/>
      <c r="BI412"/>
      <c r="BJ412"/>
      <c r="BK412"/>
      <c r="BL412"/>
      <c r="BM412"/>
      <c r="BN412"/>
      <c r="BO412"/>
      <c r="BP412"/>
      <c r="BQ412"/>
      <c r="BR412"/>
      <c r="BS412"/>
      <c r="BT412"/>
      <c r="BU412"/>
      <c r="BV412"/>
      <c r="BW412"/>
      <c r="BX412"/>
      <c r="BY412"/>
      <c r="BZ412"/>
      <c r="CA412"/>
      <c r="CB412"/>
      <c r="CC412"/>
      <c r="CD412"/>
      <c r="CE412"/>
      <c r="CF412"/>
      <c r="CG412"/>
      <c r="CH412"/>
      <c r="CI412"/>
      <c r="CJ412"/>
      <c r="CK412"/>
      <c r="CL412"/>
      <c r="CM412"/>
      <c r="CN412"/>
      <c r="CO412"/>
      <c r="CP412"/>
      <c r="CQ412"/>
      <c r="CR412"/>
      <c r="CS412"/>
      <c r="CT412"/>
      <c r="CU412"/>
      <c r="CV412"/>
      <c r="CW412"/>
      <c r="CX412"/>
      <c r="CY412"/>
      <c r="CZ412"/>
      <c r="DA412"/>
      <c r="DB412"/>
      <c r="DC412"/>
      <c r="DD412"/>
      <c r="DE412"/>
      <c r="DF412"/>
      <c r="DG412"/>
      <c r="DH412"/>
      <c r="DI412"/>
      <c r="DJ412"/>
      <c r="DK412"/>
      <c r="DL412"/>
      <c r="DM412"/>
      <c r="DN412"/>
      <c r="DO412"/>
      <c r="DP412"/>
      <c r="DQ412"/>
      <c r="DR412"/>
      <c r="DS412"/>
      <c r="DT412"/>
      <c r="DU412"/>
      <c r="DV412"/>
    </row>
    <row r="413" spans="1:126" x14ac:dyDescent="0.25">
      <c r="A413" s="5" t="s">
        <v>326</v>
      </c>
      <c r="B413" s="11" t="s">
        <v>16</v>
      </c>
      <c r="C413" s="34" t="s">
        <v>522</v>
      </c>
      <c r="D413" s="11" t="s">
        <v>340</v>
      </c>
      <c r="E413" s="1">
        <v>42000</v>
      </c>
      <c r="F413" s="1">
        <f t="shared" si="199"/>
        <v>1205.4000000000001</v>
      </c>
      <c r="G413" s="1">
        <v>724</v>
      </c>
      <c r="H413" s="1">
        <f t="shared" si="200"/>
        <v>1276.8</v>
      </c>
      <c r="I413" s="1">
        <v>25</v>
      </c>
      <c r="J413" s="1">
        <v>3232.12</v>
      </c>
      <c r="K413" s="1">
        <v>38767.879999999997</v>
      </c>
      <c r="L413"/>
      <c r="M413"/>
      <c r="N413"/>
      <c r="O413"/>
      <c r="P413"/>
      <c r="Q413"/>
      <c r="R413"/>
      <c r="S413"/>
      <c r="T413"/>
      <c r="U413"/>
      <c r="V413"/>
      <c r="W413"/>
      <c r="X413"/>
      <c r="Y413"/>
      <c r="Z413"/>
      <c r="AA413"/>
      <c r="AB413"/>
      <c r="AC413"/>
      <c r="AD413"/>
      <c r="AE413"/>
      <c r="AF413"/>
      <c r="AG413"/>
      <c r="AH413"/>
      <c r="AI413"/>
      <c r="AJ413"/>
      <c r="AK413"/>
      <c r="AL413"/>
      <c r="AM413"/>
      <c r="AN413"/>
      <c r="AO413"/>
      <c r="AP413"/>
      <c r="AQ413"/>
      <c r="AR413"/>
      <c r="AS413"/>
      <c r="AT413"/>
      <c r="AU413"/>
      <c r="AV413"/>
      <c r="AW413"/>
      <c r="AX413"/>
      <c r="AY413"/>
      <c r="AZ413"/>
      <c r="BA413"/>
      <c r="BB413"/>
      <c r="BC413"/>
      <c r="BD413"/>
      <c r="BE413"/>
      <c r="BF413"/>
      <c r="BG413"/>
      <c r="BH413"/>
      <c r="BI413"/>
      <c r="BJ413"/>
      <c r="BK413"/>
      <c r="BL413"/>
      <c r="BM413"/>
      <c r="BN413"/>
      <c r="BO413"/>
      <c r="BP413"/>
      <c r="BQ413"/>
      <c r="BR413"/>
      <c r="BS413"/>
      <c r="BT413"/>
      <c r="BU413"/>
      <c r="BV413"/>
      <c r="BW413"/>
      <c r="BX413"/>
      <c r="BY413"/>
      <c r="BZ413"/>
      <c r="CA413"/>
      <c r="CB413"/>
      <c r="CC413"/>
      <c r="CD413"/>
      <c r="CE413"/>
      <c r="CF413"/>
      <c r="CG413"/>
      <c r="CH413"/>
      <c r="CI413"/>
      <c r="CJ413"/>
      <c r="CK413"/>
      <c r="CL413"/>
      <c r="CM413"/>
      <c r="CN413"/>
      <c r="CO413"/>
      <c r="CP413"/>
      <c r="CQ413"/>
      <c r="CR413"/>
      <c r="CS413"/>
      <c r="CT413"/>
      <c r="CU413"/>
      <c r="CV413"/>
      <c r="CW413"/>
      <c r="CX413"/>
      <c r="CY413"/>
      <c r="CZ413"/>
      <c r="DA413"/>
      <c r="DB413"/>
      <c r="DC413"/>
      <c r="DD413"/>
      <c r="DE413"/>
      <c r="DF413"/>
      <c r="DG413"/>
      <c r="DH413"/>
      <c r="DI413"/>
      <c r="DJ413"/>
      <c r="DK413"/>
      <c r="DL413"/>
      <c r="DM413"/>
      <c r="DN413"/>
      <c r="DO413"/>
      <c r="DP413"/>
      <c r="DQ413"/>
      <c r="DR413"/>
      <c r="DS413"/>
      <c r="DT413"/>
      <c r="DU413"/>
      <c r="DV413"/>
    </row>
    <row r="414" spans="1:126" x14ac:dyDescent="0.25">
      <c r="A414" s="5" t="s">
        <v>386</v>
      </c>
      <c r="B414" t="s">
        <v>181</v>
      </c>
      <c r="C414" s="33" t="s">
        <v>522</v>
      </c>
      <c r="D414" s="11" t="s">
        <v>340</v>
      </c>
      <c r="E414" s="1">
        <v>44000</v>
      </c>
      <c r="F414" s="1">
        <f t="shared" si="199"/>
        <v>1262.8</v>
      </c>
      <c r="G414" s="1">
        <v>0</v>
      </c>
      <c r="H414" s="1">
        <f t="shared" si="200"/>
        <v>1337.6</v>
      </c>
      <c r="I414" s="1">
        <v>25</v>
      </c>
      <c r="J414" s="1">
        <v>3632.59</v>
      </c>
      <c r="K414" s="1">
        <f t="shared" ref="K414" si="202">E414-J414</f>
        <v>40367.410000000003</v>
      </c>
      <c r="L414"/>
      <c r="M414"/>
      <c r="N414"/>
      <c r="O414"/>
      <c r="P414"/>
      <c r="Q414"/>
      <c r="R414"/>
      <c r="S414"/>
      <c r="T414"/>
      <c r="U414"/>
      <c r="V414"/>
      <c r="W414"/>
      <c r="X414"/>
      <c r="Y414"/>
      <c r="Z414"/>
      <c r="AA414"/>
      <c r="AB414"/>
      <c r="AC414"/>
      <c r="AD414"/>
      <c r="AE414"/>
      <c r="AF414"/>
      <c r="AG414"/>
      <c r="AH414"/>
      <c r="AI414"/>
      <c r="AJ414"/>
      <c r="AK414"/>
      <c r="AL414"/>
      <c r="AM414"/>
      <c r="AN414"/>
      <c r="AO414"/>
      <c r="AP414"/>
      <c r="AQ414"/>
      <c r="AR414"/>
      <c r="AS414"/>
      <c r="AT414"/>
      <c r="AU414"/>
      <c r="AV414"/>
      <c r="AW414"/>
      <c r="AX414"/>
      <c r="AY414"/>
      <c r="AZ414"/>
      <c r="BA414"/>
      <c r="BB414"/>
      <c r="BC414"/>
      <c r="BD414"/>
      <c r="BE414"/>
      <c r="BF414"/>
      <c r="BG414"/>
      <c r="BH414"/>
      <c r="BI414"/>
      <c r="BJ414"/>
      <c r="BK414"/>
      <c r="BL414"/>
      <c r="BM414"/>
      <c r="BN414"/>
      <c r="BO414"/>
      <c r="BP414"/>
      <c r="BQ414"/>
      <c r="BR414"/>
      <c r="BS414"/>
      <c r="BT414"/>
      <c r="BU414"/>
      <c r="BV414"/>
      <c r="BW414"/>
      <c r="BX414"/>
      <c r="BY414"/>
      <c r="BZ414"/>
      <c r="CA414"/>
      <c r="CB414"/>
      <c r="CC414"/>
      <c r="CD414"/>
      <c r="CE414"/>
      <c r="CF414"/>
      <c r="CG414"/>
      <c r="CH414"/>
      <c r="CI414"/>
      <c r="CJ414"/>
      <c r="CK414"/>
      <c r="CL414"/>
      <c r="CM414"/>
      <c r="CN414"/>
      <c r="CO414"/>
      <c r="CP414"/>
      <c r="CQ414"/>
      <c r="CR414"/>
      <c r="CS414"/>
      <c r="CT414"/>
      <c r="CU414"/>
      <c r="CV414"/>
      <c r="CW414"/>
      <c r="CX414"/>
      <c r="CY414"/>
      <c r="CZ414"/>
      <c r="DA414"/>
      <c r="DB414"/>
      <c r="DC414"/>
      <c r="DD414"/>
      <c r="DE414"/>
      <c r="DF414"/>
      <c r="DG414"/>
      <c r="DH414"/>
      <c r="DI414"/>
      <c r="DJ414"/>
      <c r="DK414"/>
      <c r="DL414"/>
      <c r="DM414"/>
      <c r="DN414"/>
      <c r="DO414"/>
      <c r="DP414"/>
      <c r="DQ414"/>
      <c r="DR414"/>
      <c r="DS414"/>
      <c r="DT414"/>
      <c r="DU414"/>
      <c r="DV414"/>
    </row>
    <row r="415" spans="1:126" x14ac:dyDescent="0.25">
      <c r="A415" s="3" t="s">
        <v>13</v>
      </c>
      <c r="B415" s="3">
        <v>11</v>
      </c>
      <c r="C415" s="35"/>
      <c r="D415" s="3"/>
      <c r="E415" s="4">
        <f t="shared" ref="E415:K415" si="203">SUM(E404:E414)</f>
        <v>437500</v>
      </c>
      <c r="F415" s="4">
        <f t="shared" si="203"/>
        <v>12556.25</v>
      </c>
      <c r="G415" s="4">
        <f t="shared" si="203"/>
        <v>10332.950000000001</v>
      </c>
      <c r="H415" s="4">
        <f t="shared" si="203"/>
        <v>13300</v>
      </c>
      <c r="I415" s="4">
        <f t="shared" si="203"/>
        <v>2572.12</v>
      </c>
      <c r="J415" s="4">
        <f t="shared" si="203"/>
        <v>39769.43</v>
      </c>
      <c r="K415" s="4">
        <f t="shared" si="203"/>
        <v>397730.57</v>
      </c>
    </row>
    <row r="417" spans="1:126" x14ac:dyDescent="0.25">
      <c r="A417" s="25" t="s">
        <v>511</v>
      </c>
      <c r="B417" s="25"/>
      <c r="C417" s="37"/>
      <c r="D417" s="25"/>
      <c r="E417" s="25"/>
      <c r="F417" s="25"/>
      <c r="G417" s="25"/>
      <c r="H417" s="25"/>
      <c r="I417" s="25"/>
      <c r="J417" s="25"/>
      <c r="K417" s="25"/>
    </row>
    <row r="418" spans="1:126" x14ac:dyDescent="0.25">
      <c r="A418" t="s">
        <v>349</v>
      </c>
      <c r="B418" t="s">
        <v>155</v>
      </c>
      <c r="C418" s="33" t="s">
        <v>522</v>
      </c>
      <c r="D418" t="s">
        <v>340</v>
      </c>
      <c r="E418" s="1">
        <v>40000</v>
      </c>
      <c r="F418" s="1">
        <f>E418*0.0287</f>
        <v>1148</v>
      </c>
      <c r="G418" s="1">
        <v>0</v>
      </c>
      <c r="H418" s="1">
        <f>E418*0.0304</f>
        <v>1216</v>
      </c>
      <c r="I418" s="1">
        <v>25</v>
      </c>
      <c r="J418" s="1">
        <v>2831.65</v>
      </c>
      <c r="K418" s="1">
        <f>E418-J418</f>
        <v>37168.35</v>
      </c>
      <c r="L418"/>
      <c r="M418"/>
      <c r="N418"/>
      <c r="O418"/>
      <c r="P418"/>
      <c r="Q418"/>
      <c r="R418"/>
      <c r="S418"/>
      <c r="T418"/>
      <c r="U418"/>
      <c r="V418"/>
      <c r="W418"/>
      <c r="X418"/>
      <c r="Y418"/>
      <c r="Z418"/>
      <c r="AA418"/>
      <c r="AB418"/>
      <c r="AC418"/>
      <c r="AD418"/>
      <c r="AE418"/>
      <c r="AF418"/>
      <c r="AG418"/>
      <c r="AH418"/>
      <c r="AI418"/>
      <c r="AJ418"/>
      <c r="AK418"/>
      <c r="AL418"/>
      <c r="AM418"/>
      <c r="AN418"/>
      <c r="AO418"/>
      <c r="AP418"/>
      <c r="AQ418"/>
      <c r="AR418"/>
      <c r="AS418"/>
      <c r="AT418"/>
      <c r="AU418"/>
      <c r="AV418"/>
      <c r="AW418"/>
      <c r="AX418"/>
      <c r="AY418"/>
      <c r="AZ418"/>
      <c r="BA418"/>
      <c r="BB418"/>
      <c r="BC418"/>
      <c r="BD418"/>
      <c r="BE418"/>
      <c r="BF418"/>
      <c r="BG418"/>
      <c r="BH418"/>
      <c r="BI418"/>
      <c r="BJ418"/>
      <c r="BK418"/>
      <c r="BL418"/>
      <c r="BM418"/>
      <c r="BN418"/>
      <c r="BO418"/>
      <c r="BP418"/>
      <c r="BQ418"/>
      <c r="BR418"/>
      <c r="BS418"/>
      <c r="BT418"/>
      <c r="BU418"/>
      <c r="BV418"/>
      <c r="BW418"/>
      <c r="BX418"/>
      <c r="BY418"/>
      <c r="BZ418"/>
      <c r="CA418"/>
      <c r="CB418"/>
      <c r="CC418"/>
      <c r="CD418"/>
      <c r="CE418"/>
      <c r="CF418"/>
      <c r="CG418"/>
      <c r="CH418"/>
      <c r="CI418"/>
      <c r="CJ418"/>
      <c r="CK418"/>
      <c r="CL418"/>
      <c r="CM418"/>
      <c r="CN418"/>
      <c r="CO418"/>
      <c r="CP418"/>
      <c r="CQ418"/>
      <c r="CR418"/>
      <c r="CS418"/>
      <c r="CT418"/>
      <c r="CU418"/>
      <c r="CV418"/>
      <c r="CW418"/>
      <c r="CX418"/>
      <c r="CY418"/>
      <c r="CZ418"/>
      <c r="DA418"/>
      <c r="DB418"/>
      <c r="DC418"/>
      <c r="DD418"/>
      <c r="DE418"/>
      <c r="DF418"/>
      <c r="DG418"/>
      <c r="DH418"/>
      <c r="DI418"/>
      <c r="DJ418"/>
      <c r="DK418"/>
      <c r="DL418"/>
      <c r="DM418"/>
      <c r="DN418"/>
      <c r="DO418"/>
      <c r="DP418"/>
      <c r="DQ418"/>
      <c r="DR418"/>
      <c r="DS418"/>
      <c r="DT418"/>
      <c r="DU418"/>
      <c r="DV418"/>
    </row>
    <row r="419" spans="1:126" s="2" customFormat="1" x14ac:dyDescent="0.25">
      <c r="A419" t="s">
        <v>152</v>
      </c>
      <c r="B419" t="s">
        <v>151</v>
      </c>
      <c r="C419" s="33" t="s">
        <v>522</v>
      </c>
      <c r="D419" t="s">
        <v>340</v>
      </c>
      <c r="E419" s="1">
        <v>40000</v>
      </c>
      <c r="F419" s="1">
        <f>E419*0.0287</f>
        <v>1148</v>
      </c>
      <c r="G419" s="1">
        <v>0</v>
      </c>
      <c r="H419" s="1">
        <f>E419*0.0304</f>
        <v>1216</v>
      </c>
      <c r="I419" s="1">
        <v>1445</v>
      </c>
      <c r="J419" s="1">
        <v>4251.6499999999996</v>
      </c>
      <c r="K419" s="1">
        <v>35748.35</v>
      </c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  <c r="AB419" s="6"/>
      <c r="AC419" s="6"/>
      <c r="AD419" s="6"/>
      <c r="AE419" s="6"/>
      <c r="AF419" s="6"/>
      <c r="AG419" s="6"/>
      <c r="AH419" s="6"/>
      <c r="AI419" s="6"/>
      <c r="AJ419" s="6"/>
      <c r="AK419" s="6"/>
      <c r="AL419" s="6"/>
      <c r="AM419" s="6"/>
      <c r="AN419" s="6"/>
      <c r="AO419" s="6"/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  <c r="BE419" s="6"/>
      <c r="BF419" s="6"/>
      <c r="BG419" s="6"/>
      <c r="BH419" s="6"/>
      <c r="BI419" s="6"/>
      <c r="BJ419" s="6"/>
      <c r="BK419" s="6"/>
      <c r="BL419" s="6"/>
      <c r="BM419" s="6"/>
      <c r="BN419" s="6"/>
      <c r="BO419" s="6"/>
      <c r="BP419" s="6"/>
      <c r="BQ419" s="6"/>
      <c r="BR419" s="6"/>
      <c r="BS419" s="6"/>
      <c r="BT419" s="6"/>
      <c r="BU419" s="6"/>
      <c r="BV419" s="6"/>
      <c r="BW419" s="6"/>
      <c r="BX419" s="6"/>
      <c r="BY419" s="6"/>
      <c r="BZ419" s="6"/>
      <c r="CA419" s="6"/>
      <c r="CB419" s="6"/>
      <c r="CC419" s="6"/>
      <c r="CD419" s="6"/>
      <c r="CE419" s="6"/>
      <c r="CF419" s="6"/>
      <c r="CG419" s="6"/>
      <c r="CH419" s="6"/>
      <c r="CI419" s="6"/>
      <c r="CJ419" s="6"/>
      <c r="CK419" s="6"/>
      <c r="CL419" s="6"/>
      <c r="CM419" s="6"/>
      <c r="CN419" s="6"/>
      <c r="CO419" s="6"/>
      <c r="CP419" s="6"/>
      <c r="CQ419" s="6"/>
      <c r="CR419" s="6"/>
      <c r="CS419" s="6"/>
      <c r="CT419" s="6"/>
      <c r="CU419" s="6"/>
      <c r="CV419" s="6"/>
      <c r="CW419" s="6"/>
      <c r="CX419" s="6"/>
      <c r="CY419" s="6"/>
      <c r="CZ419" s="6"/>
      <c r="DA419" s="6"/>
      <c r="DB419" s="6"/>
      <c r="DC419" s="6"/>
      <c r="DD419" s="6"/>
      <c r="DE419" s="6"/>
      <c r="DF419" s="6"/>
      <c r="DG419" s="6"/>
      <c r="DH419" s="6"/>
      <c r="DI419" s="6"/>
      <c r="DJ419" s="6"/>
      <c r="DK419" s="6"/>
      <c r="DL419" s="6"/>
      <c r="DM419" s="6"/>
      <c r="DN419" s="6"/>
      <c r="DO419" s="6"/>
      <c r="DP419" s="6"/>
      <c r="DQ419" s="6"/>
      <c r="DR419" s="6"/>
      <c r="DS419" s="6"/>
      <c r="DT419" s="6"/>
      <c r="DU419" s="6"/>
      <c r="DV419" s="6"/>
    </row>
    <row r="420" spans="1:126" x14ac:dyDescent="0.25">
      <c r="A420" t="s">
        <v>457</v>
      </c>
      <c r="B420" s="17" t="s">
        <v>435</v>
      </c>
      <c r="C420" s="38" t="s">
        <v>522</v>
      </c>
      <c r="D420" t="s">
        <v>340</v>
      </c>
      <c r="E420" s="1">
        <v>64000</v>
      </c>
      <c r="F420" s="1">
        <v>1291.5</v>
      </c>
      <c r="G420" s="1">
        <v>1148.33</v>
      </c>
      <c r="H420" s="1">
        <v>1368</v>
      </c>
      <c r="I420" s="1">
        <v>25</v>
      </c>
      <c r="J420" s="1">
        <v>8046.8</v>
      </c>
      <c r="K420" s="1">
        <v>55953.2</v>
      </c>
      <c r="L420"/>
      <c r="M420"/>
      <c r="N420"/>
      <c r="O420"/>
      <c r="P420"/>
      <c r="Q420"/>
      <c r="R420"/>
      <c r="S420"/>
      <c r="T420"/>
      <c r="U420"/>
      <c r="V420"/>
      <c r="W420"/>
      <c r="X420"/>
      <c r="Y420"/>
      <c r="Z420"/>
      <c r="AA420"/>
      <c r="AB420"/>
      <c r="AC420"/>
      <c r="AD420"/>
      <c r="AE420"/>
      <c r="AF420"/>
      <c r="AG420"/>
      <c r="AH420"/>
      <c r="AI420"/>
      <c r="AJ420"/>
      <c r="AK420"/>
      <c r="AL420"/>
      <c r="AM420"/>
      <c r="AN420"/>
      <c r="AO420"/>
      <c r="AP420"/>
      <c r="AQ420"/>
      <c r="AR420"/>
      <c r="AS420"/>
      <c r="AT420"/>
      <c r="AU420"/>
      <c r="AV420"/>
      <c r="AW420"/>
      <c r="AX420"/>
      <c r="AY420"/>
      <c r="AZ420"/>
      <c r="BA420"/>
      <c r="BB420"/>
      <c r="BC420"/>
      <c r="BD420"/>
      <c r="BE420"/>
      <c r="BF420"/>
      <c r="BG420"/>
      <c r="BH420"/>
      <c r="BI420"/>
      <c r="BJ420"/>
      <c r="BK420"/>
      <c r="BL420"/>
      <c r="BM420"/>
      <c r="BN420"/>
      <c r="BO420"/>
      <c r="BP420"/>
      <c r="BQ420"/>
      <c r="BR420"/>
      <c r="BS420"/>
      <c r="BT420"/>
      <c r="BU420"/>
      <c r="BV420"/>
      <c r="BW420"/>
      <c r="BX420"/>
      <c r="BY420"/>
      <c r="BZ420"/>
      <c r="CA420"/>
      <c r="CB420"/>
      <c r="CC420"/>
      <c r="CD420"/>
      <c r="CE420"/>
      <c r="CF420"/>
      <c r="CG420"/>
      <c r="CH420"/>
      <c r="CI420"/>
      <c r="CJ420"/>
      <c r="CK420"/>
      <c r="CL420"/>
      <c r="CM420"/>
      <c r="CN420"/>
      <c r="CO420"/>
      <c r="CP420"/>
      <c r="CQ420"/>
      <c r="CR420"/>
      <c r="CS420"/>
      <c r="CT420"/>
      <c r="CU420"/>
      <c r="CV420"/>
      <c r="CW420"/>
      <c r="CX420"/>
      <c r="CY420"/>
      <c r="CZ420"/>
      <c r="DA420"/>
      <c r="DB420"/>
      <c r="DC420"/>
      <c r="DD420"/>
      <c r="DE420"/>
      <c r="DF420"/>
      <c r="DG420"/>
      <c r="DH420"/>
      <c r="DI420"/>
      <c r="DJ420"/>
      <c r="DK420"/>
      <c r="DL420"/>
      <c r="DM420"/>
      <c r="DN420"/>
      <c r="DO420"/>
      <c r="DP420"/>
      <c r="DQ420"/>
      <c r="DR420"/>
      <c r="DS420"/>
      <c r="DT420"/>
      <c r="DU420"/>
      <c r="DV420"/>
    </row>
    <row r="421" spans="1:126" x14ac:dyDescent="0.25">
      <c r="A421" s="3" t="s">
        <v>13</v>
      </c>
      <c r="B421" s="3">
        <v>3</v>
      </c>
      <c r="C421" s="35"/>
      <c r="D421" s="3"/>
      <c r="E421" s="4">
        <f>SUM(E418:E420)</f>
        <v>144000</v>
      </c>
      <c r="F421" s="4">
        <f t="shared" ref="F421:K421" si="204">SUM(F418:F420)</f>
        <v>3587.5</v>
      </c>
      <c r="G421" s="4">
        <f t="shared" si="204"/>
        <v>1148.33</v>
      </c>
      <c r="H421" s="4">
        <f t="shared" si="204"/>
        <v>3800</v>
      </c>
      <c r="I421" s="4">
        <f t="shared" si="204"/>
        <v>1495</v>
      </c>
      <c r="J421" s="4">
        <f t="shared" si="204"/>
        <v>15130.1</v>
      </c>
      <c r="K421" s="4">
        <f t="shared" si="204"/>
        <v>128869.9</v>
      </c>
    </row>
    <row r="423" spans="1:126" x14ac:dyDescent="0.25">
      <c r="A423" s="25" t="s">
        <v>512</v>
      </c>
      <c r="B423" s="25"/>
      <c r="C423" s="37"/>
      <c r="D423" s="25"/>
      <c r="E423" s="25"/>
      <c r="F423" s="25"/>
      <c r="G423" s="25"/>
      <c r="H423" s="25"/>
      <c r="I423" s="25"/>
      <c r="J423" s="25"/>
      <c r="K423" s="25"/>
    </row>
    <row r="424" spans="1:126" x14ac:dyDescent="0.25">
      <c r="A424" t="s">
        <v>454</v>
      </c>
      <c r="B424" t="s">
        <v>130</v>
      </c>
      <c r="C424" s="33" t="s">
        <v>523</v>
      </c>
      <c r="D424" t="s">
        <v>340</v>
      </c>
      <c r="E424" s="1">
        <v>85000</v>
      </c>
      <c r="F424" s="1">
        <f>E424*0.0287</f>
        <v>2439.5</v>
      </c>
      <c r="G424" s="1">
        <v>5368.48</v>
      </c>
      <c r="H424" s="1">
        <f>E424*0.0304</f>
        <v>2584</v>
      </c>
      <c r="I424" s="1">
        <v>195</v>
      </c>
      <c r="J424" s="1">
        <v>13795.49</v>
      </c>
      <c r="K424" s="1">
        <v>71204.509999999995</v>
      </c>
      <c r="L424"/>
      <c r="M424"/>
      <c r="N424"/>
      <c r="O424"/>
      <c r="P424"/>
      <c r="Q424"/>
      <c r="R424"/>
      <c r="S424"/>
      <c r="T424"/>
      <c r="U424"/>
      <c r="V424"/>
      <c r="W424"/>
      <c r="X424"/>
      <c r="Y424"/>
      <c r="Z424"/>
      <c r="AA424"/>
      <c r="AB424"/>
      <c r="AC424"/>
      <c r="AD424"/>
      <c r="AE424"/>
      <c r="AF424"/>
      <c r="AG424"/>
      <c r="AH424"/>
      <c r="AI424"/>
      <c r="AJ424"/>
      <c r="AK424"/>
      <c r="AL424"/>
      <c r="AM424"/>
      <c r="AN424"/>
      <c r="AO424"/>
      <c r="AP424"/>
      <c r="AQ424"/>
      <c r="AR424"/>
      <c r="AS424"/>
      <c r="AT424"/>
      <c r="AU424"/>
      <c r="AV424"/>
      <c r="AW424"/>
      <c r="AX424"/>
      <c r="AY424"/>
      <c r="AZ424"/>
      <c r="BA424"/>
      <c r="BB424"/>
      <c r="BC424"/>
      <c r="BD424"/>
      <c r="BE424"/>
      <c r="BF424"/>
      <c r="BG424"/>
      <c r="BH424"/>
      <c r="BI424"/>
      <c r="BJ424"/>
      <c r="BK424"/>
      <c r="BL424"/>
      <c r="BM424"/>
      <c r="BN424"/>
      <c r="BO424"/>
      <c r="BP424"/>
      <c r="BQ424"/>
      <c r="BR424"/>
      <c r="BS424"/>
      <c r="BT424"/>
      <c r="BU424"/>
      <c r="BV424"/>
      <c r="BW424"/>
      <c r="BX424"/>
      <c r="BY424"/>
      <c r="BZ424"/>
      <c r="CA424"/>
      <c r="CB424"/>
      <c r="CC424"/>
      <c r="CD424"/>
      <c r="CE424"/>
      <c r="CF424"/>
      <c r="CG424"/>
      <c r="CH424"/>
      <c r="CI424"/>
      <c r="CJ424"/>
      <c r="CK424"/>
      <c r="CL424"/>
      <c r="CM424"/>
      <c r="CN424"/>
      <c r="CO424"/>
      <c r="CP424"/>
      <c r="CQ424"/>
      <c r="CR424"/>
      <c r="CS424"/>
      <c r="CT424"/>
      <c r="CU424"/>
      <c r="CV424"/>
      <c r="CW424"/>
      <c r="CX424"/>
      <c r="CY424"/>
      <c r="CZ424"/>
      <c r="DA424"/>
      <c r="DB424"/>
      <c r="DC424"/>
      <c r="DD424"/>
      <c r="DE424"/>
      <c r="DF424"/>
      <c r="DG424"/>
      <c r="DH424"/>
      <c r="DI424"/>
      <c r="DJ424"/>
      <c r="DK424"/>
      <c r="DL424"/>
      <c r="DM424"/>
      <c r="DN424"/>
      <c r="DO424"/>
      <c r="DP424"/>
      <c r="DQ424"/>
      <c r="DR424"/>
      <c r="DS424"/>
      <c r="DT424"/>
      <c r="DU424"/>
      <c r="DV424"/>
    </row>
    <row r="425" spans="1:126" x14ac:dyDescent="0.25">
      <c r="A425" t="s">
        <v>376</v>
      </c>
      <c r="B425" t="s">
        <v>155</v>
      </c>
      <c r="C425" s="33" t="s">
        <v>522</v>
      </c>
      <c r="D425" t="s">
        <v>340</v>
      </c>
      <c r="E425" s="1">
        <v>26000</v>
      </c>
      <c r="F425" s="1">
        <f>E425*0.0287</f>
        <v>746.2</v>
      </c>
      <c r="G425" s="1">
        <v>0</v>
      </c>
      <c r="H425" s="1">
        <f>E425*0.0304</f>
        <v>790.4</v>
      </c>
      <c r="I425" s="1">
        <v>25</v>
      </c>
      <c r="J425" s="1">
        <v>1561.6</v>
      </c>
      <c r="K425" s="1">
        <v>24438.400000000001</v>
      </c>
      <c r="L425"/>
      <c r="M425"/>
      <c r="N425"/>
      <c r="O425"/>
      <c r="P425"/>
      <c r="Q425"/>
      <c r="R425"/>
      <c r="S425"/>
      <c r="T425"/>
      <c r="U425"/>
      <c r="V425"/>
      <c r="W425"/>
      <c r="X425"/>
      <c r="Y425"/>
      <c r="Z425"/>
      <c r="AA425"/>
      <c r="AB425"/>
      <c r="AC425"/>
      <c r="AD425"/>
      <c r="AE425"/>
      <c r="AF425"/>
      <c r="AG425"/>
      <c r="AH425"/>
      <c r="AI425"/>
      <c r="AJ425"/>
      <c r="AK425"/>
      <c r="AL425"/>
      <c r="AM425"/>
      <c r="AN425"/>
      <c r="AO425"/>
      <c r="AP425"/>
      <c r="AQ425"/>
      <c r="AR425"/>
      <c r="AS425"/>
      <c r="AT425"/>
      <c r="AU425"/>
      <c r="AV425"/>
      <c r="AW425"/>
      <c r="AX425"/>
      <c r="AY425"/>
      <c r="AZ425"/>
      <c r="BA425"/>
      <c r="BB425"/>
      <c r="BC425"/>
      <c r="BD425"/>
      <c r="BE425"/>
      <c r="BF425"/>
      <c r="BG425"/>
      <c r="BH425"/>
      <c r="BI425"/>
      <c r="BJ425"/>
      <c r="BK425"/>
      <c r="BL425"/>
      <c r="BM425"/>
      <c r="BN425"/>
      <c r="BO425"/>
      <c r="BP425"/>
      <c r="BQ425"/>
      <c r="BR425"/>
      <c r="BS425"/>
      <c r="BT425"/>
      <c r="BU425"/>
      <c r="BV425"/>
      <c r="BW425"/>
      <c r="BX425"/>
      <c r="BY425"/>
      <c r="BZ425"/>
      <c r="CA425"/>
      <c r="CB425"/>
      <c r="CC425"/>
      <c r="CD425"/>
      <c r="CE425"/>
      <c r="CF425"/>
      <c r="CG425"/>
      <c r="CH425"/>
      <c r="CI425"/>
      <c r="CJ425"/>
      <c r="CK425"/>
      <c r="CL425"/>
      <c r="CM425"/>
      <c r="CN425"/>
      <c r="CO425"/>
      <c r="CP425"/>
      <c r="CQ425"/>
      <c r="CR425"/>
      <c r="CS425"/>
      <c r="CT425"/>
      <c r="CU425"/>
      <c r="CV425"/>
      <c r="CW425"/>
      <c r="CX425"/>
      <c r="CY425"/>
      <c r="CZ425"/>
      <c r="DA425"/>
      <c r="DB425"/>
      <c r="DC425"/>
      <c r="DD425"/>
      <c r="DE425"/>
      <c r="DF425"/>
      <c r="DG425"/>
      <c r="DH425"/>
      <c r="DI425"/>
      <c r="DJ425"/>
      <c r="DK425"/>
      <c r="DL425"/>
      <c r="DM425"/>
      <c r="DN425"/>
      <c r="DO425"/>
      <c r="DP425"/>
      <c r="DQ425"/>
      <c r="DR425"/>
      <c r="DS425"/>
      <c r="DT425"/>
      <c r="DU425"/>
      <c r="DV425"/>
    </row>
    <row r="426" spans="1:126" x14ac:dyDescent="0.25">
      <c r="A426" t="s">
        <v>347</v>
      </c>
      <c r="B426" t="s">
        <v>181</v>
      </c>
      <c r="C426" s="33" t="s">
        <v>522</v>
      </c>
      <c r="D426" t="s">
        <v>340</v>
      </c>
      <c r="E426" s="1">
        <v>27000</v>
      </c>
      <c r="F426" s="1">
        <f>E426*0.0287</f>
        <v>774.9</v>
      </c>
      <c r="G426" s="1">
        <v>0</v>
      </c>
      <c r="H426" s="1">
        <f>E426*0.0304</f>
        <v>820.8</v>
      </c>
      <c r="I426" s="1">
        <v>287</v>
      </c>
      <c r="J426" s="1">
        <v>1882.7</v>
      </c>
      <c r="K426" s="1">
        <v>25117.3</v>
      </c>
      <c r="L426"/>
      <c r="M426"/>
      <c r="N426"/>
      <c r="O426"/>
      <c r="P426"/>
      <c r="Q426"/>
      <c r="R426"/>
      <c r="S426"/>
      <c r="T426"/>
      <c r="U426"/>
      <c r="V426"/>
      <c r="W426"/>
      <c r="X426"/>
      <c r="Y426"/>
      <c r="Z426"/>
      <c r="AA426"/>
      <c r="AB426"/>
      <c r="AC426"/>
      <c r="AD426"/>
      <c r="AE426"/>
      <c r="AF426"/>
      <c r="AG426"/>
      <c r="AH426"/>
      <c r="AI426"/>
      <c r="AJ426"/>
      <c r="AK426"/>
      <c r="AL426"/>
      <c r="AM426"/>
      <c r="AN426"/>
      <c r="AO426"/>
      <c r="AP426"/>
      <c r="AQ426"/>
      <c r="AR426"/>
      <c r="AS426"/>
      <c r="AT426"/>
      <c r="AU426"/>
      <c r="AV426"/>
      <c r="AW426"/>
      <c r="AX426"/>
      <c r="AY426"/>
      <c r="AZ426"/>
      <c r="BA426"/>
      <c r="BB426"/>
      <c r="BC426"/>
      <c r="BD426"/>
      <c r="BE426"/>
      <c r="BF426"/>
      <c r="BG426"/>
      <c r="BH426"/>
      <c r="BI426"/>
      <c r="BJ426"/>
      <c r="BK426"/>
      <c r="BL426"/>
      <c r="BM426"/>
      <c r="BN426"/>
      <c r="BO426"/>
      <c r="BP426"/>
      <c r="BQ426"/>
      <c r="BR426"/>
      <c r="BS426"/>
      <c r="BT426"/>
      <c r="BU426"/>
      <c r="BV426"/>
      <c r="BW426"/>
      <c r="BX426"/>
      <c r="BY426"/>
      <c r="BZ426"/>
      <c r="CA426"/>
      <c r="CB426"/>
      <c r="CC426"/>
      <c r="CD426"/>
      <c r="CE426"/>
      <c r="CF426"/>
      <c r="CG426"/>
      <c r="CH426"/>
      <c r="CI426"/>
      <c r="CJ426"/>
      <c r="CK426"/>
      <c r="CL426"/>
      <c r="CM426"/>
      <c r="CN426"/>
      <c r="CO426"/>
      <c r="CP426"/>
      <c r="CQ426"/>
      <c r="CR426"/>
      <c r="CS426"/>
      <c r="CT426"/>
      <c r="CU426"/>
      <c r="CV426"/>
      <c r="CW426"/>
      <c r="CX426"/>
      <c r="CY426"/>
      <c r="CZ426"/>
      <c r="DA426"/>
      <c r="DB426"/>
      <c r="DC426"/>
      <c r="DD426"/>
      <c r="DE426"/>
      <c r="DF426"/>
      <c r="DG426"/>
      <c r="DH426"/>
      <c r="DI426"/>
      <c r="DJ426"/>
      <c r="DK426"/>
      <c r="DL426"/>
      <c r="DM426"/>
      <c r="DN426"/>
      <c r="DO426"/>
      <c r="DP426"/>
      <c r="DQ426"/>
      <c r="DR426"/>
      <c r="DS426"/>
      <c r="DT426"/>
      <c r="DU426"/>
      <c r="DV426"/>
    </row>
    <row r="427" spans="1:126" x14ac:dyDescent="0.25">
      <c r="A427" t="s">
        <v>301</v>
      </c>
      <c r="B427" t="s">
        <v>16</v>
      </c>
      <c r="C427" s="33" t="s">
        <v>522</v>
      </c>
      <c r="D427" t="s">
        <v>340</v>
      </c>
      <c r="E427" s="1">
        <v>33000</v>
      </c>
      <c r="F427" s="1">
        <f t="shared" ref="F427" si="205">E427*0.0287</f>
        <v>947.1</v>
      </c>
      <c r="G427" s="1">
        <v>0</v>
      </c>
      <c r="H427" s="1">
        <f t="shared" ref="H427" si="206">E427*0.0304</f>
        <v>1003.2</v>
      </c>
      <c r="I427" s="1">
        <v>187</v>
      </c>
      <c r="J427" s="1">
        <v>2137.3000000000002</v>
      </c>
      <c r="K427" s="1">
        <v>30862.7</v>
      </c>
      <c r="L427"/>
      <c r="M427"/>
      <c r="N427"/>
      <c r="O427"/>
      <c r="P427"/>
      <c r="Q427"/>
      <c r="R427"/>
      <c r="S427"/>
      <c r="T427"/>
      <c r="U427"/>
      <c r="V427"/>
      <c r="W427"/>
      <c r="X427"/>
      <c r="Y427"/>
      <c r="Z427"/>
      <c r="AA427"/>
      <c r="AB427"/>
      <c r="AC427"/>
      <c r="AD427"/>
      <c r="AE427"/>
      <c r="AF427"/>
      <c r="AG427"/>
      <c r="AH427"/>
      <c r="AI427"/>
      <c r="AJ427"/>
      <c r="AK427"/>
      <c r="AL427"/>
      <c r="AM427"/>
      <c r="AN427"/>
      <c r="AO427"/>
      <c r="AP427"/>
      <c r="AQ427"/>
      <c r="AR427"/>
      <c r="AS427"/>
      <c r="AT427"/>
      <c r="AU427"/>
      <c r="AV427"/>
      <c r="AW427"/>
      <c r="AX427"/>
      <c r="AY427"/>
      <c r="AZ427"/>
      <c r="BA427"/>
      <c r="BB427"/>
      <c r="BC427"/>
      <c r="BD427"/>
      <c r="BE427"/>
      <c r="BF427"/>
      <c r="BG427"/>
      <c r="BH427"/>
      <c r="BI427"/>
      <c r="BJ427"/>
      <c r="BK427"/>
      <c r="BL427"/>
      <c r="BM427"/>
      <c r="BN427"/>
      <c r="BO427"/>
      <c r="BP427"/>
      <c r="BQ427"/>
      <c r="BR427"/>
      <c r="BS427"/>
      <c r="BT427"/>
      <c r="BU427"/>
      <c r="BV427"/>
      <c r="BW427"/>
      <c r="BX427"/>
      <c r="BY427"/>
      <c r="BZ427"/>
      <c r="CA427"/>
      <c r="CB427"/>
      <c r="CC427"/>
      <c r="CD427"/>
      <c r="CE427"/>
      <c r="CF427"/>
      <c r="CG427"/>
      <c r="CH427"/>
      <c r="CI427"/>
      <c r="CJ427"/>
      <c r="CK427"/>
      <c r="CL427"/>
      <c r="CM427"/>
      <c r="CN427"/>
      <c r="CO427"/>
      <c r="CP427"/>
      <c r="CQ427"/>
      <c r="CR427"/>
      <c r="CS427"/>
      <c r="CT427"/>
      <c r="CU427"/>
      <c r="CV427"/>
      <c r="CW427"/>
      <c r="CX427"/>
      <c r="CY427"/>
      <c r="CZ427"/>
      <c r="DA427"/>
      <c r="DB427"/>
      <c r="DC427"/>
      <c r="DD427"/>
      <c r="DE427"/>
      <c r="DF427"/>
      <c r="DG427"/>
      <c r="DH427"/>
      <c r="DI427"/>
      <c r="DJ427"/>
      <c r="DK427"/>
      <c r="DL427"/>
      <c r="DM427"/>
      <c r="DN427"/>
      <c r="DO427"/>
      <c r="DP427"/>
      <c r="DQ427"/>
      <c r="DR427"/>
      <c r="DS427"/>
      <c r="DT427"/>
      <c r="DU427"/>
      <c r="DV427"/>
    </row>
    <row r="428" spans="1:126" x14ac:dyDescent="0.25">
      <c r="A428" t="s">
        <v>387</v>
      </c>
      <c r="B428" t="s">
        <v>155</v>
      </c>
      <c r="C428" s="33" t="s">
        <v>522</v>
      </c>
      <c r="D428" s="11" t="s">
        <v>340</v>
      </c>
      <c r="E428" s="1">
        <v>26000</v>
      </c>
      <c r="F428" s="1">
        <f t="shared" ref="F428" si="207">E428*0.0287</f>
        <v>746.2</v>
      </c>
      <c r="G428" s="1">
        <v>0</v>
      </c>
      <c r="H428" s="1">
        <f t="shared" ref="H428" si="208">E428*0.0304</f>
        <v>790.4</v>
      </c>
      <c r="I428" s="1">
        <v>25</v>
      </c>
      <c r="J428" s="1">
        <v>1561.6</v>
      </c>
      <c r="K428" s="1">
        <v>24438.400000000001</v>
      </c>
      <c r="L428"/>
      <c r="M428"/>
      <c r="N428"/>
      <c r="O428"/>
      <c r="P428"/>
      <c r="Q428"/>
      <c r="R428"/>
      <c r="S428"/>
      <c r="T428"/>
      <c r="U428"/>
      <c r="V428"/>
      <c r="W428"/>
      <c r="X428"/>
      <c r="Y428"/>
      <c r="Z428"/>
      <c r="AA428"/>
      <c r="AB428"/>
      <c r="AC428"/>
      <c r="AD428"/>
      <c r="AE428"/>
      <c r="AF428"/>
      <c r="AG428"/>
      <c r="AH428"/>
      <c r="AI428"/>
      <c r="AJ428"/>
      <c r="AK428"/>
      <c r="AL428"/>
      <c r="AM428"/>
      <c r="AN428"/>
      <c r="AO428"/>
      <c r="AP428"/>
      <c r="AQ428"/>
      <c r="AR428"/>
      <c r="AS428"/>
      <c r="AT428"/>
      <c r="AU428"/>
      <c r="AV428"/>
      <c r="AW428"/>
      <c r="AX428"/>
      <c r="AY428"/>
      <c r="AZ428"/>
      <c r="BA428"/>
      <c r="BB428"/>
      <c r="BC428"/>
      <c r="BD428"/>
      <c r="BE428"/>
      <c r="BF428"/>
      <c r="BG428"/>
      <c r="BH428"/>
      <c r="BI428"/>
      <c r="BJ428"/>
      <c r="BK428"/>
      <c r="BL428"/>
      <c r="BM428"/>
      <c r="BN428"/>
      <c r="BO428"/>
      <c r="BP428"/>
      <c r="BQ428"/>
      <c r="BR428"/>
      <c r="BS428"/>
      <c r="BT428"/>
      <c r="BU428"/>
      <c r="BV428"/>
      <c r="BW428"/>
      <c r="BX428"/>
      <c r="BY428"/>
      <c r="BZ428"/>
      <c r="CA428"/>
      <c r="CB428"/>
      <c r="CC428"/>
      <c r="CD428"/>
      <c r="CE428"/>
      <c r="CF428"/>
      <c r="CG428"/>
      <c r="CH428"/>
      <c r="CI428"/>
      <c r="CJ428"/>
      <c r="CK428"/>
      <c r="CL428"/>
      <c r="CM428"/>
      <c r="CN428"/>
      <c r="CO428"/>
      <c r="CP428"/>
      <c r="CQ428"/>
      <c r="CR428"/>
      <c r="CS428"/>
      <c r="CT428"/>
      <c r="CU428"/>
      <c r="CV428"/>
      <c r="CW428"/>
      <c r="CX428"/>
      <c r="CY428"/>
      <c r="CZ428"/>
      <c r="DA428"/>
      <c r="DB428"/>
      <c r="DC428"/>
      <c r="DD428"/>
      <c r="DE428"/>
      <c r="DF428"/>
      <c r="DG428"/>
      <c r="DH428"/>
      <c r="DI428"/>
      <c r="DJ428"/>
      <c r="DK428"/>
      <c r="DL428"/>
      <c r="DM428"/>
      <c r="DN428"/>
      <c r="DO428"/>
      <c r="DP428"/>
      <c r="DQ428"/>
      <c r="DR428"/>
      <c r="DS428"/>
      <c r="DT428"/>
      <c r="DU428"/>
      <c r="DV428"/>
    </row>
    <row r="429" spans="1:126" x14ac:dyDescent="0.25">
      <c r="A429" t="s">
        <v>398</v>
      </c>
      <c r="B429" t="s">
        <v>16</v>
      </c>
      <c r="C429" s="33" t="s">
        <v>522</v>
      </c>
      <c r="D429" t="s">
        <v>340</v>
      </c>
      <c r="E429" s="1">
        <v>38500</v>
      </c>
      <c r="F429" s="1">
        <f t="shared" ref="F429:F434" si="209">E429*0.0287</f>
        <v>1104.95</v>
      </c>
      <c r="G429" s="1">
        <v>0</v>
      </c>
      <c r="H429" s="1">
        <f t="shared" ref="H429:H434" si="210">E429*0.0304</f>
        <v>1170.4000000000001</v>
      </c>
      <c r="I429" s="1">
        <v>277.5</v>
      </c>
      <c r="J429" s="1">
        <v>2783.8</v>
      </c>
      <c r="K429" s="1">
        <v>35716.199999999997</v>
      </c>
      <c r="L429"/>
      <c r="M429"/>
      <c r="N429"/>
      <c r="O429"/>
      <c r="P429"/>
      <c r="Q429"/>
      <c r="R429"/>
      <c r="S429"/>
      <c r="T429"/>
      <c r="U429"/>
      <c r="V429"/>
      <c r="W429"/>
      <c r="X429"/>
      <c r="Y429"/>
      <c r="Z429"/>
      <c r="AA429"/>
      <c r="AB429"/>
      <c r="AC429"/>
      <c r="AD429"/>
      <c r="AE429"/>
      <c r="AF429"/>
      <c r="AG429"/>
      <c r="AH429"/>
      <c r="AI429"/>
      <c r="AJ429"/>
      <c r="AK429"/>
      <c r="AL429"/>
      <c r="AM429"/>
      <c r="AN429"/>
      <c r="AO429"/>
      <c r="AP429"/>
      <c r="AQ429"/>
      <c r="AR429"/>
      <c r="AS429"/>
      <c r="AT429"/>
      <c r="AU429"/>
      <c r="AV429"/>
      <c r="AW429"/>
      <c r="AX429"/>
      <c r="AY429"/>
      <c r="AZ429"/>
      <c r="BA429"/>
      <c r="BB429"/>
      <c r="BC429"/>
      <c r="BD429"/>
      <c r="BE429"/>
      <c r="BF429"/>
      <c r="BG429"/>
      <c r="BH429"/>
      <c r="BI429"/>
      <c r="BJ429"/>
      <c r="BK429"/>
      <c r="BL429"/>
      <c r="BM429"/>
      <c r="BN429"/>
      <c r="BO429"/>
      <c r="BP429"/>
      <c r="BQ429"/>
      <c r="BR429"/>
      <c r="BS429"/>
      <c r="BT429"/>
      <c r="BU429"/>
      <c r="BV429"/>
      <c r="BW429"/>
      <c r="BX429"/>
      <c r="BY429"/>
      <c r="BZ429"/>
      <c r="CA429"/>
      <c r="CB429"/>
      <c r="CC429"/>
      <c r="CD429"/>
      <c r="CE429"/>
      <c r="CF429"/>
      <c r="CG429"/>
      <c r="CH429"/>
      <c r="CI429"/>
      <c r="CJ429"/>
      <c r="CK429"/>
      <c r="CL429"/>
      <c r="CM429"/>
      <c r="CN429"/>
      <c r="CO429"/>
      <c r="CP429"/>
      <c r="CQ429"/>
      <c r="CR429"/>
      <c r="CS429"/>
      <c r="CT429"/>
      <c r="CU429"/>
      <c r="CV429"/>
      <c r="CW429"/>
      <c r="CX429"/>
      <c r="CY429"/>
      <c r="CZ429"/>
      <c r="DA429"/>
      <c r="DB429"/>
      <c r="DC429"/>
      <c r="DD429"/>
      <c r="DE429"/>
      <c r="DF429"/>
      <c r="DG429"/>
      <c r="DH429"/>
      <c r="DI429"/>
      <c r="DJ429"/>
      <c r="DK429"/>
      <c r="DL429"/>
      <c r="DM429"/>
      <c r="DN429"/>
      <c r="DO429"/>
      <c r="DP429"/>
      <c r="DQ429"/>
      <c r="DR429"/>
      <c r="DS429"/>
      <c r="DT429"/>
      <c r="DU429"/>
      <c r="DV429"/>
    </row>
    <row r="430" spans="1:126" x14ac:dyDescent="0.25">
      <c r="A430" t="s">
        <v>160</v>
      </c>
      <c r="B430" t="s">
        <v>147</v>
      </c>
      <c r="C430" s="33" t="s">
        <v>522</v>
      </c>
      <c r="D430" t="s">
        <v>340</v>
      </c>
      <c r="E430" s="1">
        <v>25000</v>
      </c>
      <c r="F430" s="1">
        <f t="shared" si="209"/>
        <v>717.5</v>
      </c>
      <c r="G430" s="1">
        <v>0</v>
      </c>
      <c r="H430" s="1">
        <v>760</v>
      </c>
      <c r="I430" s="1">
        <v>1517.12</v>
      </c>
      <c r="J430" s="1">
        <v>2994.62</v>
      </c>
      <c r="K430" s="1">
        <v>22118.33</v>
      </c>
      <c r="L430"/>
      <c r="M430"/>
      <c r="N430"/>
      <c r="O430"/>
      <c r="P430"/>
      <c r="Q430"/>
      <c r="R430"/>
      <c r="S430"/>
      <c r="T430"/>
      <c r="U430"/>
      <c r="V430"/>
      <c r="W430"/>
      <c r="X430"/>
      <c r="Y430"/>
      <c r="Z430"/>
      <c r="AA430"/>
      <c r="AB430"/>
      <c r="AC430"/>
      <c r="AD430"/>
      <c r="AE430"/>
      <c r="AF430"/>
      <c r="AG430"/>
      <c r="AH430"/>
      <c r="AI430"/>
      <c r="AJ430"/>
      <c r="AK430"/>
      <c r="AL430"/>
      <c r="AM430"/>
      <c r="AN430"/>
      <c r="AO430"/>
      <c r="AP430"/>
      <c r="AQ430"/>
      <c r="AR430"/>
      <c r="AS430"/>
      <c r="AT430"/>
      <c r="AU430"/>
      <c r="AV430"/>
      <c r="AW430"/>
      <c r="AX430"/>
      <c r="AY430"/>
      <c r="AZ430"/>
      <c r="BA430"/>
      <c r="BB430"/>
      <c r="BC430"/>
      <c r="BD430"/>
      <c r="BE430"/>
      <c r="BF430"/>
      <c r="BG430"/>
      <c r="BH430"/>
      <c r="BI430"/>
      <c r="BJ430"/>
      <c r="BK430"/>
      <c r="BL430"/>
      <c r="BM430"/>
      <c r="BN430"/>
      <c r="BO430"/>
      <c r="BP430"/>
      <c r="BQ430"/>
      <c r="BR430"/>
      <c r="BS430"/>
      <c r="BT430"/>
      <c r="BU430"/>
      <c r="BV430"/>
      <c r="BW430"/>
      <c r="BX430"/>
      <c r="BY430"/>
      <c r="BZ430"/>
      <c r="CA430"/>
      <c r="CB430"/>
      <c r="CC430"/>
      <c r="CD430"/>
      <c r="CE430"/>
      <c r="CF430"/>
      <c r="CG430"/>
      <c r="CH430"/>
      <c r="CI430"/>
      <c r="CJ430"/>
      <c r="CK430"/>
      <c r="CL430"/>
      <c r="CM430"/>
      <c r="CN430"/>
      <c r="CO430"/>
      <c r="CP430"/>
      <c r="CQ430"/>
      <c r="CR430"/>
      <c r="CS430"/>
      <c r="CT430"/>
      <c r="CU430"/>
      <c r="CV430"/>
      <c r="CW430"/>
      <c r="CX430"/>
      <c r="CY430"/>
      <c r="CZ430"/>
      <c r="DA430"/>
      <c r="DB430"/>
      <c r="DC430"/>
      <c r="DD430"/>
      <c r="DE430"/>
      <c r="DF430"/>
      <c r="DG430"/>
      <c r="DH430"/>
      <c r="DI430"/>
      <c r="DJ430"/>
      <c r="DK430"/>
      <c r="DL430"/>
      <c r="DM430"/>
      <c r="DN430"/>
      <c r="DO430"/>
      <c r="DP430"/>
      <c r="DQ430"/>
      <c r="DR430"/>
      <c r="DS430"/>
      <c r="DT430"/>
      <c r="DU430"/>
      <c r="DV430"/>
    </row>
    <row r="431" spans="1:126" x14ac:dyDescent="0.25">
      <c r="A431" t="s">
        <v>173</v>
      </c>
      <c r="B431" t="s">
        <v>147</v>
      </c>
      <c r="C431" s="33" t="s">
        <v>523</v>
      </c>
      <c r="D431" t="s">
        <v>337</v>
      </c>
      <c r="E431" s="1">
        <v>25000</v>
      </c>
      <c r="F431" s="1">
        <f t="shared" si="209"/>
        <v>717.5</v>
      </c>
      <c r="G431" s="1">
        <v>0</v>
      </c>
      <c r="H431" s="1">
        <f t="shared" si="210"/>
        <v>760</v>
      </c>
      <c r="I431" s="1">
        <v>1404.17</v>
      </c>
      <c r="J431" s="1">
        <v>2881.67</v>
      </c>
      <c r="K431" s="1">
        <v>23337.5</v>
      </c>
    </row>
    <row r="432" spans="1:126" x14ac:dyDescent="0.25">
      <c r="A432" t="s">
        <v>159</v>
      </c>
      <c r="B432" t="s">
        <v>65</v>
      </c>
      <c r="C432" s="33" t="s">
        <v>522</v>
      </c>
      <c r="D432" t="s">
        <v>337</v>
      </c>
      <c r="E432" s="1">
        <v>25000</v>
      </c>
      <c r="F432" s="1">
        <f t="shared" si="209"/>
        <v>717.5</v>
      </c>
      <c r="G432" s="1">
        <v>0</v>
      </c>
      <c r="H432" s="1">
        <f t="shared" si="210"/>
        <v>760</v>
      </c>
      <c r="I432" s="1">
        <v>185</v>
      </c>
      <c r="J432" s="1">
        <v>1662.5</v>
      </c>
      <c r="K432" s="1">
        <v>18277.82</v>
      </c>
    </row>
    <row r="433" spans="1:126" x14ac:dyDescent="0.25">
      <c r="A433" t="s">
        <v>170</v>
      </c>
      <c r="B433" t="s">
        <v>171</v>
      </c>
      <c r="C433" s="33" t="s">
        <v>523</v>
      </c>
      <c r="D433" t="s">
        <v>340</v>
      </c>
      <c r="E433" s="1">
        <v>19580</v>
      </c>
      <c r="F433" s="1">
        <f t="shared" si="209"/>
        <v>561.95000000000005</v>
      </c>
      <c r="G433" s="1">
        <v>0</v>
      </c>
      <c r="H433" s="1">
        <f t="shared" si="210"/>
        <v>595.23</v>
      </c>
      <c r="I433" s="1">
        <v>145</v>
      </c>
      <c r="J433" s="1">
        <f>F433+G433+H433+I433</f>
        <v>1302.18</v>
      </c>
      <c r="K433" s="1">
        <v>18604.82</v>
      </c>
    </row>
    <row r="434" spans="1:126" x14ac:dyDescent="0.25">
      <c r="A434" t="s">
        <v>172</v>
      </c>
      <c r="B434" t="s">
        <v>65</v>
      </c>
      <c r="C434" s="33" t="s">
        <v>522</v>
      </c>
      <c r="D434" t="s">
        <v>340</v>
      </c>
      <c r="E434" s="1">
        <v>19800</v>
      </c>
      <c r="F434" s="1">
        <f t="shared" si="209"/>
        <v>568.26</v>
      </c>
      <c r="G434" s="1">
        <v>0</v>
      </c>
      <c r="H434" s="1">
        <f t="shared" si="210"/>
        <v>601.91999999999996</v>
      </c>
      <c r="I434" s="1">
        <v>25</v>
      </c>
      <c r="J434" s="1">
        <v>1195.18</v>
      </c>
      <c r="K434" s="1">
        <v>22005.360000000001</v>
      </c>
    </row>
    <row r="435" spans="1:126" x14ac:dyDescent="0.25">
      <c r="A435" s="3" t="s">
        <v>13</v>
      </c>
      <c r="B435" s="3">
        <v>11</v>
      </c>
      <c r="C435" s="35"/>
      <c r="D435" s="3"/>
      <c r="E435" s="4">
        <f t="shared" ref="E435:J435" si="211">SUM(E424:E434)</f>
        <v>349880</v>
      </c>
      <c r="F435" s="4">
        <f t="shared" si="211"/>
        <v>10041.56</v>
      </c>
      <c r="G435" s="4">
        <f t="shared" si="211"/>
        <v>5368.48</v>
      </c>
      <c r="H435" s="4">
        <f t="shared" si="211"/>
        <v>10636.35</v>
      </c>
      <c r="I435" s="4">
        <f t="shared" si="211"/>
        <v>4272.79</v>
      </c>
      <c r="J435" s="4">
        <f t="shared" si="211"/>
        <v>33758.639999999999</v>
      </c>
      <c r="K435" s="4">
        <f>SUM(K424:K434)</f>
        <v>316121.34000000003</v>
      </c>
    </row>
    <row r="436" spans="1:126" x14ac:dyDescent="0.25">
      <c r="A436" s="5"/>
      <c r="B436" s="5"/>
      <c r="C436" s="40"/>
      <c r="D436" s="5"/>
      <c r="E436" s="31"/>
      <c r="F436" s="31"/>
      <c r="G436" s="31"/>
      <c r="H436" s="31"/>
      <c r="I436" s="31"/>
      <c r="J436" s="31"/>
      <c r="K436" s="31"/>
    </row>
    <row r="437" spans="1:126" x14ac:dyDescent="0.25">
      <c r="A437" s="32" t="s">
        <v>513</v>
      </c>
      <c r="B437" s="32"/>
      <c r="C437" s="41"/>
      <c r="D437" s="32"/>
      <c r="E437" s="32"/>
      <c r="F437" s="32"/>
      <c r="G437" s="32"/>
      <c r="H437" s="32"/>
      <c r="I437" s="32"/>
      <c r="J437" s="32"/>
      <c r="K437" s="32"/>
    </row>
    <row r="438" spans="1:126" x14ac:dyDescent="0.25">
      <c r="A438" t="s">
        <v>157</v>
      </c>
      <c r="B438" t="s">
        <v>130</v>
      </c>
      <c r="C438" s="33" t="s">
        <v>523</v>
      </c>
      <c r="D438" t="s">
        <v>340</v>
      </c>
      <c r="E438" s="1">
        <v>76000</v>
      </c>
      <c r="F438" s="1">
        <f t="shared" ref="F438:F444" si="212">E438*0.0287</f>
        <v>2181.1999999999998</v>
      </c>
      <c r="G438" s="1">
        <v>6497.56</v>
      </c>
      <c r="H438" s="1">
        <f t="shared" ref="H438:H444" si="213">E438*0.0304</f>
        <v>2310.4</v>
      </c>
      <c r="I438" s="1">
        <v>277.5</v>
      </c>
      <c r="J438" s="1">
        <f t="shared" ref="J438:J439" si="214">F438+G438+H438+I438</f>
        <v>11266.66</v>
      </c>
      <c r="K438" s="1">
        <f t="shared" ref="K438:K439" si="215">E438-J438</f>
        <v>64733.34</v>
      </c>
    </row>
    <row r="439" spans="1:126" x14ac:dyDescent="0.25">
      <c r="A439" t="s">
        <v>158</v>
      </c>
      <c r="B439" t="s">
        <v>151</v>
      </c>
      <c r="C439" s="33" t="s">
        <v>522</v>
      </c>
      <c r="D439" t="s">
        <v>340</v>
      </c>
      <c r="E439" s="1">
        <v>41000</v>
      </c>
      <c r="F439" s="1">
        <f t="shared" si="212"/>
        <v>1176.7</v>
      </c>
      <c r="G439" s="1">
        <v>583.79</v>
      </c>
      <c r="H439" s="1">
        <f t="shared" si="213"/>
        <v>1246.4000000000001</v>
      </c>
      <c r="I439" s="1">
        <v>25</v>
      </c>
      <c r="J439" s="1">
        <f t="shared" si="214"/>
        <v>3031.89</v>
      </c>
      <c r="K439" s="1">
        <f t="shared" si="215"/>
        <v>37968.11</v>
      </c>
    </row>
    <row r="440" spans="1:126" x14ac:dyDescent="0.25">
      <c r="A440" t="s">
        <v>156</v>
      </c>
      <c r="B440" t="s">
        <v>16</v>
      </c>
      <c r="C440" s="33" t="s">
        <v>523</v>
      </c>
      <c r="D440" t="s">
        <v>337</v>
      </c>
      <c r="E440" s="1">
        <v>38500</v>
      </c>
      <c r="F440" s="1">
        <f t="shared" si="212"/>
        <v>1104.95</v>
      </c>
      <c r="G440" s="1">
        <v>230.95</v>
      </c>
      <c r="H440" s="1">
        <f t="shared" si="213"/>
        <v>1170.4000000000001</v>
      </c>
      <c r="I440" s="1">
        <v>377.5</v>
      </c>
      <c r="J440" s="1">
        <v>2883.8</v>
      </c>
      <c r="K440" s="1">
        <v>35616.199999999997</v>
      </c>
    </row>
    <row r="441" spans="1:126" x14ac:dyDescent="0.25">
      <c r="A441" t="s">
        <v>324</v>
      </c>
      <c r="B441" t="s">
        <v>137</v>
      </c>
      <c r="C441" s="33" t="s">
        <v>523</v>
      </c>
      <c r="D441" t="s">
        <v>340</v>
      </c>
      <c r="E441" s="1">
        <v>38000</v>
      </c>
      <c r="F441" s="1">
        <f t="shared" si="212"/>
        <v>1090.5999999999999</v>
      </c>
      <c r="G441" s="1">
        <v>160.38</v>
      </c>
      <c r="H441" s="1">
        <f t="shared" si="213"/>
        <v>1155.2</v>
      </c>
      <c r="I441" s="1">
        <v>2075</v>
      </c>
      <c r="J441" s="1">
        <v>4481.18</v>
      </c>
      <c r="K441" s="1">
        <v>33518.22</v>
      </c>
      <c r="L441"/>
      <c r="M441"/>
      <c r="N441"/>
      <c r="O441"/>
      <c r="P441"/>
      <c r="Q441"/>
      <c r="R441"/>
      <c r="S441"/>
      <c r="T441"/>
      <c r="U441"/>
      <c r="V441"/>
      <c r="W441"/>
      <c r="X441"/>
      <c r="Y441"/>
      <c r="Z441"/>
      <c r="AA441"/>
      <c r="AB441"/>
      <c r="AC441"/>
      <c r="AD441"/>
      <c r="AE441"/>
      <c r="AF441"/>
      <c r="AG441"/>
      <c r="AH441"/>
      <c r="AI441"/>
      <c r="AJ441"/>
      <c r="AK441"/>
      <c r="AL441"/>
      <c r="AM441"/>
      <c r="AN441"/>
      <c r="AO441"/>
      <c r="AP441"/>
      <c r="AQ441"/>
      <c r="AR441"/>
      <c r="AS441"/>
      <c r="AT441"/>
      <c r="AU441"/>
      <c r="AV441"/>
      <c r="AW441"/>
      <c r="AX441"/>
      <c r="AY441"/>
      <c r="AZ441"/>
      <c r="BA441"/>
      <c r="BB441"/>
      <c r="BC441"/>
      <c r="BD441"/>
      <c r="BE441"/>
      <c r="BF441"/>
      <c r="BG441"/>
      <c r="BH441"/>
      <c r="BI441"/>
      <c r="BJ441"/>
      <c r="BK441"/>
      <c r="BL441"/>
      <c r="BM441"/>
      <c r="BN441"/>
      <c r="BO441"/>
      <c r="BP441"/>
      <c r="BQ441"/>
      <c r="BR441"/>
      <c r="BS441"/>
      <c r="BT441"/>
      <c r="BU441"/>
      <c r="BV441"/>
      <c r="BW441"/>
      <c r="BX441"/>
      <c r="BY441"/>
      <c r="BZ441"/>
      <c r="CA441"/>
      <c r="CB441"/>
      <c r="CC441"/>
      <c r="CD441"/>
      <c r="CE441"/>
      <c r="CF441"/>
      <c r="CG441"/>
      <c r="CH441"/>
      <c r="CI441"/>
      <c r="CJ441"/>
      <c r="CK441"/>
      <c r="CL441"/>
      <c r="CM441"/>
      <c r="CN441"/>
      <c r="CO441"/>
      <c r="CP441"/>
      <c r="CQ441"/>
      <c r="CR441"/>
      <c r="CS441"/>
      <c r="CT441"/>
      <c r="CU441"/>
      <c r="CV441"/>
      <c r="CW441"/>
      <c r="CX441"/>
      <c r="CY441"/>
      <c r="CZ441"/>
      <c r="DA441"/>
      <c r="DB441"/>
      <c r="DC441"/>
      <c r="DD441"/>
      <c r="DE441"/>
      <c r="DF441"/>
      <c r="DG441"/>
      <c r="DH441"/>
      <c r="DI441"/>
      <c r="DJ441"/>
      <c r="DK441"/>
      <c r="DL441"/>
      <c r="DM441"/>
      <c r="DN441"/>
      <c r="DO441"/>
      <c r="DP441"/>
      <c r="DQ441"/>
      <c r="DR441"/>
      <c r="DS441"/>
      <c r="DT441"/>
      <c r="DU441"/>
      <c r="DV441"/>
    </row>
    <row r="442" spans="1:126" x14ac:dyDescent="0.25">
      <c r="A442" t="s">
        <v>302</v>
      </c>
      <c r="B442" t="s">
        <v>151</v>
      </c>
      <c r="C442" s="33" t="s">
        <v>522</v>
      </c>
      <c r="D442" t="s">
        <v>340</v>
      </c>
      <c r="E442" s="1">
        <v>38000</v>
      </c>
      <c r="F442" s="1">
        <f t="shared" si="212"/>
        <v>1090.5999999999999</v>
      </c>
      <c r="G442" s="1">
        <v>160.38</v>
      </c>
      <c r="H442" s="1">
        <f t="shared" si="213"/>
        <v>1155.2</v>
      </c>
      <c r="I442" s="1">
        <v>25</v>
      </c>
      <c r="J442" s="1">
        <v>2431.1799999999998</v>
      </c>
      <c r="K442" s="1">
        <v>35568.82</v>
      </c>
      <c r="L442"/>
      <c r="M442"/>
      <c r="N442"/>
      <c r="O442"/>
      <c r="P442"/>
      <c r="Q442"/>
      <c r="R442"/>
      <c r="S442"/>
      <c r="T442"/>
      <c r="U442"/>
      <c r="V442"/>
      <c r="W442"/>
      <c r="X442"/>
      <c r="Y442"/>
      <c r="Z442"/>
      <c r="AA442"/>
      <c r="AB442"/>
      <c r="AC442"/>
      <c r="AD442"/>
      <c r="AE442"/>
      <c r="AF442"/>
      <c r="AG442"/>
      <c r="AH442"/>
      <c r="AI442"/>
      <c r="AJ442"/>
      <c r="AK442"/>
      <c r="AL442"/>
      <c r="AM442"/>
      <c r="AN442"/>
      <c r="AO442"/>
      <c r="AP442"/>
      <c r="AQ442"/>
      <c r="AR442"/>
      <c r="AS442"/>
      <c r="AT442"/>
      <c r="AU442"/>
      <c r="AV442"/>
      <c r="AW442"/>
      <c r="AX442"/>
      <c r="AY442"/>
      <c r="AZ442"/>
      <c r="BA442"/>
      <c r="BB442"/>
      <c r="BC442"/>
      <c r="BD442"/>
      <c r="BE442"/>
      <c r="BF442"/>
      <c r="BG442"/>
      <c r="BH442"/>
      <c r="BI442"/>
      <c r="BJ442"/>
      <c r="BK442"/>
      <c r="BL442"/>
      <c r="BM442"/>
      <c r="BN442"/>
      <c r="BO442"/>
      <c r="BP442"/>
      <c r="BQ442"/>
      <c r="BR442"/>
      <c r="BS442"/>
      <c r="BT442"/>
      <c r="BU442"/>
      <c r="BV442"/>
      <c r="BW442"/>
      <c r="BX442"/>
      <c r="BY442"/>
      <c r="BZ442"/>
      <c r="CA442"/>
      <c r="CB442"/>
      <c r="CC442"/>
      <c r="CD442"/>
      <c r="CE442"/>
      <c r="CF442"/>
      <c r="CG442"/>
      <c r="CH442"/>
      <c r="CI442"/>
      <c r="CJ442"/>
      <c r="CK442"/>
      <c r="CL442"/>
      <c r="CM442"/>
      <c r="CN442"/>
      <c r="CO442"/>
      <c r="CP442"/>
      <c r="CQ442"/>
      <c r="CR442"/>
      <c r="CS442"/>
      <c r="CT442"/>
      <c r="CU442"/>
      <c r="CV442"/>
      <c r="CW442"/>
      <c r="CX442"/>
      <c r="CY442"/>
      <c r="CZ442"/>
      <c r="DA442"/>
      <c r="DB442"/>
      <c r="DC442"/>
      <c r="DD442"/>
      <c r="DE442"/>
      <c r="DF442"/>
      <c r="DG442"/>
      <c r="DH442"/>
      <c r="DI442"/>
      <c r="DJ442"/>
      <c r="DK442"/>
      <c r="DL442"/>
      <c r="DM442"/>
      <c r="DN442"/>
      <c r="DO442"/>
      <c r="DP442"/>
      <c r="DQ442"/>
      <c r="DR442"/>
      <c r="DS442"/>
      <c r="DT442"/>
      <c r="DU442"/>
      <c r="DV442"/>
    </row>
    <row r="443" spans="1:126" x14ac:dyDescent="0.25">
      <c r="A443" t="s">
        <v>154</v>
      </c>
      <c r="B443" t="s">
        <v>147</v>
      </c>
      <c r="C443" s="33" t="s">
        <v>523</v>
      </c>
      <c r="D443" t="s">
        <v>340</v>
      </c>
      <c r="E443" s="1">
        <v>38000</v>
      </c>
      <c r="F443" s="1">
        <f t="shared" si="212"/>
        <v>1090.5999999999999</v>
      </c>
      <c r="G443" s="1">
        <v>0</v>
      </c>
      <c r="H443" s="1">
        <f t="shared" si="213"/>
        <v>1155.2</v>
      </c>
      <c r="I443" s="1">
        <v>1385.12</v>
      </c>
      <c r="J443" s="1">
        <v>3630.92</v>
      </c>
      <c r="K443" s="1">
        <v>34369.08</v>
      </c>
    </row>
    <row r="444" spans="1:126" x14ac:dyDescent="0.25">
      <c r="A444" t="s">
        <v>161</v>
      </c>
      <c r="B444" t="s">
        <v>147</v>
      </c>
      <c r="C444" s="33" t="s">
        <v>522</v>
      </c>
      <c r="D444" t="s">
        <v>337</v>
      </c>
      <c r="E444" s="1">
        <v>25000</v>
      </c>
      <c r="F444" s="1">
        <f t="shared" si="212"/>
        <v>717.5</v>
      </c>
      <c r="G444" s="1">
        <v>0</v>
      </c>
      <c r="H444" s="1">
        <f t="shared" si="213"/>
        <v>760</v>
      </c>
      <c r="I444" s="1">
        <v>287</v>
      </c>
      <c r="J444" s="1">
        <v>1764.5</v>
      </c>
      <c r="K444" s="1">
        <v>23235.5</v>
      </c>
    </row>
    <row r="445" spans="1:126" s="2" customFormat="1" x14ac:dyDescent="0.25">
      <c r="A445" t="s">
        <v>153</v>
      </c>
      <c r="B445" t="s">
        <v>65</v>
      </c>
      <c r="C445" s="33" t="s">
        <v>522</v>
      </c>
      <c r="D445" t="s">
        <v>337</v>
      </c>
      <c r="E445" s="1">
        <v>31500</v>
      </c>
      <c r="F445" s="1">
        <f t="shared" ref="F445:F449" si="216">E445*0.0287</f>
        <v>904.05</v>
      </c>
      <c r="G445" s="1">
        <v>0</v>
      </c>
      <c r="H445" s="1">
        <f t="shared" ref="H445:H449" si="217">E445*0.0304</f>
        <v>957.6</v>
      </c>
      <c r="I445" s="1">
        <v>377.5</v>
      </c>
      <c r="J445" s="1">
        <f t="shared" ref="J445" si="218">F445+G445+H445+I445</f>
        <v>2239.15</v>
      </c>
      <c r="K445" s="1">
        <f t="shared" ref="K445:K447" si="219">E445-J445</f>
        <v>29260.85</v>
      </c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6"/>
      <c r="Y445" s="6"/>
      <c r="Z445" s="6"/>
      <c r="AA445" s="6"/>
      <c r="AB445" s="6"/>
      <c r="AC445" s="6"/>
      <c r="AD445" s="6"/>
      <c r="AE445" s="6"/>
      <c r="AF445" s="6"/>
      <c r="AG445" s="6"/>
      <c r="AH445" s="6"/>
      <c r="AI445" s="6"/>
      <c r="AJ445" s="6"/>
      <c r="AK445" s="6"/>
      <c r="AL445" s="6"/>
      <c r="AM445" s="6"/>
      <c r="AN445" s="6"/>
      <c r="AO445" s="6"/>
      <c r="AP445" s="6"/>
      <c r="AQ445" s="6"/>
      <c r="AR445" s="6"/>
      <c r="AS445" s="6"/>
      <c r="AT445" s="6"/>
      <c r="AU445" s="6"/>
      <c r="AV445" s="6"/>
      <c r="AW445" s="6"/>
      <c r="AX445" s="6"/>
      <c r="AY445" s="6"/>
      <c r="AZ445" s="6"/>
      <c r="BA445" s="6"/>
      <c r="BB445" s="6"/>
      <c r="BC445" s="6"/>
      <c r="BD445" s="6"/>
      <c r="BE445" s="6"/>
      <c r="BF445" s="6"/>
      <c r="BG445" s="6"/>
      <c r="BH445" s="6"/>
      <c r="BI445" s="6"/>
      <c r="BJ445" s="6"/>
      <c r="BK445" s="6"/>
      <c r="BL445" s="6"/>
      <c r="BM445" s="6"/>
      <c r="BN445" s="6"/>
      <c r="BO445" s="6"/>
      <c r="BP445" s="6"/>
      <c r="BQ445" s="6"/>
      <c r="BR445" s="6"/>
      <c r="BS445" s="6"/>
      <c r="BT445" s="6"/>
      <c r="BU445" s="6"/>
      <c r="BV445" s="6"/>
      <c r="BW445" s="6"/>
      <c r="BX445" s="6"/>
      <c r="BY445" s="6"/>
      <c r="BZ445" s="6"/>
      <c r="CA445" s="6"/>
      <c r="CB445" s="6"/>
      <c r="CC445" s="6"/>
      <c r="CD445" s="6"/>
      <c r="CE445" s="6"/>
      <c r="CF445" s="6"/>
      <c r="CG445" s="6"/>
      <c r="CH445" s="6"/>
      <c r="CI445" s="6"/>
      <c r="CJ445" s="6"/>
      <c r="CK445" s="6"/>
      <c r="CL445" s="6"/>
      <c r="CM445" s="6"/>
      <c r="CN445" s="6"/>
      <c r="CO445" s="6"/>
      <c r="CP445" s="6"/>
      <c r="CQ445" s="6"/>
      <c r="CR445" s="6"/>
      <c r="CS445" s="6"/>
      <c r="CT445" s="6"/>
      <c r="CU445" s="6"/>
      <c r="CV445" s="6"/>
      <c r="CW445" s="6"/>
      <c r="CX445" s="6"/>
      <c r="CY445" s="6"/>
      <c r="CZ445" s="6"/>
      <c r="DA445" s="6"/>
      <c r="DB445" s="6"/>
      <c r="DC445" s="6"/>
      <c r="DD445" s="6"/>
      <c r="DE445" s="6"/>
      <c r="DF445" s="6"/>
      <c r="DG445" s="6"/>
      <c r="DH445" s="6"/>
      <c r="DI445" s="6"/>
      <c r="DJ445" s="6"/>
      <c r="DK445" s="6"/>
      <c r="DL445" s="6"/>
      <c r="DM445" s="6"/>
      <c r="DN445" s="6"/>
      <c r="DO445" s="6"/>
      <c r="DP445" s="6"/>
      <c r="DQ445" s="6"/>
      <c r="DR445" s="6"/>
      <c r="DS445" s="6"/>
      <c r="DT445" s="6"/>
      <c r="DU445" s="6"/>
      <c r="DV445" s="6"/>
    </row>
    <row r="446" spans="1:126" x14ac:dyDescent="0.25">
      <c r="A446" t="s">
        <v>385</v>
      </c>
      <c r="B446" t="s">
        <v>174</v>
      </c>
      <c r="C446" s="33" t="s">
        <v>522</v>
      </c>
      <c r="D446" s="11" t="s">
        <v>340</v>
      </c>
      <c r="E446" s="1">
        <v>26000</v>
      </c>
      <c r="F446" s="1">
        <f t="shared" si="216"/>
        <v>746.2</v>
      </c>
      <c r="G446" s="1">
        <v>0</v>
      </c>
      <c r="H446" s="1">
        <f t="shared" si="217"/>
        <v>790.4</v>
      </c>
      <c r="I446" s="1">
        <v>25</v>
      </c>
      <c r="J446" s="1">
        <v>1561.6</v>
      </c>
      <c r="K446" s="1">
        <v>24438.400000000001</v>
      </c>
      <c r="L446"/>
      <c r="M446"/>
      <c r="N446"/>
      <c r="O446"/>
      <c r="P446"/>
      <c r="Q446"/>
      <c r="R446"/>
      <c r="S446"/>
      <c r="T446"/>
      <c r="U446"/>
      <c r="V446"/>
      <c r="W446"/>
      <c r="X446"/>
      <c r="Y446"/>
      <c r="Z446"/>
      <c r="AA446"/>
      <c r="AB446"/>
      <c r="AC446"/>
      <c r="AD446"/>
      <c r="AE446"/>
      <c r="AF446"/>
      <c r="AG446"/>
      <c r="AH446"/>
      <c r="AI446"/>
      <c r="AJ446"/>
      <c r="AK446"/>
      <c r="AL446"/>
      <c r="AM446"/>
      <c r="AN446"/>
      <c r="AO446"/>
      <c r="AP446"/>
      <c r="AQ446"/>
      <c r="AR446"/>
      <c r="AS446"/>
      <c r="AT446"/>
      <c r="AU446"/>
      <c r="AV446"/>
      <c r="AW446"/>
      <c r="AX446"/>
      <c r="AY446"/>
      <c r="AZ446"/>
      <c r="BA446"/>
      <c r="BB446"/>
      <c r="BC446"/>
      <c r="BD446"/>
      <c r="BE446"/>
      <c r="BF446"/>
      <c r="BG446"/>
      <c r="BH446"/>
      <c r="BI446"/>
      <c r="BJ446"/>
      <c r="BK446"/>
      <c r="BL446"/>
      <c r="BM446"/>
      <c r="BN446"/>
      <c r="BO446"/>
      <c r="BP446"/>
      <c r="BQ446"/>
      <c r="BR446"/>
      <c r="BS446"/>
      <c r="BT446"/>
      <c r="BU446"/>
      <c r="BV446"/>
      <c r="BW446"/>
      <c r="BX446"/>
      <c r="BY446"/>
      <c r="BZ446"/>
      <c r="CA446"/>
      <c r="CB446"/>
      <c r="CC446"/>
      <c r="CD446"/>
      <c r="CE446"/>
      <c r="CF446"/>
      <c r="CG446"/>
      <c r="CH446"/>
      <c r="CI446"/>
      <c r="CJ446"/>
      <c r="CK446"/>
      <c r="CL446"/>
      <c r="CM446"/>
      <c r="CN446"/>
      <c r="CO446"/>
      <c r="CP446"/>
      <c r="CQ446"/>
      <c r="CR446"/>
      <c r="CS446"/>
      <c r="CT446"/>
      <c r="CU446"/>
      <c r="CV446"/>
      <c r="CW446"/>
      <c r="CX446"/>
      <c r="CY446"/>
      <c r="CZ446"/>
      <c r="DA446"/>
      <c r="DB446"/>
      <c r="DC446"/>
      <c r="DD446"/>
      <c r="DE446"/>
      <c r="DF446"/>
      <c r="DG446"/>
      <c r="DH446"/>
      <c r="DI446"/>
      <c r="DJ446"/>
      <c r="DK446"/>
      <c r="DL446"/>
      <c r="DM446"/>
      <c r="DN446"/>
      <c r="DO446"/>
      <c r="DP446"/>
      <c r="DQ446"/>
      <c r="DR446"/>
      <c r="DS446"/>
      <c r="DT446"/>
      <c r="DU446"/>
      <c r="DV446"/>
    </row>
    <row r="447" spans="1:126" x14ac:dyDescent="0.25">
      <c r="A447" t="s">
        <v>379</v>
      </c>
      <c r="B447" t="s">
        <v>174</v>
      </c>
      <c r="C447" s="33" t="s">
        <v>522</v>
      </c>
      <c r="D447" t="s">
        <v>340</v>
      </c>
      <c r="E447" s="1">
        <v>26000</v>
      </c>
      <c r="F447" s="1">
        <f t="shared" si="216"/>
        <v>746.2</v>
      </c>
      <c r="G447" s="1">
        <v>0</v>
      </c>
      <c r="H447" s="1">
        <f t="shared" si="217"/>
        <v>790.4</v>
      </c>
      <c r="I447" s="1">
        <v>287</v>
      </c>
      <c r="J447" s="1">
        <v>1823.6</v>
      </c>
      <c r="K447" s="1">
        <f t="shared" si="219"/>
        <v>24176.400000000001</v>
      </c>
      <c r="L447"/>
      <c r="M447"/>
      <c r="N447"/>
      <c r="O447"/>
      <c r="P447"/>
      <c r="Q447"/>
      <c r="R447"/>
      <c r="S447"/>
      <c r="T447"/>
      <c r="U447"/>
      <c r="V447"/>
      <c r="W447"/>
      <c r="X447"/>
      <c r="Y447"/>
      <c r="Z447"/>
      <c r="AA447"/>
      <c r="AB447"/>
      <c r="AC447"/>
      <c r="AD447"/>
      <c r="AE447"/>
      <c r="AF447"/>
      <c r="AG447"/>
      <c r="AH447"/>
      <c r="AI447"/>
      <c r="AJ447"/>
      <c r="AK447"/>
      <c r="AL447"/>
      <c r="AM447"/>
      <c r="AN447"/>
      <c r="AO447"/>
      <c r="AP447"/>
      <c r="AQ447"/>
      <c r="AR447"/>
      <c r="AS447"/>
      <c r="AT447"/>
      <c r="AU447"/>
      <c r="AV447"/>
      <c r="AW447"/>
      <c r="AX447"/>
      <c r="AY447"/>
      <c r="AZ447"/>
      <c r="BA447"/>
      <c r="BB447"/>
      <c r="BC447"/>
      <c r="BD447"/>
      <c r="BE447"/>
      <c r="BF447"/>
      <c r="BG447"/>
      <c r="BH447"/>
      <c r="BI447"/>
      <c r="BJ447"/>
      <c r="BK447"/>
      <c r="BL447"/>
      <c r="BM447"/>
      <c r="BN447"/>
      <c r="BO447"/>
      <c r="BP447"/>
      <c r="BQ447"/>
      <c r="BR447"/>
      <c r="BS447"/>
      <c r="BT447"/>
      <c r="BU447"/>
      <c r="BV447"/>
      <c r="BW447"/>
      <c r="BX447"/>
      <c r="BY447"/>
      <c r="BZ447"/>
      <c r="CA447"/>
      <c r="CB447"/>
      <c r="CC447"/>
      <c r="CD447"/>
      <c r="CE447"/>
      <c r="CF447"/>
      <c r="CG447"/>
      <c r="CH447"/>
      <c r="CI447"/>
      <c r="CJ447"/>
      <c r="CK447"/>
      <c r="CL447"/>
      <c r="CM447"/>
      <c r="CN447"/>
      <c r="CO447"/>
      <c r="CP447"/>
      <c r="CQ447"/>
      <c r="CR447"/>
      <c r="CS447"/>
      <c r="CT447"/>
      <c r="CU447"/>
      <c r="CV447"/>
      <c r="CW447"/>
      <c r="CX447"/>
      <c r="CY447"/>
      <c r="CZ447"/>
      <c r="DA447"/>
      <c r="DB447"/>
      <c r="DC447"/>
      <c r="DD447"/>
      <c r="DE447"/>
      <c r="DF447"/>
      <c r="DG447"/>
      <c r="DH447"/>
      <c r="DI447"/>
      <c r="DJ447"/>
      <c r="DK447"/>
      <c r="DL447"/>
      <c r="DM447"/>
      <c r="DN447"/>
      <c r="DO447"/>
      <c r="DP447"/>
      <c r="DQ447"/>
      <c r="DR447"/>
      <c r="DS447"/>
      <c r="DT447"/>
      <c r="DU447"/>
      <c r="DV447"/>
    </row>
    <row r="448" spans="1:126" x14ac:dyDescent="0.25">
      <c r="A448" t="s">
        <v>384</v>
      </c>
      <c r="B448" t="s">
        <v>24</v>
      </c>
      <c r="C448" s="33" t="s">
        <v>522</v>
      </c>
      <c r="D448" s="11" t="s">
        <v>340</v>
      </c>
      <c r="E448" s="1">
        <v>26000</v>
      </c>
      <c r="F448" s="1">
        <f t="shared" si="216"/>
        <v>746.2</v>
      </c>
      <c r="G448" s="1">
        <v>0</v>
      </c>
      <c r="H448" s="1">
        <f t="shared" si="217"/>
        <v>790.4</v>
      </c>
      <c r="I448" s="1">
        <v>307</v>
      </c>
      <c r="J448" s="1">
        <v>1843.6</v>
      </c>
      <c r="K448" s="1">
        <v>24156.400000000001</v>
      </c>
      <c r="L448"/>
      <c r="M448"/>
      <c r="N448"/>
      <c r="O448"/>
      <c r="P448"/>
      <c r="Q448"/>
      <c r="R448"/>
      <c r="S448"/>
      <c r="T448"/>
      <c r="U448"/>
      <c r="V448"/>
      <c r="W448"/>
      <c r="X448"/>
      <c r="Y448"/>
      <c r="Z448"/>
      <c r="AA448"/>
      <c r="AB448"/>
      <c r="AC448"/>
      <c r="AD448"/>
      <c r="AE448"/>
      <c r="AF448"/>
      <c r="AG448"/>
      <c r="AH448"/>
      <c r="AI448"/>
      <c r="AJ448"/>
      <c r="AK448"/>
      <c r="AL448"/>
      <c r="AM448"/>
      <c r="AN448"/>
      <c r="AO448"/>
      <c r="AP448"/>
      <c r="AQ448"/>
      <c r="AR448"/>
      <c r="AS448"/>
      <c r="AT448"/>
      <c r="AU448"/>
      <c r="AV448"/>
      <c r="AW448"/>
      <c r="AX448"/>
      <c r="AY448"/>
      <c r="AZ448"/>
      <c r="BA448"/>
      <c r="BB448"/>
      <c r="BC448"/>
      <c r="BD448"/>
      <c r="BE448"/>
      <c r="BF448"/>
      <c r="BG448"/>
      <c r="BH448"/>
      <c r="BI448"/>
      <c r="BJ448"/>
      <c r="BK448"/>
      <c r="BL448"/>
      <c r="BM448"/>
      <c r="BN448"/>
      <c r="BO448"/>
      <c r="BP448"/>
      <c r="BQ448"/>
      <c r="BR448"/>
      <c r="BS448"/>
      <c r="BT448"/>
      <c r="BU448"/>
      <c r="BV448"/>
      <c r="BW448"/>
      <c r="BX448"/>
      <c r="BY448"/>
      <c r="BZ448"/>
      <c r="CA448"/>
      <c r="CB448"/>
      <c r="CC448"/>
      <c r="CD448"/>
      <c r="CE448"/>
      <c r="CF448"/>
      <c r="CG448"/>
      <c r="CH448"/>
      <c r="CI448"/>
      <c r="CJ448"/>
      <c r="CK448"/>
      <c r="CL448"/>
      <c r="CM448"/>
      <c r="CN448"/>
      <c r="CO448"/>
      <c r="CP448"/>
      <c r="CQ448"/>
      <c r="CR448"/>
      <c r="CS448"/>
      <c r="CT448"/>
      <c r="CU448"/>
      <c r="CV448"/>
      <c r="CW448"/>
      <c r="CX448"/>
      <c r="CY448"/>
      <c r="CZ448"/>
      <c r="DA448"/>
      <c r="DB448"/>
      <c r="DC448"/>
      <c r="DD448"/>
      <c r="DE448"/>
      <c r="DF448"/>
      <c r="DG448"/>
      <c r="DH448"/>
      <c r="DI448"/>
      <c r="DJ448"/>
      <c r="DK448"/>
      <c r="DL448"/>
      <c r="DM448"/>
      <c r="DN448"/>
      <c r="DO448"/>
      <c r="DP448"/>
      <c r="DQ448"/>
      <c r="DR448"/>
      <c r="DS448"/>
      <c r="DT448"/>
      <c r="DU448"/>
      <c r="DV448"/>
    </row>
    <row r="449" spans="1:126" x14ac:dyDescent="0.25">
      <c r="A449" t="s">
        <v>380</v>
      </c>
      <c r="B449" t="s">
        <v>377</v>
      </c>
      <c r="C449" s="33" t="s">
        <v>523</v>
      </c>
      <c r="D449" t="s">
        <v>340</v>
      </c>
      <c r="E449" s="1">
        <v>33000</v>
      </c>
      <c r="F449" s="1">
        <f t="shared" si="216"/>
        <v>947.1</v>
      </c>
      <c r="G449" s="1">
        <v>0</v>
      </c>
      <c r="H449" s="1">
        <f t="shared" si="217"/>
        <v>1003.2</v>
      </c>
      <c r="I449" s="1">
        <v>375.8</v>
      </c>
      <c r="J449" s="1">
        <v>2326.1</v>
      </c>
      <c r="K449" s="1">
        <v>30673.9</v>
      </c>
      <c r="L449"/>
      <c r="M449"/>
      <c r="N449"/>
      <c r="O449"/>
      <c r="P449"/>
      <c r="Q449"/>
      <c r="R449"/>
      <c r="S449"/>
      <c r="T449"/>
      <c r="U449"/>
      <c r="V449"/>
      <c r="W449"/>
      <c r="X449"/>
      <c r="Y449"/>
      <c r="Z449"/>
      <c r="AA449"/>
      <c r="AB449"/>
      <c r="AC449"/>
      <c r="AD449"/>
      <c r="AE449"/>
      <c r="AF449"/>
      <c r="AG449"/>
      <c r="AH449"/>
      <c r="AI449"/>
      <c r="AJ449"/>
      <c r="AK449"/>
      <c r="AL449"/>
      <c r="AM449"/>
      <c r="AN449"/>
      <c r="AO449"/>
      <c r="AP449"/>
      <c r="AQ449"/>
      <c r="AR449"/>
      <c r="AS449"/>
      <c r="AT449"/>
      <c r="AU449"/>
      <c r="AV449"/>
      <c r="AW449"/>
      <c r="AX449"/>
      <c r="AY449"/>
      <c r="AZ449"/>
      <c r="BA449"/>
      <c r="BB449"/>
      <c r="BC449"/>
      <c r="BD449"/>
      <c r="BE449"/>
      <c r="BF449"/>
      <c r="BG449"/>
      <c r="BH449"/>
      <c r="BI449"/>
      <c r="BJ449"/>
      <c r="BK449"/>
      <c r="BL449"/>
      <c r="BM449"/>
      <c r="BN449"/>
      <c r="BO449"/>
      <c r="BP449"/>
      <c r="BQ449"/>
      <c r="BR449"/>
      <c r="BS449"/>
      <c r="BT449"/>
      <c r="BU449"/>
      <c r="BV449"/>
      <c r="BW449"/>
      <c r="BX449"/>
      <c r="BY449"/>
      <c r="BZ449"/>
      <c r="CA449"/>
      <c r="CB449"/>
      <c r="CC449"/>
      <c r="CD449"/>
      <c r="CE449"/>
      <c r="CF449"/>
      <c r="CG449"/>
      <c r="CH449"/>
      <c r="CI449"/>
      <c r="CJ449"/>
      <c r="CK449"/>
      <c r="CL449"/>
      <c r="CM449"/>
      <c r="CN449"/>
      <c r="CO449"/>
      <c r="CP449"/>
      <c r="CQ449"/>
      <c r="CR449"/>
      <c r="CS449"/>
      <c r="CT449"/>
      <c r="CU449"/>
      <c r="CV449"/>
      <c r="CW449"/>
      <c r="CX449"/>
      <c r="CY449"/>
      <c r="CZ449"/>
      <c r="DA449"/>
      <c r="DB449"/>
      <c r="DC449"/>
      <c r="DD449"/>
      <c r="DE449"/>
      <c r="DF449"/>
      <c r="DG449"/>
      <c r="DH449"/>
      <c r="DI449"/>
      <c r="DJ449"/>
      <c r="DK449"/>
      <c r="DL449"/>
      <c r="DM449"/>
      <c r="DN449"/>
      <c r="DO449"/>
      <c r="DP449"/>
      <c r="DQ449"/>
      <c r="DR449"/>
      <c r="DS449"/>
      <c r="DT449"/>
      <c r="DU449"/>
      <c r="DV449"/>
    </row>
    <row r="450" spans="1:126" x14ac:dyDescent="0.25">
      <c r="A450" s="3" t="s">
        <v>13</v>
      </c>
      <c r="B450" s="3">
        <v>12</v>
      </c>
      <c r="C450" s="35"/>
      <c r="D450" s="3"/>
      <c r="E450" s="4">
        <f>SUM(E438:E449)</f>
        <v>437000</v>
      </c>
      <c r="F450" s="4">
        <f t="shared" ref="F450:K450" si="220">SUM(F438:F449)</f>
        <v>12541.9</v>
      </c>
      <c r="G450" s="4">
        <f t="shared" si="220"/>
        <v>7633.06</v>
      </c>
      <c r="H450" s="4">
        <f t="shared" si="220"/>
        <v>13284.8</v>
      </c>
      <c r="I450" s="4">
        <f t="shared" si="220"/>
        <v>5824.42</v>
      </c>
      <c r="J450" s="4">
        <f t="shared" si="220"/>
        <v>39284.18</v>
      </c>
      <c r="K450" s="4">
        <f t="shared" si="220"/>
        <v>397715.22</v>
      </c>
    </row>
    <row r="452" spans="1:126" x14ac:dyDescent="0.25">
      <c r="A452" s="2" t="s">
        <v>514</v>
      </c>
    </row>
    <row r="453" spans="1:126" x14ac:dyDescent="0.25">
      <c r="A453" t="s">
        <v>167</v>
      </c>
      <c r="B453" t="s">
        <v>18</v>
      </c>
      <c r="C453" s="33" t="s">
        <v>523</v>
      </c>
      <c r="D453" t="s">
        <v>337</v>
      </c>
      <c r="E453" s="1">
        <v>110000</v>
      </c>
      <c r="F453" s="1">
        <f>E453*0.0287</f>
        <v>3157</v>
      </c>
      <c r="G453" s="1">
        <v>14457.62</v>
      </c>
      <c r="H453" s="1">
        <f>E453*0.0304</f>
        <v>3344</v>
      </c>
      <c r="I453" s="1">
        <v>165</v>
      </c>
      <c r="J453" s="1">
        <f>F453+G453+H453+I453</f>
        <v>21123.62</v>
      </c>
      <c r="K453" s="1">
        <f>E453-J453</f>
        <v>88876.38</v>
      </c>
    </row>
    <row r="454" spans="1:126" x14ac:dyDescent="0.25">
      <c r="A454" s="3" t="s">
        <v>13</v>
      </c>
      <c r="B454" s="3">
        <v>1</v>
      </c>
      <c r="C454" s="35"/>
      <c r="D454" s="3"/>
      <c r="E454" s="4">
        <f>SUM(E453:E453)</f>
        <v>110000</v>
      </c>
      <c r="F454" s="4">
        <f>SUM(F453:F453)</f>
        <v>3157</v>
      </c>
      <c r="G454" s="4">
        <f>SUM(G453:G453)</f>
        <v>14457.62</v>
      </c>
      <c r="H454" s="4">
        <f>SUM(H453:H453)</f>
        <v>3344</v>
      </c>
      <c r="I454" s="4">
        <f>SUM(I453:I453)</f>
        <v>165</v>
      </c>
      <c r="J454" s="4">
        <f>SUM(J453:J453)</f>
        <v>21123.62</v>
      </c>
      <c r="K454" s="4">
        <f>SUM(K453:K453)</f>
        <v>88876.38</v>
      </c>
    </row>
    <row r="456" spans="1:126" s="2" customFormat="1" x14ac:dyDescent="0.25">
      <c r="A456" s="10" t="s">
        <v>515</v>
      </c>
      <c r="B456" s="10"/>
      <c r="C456" s="37"/>
      <c r="D456" s="12"/>
      <c r="E456" s="10"/>
      <c r="F456" s="10"/>
      <c r="G456" s="10"/>
      <c r="H456" s="10"/>
      <c r="I456" s="10"/>
      <c r="J456" s="10"/>
      <c r="K456" s="10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  <c r="X456" s="6"/>
      <c r="Y456" s="6"/>
      <c r="Z456" s="6"/>
      <c r="AA456" s="6"/>
      <c r="AB456" s="6"/>
      <c r="AC456" s="6"/>
      <c r="AD456" s="6"/>
      <c r="AE456" s="6"/>
      <c r="AF456" s="6"/>
      <c r="AG456" s="6"/>
      <c r="AH456" s="6"/>
      <c r="AI456" s="6"/>
      <c r="AJ456" s="6"/>
      <c r="AK456" s="6"/>
      <c r="AL456" s="6"/>
      <c r="AM456" s="6"/>
      <c r="AN456" s="6"/>
      <c r="AO456" s="6"/>
      <c r="AP456" s="6"/>
      <c r="AQ456" s="6"/>
      <c r="AR456" s="6"/>
      <c r="AS456" s="6"/>
      <c r="AT456" s="6"/>
      <c r="AU456" s="6"/>
      <c r="AV456" s="6"/>
      <c r="AW456" s="6"/>
      <c r="AX456" s="6"/>
      <c r="AY456" s="6"/>
      <c r="AZ456" s="6"/>
      <c r="BA456" s="6"/>
      <c r="BB456" s="6"/>
      <c r="BC456" s="6"/>
      <c r="BD456" s="6"/>
      <c r="BE456" s="6"/>
      <c r="BF456" s="6"/>
      <c r="BG456" s="6"/>
      <c r="BH456" s="6"/>
      <c r="BI456" s="6"/>
      <c r="BJ456" s="6"/>
      <c r="BK456" s="6"/>
      <c r="BL456" s="6"/>
      <c r="BM456" s="6"/>
      <c r="BN456" s="6"/>
      <c r="BO456" s="6"/>
      <c r="BP456" s="6"/>
      <c r="BQ456" s="6"/>
      <c r="BR456" s="6"/>
      <c r="BS456" s="6"/>
      <c r="BT456" s="6"/>
      <c r="BU456" s="6"/>
      <c r="BV456" s="6"/>
      <c r="BW456" s="6"/>
      <c r="BX456" s="6"/>
      <c r="BY456" s="6"/>
      <c r="BZ456" s="6"/>
      <c r="CA456" s="6"/>
      <c r="CB456" s="6"/>
      <c r="CC456" s="6"/>
      <c r="CD456" s="6"/>
      <c r="CE456" s="6"/>
      <c r="CF456" s="6"/>
      <c r="CG456" s="6"/>
      <c r="CH456" s="6"/>
      <c r="CI456" s="6"/>
      <c r="CJ456" s="6"/>
      <c r="CK456" s="6"/>
      <c r="CL456" s="6"/>
      <c r="CM456" s="6"/>
      <c r="CN456" s="6"/>
      <c r="CO456" s="6"/>
      <c r="CP456" s="6"/>
      <c r="CQ456" s="6"/>
      <c r="CR456" s="6"/>
      <c r="CS456" s="6"/>
      <c r="CT456" s="6"/>
      <c r="CU456" s="6"/>
      <c r="CV456" s="6"/>
      <c r="CW456" s="6"/>
      <c r="CX456" s="6"/>
      <c r="CY456" s="6"/>
      <c r="CZ456" s="6"/>
      <c r="DA456" s="6"/>
      <c r="DB456" s="6"/>
      <c r="DC456" s="6"/>
      <c r="DD456" s="6"/>
      <c r="DE456" s="6"/>
      <c r="DF456" s="6"/>
      <c r="DG456" s="6"/>
      <c r="DH456" s="6"/>
      <c r="DI456" s="6"/>
      <c r="DJ456" s="6"/>
      <c r="DK456" s="6"/>
      <c r="DL456" s="6"/>
      <c r="DM456" s="6"/>
      <c r="DN456" s="6"/>
      <c r="DO456" s="6"/>
      <c r="DP456" s="6"/>
      <c r="DQ456" s="6"/>
      <c r="DR456" s="6"/>
      <c r="DS456" s="6"/>
      <c r="DT456" s="6"/>
      <c r="DU456" s="6"/>
      <c r="DV456" s="6"/>
    </row>
    <row r="457" spans="1:126" x14ac:dyDescent="0.25">
      <c r="A457" t="s">
        <v>273</v>
      </c>
      <c r="B457" t="s">
        <v>130</v>
      </c>
      <c r="C457" s="33" t="s">
        <v>523</v>
      </c>
      <c r="D457" t="s">
        <v>340</v>
      </c>
      <c r="E457" s="1">
        <v>100000</v>
      </c>
      <c r="F457" s="1">
        <f>E457*0.0287</f>
        <v>2870</v>
      </c>
      <c r="G457" s="1">
        <v>12105.37</v>
      </c>
      <c r="H457" s="1">
        <f>E457*0.0304</f>
        <v>3040</v>
      </c>
      <c r="I457" s="1">
        <v>187</v>
      </c>
      <c r="J457" s="1">
        <f>F457+G457+H457+I457</f>
        <v>18202.37</v>
      </c>
      <c r="K457" s="1">
        <f>E457-J457</f>
        <v>81797.63</v>
      </c>
    </row>
    <row r="458" spans="1:126" x14ac:dyDescent="0.25">
      <c r="A458" t="s">
        <v>169</v>
      </c>
      <c r="B458" t="s">
        <v>307</v>
      </c>
      <c r="C458" s="33" t="s">
        <v>522</v>
      </c>
      <c r="D458" t="s">
        <v>337</v>
      </c>
      <c r="E458" s="1">
        <v>38000</v>
      </c>
      <c r="F458" s="1">
        <f>E458*0.0287</f>
        <v>1090.5999999999999</v>
      </c>
      <c r="G458" s="1">
        <v>0</v>
      </c>
      <c r="H458" s="1">
        <f>E458*0.0304</f>
        <v>1155.2</v>
      </c>
      <c r="I458" s="1">
        <v>327</v>
      </c>
      <c r="J458" s="1">
        <v>2733.18</v>
      </c>
      <c r="K458" s="1">
        <v>35266.82</v>
      </c>
    </row>
    <row r="459" spans="1:126" x14ac:dyDescent="0.25">
      <c r="A459" t="s">
        <v>350</v>
      </c>
      <c r="B459" t="s">
        <v>65</v>
      </c>
      <c r="C459" s="33" t="s">
        <v>523</v>
      </c>
      <c r="D459" t="s">
        <v>340</v>
      </c>
      <c r="E459" s="1">
        <v>25333.33</v>
      </c>
      <c r="F459" s="1">
        <f t="shared" ref="F459" si="221">E459*0.0287</f>
        <v>727.07</v>
      </c>
      <c r="G459" s="1">
        <v>0</v>
      </c>
      <c r="H459" s="1">
        <f t="shared" ref="H459" si="222">E459*0.0304</f>
        <v>770.13</v>
      </c>
      <c r="I459" s="1">
        <v>187</v>
      </c>
      <c r="J459" s="1">
        <v>1684.2</v>
      </c>
      <c r="K459" s="1">
        <v>23649.13</v>
      </c>
      <c r="L459"/>
      <c r="M459"/>
      <c r="N459"/>
      <c r="O459"/>
      <c r="P459"/>
      <c r="Q459"/>
      <c r="R459"/>
      <c r="S459"/>
      <c r="T459"/>
      <c r="U459"/>
      <c r="V459"/>
      <c r="W459"/>
      <c r="X459"/>
      <c r="Y459"/>
      <c r="Z459"/>
      <c r="AA459"/>
      <c r="AB459"/>
      <c r="AC459"/>
      <c r="AD459"/>
      <c r="AE459"/>
      <c r="AF459"/>
      <c r="AG459"/>
      <c r="AH459"/>
      <c r="AI459"/>
      <c r="AJ459"/>
      <c r="AK459"/>
      <c r="AL459"/>
      <c r="AM459"/>
      <c r="AN459"/>
      <c r="AO459"/>
      <c r="AP459"/>
      <c r="AQ459"/>
      <c r="AR459"/>
      <c r="AS459"/>
      <c r="AT459"/>
      <c r="AU459"/>
      <c r="AV459"/>
      <c r="AW459"/>
      <c r="AX459"/>
      <c r="AY459"/>
      <c r="AZ459"/>
      <c r="BA459"/>
      <c r="BB459"/>
      <c r="BC459"/>
      <c r="BD459"/>
      <c r="BE459"/>
      <c r="BF459"/>
      <c r="BG459"/>
      <c r="BH459"/>
      <c r="BI459"/>
      <c r="BJ459"/>
      <c r="BK459"/>
      <c r="BL459"/>
      <c r="BM459"/>
      <c r="BN459"/>
      <c r="BO459"/>
      <c r="BP459"/>
      <c r="BQ459"/>
      <c r="BR459"/>
      <c r="BS459"/>
      <c r="BT459"/>
      <c r="BU459"/>
      <c r="BV459"/>
      <c r="BW459"/>
      <c r="BX459"/>
      <c r="BY459"/>
      <c r="BZ459"/>
      <c r="CA459"/>
      <c r="CB459"/>
      <c r="CC459"/>
      <c r="CD459"/>
      <c r="CE459"/>
      <c r="CF459"/>
      <c r="CG459"/>
      <c r="CH459"/>
      <c r="CI459"/>
      <c r="CJ459"/>
      <c r="CK459"/>
      <c r="CL459"/>
      <c r="CM459"/>
      <c r="CN459"/>
      <c r="CO459"/>
      <c r="CP459"/>
      <c r="CQ459"/>
      <c r="CR459"/>
      <c r="CS459"/>
      <c r="CT459"/>
      <c r="CU459"/>
      <c r="CV459"/>
      <c r="CW459"/>
      <c r="CX459"/>
      <c r="CY459"/>
      <c r="CZ459"/>
      <c r="DA459"/>
      <c r="DB459"/>
      <c r="DC459"/>
      <c r="DD459"/>
      <c r="DE459"/>
      <c r="DF459"/>
      <c r="DG459"/>
      <c r="DH459"/>
      <c r="DI459"/>
      <c r="DJ459"/>
      <c r="DK459"/>
      <c r="DL459"/>
      <c r="DM459"/>
      <c r="DN459"/>
      <c r="DO459"/>
      <c r="DP459"/>
      <c r="DQ459"/>
      <c r="DR459"/>
      <c r="DS459"/>
      <c r="DT459"/>
      <c r="DU459"/>
      <c r="DV459"/>
    </row>
    <row r="460" spans="1:126" s="3" customFormat="1" x14ac:dyDescent="0.25">
      <c r="A460" s="3" t="s">
        <v>13</v>
      </c>
      <c r="B460" s="3">
        <v>3</v>
      </c>
      <c r="C460" s="35"/>
      <c r="E460" s="4">
        <f>SUM(E457:E459)</f>
        <v>163333.32999999999</v>
      </c>
      <c r="F460" s="4">
        <f>SUM(F457:F459)</f>
        <v>4687.67</v>
      </c>
      <c r="G460" s="4">
        <f>SUM(G457:G459)</f>
        <v>12105.37</v>
      </c>
      <c r="H460" s="4">
        <f>SUM(H457:H459)</f>
        <v>4965.33</v>
      </c>
      <c r="I460" s="4">
        <f>SUM(I457:I459)</f>
        <v>701</v>
      </c>
      <c r="J460" s="4">
        <f>SUM(J457:J459)</f>
        <v>22619.75</v>
      </c>
      <c r="K460" s="4">
        <f>SUM(K457:K459)</f>
        <v>140713.57999999999</v>
      </c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  <c r="X460" s="6"/>
      <c r="Y460" s="6"/>
      <c r="Z460" s="6"/>
      <c r="AA460" s="6"/>
      <c r="AB460" s="6"/>
      <c r="AC460" s="6"/>
      <c r="AD460" s="6"/>
      <c r="AE460" s="6"/>
      <c r="AF460" s="6"/>
      <c r="AG460" s="6"/>
      <c r="AH460" s="6"/>
      <c r="AI460" s="6"/>
      <c r="AJ460" s="6"/>
      <c r="AK460" s="6"/>
      <c r="AL460" s="6"/>
      <c r="AM460" s="6"/>
      <c r="AN460" s="6"/>
      <c r="AO460" s="6"/>
      <c r="AP460" s="6"/>
      <c r="AQ460" s="6"/>
      <c r="AR460" s="6"/>
      <c r="AS460" s="6"/>
      <c r="AT460" s="6"/>
      <c r="AU460" s="6"/>
      <c r="AV460" s="6"/>
      <c r="AW460" s="6"/>
      <c r="AX460" s="6"/>
      <c r="AY460" s="6"/>
      <c r="AZ460" s="6"/>
      <c r="BA460" s="6"/>
      <c r="BB460" s="6"/>
      <c r="BC460" s="6"/>
      <c r="BD460" s="6"/>
      <c r="BE460" s="6"/>
      <c r="BF460" s="6"/>
      <c r="BG460" s="6"/>
      <c r="BH460" s="6"/>
      <c r="BI460" s="6"/>
      <c r="BJ460" s="6"/>
      <c r="BK460" s="6"/>
      <c r="BL460" s="6"/>
      <c r="BM460" s="6"/>
      <c r="BN460" s="6"/>
      <c r="BO460" s="6"/>
      <c r="BP460" s="6"/>
      <c r="BQ460" s="6"/>
      <c r="BR460" s="6"/>
      <c r="BS460" s="6"/>
      <c r="BT460" s="6"/>
      <c r="BU460" s="6"/>
      <c r="BV460" s="6"/>
      <c r="BW460" s="6"/>
      <c r="BX460" s="6"/>
      <c r="BY460" s="6"/>
      <c r="BZ460" s="6"/>
      <c r="CA460" s="6"/>
      <c r="CB460" s="6"/>
      <c r="CC460" s="6"/>
      <c r="CD460" s="6"/>
      <c r="CE460" s="6"/>
      <c r="CF460" s="6"/>
      <c r="CG460" s="6"/>
      <c r="CH460" s="6"/>
      <c r="CI460" s="6"/>
      <c r="CJ460" s="6"/>
      <c r="CK460" s="6"/>
      <c r="CL460" s="6"/>
      <c r="CM460" s="6"/>
      <c r="CN460" s="6"/>
      <c r="CO460" s="6"/>
      <c r="CP460" s="6"/>
      <c r="CQ460" s="6"/>
      <c r="CR460" s="6"/>
      <c r="CS460" s="6"/>
      <c r="CT460" s="6"/>
      <c r="CU460" s="6"/>
      <c r="CV460" s="6"/>
      <c r="CW460" s="6"/>
      <c r="CX460" s="6"/>
      <c r="CY460" s="6"/>
      <c r="CZ460" s="6"/>
      <c r="DA460" s="6"/>
      <c r="DB460" s="6"/>
      <c r="DC460" s="6"/>
      <c r="DD460" s="6"/>
      <c r="DE460" s="6"/>
      <c r="DF460" s="6"/>
      <c r="DG460" s="6"/>
      <c r="DH460" s="6"/>
      <c r="DI460" s="6"/>
      <c r="DJ460" s="6"/>
      <c r="DK460" s="6"/>
      <c r="DL460" s="6"/>
      <c r="DM460" s="6"/>
      <c r="DN460" s="6"/>
      <c r="DO460" s="6"/>
      <c r="DP460" s="6"/>
      <c r="DQ460" s="6"/>
      <c r="DR460" s="6"/>
      <c r="DS460" s="6"/>
      <c r="DT460" s="6"/>
      <c r="DU460" s="6"/>
      <c r="DV460" s="6"/>
    </row>
    <row r="461" spans="1:126" s="26" customFormat="1" x14ac:dyDescent="0.25">
      <c r="C461" s="36"/>
      <c r="E461" s="27"/>
      <c r="F461" s="27"/>
      <c r="G461" s="27"/>
      <c r="H461" s="27"/>
      <c r="I461" s="27"/>
      <c r="J461" s="27"/>
      <c r="K461" s="27"/>
    </row>
    <row r="462" spans="1:126" s="26" customFormat="1" x14ac:dyDescent="0.25">
      <c r="C462" s="36"/>
      <c r="E462" s="27"/>
      <c r="F462" s="27"/>
      <c r="G462" s="27"/>
      <c r="H462" s="27"/>
      <c r="I462" s="27"/>
      <c r="J462" s="27"/>
      <c r="K462" s="27"/>
    </row>
    <row r="463" spans="1:126" s="26" customFormat="1" x14ac:dyDescent="0.25">
      <c r="A463" s="10" t="s">
        <v>516</v>
      </c>
      <c r="C463" s="36"/>
      <c r="E463" s="27"/>
      <c r="F463" s="27"/>
      <c r="G463" s="27"/>
      <c r="H463" s="27"/>
      <c r="I463" s="27"/>
      <c r="J463" s="27"/>
      <c r="K463" s="27"/>
    </row>
    <row r="464" spans="1:126" x14ac:dyDescent="0.25">
      <c r="A464" t="s">
        <v>517</v>
      </c>
      <c r="B464" s="17" t="s">
        <v>16</v>
      </c>
      <c r="C464" s="38" t="s">
        <v>523</v>
      </c>
      <c r="D464" t="s">
        <v>340</v>
      </c>
      <c r="E464" s="1">
        <v>35000</v>
      </c>
      <c r="F464" s="1">
        <v>1004.5</v>
      </c>
      <c r="G464" s="1">
        <v>0</v>
      </c>
      <c r="H464" s="1">
        <v>1064</v>
      </c>
      <c r="I464" s="1">
        <v>25</v>
      </c>
      <c r="J464" s="1">
        <f>F464+G464+H464+I464</f>
        <v>2093.5</v>
      </c>
      <c r="K464" s="1">
        <f>E464-J464</f>
        <v>32906.5</v>
      </c>
      <c r="L464"/>
      <c r="M464"/>
      <c r="N464"/>
      <c r="O464"/>
      <c r="P464"/>
      <c r="Q464"/>
      <c r="R464"/>
      <c r="S464"/>
      <c r="T464"/>
      <c r="U464"/>
      <c r="V464"/>
      <c r="W464"/>
      <c r="X464"/>
      <c r="Y464"/>
      <c r="Z464"/>
      <c r="AA464"/>
      <c r="AB464"/>
      <c r="AC464"/>
      <c r="AD464"/>
      <c r="AE464"/>
      <c r="AF464"/>
      <c r="AG464"/>
      <c r="AH464"/>
      <c r="AI464"/>
      <c r="AJ464"/>
      <c r="AK464"/>
      <c r="AL464"/>
      <c r="AM464"/>
      <c r="AN464"/>
      <c r="AO464"/>
      <c r="AP464"/>
      <c r="AQ464"/>
      <c r="AR464"/>
      <c r="AS464"/>
      <c r="AT464"/>
      <c r="AU464"/>
      <c r="AV464"/>
      <c r="AW464"/>
      <c r="AX464"/>
      <c r="AY464"/>
      <c r="AZ464"/>
      <c r="BA464"/>
      <c r="BB464"/>
      <c r="BC464"/>
      <c r="BD464"/>
      <c r="BE464"/>
      <c r="BF464"/>
      <c r="BG464"/>
      <c r="BH464"/>
      <c r="BI464"/>
      <c r="BJ464"/>
      <c r="BK464"/>
      <c r="BL464"/>
      <c r="BM464"/>
      <c r="BN464"/>
      <c r="BO464"/>
      <c r="BP464"/>
      <c r="BQ464"/>
      <c r="BR464"/>
      <c r="BS464"/>
      <c r="BT464"/>
      <c r="BU464"/>
      <c r="BV464"/>
      <c r="BW464"/>
      <c r="BX464"/>
      <c r="BY464"/>
      <c r="BZ464"/>
      <c r="CA464"/>
      <c r="CB464"/>
      <c r="CC464"/>
      <c r="CD464"/>
      <c r="CE464"/>
      <c r="CF464"/>
      <c r="CG464"/>
      <c r="CH464"/>
      <c r="CI464"/>
      <c r="CJ464"/>
      <c r="CK464"/>
      <c r="CL464"/>
      <c r="CM464"/>
      <c r="CN464"/>
      <c r="CO464"/>
      <c r="CP464"/>
      <c r="CQ464"/>
      <c r="CR464"/>
      <c r="CS464"/>
      <c r="CT464"/>
      <c r="CU464"/>
      <c r="CV464"/>
      <c r="CW464"/>
      <c r="CX464"/>
      <c r="CY464"/>
      <c r="CZ464"/>
      <c r="DA464"/>
      <c r="DB464"/>
      <c r="DC464"/>
      <c r="DD464"/>
      <c r="DE464"/>
      <c r="DF464"/>
      <c r="DG464"/>
      <c r="DH464"/>
      <c r="DI464"/>
      <c r="DJ464"/>
      <c r="DK464"/>
      <c r="DL464"/>
      <c r="DM464"/>
      <c r="DN464"/>
      <c r="DO464"/>
      <c r="DP464"/>
      <c r="DQ464"/>
      <c r="DR464"/>
      <c r="DS464"/>
      <c r="DT464"/>
      <c r="DU464"/>
      <c r="DV464"/>
    </row>
    <row r="465" spans="1:126" x14ac:dyDescent="0.25">
      <c r="A465" t="s">
        <v>148</v>
      </c>
      <c r="B465" t="s">
        <v>130</v>
      </c>
      <c r="C465" s="33" t="s">
        <v>522</v>
      </c>
      <c r="D465" t="s">
        <v>340</v>
      </c>
      <c r="E465" s="1">
        <v>100000</v>
      </c>
      <c r="F465" s="1">
        <f>E465*0.0287</f>
        <v>2870</v>
      </c>
      <c r="G465" s="1">
        <v>12105.37</v>
      </c>
      <c r="H465" s="1">
        <f>E465*0.0304</f>
        <v>3040</v>
      </c>
      <c r="I465" s="1">
        <v>1357.5</v>
      </c>
      <c r="J465" s="1">
        <f>F465+G465+H465+I465</f>
        <v>19372.87</v>
      </c>
      <c r="K465" s="1">
        <f>E465-J465</f>
        <v>80627.13</v>
      </c>
    </row>
    <row r="466" spans="1:126" x14ac:dyDescent="0.25">
      <c r="A466" t="s">
        <v>300</v>
      </c>
      <c r="B466" t="s">
        <v>137</v>
      </c>
      <c r="C466" s="33" t="s">
        <v>523</v>
      </c>
      <c r="D466" t="s">
        <v>340</v>
      </c>
      <c r="E466" s="1">
        <v>65000</v>
      </c>
      <c r="F466" s="1">
        <f>E466*0.0287</f>
        <v>1865.5</v>
      </c>
      <c r="G466" s="1">
        <v>4427.58</v>
      </c>
      <c r="H466" s="1">
        <f>E466*0.0304</f>
        <v>1976</v>
      </c>
      <c r="I466" s="1">
        <v>187</v>
      </c>
      <c r="J466" s="1">
        <f>F466+G466+H466+I466</f>
        <v>8456.08</v>
      </c>
      <c r="K466" s="1">
        <f>E466-J466</f>
        <v>56543.92</v>
      </c>
      <c r="L466"/>
      <c r="M466"/>
      <c r="N466"/>
      <c r="O466"/>
      <c r="P466"/>
      <c r="Q466"/>
      <c r="R466"/>
      <c r="S466"/>
      <c r="T466"/>
      <c r="U466"/>
      <c r="V466"/>
      <c r="W466"/>
      <c r="X466"/>
      <c r="Y466"/>
      <c r="Z466"/>
      <c r="AA466"/>
      <c r="AB466"/>
      <c r="AC466"/>
      <c r="AD466"/>
      <c r="AE466"/>
      <c r="AF466"/>
      <c r="AG466"/>
      <c r="AH466"/>
      <c r="AI466"/>
      <c r="AJ466"/>
      <c r="AK466"/>
      <c r="AL466"/>
      <c r="AM466"/>
      <c r="AN466"/>
      <c r="AO466"/>
      <c r="AP466"/>
      <c r="AQ466"/>
      <c r="AR466"/>
      <c r="AS466"/>
      <c r="AT466"/>
      <c r="AU466"/>
      <c r="AV466"/>
      <c r="AW466"/>
      <c r="AX466"/>
      <c r="AY466"/>
      <c r="AZ466"/>
      <c r="BA466"/>
      <c r="BB466"/>
      <c r="BC466"/>
      <c r="BD466"/>
      <c r="BE466"/>
      <c r="BF466"/>
      <c r="BG466"/>
      <c r="BH466"/>
      <c r="BI466"/>
      <c r="BJ466"/>
      <c r="BK466"/>
      <c r="BL466"/>
      <c r="BM466"/>
      <c r="BN466"/>
      <c r="BO466"/>
      <c r="BP466"/>
      <c r="BQ466"/>
      <c r="BR466"/>
      <c r="BS466"/>
      <c r="BT466"/>
      <c r="BU466"/>
      <c r="BV466"/>
      <c r="BW466"/>
      <c r="BX466"/>
      <c r="BY466"/>
      <c r="BZ466"/>
      <c r="CA466"/>
      <c r="CB466"/>
      <c r="CC466"/>
      <c r="CD466"/>
      <c r="CE466"/>
      <c r="CF466"/>
      <c r="CG466"/>
      <c r="CH466"/>
      <c r="CI466"/>
      <c r="CJ466"/>
      <c r="CK466"/>
      <c r="CL466"/>
      <c r="CM466"/>
      <c r="CN466"/>
      <c r="CO466"/>
      <c r="CP466"/>
      <c r="CQ466"/>
      <c r="CR466"/>
      <c r="CS466"/>
      <c r="CT466"/>
      <c r="CU466"/>
      <c r="CV466"/>
      <c r="CW466"/>
      <c r="CX466"/>
      <c r="CY466"/>
      <c r="CZ466"/>
      <c r="DA466"/>
      <c r="DB466"/>
      <c r="DC466"/>
      <c r="DD466"/>
      <c r="DE466"/>
      <c r="DF466"/>
      <c r="DG466"/>
      <c r="DH466"/>
      <c r="DI466"/>
      <c r="DJ466"/>
      <c r="DK466"/>
      <c r="DL466"/>
      <c r="DM466"/>
      <c r="DN466"/>
      <c r="DO466"/>
      <c r="DP466"/>
      <c r="DQ466"/>
      <c r="DR466"/>
      <c r="DS466"/>
      <c r="DT466"/>
      <c r="DU466"/>
      <c r="DV466"/>
    </row>
    <row r="467" spans="1:126" x14ac:dyDescent="0.25">
      <c r="A467" t="s">
        <v>165</v>
      </c>
      <c r="B467" t="s">
        <v>16</v>
      </c>
      <c r="C467" s="33" t="s">
        <v>522</v>
      </c>
      <c r="D467" t="s">
        <v>337</v>
      </c>
      <c r="E467" s="1">
        <v>32500</v>
      </c>
      <c r="F467" s="1">
        <f>E467*0.0287</f>
        <v>932.75</v>
      </c>
      <c r="G467" s="1">
        <v>0</v>
      </c>
      <c r="H467" s="1">
        <f>E467*0.0304</f>
        <v>988</v>
      </c>
      <c r="I467" s="1">
        <v>125</v>
      </c>
      <c r="J467" s="1">
        <f>+F467+G467+H467+I467</f>
        <v>2045.75</v>
      </c>
      <c r="K467" s="1">
        <f>+E467-J467</f>
        <v>30454.25</v>
      </c>
    </row>
    <row r="468" spans="1:126" x14ac:dyDescent="0.25">
      <c r="A468" t="s">
        <v>168</v>
      </c>
      <c r="B468" t="s">
        <v>163</v>
      </c>
      <c r="C468" s="33" t="s">
        <v>522</v>
      </c>
      <c r="D468" t="s">
        <v>340</v>
      </c>
      <c r="E468" s="1">
        <v>32500</v>
      </c>
      <c r="F468" s="1">
        <f>E468*0.0287</f>
        <v>932.75</v>
      </c>
      <c r="G468" s="1">
        <v>0</v>
      </c>
      <c r="H468" s="1">
        <f>E468*0.0304</f>
        <v>988</v>
      </c>
      <c r="I468" s="1">
        <v>327.5</v>
      </c>
      <c r="J468" s="1">
        <f>+F468+G468+H468+I468</f>
        <v>2248.25</v>
      </c>
      <c r="K468" s="1">
        <f>+E468-J468</f>
        <v>30251.75</v>
      </c>
    </row>
    <row r="469" spans="1:126" x14ac:dyDescent="0.25">
      <c r="A469" t="s">
        <v>530</v>
      </c>
      <c r="B469" t="s">
        <v>137</v>
      </c>
      <c r="C469" s="33" t="s">
        <v>523</v>
      </c>
      <c r="D469" t="s">
        <v>340</v>
      </c>
      <c r="E469" s="1">
        <v>58000</v>
      </c>
      <c r="F469" s="1">
        <f>E469*0.0287</f>
        <v>1664.6</v>
      </c>
      <c r="G469" s="1">
        <v>3110.32</v>
      </c>
      <c r="H469" s="1">
        <f>E469*0.0304</f>
        <v>1763.2</v>
      </c>
      <c r="I469" s="1">
        <v>25</v>
      </c>
      <c r="J469" s="1">
        <v>6563.12</v>
      </c>
      <c r="K469" s="1">
        <v>51436.88</v>
      </c>
    </row>
    <row r="470" spans="1:126" x14ac:dyDescent="0.25">
      <c r="A470" s="3" t="s">
        <v>13</v>
      </c>
      <c r="B470" s="3">
        <v>6</v>
      </c>
      <c r="C470" s="35"/>
      <c r="D470" s="3"/>
      <c r="E470" s="4">
        <f>SUM(E464:E469)</f>
        <v>323000</v>
      </c>
      <c r="F470" s="4">
        <f>SUM(F464:F469)</f>
        <v>9270.1</v>
      </c>
      <c r="G470" s="4">
        <f>SUM(G464:G469)</f>
        <v>19643.27</v>
      </c>
      <c r="H470" s="4">
        <f>SUM(H464:H469)</f>
        <v>9819.2000000000007</v>
      </c>
      <c r="I470" s="4">
        <f>SUM(I464:I469)</f>
        <v>2047</v>
      </c>
      <c r="J470" s="4">
        <f>SUM(J464:J468)+J469</f>
        <v>40779.57</v>
      </c>
      <c r="K470" s="4">
        <f>SUM(K464:K468)+K469</f>
        <v>282220.43</v>
      </c>
    </row>
    <row r="472" spans="1:126" s="3" customFormat="1" x14ac:dyDescent="0.25">
      <c r="A472"/>
      <c r="B472"/>
      <c r="C472" s="33"/>
      <c r="D472"/>
      <c r="E472" s="1"/>
      <c r="F472" s="1"/>
      <c r="G472" s="1"/>
      <c r="H472" s="1"/>
      <c r="I472" s="1"/>
      <c r="J472" s="1"/>
      <c r="K472" s="1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  <c r="X472" s="6"/>
      <c r="Y472" s="6"/>
      <c r="Z472" s="6"/>
      <c r="AA472" s="6"/>
      <c r="AB472" s="6"/>
      <c r="AC472" s="6"/>
      <c r="AD472" s="6"/>
      <c r="AE472" s="6"/>
      <c r="AF472" s="6"/>
      <c r="AG472" s="6"/>
      <c r="AH472" s="6"/>
      <c r="AI472" s="6"/>
      <c r="AJ472" s="6"/>
      <c r="AK472" s="6"/>
      <c r="AL472" s="6"/>
      <c r="AM472" s="6"/>
      <c r="AN472" s="6"/>
      <c r="AO472" s="6"/>
      <c r="AP472" s="6"/>
      <c r="AQ472" s="6"/>
      <c r="AR472" s="6"/>
      <c r="AS472" s="6"/>
      <c r="AT472" s="6"/>
      <c r="AU472" s="6"/>
      <c r="AV472" s="6"/>
      <c r="AW472" s="6"/>
      <c r="AX472" s="6"/>
      <c r="AY472" s="6"/>
      <c r="AZ472" s="6"/>
      <c r="BA472" s="6"/>
      <c r="BB472" s="6"/>
      <c r="BC472" s="6"/>
      <c r="BD472" s="6"/>
      <c r="BE472" s="6"/>
      <c r="BF472" s="6"/>
      <c r="BG472" s="6"/>
      <c r="BH472" s="6"/>
      <c r="BI472" s="6"/>
      <c r="BJ472" s="6"/>
      <c r="BK472" s="6"/>
      <c r="BL472" s="6"/>
      <c r="BM472" s="6"/>
      <c r="BN472" s="6"/>
      <c r="BO472" s="6"/>
      <c r="BP472" s="6"/>
      <c r="BQ472" s="6"/>
      <c r="BR472" s="6"/>
      <c r="BS472" s="6"/>
      <c r="BT472" s="6"/>
      <c r="BU472" s="6"/>
      <c r="BV472" s="6"/>
      <c r="BW472" s="6"/>
      <c r="BX472" s="6"/>
      <c r="BY472" s="6"/>
      <c r="BZ472" s="6"/>
      <c r="CA472" s="6"/>
      <c r="CB472" s="6"/>
      <c r="CC472" s="6"/>
      <c r="CD472" s="6"/>
      <c r="CE472" s="6"/>
      <c r="CF472" s="6"/>
      <c r="CG472" s="6"/>
      <c r="CH472" s="6"/>
      <c r="CI472" s="6"/>
      <c r="CJ472" s="6"/>
      <c r="CK472" s="6"/>
      <c r="CL472" s="6"/>
      <c r="CM472" s="6"/>
      <c r="CN472" s="6"/>
      <c r="CO472" s="6"/>
      <c r="CP472" s="6"/>
      <c r="CQ472" s="6"/>
      <c r="CR472" s="6"/>
      <c r="CS472" s="6"/>
      <c r="CT472" s="6"/>
      <c r="CU472" s="6"/>
      <c r="CV472" s="6"/>
      <c r="CW472" s="6"/>
      <c r="CX472" s="6"/>
      <c r="CY472" s="6"/>
      <c r="CZ472" s="6"/>
      <c r="DA472" s="6"/>
      <c r="DB472" s="6"/>
      <c r="DC472" s="6"/>
      <c r="DD472" s="6"/>
      <c r="DE472" s="6"/>
      <c r="DF472" s="6"/>
      <c r="DG472" s="6"/>
      <c r="DH472" s="6"/>
      <c r="DI472" s="6"/>
      <c r="DJ472" s="6"/>
      <c r="DK472" s="6"/>
      <c r="DL472" s="6"/>
      <c r="DM472" s="6"/>
      <c r="DN472" s="6"/>
      <c r="DO472" s="6"/>
      <c r="DP472" s="6"/>
      <c r="DQ472" s="6"/>
      <c r="DR472" s="6"/>
      <c r="DS472" s="6"/>
      <c r="DT472" s="6"/>
      <c r="DU472" s="6"/>
      <c r="DV472" s="6"/>
    </row>
    <row r="473" spans="1:126" s="3" customFormat="1" x14ac:dyDescent="0.25">
      <c r="A473" s="10" t="s">
        <v>191</v>
      </c>
      <c r="B473" s="10"/>
      <c r="C473" s="37"/>
      <c r="D473" s="12"/>
      <c r="E473" s="10"/>
      <c r="F473" s="10"/>
      <c r="G473" s="10"/>
      <c r="H473" s="10"/>
      <c r="I473" s="10"/>
      <c r="J473" s="10"/>
      <c r="K473" s="10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  <c r="X473" s="6"/>
      <c r="Y473" s="6"/>
      <c r="Z473" s="6"/>
      <c r="AA473" s="6"/>
      <c r="AB473" s="6"/>
      <c r="AC473" s="6"/>
      <c r="AD473" s="6"/>
      <c r="AE473" s="6"/>
      <c r="AF473" s="6"/>
      <c r="AG473" s="6"/>
      <c r="AH473" s="6"/>
      <c r="AI473" s="6"/>
      <c r="AJ473" s="6"/>
      <c r="AK473" s="6"/>
      <c r="AL473" s="6"/>
      <c r="AM473" s="6"/>
      <c r="AN473" s="6"/>
      <c r="AO473" s="6"/>
      <c r="AP473" s="6"/>
      <c r="AQ473" s="6"/>
      <c r="AR473" s="6"/>
      <c r="AS473" s="6"/>
      <c r="AT473" s="6"/>
      <c r="AU473" s="6"/>
      <c r="AV473" s="6"/>
      <c r="AW473" s="6"/>
      <c r="AX473" s="6"/>
      <c r="AY473" s="6"/>
      <c r="AZ473" s="6"/>
      <c r="BA473" s="6"/>
      <c r="BB473" s="6"/>
      <c r="BC473" s="6"/>
      <c r="BD473" s="6"/>
      <c r="BE473" s="6"/>
      <c r="BF473" s="6"/>
      <c r="BG473" s="6"/>
      <c r="BH473" s="6"/>
      <c r="BI473" s="6"/>
      <c r="BJ473" s="6"/>
      <c r="BK473" s="6"/>
      <c r="BL473" s="6"/>
      <c r="BM473" s="6"/>
      <c r="BN473" s="6"/>
      <c r="BO473" s="6"/>
      <c r="BP473" s="6"/>
      <c r="BQ473" s="6"/>
      <c r="BR473" s="6"/>
      <c r="BS473" s="6"/>
      <c r="BT473" s="6"/>
      <c r="BU473" s="6"/>
      <c r="BV473" s="6"/>
      <c r="BW473" s="6"/>
      <c r="BX473" s="6"/>
      <c r="BY473" s="6"/>
      <c r="BZ473" s="6"/>
      <c r="CA473" s="6"/>
      <c r="CB473" s="6"/>
      <c r="CC473" s="6"/>
      <c r="CD473" s="6"/>
      <c r="CE473" s="6"/>
      <c r="CF473" s="6"/>
      <c r="CG473" s="6"/>
      <c r="CH473" s="6"/>
      <c r="CI473" s="6"/>
      <c r="CJ473" s="6"/>
      <c r="CK473" s="6"/>
      <c r="CL473" s="6"/>
      <c r="CM473" s="6"/>
      <c r="CN473" s="6"/>
      <c r="CO473" s="6"/>
      <c r="CP473" s="6"/>
      <c r="CQ473" s="6"/>
      <c r="CR473" s="6"/>
      <c r="CS473" s="6"/>
      <c r="CT473" s="6"/>
      <c r="CU473" s="6"/>
      <c r="CV473" s="6"/>
      <c r="CW473" s="6"/>
      <c r="CX473" s="6"/>
      <c r="CY473" s="6"/>
      <c r="CZ473" s="6"/>
      <c r="DA473" s="6"/>
      <c r="DB473" s="6"/>
      <c r="DC473" s="6"/>
      <c r="DD473" s="6"/>
      <c r="DE473" s="6"/>
      <c r="DF473" s="6"/>
      <c r="DG473" s="6"/>
      <c r="DH473" s="6"/>
      <c r="DI473" s="6"/>
      <c r="DJ473" s="6"/>
      <c r="DK473" s="6"/>
      <c r="DL473" s="6"/>
      <c r="DM473" s="6"/>
      <c r="DN473" s="6"/>
      <c r="DO473" s="6"/>
      <c r="DP473" s="6"/>
      <c r="DQ473" s="6"/>
      <c r="DR473" s="6"/>
      <c r="DS473" s="6"/>
      <c r="DT473" s="6"/>
      <c r="DU473" s="6"/>
      <c r="DV473" s="6"/>
    </row>
    <row r="474" spans="1:126" x14ac:dyDescent="0.25">
      <c r="A474" s="5" t="s">
        <v>447</v>
      </c>
      <c r="B474" s="23" t="s">
        <v>16</v>
      </c>
      <c r="C474" s="33" t="s">
        <v>523</v>
      </c>
      <c r="D474" t="s">
        <v>340</v>
      </c>
      <c r="E474" s="1">
        <v>35000</v>
      </c>
      <c r="F474" s="1">
        <f t="shared" ref="F474:F479" si="223">E474*0.0287</f>
        <v>1004.5</v>
      </c>
      <c r="G474" s="1">
        <v>0</v>
      </c>
      <c r="H474" s="1">
        <f t="shared" ref="H474:H479" si="224">E474*0.0304</f>
        <v>1064</v>
      </c>
      <c r="I474" s="1">
        <v>187</v>
      </c>
      <c r="J474" s="1">
        <v>2255.5</v>
      </c>
      <c r="K474" s="1">
        <v>32744.5</v>
      </c>
      <c r="L474"/>
      <c r="M474"/>
      <c r="N474"/>
      <c r="O474"/>
      <c r="P474"/>
      <c r="Q474"/>
      <c r="R474"/>
      <c r="S474"/>
      <c r="T474"/>
      <c r="U474"/>
      <c r="V474"/>
      <c r="W474"/>
      <c r="X474"/>
      <c r="Y474"/>
      <c r="Z474"/>
      <c r="AA474"/>
      <c r="AB474"/>
      <c r="AC474"/>
      <c r="AD474"/>
      <c r="AE474"/>
      <c r="AF474"/>
      <c r="AG474"/>
      <c r="AH474"/>
      <c r="AI474"/>
      <c r="AJ474"/>
      <c r="AK474"/>
      <c r="AL474"/>
      <c r="AM474"/>
      <c r="AN474"/>
      <c r="AO474"/>
      <c r="AP474"/>
      <c r="AQ474"/>
      <c r="AR474"/>
      <c r="AS474"/>
      <c r="AT474"/>
      <c r="AU474"/>
      <c r="AV474"/>
      <c r="AW474"/>
      <c r="AX474"/>
      <c r="AY474"/>
      <c r="AZ474"/>
      <c r="BA474"/>
      <c r="BB474"/>
      <c r="BC474"/>
      <c r="BD474"/>
      <c r="BE474"/>
      <c r="BF474"/>
      <c r="BG474"/>
      <c r="BH474"/>
      <c r="BI474"/>
      <c r="BJ474"/>
      <c r="BK474"/>
      <c r="BL474"/>
      <c r="BM474"/>
      <c r="BN474"/>
      <c r="BO474"/>
      <c r="BP474"/>
      <c r="BQ474"/>
      <c r="BR474"/>
      <c r="BS474"/>
      <c r="BT474"/>
      <c r="BU474"/>
      <c r="BV474"/>
      <c r="BW474"/>
      <c r="BX474"/>
      <c r="BY474"/>
      <c r="BZ474"/>
      <c r="CA474"/>
      <c r="CB474"/>
      <c r="CC474"/>
      <c r="CD474"/>
      <c r="CE474"/>
      <c r="CF474"/>
      <c r="CG474"/>
      <c r="CH474"/>
      <c r="CI474"/>
      <c r="CJ474"/>
      <c r="CK474"/>
      <c r="CL474"/>
      <c r="CM474"/>
      <c r="CN474"/>
      <c r="CO474"/>
      <c r="CP474"/>
      <c r="CQ474"/>
      <c r="CR474"/>
      <c r="CS474"/>
      <c r="CT474"/>
      <c r="CU474"/>
      <c r="CV474"/>
      <c r="CW474"/>
      <c r="CX474"/>
      <c r="CY474"/>
      <c r="CZ474"/>
      <c r="DA474"/>
      <c r="DB474"/>
      <c r="DC474"/>
      <c r="DD474"/>
      <c r="DE474"/>
      <c r="DF474"/>
      <c r="DG474"/>
      <c r="DH474"/>
      <c r="DI474"/>
      <c r="DJ474"/>
      <c r="DK474"/>
      <c r="DL474"/>
      <c r="DM474"/>
      <c r="DN474"/>
      <c r="DO474"/>
      <c r="DP474"/>
      <c r="DQ474"/>
      <c r="DR474"/>
      <c r="DS474"/>
      <c r="DT474"/>
      <c r="DU474"/>
      <c r="DV474"/>
    </row>
    <row r="475" spans="1:126" x14ac:dyDescent="0.25">
      <c r="A475" s="5" t="s">
        <v>448</v>
      </c>
      <c r="B475" s="23" t="s">
        <v>16</v>
      </c>
      <c r="C475" s="33" t="s">
        <v>522</v>
      </c>
      <c r="D475" t="s">
        <v>340</v>
      </c>
      <c r="E475" s="1">
        <v>44000</v>
      </c>
      <c r="F475" s="1">
        <f t="shared" si="223"/>
        <v>1262.8</v>
      </c>
      <c r="G475" s="1">
        <v>1007.19</v>
      </c>
      <c r="H475" s="1">
        <f t="shared" si="224"/>
        <v>1337.6</v>
      </c>
      <c r="I475" s="1">
        <v>195</v>
      </c>
      <c r="J475" s="1">
        <v>3802.59</v>
      </c>
      <c r="K475" s="1">
        <v>40197.410000000003</v>
      </c>
      <c r="L475"/>
      <c r="M475"/>
      <c r="N475"/>
      <c r="O475"/>
      <c r="P475"/>
      <c r="Q475"/>
      <c r="R475"/>
      <c r="S475"/>
      <c r="T475"/>
      <c r="U475"/>
      <c r="V475"/>
      <c r="W475"/>
      <c r="X475"/>
      <c r="Y475"/>
      <c r="Z475"/>
      <c r="AA475"/>
      <c r="AB475"/>
      <c r="AC475"/>
      <c r="AD475"/>
      <c r="AE475"/>
      <c r="AF475"/>
      <c r="AG475"/>
      <c r="AH475"/>
      <c r="AI475"/>
      <c r="AJ475"/>
      <c r="AK475"/>
      <c r="AL475"/>
      <c r="AM475"/>
      <c r="AN475"/>
      <c r="AO475"/>
      <c r="AP475"/>
      <c r="AQ475"/>
      <c r="AR475"/>
      <c r="AS475"/>
      <c r="AT475"/>
      <c r="AU475"/>
      <c r="AV475"/>
      <c r="AW475"/>
      <c r="AX475"/>
      <c r="AY475"/>
      <c r="AZ475"/>
      <c r="BA475"/>
      <c r="BB475"/>
      <c r="BC475"/>
      <c r="BD475"/>
      <c r="BE475"/>
      <c r="BF475"/>
      <c r="BG475"/>
      <c r="BH475"/>
      <c r="BI475"/>
      <c r="BJ475"/>
      <c r="BK475"/>
      <c r="BL475"/>
      <c r="BM475"/>
      <c r="BN475"/>
      <c r="BO475"/>
      <c r="BP475"/>
      <c r="BQ475"/>
      <c r="BR475"/>
      <c r="BS475"/>
      <c r="BT475"/>
      <c r="BU475"/>
      <c r="BV475"/>
      <c r="BW475"/>
      <c r="BX475"/>
      <c r="BY475"/>
      <c r="BZ475"/>
      <c r="CA475"/>
      <c r="CB475"/>
      <c r="CC475"/>
      <c r="CD475"/>
      <c r="CE475"/>
      <c r="CF475"/>
      <c r="CG475"/>
      <c r="CH475"/>
      <c r="CI475"/>
      <c r="CJ475"/>
      <c r="CK475"/>
      <c r="CL475"/>
      <c r="CM475"/>
      <c r="CN475"/>
      <c r="CO475"/>
      <c r="CP475"/>
      <c r="CQ475"/>
      <c r="CR475"/>
      <c r="CS475"/>
      <c r="CT475"/>
      <c r="CU475"/>
      <c r="CV475"/>
      <c r="CW475"/>
      <c r="CX475"/>
      <c r="CY475"/>
      <c r="CZ475"/>
      <c r="DA475"/>
      <c r="DB475"/>
      <c r="DC475"/>
      <c r="DD475"/>
      <c r="DE475"/>
      <c r="DF475"/>
      <c r="DG475"/>
      <c r="DH475"/>
      <c r="DI475"/>
      <c r="DJ475"/>
      <c r="DK475"/>
      <c r="DL475"/>
      <c r="DM475"/>
      <c r="DN475"/>
      <c r="DO475"/>
      <c r="DP475"/>
      <c r="DQ475"/>
      <c r="DR475"/>
      <c r="DS475"/>
      <c r="DT475"/>
      <c r="DU475"/>
      <c r="DV475"/>
    </row>
    <row r="476" spans="1:126" x14ac:dyDescent="0.25">
      <c r="A476" s="5" t="s">
        <v>450</v>
      </c>
      <c r="B476" s="23" t="s">
        <v>16</v>
      </c>
      <c r="C476" s="33" t="s">
        <v>523</v>
      </c>
      <c r="D476" t="s">
        <v>340</v>
      </c>
      <c r="E476" s="1">
        <v>44000</v>
      </c>
      <c r="F476" s="1">
        <f t="shared" si="223"/>
        <v>1262.8</v>
      </c>
      <c r="G476" s="1">
        <v>1007.19</v>
      </c>
      <c r="H476" s="1">
        <f t="shared" si="224"/>
        <v>1337.6</v>
      </c>
      <c r="I476" s="1">
        <v>25</v>
      </c>
      <c r="J476" s="1">
        <f t="shared" ref="J476:J481" si="225">F476+G476+H476+I476</f>
        <v>3632.59</v>
      </c>
      <c r="K476" s="1">
        <f t="shared" ref="K476:K479" si="226">E476-J476</f>
        <v>40367.410000000003</v>
      </c>
      <c r="L476"/>
      <c r="M476"/>
      <c r="N476"/>
      <c r="O476"/>
      <c r="P476"/>
      <c r="Q476"/>
      <c r="R476"/>
      <c r="S476"/>
      <c r="T476"/>
      <c r="U476"/>
      <c r="V476"/>
      <c r="W476"/>
      <c r="X476"/>
      <c r="Y476"/>
      <c r="Z476"/>
      <c r="AA476"/>
      <c r="AB476"/>
      <c r="AC476"/>
      <c r="AD476"/>
      <c r="AE476"/>
      <c r="AF476"/>
      <c r="AG476"/>
      <c r="AH476"/>
      <c r="AI476"/>
      <c r="AJ476"/>
      <c r="AK476"/>
      <c r="AL476"/>
      <c r="AM476"/>
      <c r="AN476"/>
      <c r="AO476"/>
      <c r="AP476"/>
      <c r="AQ476"/>
      <c r="AR476"/>
      <c r="AS476"/>
      <c r="AT476"/>
      <c r="AU476"/>
      <c r="AV476"/>
      <c r="AW476"/>
      <c r="AX476"/>
      <c r="AY476"/>
      <c r="AZ476"/>
      <c r="BA476"/>
      <c r="BB476"/>
      <c r="BC476"/>
      <c r="BD476"/>
      <c r="BE476"/>
      <c r="BF476"/>
      <c r="BG476"/>
      <c r="BH476"/>
      <c r="BI476"/>
      <c r="BJ476"/>
      <c r="BK476"/>
      <c r="BL476"/>
      <c r="BM476"/>
      <c r="BN476"/>
      <c r="BO476"/>
      <c r="BP476"/>
      <c r="BQ476"/>
      <c r="BR476"/>
      <c r="BS476"/>
      <c r="BT476"/>
      <c r="BU476"/>
      <c r="BV476"/>
      <c r="BW476"/>
      <c r="BX476"/>
      <c r="BY476"/>
      <c r="BZ476"/>
      <c r="CA476"/>
      <c r="CB476"/>
      <c r="CC476"/>
      <c r="CD476"/>
      <c r="CE476"/>
      <c r="CF476"/>
      <c r="CG476"/>
      <c r="CH476"/>
      <c r="CI476"/>
      <c r="CJ476"/>
      <c r="CK476"/>
      <c r="CL476"/>
      <c r="CM476"/>
      <c r="CN476"/>
      <c r="CO476"/>
      <c r="CP476"/>
      <c r="CQ476"/>
      <c r="CR476"/>
      <c r="CS476"/>
      <c r="CT476"/>
      <c r="CU476"/>
      <c r="CV476"/>
      <c r="CW476"/>
      <c r="CX476"/>
      <c r="CY476"/>
      <c r="CZ476"/>
      <c r="DA476"/>
      <c r="DB476"/>
      <c r="DC476"/>
      <c r="DD476"/>
      <c r="DE476"/>
      <c r="DF476"/>
      <c r="DG476"/>
      <c r="DH476"/>
      <c r="DI476"/>
      <c r="DJ476"/>
      <c r="DK476"/>
      <c r="DL476"/>
      <c r="DM476"/>
      <c r="DN476"/>
      <c r="DO476"/>
      <c r="DP476"/>
      <c r="DQ476"/>
      <c r="DR476"/>
      <c r="DS476"/>
      <c r="DT476"/>
      <c r="DU476"/>
      <c r="DV476"/>
    </row>
    <row r="477" spans="1:126" x14ac:dyDescent="0.25">
      <c r="A477" s="5" t="s">
        <v>451</v>
      </c>
      <c r="B477" s="23" t="s">
        <v>16</v>
      </c>
      <c r="C477" s="33" t="s">
        <v>522</v>
      </c>
      <c r="D477" t="s">
        <v>340</v>
      </c>
      <c r="E477" s="1">
        <v>35000</v>
      </c>
      <c r="F477" s="1">
        <f t="shared" si="223"/>
        <v>1004.5</v>
      </c>
      <c r="G477" s="1">
        <v>0</v>
      </c>
      <c r="H477" s="1">
        <f t="shared" si="224"/>
        <v>1064</v>
      </c>
      <c r="I477" s="1">
        <v>25</v>
      </c>
      <c r="J477" s="1">
        <f t="shared" si="225"/>
        <v>2093.5</v>
      </c>
      <c r="K477" s="1">
        <v>32906.5</v>
      </c>
      <c r="L477"/>
      <c r="M477"/>
      <c r="N477"/>
      <c r="O477"/>
      <c r="P477"/>
      <c r="Q477"/>
      <c r="R477"/>
      <c r="S477"/>
      <c r="T477"/>
      <c r="U477"/>
      <c r="V477"/>
      <c r="W477"/>
      <c r="X477"/>
      <c r="Y477"/>
      <c r="Z477"/>
      <c r="AA477"/>
      <c r="AB477"/>
      <c r="AC477"/>
      <c r="AD477"/>
      <c r="AE477"/>
      <c r="AF477"/>
      <c r="AG477"/>
      <c r="AH477"/>
      <c r="AI477"/>
      <c r="AJ477"/>
      <c r="AK477"/>
      <c r="AL477"/>
      <c r="AM477"/>
      <c r="AN477"/>
      <c r="AO477"/>
      <c r="AP477"/>
      <c r="AQ477"/>
      <c r="AR477"/>
      <c r="AS477"/>
      <c r="AT477"/>
      <c r="AU477"/>
      <c r="AV477"/>
      <c r="AW477"/>
      <c r="AX477"/>
      <c r="AY477"/>
      <c r="AZ477"/>
      <c r="BA477"/>
      <c r="BB477"/>
      <c r="BC477"/>
      <c r="BD477"/>
      <c r="BE477"/>
      <c r="BF477"/>
      <c r="BG477"/>
      <c r="BH477"/>
      <c r="BI477"/>
      <c r="BJ477"/>
      <c r="BK477"/>
      <c r="BL477"/>
      <c r="BM477"/>
      <c r="BN477"/>
      <c r="BO477"/>
      <c r="BP477"/>
      <c r="BQ477"/>
      <c r="BR477"/>
      <c r="BS477"/>
      <c r="BT477"/>
      <c r="BU477"/>
      <c r="BV477"/>
      <c r="BW477"/>
      <c r="BX477"/>
      <c r="BY477"/>
      <c r="BZ477"/>
      <c r="CA477"/>
      <c r="CB477"/>
      <c r="CC477"/>
      <c r="CD477"/>
      <c r="CE477"/>
      <c r="CF477"/>
      <c r="CG477"/>
      <c r="CH477"/>
      <c r="CI477"/>
      <c r="CJ477"/>
      <c r="CK477"/>
      <c r="CL477"/>
      <c r="CM477"/>
      <c r="CN477"/>
      <c r="CO477"/>
      <c r="CP477"/>
      <c r="CQ477"/>
      <c r="CR477"/>
      <c r="CS477"/>
      <c r="CT477"/>
      <c r="CU477"/>
      <c r="CV477"/>
      <c r="CW477"/>
      <c r="CX477"/>
      <c r="CY477"/>
      <c r="CZ477"/>
      <c r="DA477"/>
      <c r="DB477"/>
      <c r="DC477"/>
      <c r="DD477"/>
      <c r="DE477"/>
      <c r="DF477"/>
      <c r="DG477"/>
      <c r="DH477"/>
      <c r="DI477"/>
      <c r="DJ477"/>
      <c r="DK477"/>
      <c r="DL477"/>
      <c r="DM477"/>
      <c r="DN477"/>
      <c r="DO477"/>
      <c r="DP477"/>
      <c r="DQ477"/>
      <c r="DR477"/>
      <c r="DS477"/>
      <c r="DT477"/>
      <c r="DU477"/>
      <c r="DV477"/>
    </row>
    <row r="478" spans="1:126" s="3" customFormat="1" x14ac:dyDescent="0.25">
      <c r="A478" s="5" t="s">
        <v>452</v>
      </c>
      <c r="B478" s="23" t="s">
        <v>16</v>
      </c>
      <c r="C478" s="33" t="s">
        <v>523</v>
      </c>
      <c r="D478" t="s">
        <v>340</v>
      </c>
      <c r="E478" s="1">
        <v>38500</v>
      </c>
      <c r="F478" s="1">
        <f t="shared" si="223"/>
        <v>1104.95</v>
      </c>
      <c r="G478" s="1">
        <v>230.95</v>
      </c>
      <c r="H478" s="1">
        <f t="shared" si="224"/>
        <v>1170.4000000000001</v>
      </c>
      <c r="I478" s="1">
        <v>25</v>
      </c>
      <c r="J478" s="1">
        <v>2531.3000000000002</v>
      </c>
      <c r="K478" s="1">
        <v>35968.699999999997</v>
      </c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6"/>
      <c r="Y478" s="6"/>
      <c r="Z478" s="6"/>
      <c r="AA478" s="6"/>
      <c r="AB478" s="6"/>
      <c r="AC478" s="6"/>
      <c r="AD478" s="6"/>
      <c r="AE478" s="6"/>
      <c r="AF478" s="6"/>
      <c r="AG478" s="6"/>
      <c r="AH478" s="6"/>
      <c r="AI478" s="6"/>
      <c r="AJ478" s="6"/>
      <c r="AK478" s="6"/>
      <c r="AL478" s="6"/>
      <c r="AM478" s="6"/>
      <c r="AN478" s="6"/>
      <c r="AO478" s="6"/>
      <c r="AP478" s="6"/>
      <c r="AQ478" s="6"/>
      <c r="AR478" s="6"/>
      <c r="AS478" s="6"/>
      <c r="AT478" s="6"/>
      <c r="AU478" s="6"/>
      <c r="AV478" s="6"/>
      <c r="AW478" s="6"/>
      <c r="AX478" s="6"/>
      <c r="AY478" s="6"/>
      <c r="AZ478" s="6"/>
      <c r="BA478" s="6"/>
      <c r="BB478" s="6"/>
      <c r="BC478" s="6"/>
      <c r="BD478" s="6"/>
      <c r="BE478" s="6"/>
      <c r="BF478" s="6"/>
      <c r="BG478" s="6"/>
      <c r="BH478" s="6"/>
      <c r="BI478" s="6"/>
      <c r="BJ478" s="6"/>
      <c r="BK478" s="6"/>
      <c r="BL478" s="6"/>
      <c r="BM478" s="6"/>
      <c r="BN478" s="6"/>
      <c r="BO478" s="6"/>
      <c r="BP478" s="6"/>
      <c r="BQ478" s="6"/>
      <c r="BR478" s="6"/>
      <c r="BS478" s="6"/>
      <c r="BT478" s="6"/>
      <c r="BU478" s="6"/>
      <c r="BV478" s="6"/>
      <c r="BW478" s="6"/>
      <c r="BX478" s="6"/>
      <c r="BY478" s="6"/>
      <c r="BZ478" s="6"/>
      <c r="CA478" s="6"/>
      <c r="CB478" s="6"/>
      <c r="CC478" s="6"/>
      <c r="CD478" s="6"/>
      <c r="CE478" s="6"/>
      <c r="CF478" s="6"/>
      <c r="CG478" s="6"/>
      <c r="CH478" s="6"/>
      <c r="CI478" s="6"/>
      <c r="CJ478" s="6"/>
      <c r="CK478" s="6"/>
      <c r="CL478" s="6"/>
      <c r="CM478" s="6"/>
      <c r="CN478" s="6"/>
      <c r="CO478" s="6"/>
      <c r="CP478" s="6"/>
      <c r="CQ478" s="6"/>
      <c r="CR478" s="6"/>
      <c r="CS478" s="6"/>
      <c r="CT478" s="6"/>
      <c r="CU478" s="6"/>
      <c r="CV478" s="6"/>
      <c r="CW478" s="6"/>
      <c r="CX478" s="6"/>
      <c r="CY478" s="6"/>
      <c r="CZ478" s="6"/>
      <c r="DA478" s="6"/>
      <c r="DB478" s="6"/>
      <c r="DC478" s="6"/>
      <c r="DD478" s="6"/>
      <c r="DE478" s="6"/>
      <c r="DF478" s="6"/>
      <c r="DG478" s="6"/>
      <c r="DH478" s="6"/>
      <c r="DI478" s="6"/>
      <c r="DJ478" s="6"/>
      <c r="DK478" s="6"/>
      <c r="DL478" s="6"/>
      <c r="DM478" s="6"/>
      <c r="DN478" s="6"/>
      <c r="DO478" s="6"/>
      <c r="DP478" s="6"/>
      <c r="DQ478" s="6"/>
      <c r="DR478" s="6"/>
      <c r="DS478" s="6"/>
      <c r="DT478" s="6"/>
      <c r="DU478" s="6"/>
      <c r="DV478" s="6"/>
    </row>
    <row r="479" spans="1:126" x14ac:dyDescent="0.25">
      <c r="A479" s="5" t="s">
        <v>453</v>
      </c>
      <c r="B479" s="23" t="s">
        <v>16</v>
      </c>
      <c r="C479" s="33" t="s">
        <v>522</v>
      </c>
      <c r="D479" t="s">
        <v>340</v>
      </c>
      <c r="E479" s="1">
        <v>44000</v>
      </c>
      <c r="F479" s="1">
        <f t="shared" si="223"/>
        <v>1262.8</v>
      </c>
      <c r="G479" s="1">
        <v>1007.19</v>
      </c>
      <c r="H479" s="1">
        <f t="shared" si="224"/>
        <v>1337.6</v>
      </c>
      <c r="I479" s="1">
        <v>25</v>
      </c>
      <c r="J479" s="1">
        <f t="shared" si="225"/>
        <v>3632.59</v>
      </c>
      <c r="K479" s="1">
        <f t="shared" si="226"/>
        <v>40367.410000000003</v>
      </c>
    </row>
    <row r="480" spans="1:126" x14ac:dyDescent="0.25">
      <c r="A480" s="5" t="s">
        <v>327</v>
      </c>
      <c r="B480" t="s">
        <v>137</v>
      </c>
      <c r="C480" s="33" t="s">
        <v>523</v>
      </c>
      <c r="D480" t="s">
        <v>340</v>
      </c>
      <c r="E480" s="1">
        <v>56000</v>
      </c>
      <c r="F480" s="1">
        <f t="shared" ref="F480" si="227">E480*0.0287</f>
        <v>1607.2</v>
      </c>
      <c r="G480" s="1">
        <v>2343.77</v>
      </c>
      <c r="H480" s="1">
        <f t="shared" ref="H480" si="228">E480*0.0304</f>
        <v>1702.4</v>
      </c>
      <c r="I480" s="1">
        <v>2405.2399999999998</v>
      </c>
      <c r="J480" s="1">
        <v>8058.61</v>
      </c>
      <c r="K480" s="1">
        <v>47941.39</v>
      </c>
      <c r="L480"/>
      <c r="M480"/>
      <c r="N480"/>
      <c r="O480"/>
      <c r="P480"/>
      <c r="Q480"/>
      <c r="R480"/>
      <c r="S480"/>
      <c r="T480"/>
      <c r="U480"/>
      <c r="V480"/>
      <c r="W480"/>
      <c r="X480"/>
      <c r="Y480"/>
      <c r="Z480"/>
      <c r="AA480"/>
      <c r="AB480"/>
      <c r="AC480"/>
      <c r="AD480"/>
      <c r="AE480"/>
      <c r="AF480"/>
      <c r="AG480"/>
      <c r="AH480"/>
      <c r="AI480"/>
      <c r="AJ480"/>
      <c r="AK480"/>
      <c r="AL480"/>
      <c r="AM480"/>
      <c r="AN480"/>
      <c r="AO480"/>
      <c r="AP480"/>
      <c r="AQ480"/>
      <c r="AR480"/>
      <c r="AS480"/>
      <c r="AT480"/>
      <c r="AU480"/>
      <c r="AV480"/>
      <c r="AW480"/>
      <c r="AX480"/>
      <c r="AY480"/>
      <c r="AZ480"/>
      <c r="BA480"/>
      <c r="BB480"/>
      <c r="BC480"/>
      <c r="BD480"/>
      <c r="BE480"/>
      <c r="BF480"/>
      <c r="BG480"/>
      <c r="BH480"/>
      <c r="BI480"/>
      <c r="BJ480"/>
      <c r="BK480"/>
      <c r="BL480"/>
      <c r="BM480"/>
      <c r="BN480"/>
      <c r="BO480"/>
      <c r="BP480"/>
      <c r="BQ480"/>
      <c r="BR480"/>
      <c r="BS480"/>
      <c r="BT480"/>
      <c r="BU480"/>
      <c r="BV480"/>
      <c r="BW480"/>
      <c r="BX480"/>
      <c r="BY480"/>
      <c r="BZ480"/>
      <c r="CA480"/>
      <c r="CB480"/>
      <c r="CC480"/>
      <c r="CD480"/>
      <c r="CE480"/>
      <c r="CF480"/>
      <c r="CG480"/>
      <c r="CH480"/>
      <c r="CI480"/>
      <c r="CJ480"/>
      <c r="CK480"/>
      <c r="CL480"/>
      <c r="CM480"/>
      <c r="CN480"/>
      <c r="CO480"/>
      <c r="CP480"/>
      <c r="CQ480"/>
      <c r="CR480"/>
      <c r="CS480"/>
      <c r="CT480"/>
      <c r="CU480"/>
      <c r="CV480"/>
      <c r="CW480"/>
      <c r="CX480"/>
      <c r="CY480"/>
      <c r="CZ480"/>
      <c r="DA480"/>
      <c r="DB480"/>
      <c r="DC480"/>
      <c r="DD480"/>
      <c r="DE480"/>
      <c r="DF480"/>
      <c r="DG480"/>
      <c r="DH480"/>
      <c r="DI480"/>
      <c r="DJ480"/>
      <c r="DK480"/>
      <c r="DL480"/>
      <c r="DM480"/>
      <c r="DN480"/>
      <c r="DO480"/>
      <c r="DP480"/>
      <c r="DQ480"/>
      <c r="DR480"/>
      <c r="DS480"/>
      <c r="DT480"/>
      <c r="DU480"/>
      <c r="DV480"/>
    </row>
    <row r="481" spans="1:126" x14ac:dyDescent="0.25">
      <c r="A481" s="5" t="s">
        <v>458</v>
      </c>
      <c r="B481" t="s">
        <v>325</v>
      </c>
      <c r="C481" s="33" t="s">
        <v>522</v>
      </c>
      <c r="D481" t="s">
        <v>340</v>
      </c>
      <c r="E481" s="1">
        <v>45000</v>
      </c>
      <c r="F481" s="1">
        <v>1291.5</v>
      </c>
      <c r="G481" s="1">
        <v>1148.33</v>
      </c>
      <c r="H481" s="1">
        <v>1368</v>
      </c>
      <c r="I481" s="1">
        <v>195</v>
      </c>
      <c r="J481" s="1">
        <f t="shared" si="225"/>
        <v>4002.83</v>
      </c>
      <c r="K481" s="1">
        <v>40997.17</v>
      </c>
      <c r="L481"/>
      <c r="M481"/>
      <c r="N481"/>
      <c r="O481"/>
      <c r="P481"/>
      <c r="Q481"/>
      <c r="R481"/>
      <c r="S481"/>
      <c r="T481"/>
      <c r="U481"/>
      <c r="V481"/>
      <c r="W481"/>
      <c r="X481"/>
      <c r="Y481"/>
      <c r="Z481"/>
      <c r="AA481"/>
      <c r="AB481"/>
      <c r="AC481"/>
      <c r="AD481"/>
      <c r="AE481"/>
      <c r="AF481"/>
      <c r="AG481"/>
      <c r="AH481"/>
      <c r="AI481"/>
      <c r="AJ481"/>
      <c r="AK481"/>
      <c r="AL481"/>
      <c r="AM481"/>
      <c r="AN481"/>
      <c r="AO481"/>
      <c r="AP481"/>
      <c r="AQ481"/>
      <c r="AR481"/>
      <c r="AS481"/>
      <c r="AT481"/>
      <c r="AU481"/>
      <c r="AV481"/>
      <c r="AW481"/>
      <c r="AX481"/>
      <c r="AY481"/>
      <c r="AZ481"/>
      <c r="BA481"/>
      <c r="BB481"/>
      <c r="BC481"/>
      <c r="BD481"/>
      <c r="BE481"/>
      <c r="BF481"/>
      <c r="BG481"/>
      <c r="BH481"/>
      <c r="BI481"/>
      <c r="BJ481"/>
      <c r="BK481"/>
      <c r="BL481"/>
      <c r="BM481"/>
      <c r="BN481"/>
      <c r="BO481"/>
      <c r="BP481"/>
      <c r="BQ481"/>
      <c r="BR481"/>
      <c r="BS481"/>
      <c r="BT481"/>
      <c r="BU481"/>
      <c r="BV481"/>
      <c r="BW481"/>
      <c r="BX481"/>
      <c r="BY481"/>
      <c r="BZ481"/>
      <c r="CA481"/>
      <c r="CB481"/>
      <c r="CC481"/>
      <c r="CD481"/>
      <c r="CE481"/>
      <c r="CF481"/>
      <c r="CG481"/>
      <c r="CH481"/>
      <c r="CI481"/>
      <c r="CJ481"/>
      <c r="CK481"/>
      <c r="CL481"/>
      <c r="CM481"/>
      <c r="CN481"/>
      <c r="CO481"/>
      <c r="CP481"/>
      <c r="CQ481"/>
      <c r="CR481"/>
      <c r="CS481"/>
      <c r="CT481"/>
      <c r="CU481"/>
      <c r="CV481"/>
      <c r="CW481"/>
      <c r="CX481"/>
      <c r="CY481"/>
      <c r="CZ481"/>
      <c r="DA481"/>
      <c r="DB481"/>
      <c r="DC481"/>
      <c r="DD481"/>
      <c r="DE481"/>
      <c r="DF481"/>
      <c r="DG481"/>
      <c r="DH481"/>
      <c r="DI481"/>
      <c r="DJ481"/>
      <c r="DK481"/>
      <c r="DL481"/>
      <c r="DM481"/>
      <c r="DN481"/>
      <c r="DO481"/>
      <c r="DP481"/>
      <c r="DQ481"/>
      <c r="DR481"/>
      <c r="DS481"/>
      <c r="DT481"/>
      <c r="DU481"/>
      <c r="DV481"/>
    </row>
    <row r="482" spans="1:126" x14ac:dyDescent="0.25">
      <c r="A482" s="5" t="s">
        <v>531</v>
      </c>
      <c r="B482" s="23" t="s">
        <v>532</v>
      </c>
      <c r="C482" s="33" t="s">
        <v>523</v>
      </c>
      <c r="D482" t="s">
        <v>340</v>
      </c>
      <c r="E482" s="1">
        <v>44000</v>
      </c>
      <c r="F482" s="1">
        <v>1262.8</v>
      </c>
      <c r="G482" s="1">
        <v>1007.19</v>
      </c>
      <c r="H482" s="1">
        <v>1337.6</v>
      </c>
      <c r="I482" s="1">
        <v>187</v>
      </c>
      <c r="J482" s="1">
        <v>3794.59</v>
      </c>
      <c r="K482" s="1">
        <v>40205.410000000003</v>
      </c>
      <c r="L482"/>
      <c r="M482"/>
      <c r="N482"/>
      <c r="O482"/>
      <c r="P482"/>
      <c r="Q482"/>
      <c r="R482"/>
      <c r="S482"/>
      <c r="T482"/>
      <c r="U482"/>
      <c r="V482"/>
      <c r="W482"/>
      <c r="X482"/>
      <c r="Y482"/>
      <c r="Z482"/>
      <c r="AA482"/>
      <c r="AB482"/>
      <c r="AC482"/>
      <c r="AD482"/>
      <c r="AE482"/>
      <c r="AF482"/>
      <c r="AG482"/>
      <c r="AH482"/>
      <c r="AI482"/>
      <c r="AJ482"/>
      <c r="AK482"/>
      <c r="AL482"/>
      <c r="AM482"/>
      <c r="AN482"/>
      <c r="AO482"/>
      <c r="AP482"/>
      <c r="AQ482"/>
      <c r="AR482"/>
      <c r="AS482"/>
      <c r="AT482"/>
      <c r="AU482"/>
      <c r="AV482"/>
      <c r="AW482"/>
      <c r="AX482"/>
      <c r="AY482"/>
      <c r="AZ482"/>
      <c r="BA482"/>
      <c r="BB482"/>
      <c r="BC482"/>
      <c r="BD482"/>
      <c r="BE482"/>
      <c r="BF482"/>
      <c r="BG482"/>
      <c r="BH482"/>
      <c r="BI482"/>
      <c r="BJ482"/>
      <c r="BK482"/>
      <c r="BL482"/>
      <c r="BM482"/>
      <c r="BN482"/>
      <c r="BO482"/>
      <c r="BP482"/>
      <c r="BQ482"/>
      <c r="BR482"/>
      <c r="BS482"/>
      <c r="BT482"/>
      <c r="BU482"/>
      <c r="BV482"/>
      <c r="BW482"/>
      <c r="BX482"/>
      <c r="BY482"/>
      <c r="BZ482"/>
      <c r="CA482"/>
      <c r="CB482"/>
      <c r="CC482"/>
      <c r="CD482"/>
      <c r="CE482"/>
      <c r="CF482"/>
      <c r="CG482"/>
      <c r="CH482"/>
      <c r="CI482"/>
      <c r="CJ482"/>
      <c r="CK482"/>
      <c r="CL482"/>
      <c r="CM482"/>
      <c r="CN482"/>
      <c r="CO482"/>
      <c r="CP482"/>
      <c r="CQ482"/>
      <c r="CR482"/>
      <c r="CS482"/>
      <c r="CT482"/>
      <c r="CU482"/>
      <c r="CV482"/>
      <c r="CW482"/>
      <c r="CX482"/>
      <c r="CY482"/>
      <c r="CZ482"/>
      <c r="DA482"/>
      <c r="DB482"/>
      <c r="DC482"/>
      <c r="DD482"/>
      <c r="DE482"/>
      <c r="DF482"/>
      <c r="DG482"/>
      <c r="DH482"/>
      <c r="DI482"/>
      <c r="DJ482"/>
      <c r="DK482"/>
      <c r="DL482"/>
      <c r="DM482"/>
      <c r="DN482"/>
      <c r="DO482"/>
      <c r="DP482"/>
      <c r="DQ482"/>
      <c r="DR482"/>
      <c r="DS482"/>
      <c r="DT482"/>
      <c r="DU482"/>
      <c r="DV482"/>
    </row>
    <row r="483" spans="1:126" s="3" customFormat="1" x14ac:dyDescent="0.25">
      <c r="A483" s="3" t="s">
        <v>13</v>
      </c>
      <c r="B483" s="3">
        <v>9</v>
      </c>
      <c r="C483" s="35"/>
      <c r="E483" s="4">
        <f>SUM(E474:E482)</f>
        <v>385500</v>
      </c>
      <c r="F483" s="4">
        <f>SUM(F474:F481)</f>
        <v>9801.0499999999993</v>
      </c>
      <c r="G483" s="4">
        <f>SUM(G474:G482)</f>
        <v>7751.81</v>
      </c>
      <c r="H483" s="4">
        <f>SUM(H474:H481)+H482</f>
        <v>11719.2</v>
      </c>
      <c r="I483" s="4">
        <f>SUM(I474:I482)</f>
        <v>3269.24</v>
      </c>
      <c r="J483" s="4">
        <f>SUM(J474:J481)+J482</f>
        <v>33804.1</v>
      </c>
      <c r="K483" s="4">
        <f>SUM(K474:K481)+K482</f>
        <v>351695.9</v>
      </c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  <c r="X483" s="6"/>
      <c r="Y483" s="6"/>
      <c r="Z483" s="6"/>
      <c r="AA483" s="6"/>
      <c r="AB483" s="6"/>
      <c r="AC483" s="6"/>
      <c r="AD483" s="6"/>
      <c r="AE483" s="6"/>
      <c r="AF483" s="6"/>
      <c r="AG483" s="6"/>
      <c r="AH483" s="6"/>
      <c r="AI483" s="6"/>
      <c r="AJ483" s="6"/>
      <c r="AK483" s="6"/>
      <c r="AL483" s="6"/>
      <c r="AM483" s="6"/>
      <c r="AN483" s="6"/>
      <c r="AO483" s="6"/>
      <c r="AP483" s="6"/>
      <c r="AQ483" s="6"/>
      <c r="AR483" s="6"/>
      <c r="AS483" s="6"/>
      <c r="AT483" s="6"/>
      <c r="AU483" s="6"/>
      <c r="AV483" s="6"/>
      <c r="AW483" s="6"/>
      <c r="AX483" s="6"/>
      <c r="AY483" s="6"/>
      <c r="AZ483" s="6"/>
      <c r="BA483" s="6"/>
      <c r="BB483" s="6"/>
      <c r="BC483" s="6"/>
      <c r="BD483" s="6"/>
      <c r="BE483" s="6"/>
      <c r="BF483" s="6"/>
      <c r="BG483" s="6"/>
      <c r="BH483" s="6"/>
      <c r="BI483" s="6"/>
      <c r="BJ483" s="6"/>
      <c r="BK483" s="6"/>
      <c r="BL483" s="6"/>
      <c r="BM483" s="6"/>
      <c r="BN483" s="6"/>
      <c r="BO483" s="6"/>
      <c r="BP483" s="6"/>
      <c r="BQ483" s="6"/>
      <c r="BR483" s="6"/>
      <c r="BS483" s="6"/>
      <c r="BT483" s="6"/>
      <c r="BU483" s="6"/>
      <c r="BV483" s="6"/>
      <c r="BW483" s="6"/>
      <c r="BX483" s="6"/>
      <c r="BY483" s="6"/>
      <c r="BZ483" s="6"/>
      <c r="CA483" s="6"/>
      <c r="CB483" s="6"/>
      <c r="CC483" s="6"/>
      <c r="CD483" s="6"/>
      <c r="CE483" s="6"/>
      <c r="CF483" s="6"/>
      <c r="CG483" s="6"/>
      <c r="CH483" s="6"/>
      <c r="CI483" s="6"/>
      <c r="CJ483" s="6"/>
      <c r="CK483" s="6"/>
      <c r="CL483" s="6"/>
      <c r="CM483" s="6"/>
      <c r="CN483" s="6"/>
      <c r="CO483" s="6"/>
      <c r="CP483" s="6"/>
      <c r="CQ483" s="6"/>
      <c r="CR483" s="6"/>
      <c r="CS483" s="6"/>
      <c r="CT483" s="6"/>
      <c r="CU483" s="6"/>
      <c r="CV483" s="6"/>
      <c r="CW483" s="6"/>
      <c r="CX483" s="6"/>
      <c r="CY483" s="6"/>
      <c r="CZ483" s="6"/>
      <c r="DA483" s="6"/>
      <c r="DB483" s="6"/>
      <c r="DC483" s="6"/>
      <c r="DD483" s="6"/>
      <c r="DE483" s="6"/>
      <c r="DF483" s="6"/>
      <c r="DG483" s="6"/>
      <c r="DH483" s="6"/>
      <c r="DI483" s="6"/>
      <c r="DJ483" s="6"/>
      <c r="DK483" s="6"/>
      <c r="DL483" s="6"/>
      <c r="DM483" s="6"/>
      <c r="DN483" s="6"/>
      <c r="DO483" s="6"/>
      <c r="DP483" s="6"/>
      <c r="DQ483" s="6"/>
      <c r="DR483" s="6"/>
      <c r="DS483" s="6"/>
      <c r="DT483" s="6"/>
      <c r="DU483" s="6"/>
      <c r="DV483" s="6"/>
    </row>
    <row r="484" spans="1:126" s="3" customFormat="1" x14ac:dyDescent="0.25">
      <c r="A484"/>
      <c r="B484"/>
      <c r="C484" s="33"/>
      <c r="D484"/>
      <c r="E484" s="1"/>
      <c r="F484" s="1"/>
      <c r="G484" s="1"/>
      <c r="H484" s="1"/>
      <c r="I484" s="1"/>
      <c r="J484" s="1"/>
      <c r="K484" s="1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  <c r="X484" s="6"/>
      <c r="Y484" s="6"/>
      <c r="Z484" s="6"/>
      <c r="AA484" s="6"/>
      <c r="AB484" s="6"/>
      <c r="AC484" s="6"/>
      <c r="AD484" s="6"/>
      <c r="AE484" s="6"/>
      <c r="AF484" s="6"/>
      <c r="AG484" s="6"/>
      <c r="AH484" s="6"/>
      <c r="AI484" s="6"/>
      <c r="AJ484" s="6"/>
      <c r="AK484" s="6"/>
      <c r="AL484" s="6"/>
      <c r="AM484" s="6"/>
      <c r="AN484" s="6"/>
      <c r="AO484" s="6"/>
      <c r="AP484" s="6"/>
      <c r="AQ484" s="6"/>
      <c r="AR484" s="6"/>
      <c r="AS484" s="6"/>
      <c r="AT484" s="6"/>
      <c r="AU484" s="6"/>
      <c r="AV484" s="6"/>
      <c r="AW484" s="6"/>
      <c r="AX484" s="6"/>
      <c r="AY484" s="6"/>
      <c r="AZ484" s="6"/>
      <c r="BA484" s="6"/>
      <c r="BB484" s="6"/>
      <c r="BC484" s="6"/>
      <c r="BD484" s="6"/>
      <c r="BE484" s="6"/>
      <c r="BF484" s="6"/>
      <c r="BG484" s="6"/>
      <c r="BH484" s="6"/>
      <c r="BI484" s="6"/>
      <c r="BJ484" s="6"/>
      <c r="BK484" s="6"/>
      <c r="BL484" s="6"/>
      <c r="BM484" s="6"/>
      <c r="BN484" s="6"/>
      <c r="BO484" s="6"/>
      <c r="BP484" s="6"/>
      <c r="BQ484" s="6"/>
      <c r="BR484" s="6"/>
      <c r="BS484" s="6"/>
      <c r="BT484" s="6"/>
      <c r="BU484" s="6"/>
      <c r="BV484" s="6"/>
      <c r="BW484" s="6"/>
      <c r="BX484" s="6"/>
      <c r="BY484" s="6"/>
      <c r="BZ484" s="6"/>
      <c r="CA484" s="6"/>
      <c r="CB484" s="6"/>
      <c r="CC484" s="6"/>
      <c r="CD484" s="6"/>
      <c r="CE484" s="6"/>
      <c r="CF484" s="6"/>
      <c r="CG484" s="6"/>
      <c r="CH484" s="6"/>
      <c r="CI484" s="6"/>
      <c r="CJ484" s="6"/>
      <c r="CK484" s="6"/>
      <c r="CL484" s="6"/>
      <c r="CM484" s="6"/>
      <c r="CN484" s="6"/>
      <c r="CO484" s="6"/>
      <c r="CP484" s="6"/>
      <c r="CQ484" s="6"/>
      <c r="CR484" s="6"/>
      <c r="CS484" s="6"/>
      <c r="CT484" s="6"/>
      <c r="CU484" s="6"/>
      <c r="CV484" s="6"/>
      <c r="CW484" s="6"/>
      <c r="CX484" s="6"/>
      <c r="CY484" s="6"/>
      <c r="CZ484" s="6"/>
      <c r="DA484" s="6"/>
      <c r="DB484" s="6"/>
      <c r="DC484" s="6"/>
      <c r="DD484" s="6"/>
      <c r="DE484" s="6"/>
      <c r="DF484" s="6"/>
      <c r="DG484" s="6"/>
      <c r="DH484" s="6"/>
      <c r="DI484" s="6"/>
      <c r="DJ484" s="6"/>
      <c r="DK484" s="6"/>
      <c r="DL484" s="6"/>
      <c r="DM484" s="6"/>
      <c r="DN484" s="6"/>
      <c r="DO484" s="6"/>
      <c r="DP484" s="6"/>
      <c r="DQ484" s="6"/>
      <c r="DR484" s="6"/>
      <c r="DS484" s="6"/>
      <c r="DT484" s="6"/>
      <c r="DU484" s="6"/>
      <c r="DV484" s="6"/>
    </row>
    <row r="485" spans="1:126" s="3" customFormat="1" x14ac:dyDescent="0.25">
      <c r="A485" s="10" t="s">
        <v>518</v>
      </c>
      <c r="B485" s="10"/>
      <c r="C485" s="37"/>
      <c r="D485" s="12"/>
      <c r="E485" s="10"/>
      <c r="F485" s="10"/>
      <c r="G485" s="10"/>
      <c r="H485" s="10"/>
      <c r="I485" s="10"/>
      <c r="J485" s="10"/>
      <c r="K485" s="10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  <c r="AB485" s="6"/>
      <c r="AC485" s="6"/>
      <c r="AD485" s="6"/>
      <c r="AE485" s="6"/>
      <c r="AF485" s="6"/>
      <c r="AG485" s="6"/>
      <c r="AH485" s="6"/>
      <c r="AI485" s="6"/>
      <c r="AJ485" s="6"/>
      <c r="AK485" s="6"/>
      <c r="AL485" s="6"/>
      <c r="AM485" s="6"/>
      <c r="AN485" s="6"/>
      <c r="AO485" s="6"/>
      <c r="AP485" s="6"/>
      <c r="AQ485" s="6"/>
      <c r="AR485" s="6"/>
      <c r="AS485" s="6"/>
      <c r="AT485" s="6"/>
      <c r="AU485" s="6"/>
      <c r="AV485" s="6"/>
      <c r="AW485" s="6"/>
      <c r="AX485" s="6"/>
      <c r="AY485" s="6"/>
      <c r="AZ485" s="6"/>
      <c r="BA485" s="6"/>
      <c r="BB485" s="6"/>
      <c r="BC485" s="6"/>
      <c r="BD485" s="6"/>
      <c r="BE485" s="6"/>
      <c r="BF485" s="6"/>
      <c r="BG485" s="6"/>
      <c r="BH485" s="6"/>
      <c r="BI485" s="6"/>
      <c r="BJ485" s="6"/>
      <c r="BK485" s="6"/>
      <c r="BL485" s="6"/>
      <c r="BM485" s="6"/>
      <c r="BN485" s="6"/>
      <c r="BO485" s="6"/>
      <c r="BP485" s="6"/>
      <c r="BQ485" s="6"/>
      <c r="BR485" s="6"/>
      <c r="BS485" s="6"/>
      <c r="BT485" s="6"/>
      <c r="BU485" s="6"/>
      <c r="BV485" s="6"/>
      <c r="BW485" s="6"/>
      <c r="BX485" s="6"/>
      <c r="BY485" s="6"/>
      <c r="BZ485" s="6"/>
      <c r="CA485" s="6"/>
      <c r="CB485" s="6"/>
      <c r="CC485" s="6"/>
      <c r="CD485" s="6"/>
      <c r="CE485" s="6"/>
      <c r="CF485" s="6"/>
      <c r="CG485" s="6"/>
      <c r="CH485" s="6"/>
      <c r="CI485" s="6"/>
      <c r="CJ485" s="6"/>
      <c r="CK485" s="6"/>
      <c r="CL485" s="6"/>
      <c r="CM485" s="6"/>
      <c r="CN485" s="6"/>
      <c r="CO485" s="6"/>
      <c r="CP485" s="6"/>
      <c r="CQ485" s="6"/>
      <c r="CR485" s="6"/>
      <c r="CS485" s="6"/>
      <c r="CT485" s="6"/>
      <c r="CU485" s="6"/>
      <c r="CV485" s="6"/>
      <c r="CW485" s="6"/>
      <c r="CX485" s="6"/>
      <c r="CY485" s="6"/>
      <c r="CZ485" s="6"/>
      <c r="DA485" s="6"/>
      <c r="DB485" s="6"/>
      <c r="DC485" s="6"/>
      <c r="DD485" s="6"/>
      <c r="DE485" s="6"/>
      <c r="DF485" s="6"/>
      <c r="DG485" s="6"/>
      <c r="DH485" s="6"/>
      <c r="DI485" s="6"/>
      <c r="DJ485" s="6"/>
      <c r="DK485" s="6"/>
      <c r="DL485" s="6"/>
      <c r="DM485" s="6"/>
      <c r="DN485" s="6"/>
      <c r="DO485" s="6"/>
      <c r="DP485" s="6"/>
      <c r="DQ485" s="6"/>
      <c r="DR485" s="6"/>
      <c r="DS485" s="6"/>
      <c r="DT485" s="6"/>
      <c r="DU485" s="6"/>
      <c r="DV485" s="6"/>
    </row>
    <row r="486" spans="1:126" s="3" customFormat="1" x14ac:dyDescent="0.25">
      <c r="A486" t="s">
        <v>193</v>
      </c>
      <c r="B486" t="s">
        <v>470</v>
      </c>
      <c r="C486" s="33" t="s">
        <v>522</v>
      </c>
      <c r="D486" t="s">
        <v>339</v>
      </c>
      <c r="E486" s="1">
        <v>45000</v>
      </c>
      <c r="F486" s="1">
        <v>1291.5</v>
      </c>
      <c r="G486" s="1">
        <v>1148.33</v>
      </c>
      <c r="H486" s="1">
        <v>1368</v>
      </c>
      <c r="I486" s="1">
        <v>25</v>
      </c>
      <c r="J486" s="1">
        <f t="shared" ref="J486" si="229">F486+G486+H486+I486</f>
        <v>3832.83</v>
      </c>
      <c r="K486" s="1">
        <f t="shared" ref="K486" si="230">E486-J486</f>
        <v>41167.17</v>
      </c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  <c r="X486" s="6"/>
      <c r="Y486" s="6"/>
      <c r="Z486" s="6"/>
      <c r="AA486" s="6"/>
      <c r="AB486" s="6"/>
      <c r="AC486" s="6"/>
      <c r="AD486" s="6"/>
      <c r="AE486" s="6"/>
      <c r="AF486" s="6"/>
      <c r="AG486" s="6"/>
      <c r="AH486" s="6"/>
      <c r="AI486" s="6"/>
      <c r="AJ486" s="6"/>
      <c r="AK486" s="6"/>
      <c r="AL486" s="6"/>
      <c r="AM486" s="6"/>
      <c r="AN486" s="6"/>
      <c r="AO486" s="6"/>
      <c r="AP486" s="6"/>
      <c r="AQ486" s="6"/>
      <c r="AR486" s="6"/>
      <c r="AS486" s="6"/>
      <c r="AT486" s="6"/>
      <c r="AU486" s="6"/>
      <c r="AV486" s="6"/>
      <c r="AW486" s="6"/>
      <c r="AX486" s="6"/>
      <c r="AY486" s="6"/>
      <c r="AZ486" s="6"/>
      <c r="BA486" s="6"/>
      <c r="BB486" s="6"/>
      <c r="BC486" s="6"/>
      <c r="BD486" s="6"/>
      <c r="BE486" s="6"/>
      <c r="BF486" s="6"/>
      <c r="BG486" s="6"/>
      <c r="BH486" s="6"/>
      <c r="BI486" s="6"/>
      <c r="BJ486" s="6"/>
      <c r="BK486" s="6"/>
      <c r="BL486" s="6"/>
      <c r="BM486" s="6"/>
      <c r="BN486" s="6"/>
      <c r="BO486" s="6"/>
      <c r="BP486" s="6"/>
      <c r="BQ486" s="6"/>
      <c r="BR486" s="6"/>
      <c r="BS486" s="6"/>
      <c r="BT486" s="6"/>
      <c r="BU486" s="6"/>
      <c r="BV486" s="6"/>
      <c r="BW486" s="6"/>
      <c r="BX486" s="6"/>
      <c r="BY486" s="6"/>
      <c r="BZ486" s="6"/>
      <c r="CA486" s="6"/>
      <c r="CB486" s="6"/>
      <c r="CC486" s="6"/>
      <c r="CD486" s="6"/>
      <c r="CE486" s="6"/>
      <c r="CF486" s="6"/>
      <c r="CG486" s="6"/>
      <c r="CH486" s="6"/>
      <c r="CI486" s="6"/>
      <c r="CJ486" s="6"/>
      <c r="CK486" s="6"/>
      <c r="CL486" s="6"/>
      <c r="CM486" s="6"/>
      <c r="CN486" s="6"/>
      <c r="CO486" s="6"/>
      <c r="CP486" s="6"/>
      <c r="CQ486" s="6"/>
      <c r="CR486" s="6"/>
      <c r="CS486" s="6"/>
      <c r="CT486" s="6"/>
      <c r="CU486" s="6"/>
      <c r="CV486" s="6"/>
      <c r="CW486" s="6"/>
      <c r="CX486" s="6"/>
      <c r="CY486" s="6"/>
      <c r="CZ486" s="6"/>
      <c r="DA486" s="6"/>
      <c r="DB486" s="6"/>
      <c r="DC486" s="6"/>
      <c r="DD486" s="6"/>
      <c r="DE486" s="6"/>
      <c r="DF486" s="6"/>
      <c r="DG486" s="6"/>
      <c r="DH486" s="6"/>
      <c r="DI486" s="6"/>
      <c r="DJ486" s="6"/>
      <c r="DK486" s="6"/>
      <c r="DL486" s="6"/>
      <c r="DM486" s="6"/>
      <c r="DN486" s="6"/>
      <c r="DO486" s="6"/>
      <c r="DP486" s="6"/>
      <c r="DQ486" s="6"/>
      <c r="DR486" s="6"/>
      <c r="DS486" s="6"/>
      <c r="DT486" s="6"/>
      <c r="DU486" s="6"/>
      <c r="DV486" s="6"/>
    </row>
    <row r="487" spans="1:126" x14ac:dyDescent="0.25">
      <c r="A487" t="s">
        <v>353</v>
      </c>
      <c r="B487" t="s">
        <v>352</v>
      </c>
      <c r="C487" s="33" t="s">
        <v>522</v>
      </c>
      <c r="D487" t="s">
        <v>340</v>
      </c>
      <c r="E487" s="1">
        <v>39433.33</v>
      </c>
      <c r="F487" s="1">
        <v>2611.6999999999998</v>
      </c>
      <c r="G487" s="1">
        <v>9988.34</v>
      </c>
      <c r="H487" s="1">
        <v>2766.4</v>
      </c>
      <c r="I487" s="1">
        <v>277.5</v>
      </c>
      <c r="J487" s="1">
        <v>2970.68</v>
      </c>
      <c r="K487" s="1">
        <f>E487-J487</f>
        <v>36462.65</v>
      </c>
      <c r="L487"/>
      <c r="M487"/>
      <c r="N487"/>
      <c r="O487"/>
      <c r="P487"/>
      <c r="Q487"/>
      <c r="R487"/>
      <c r="S487"/>
      <c r="T487"/>
      <c r="U487"/>
      <c r="V487"/>
      <c r="W487"/>
      <c r="X487"/>
      <c r="Y487"/>
      <c r="Z487"/>
      <c r="AA487"/>
      <c r="AB487"/>
      <c r="AC487"/>
      <c r="AD487"/>
      <c r="AE487"/>
      <c r="AF487"/>
      <c r="AG487"/>
      <c r="AH487"/>
      <c r="AI487"/>
      <c r="AJ487"/>
      <c r="AK487"/>
      <c r="AL487"/>
      <c r="AM487"/>
      <c r="AN487"/>
      <c r="AO487"/>
      <c r="AP487"/>
      <c r="AQ487"/>
      <c r="AR487"/>
      <c r="AS487"/>
      <c r="AT487"/>
      <c r="AU487"/>
      <c r="AV487"/>
      <c r="AW487"/>
      <c r="AX487"/>
      <c r="AY487"/>
      <c r="AZ487"/>
      <c r="BA487"/>
      <c r="BB487"/>
      <c r="BC487"/>
      <c r="BD487"/>
      <c r="BE487"/>
      <c r="BF487"/>
      <c r="BG487"/>
      <c r="BH487"/>
      <c r="BI487"/>
      <c r="BJ487"/>
      <c r="BK487"/>
      <c r="BL487"/>
      <c r="BM487"/>
      <c r="BN487"/>
      <c r="BO487"/>
      <c r="BP487"/>
      <c r="BQ487"/>
      <c r="BR487"/>
      <c r="BS487"/>
      <c r="BT487"/>
      <c r="BU487"/>
      <c r="BV487"/>
      <c r="BW487"/>
      <c r="BX487"/>
      <c r="BY487"/>
      <c r="BZ487"/>
      <c r="CA487"/>
      <c r="CB487"/>
      <c r="CC487"/>
      <c r="CD487"/>
      <c r="CE487"/>
      <c r="CF487"/>
      <c r="CG487"/>
      <c r="CH487"/>
      <c r="CI487"/>
      <c r="CJ487"/>
      <c r="CK487"/>
      <c r="CL487"/>
      <c r="CM487"/>
      <c r="CN487"/>
      <c r="CO487"/>
      <c r="CP487"/>
      <c r="CQ487"/>
      <c r="CR487"/>
      <c r="CS487"/>
      <c r="CT487"/>
      <c r="CU487"/>
      <c r="CV487"/>
      <c r="CW487"/>
      <c r="CX487"/>
      <c r="CY487"/>
      <c r="CZ487"/>
      <c r="DA487"/>
      <c r="DB487"/>
      <c r="DC487"/>
      <c r="DD487"/>
      <c r="DE487"/>
      <c r="DF487"/>
      <c r="DG487"/>
      <c r="DH487"/>
      <c r="DI487"/>
      <c r="DJ487"/>
      <c r="DK487"/>
      <c r="DL487"/>
      <c r="DM487"/>
      <c r="DN487"/>
      <c r="DO487"/>
      <c r="DP487"/>
      <c r="DQ487"/>
      <c r="DR487"/>
      <c r="DS487"/>
      <c r="DT487"/>
      <c r="DU487"/>
      <c r="DV487"/>
    </row>
    <row r="488" spans="1:126" x14ac:dyDescent="0.25">
      <c r="A488" t="s">
        <v>459</v>
      </c>
      <c r="B488" s="21" t="s">
        <v>137</v>
      </c>
      <c r="C488" s="33" t="s">
        <v>523</v>
      </c>
      <c r="D488" s="16" t="s">
        <v>340</v>
      </c>
      <c r="E488" s="1">
        <v>45000</v>
      </c>
      <c r="F488" s="1">
        <v>1291.5</v>
      </c>
      <c r="G488" s="1">
        <v>1148.33</v>
      </c>
      <c r="H488" s="1">
        <v>1368</v>
      </c>
      <c r="I488" s="1">
        <v>25</v>
      </c>
      <c r="J488" s="1">
        <f>+F488+G488+H488+I488</f>
        <v>3832.83</v>
      </c>
      <c r="K488" s="1">
        <f>+E488-J488</f>
        <v>41167.17</v>
      </c>
      <c r="M488"/>
      <c r="N488"/>
      <c r="O488"/>
      <c r="P488"/>
      <c r="Q488"/>
      <c r="R488"/>
      <c r="S488"/>
      <c r="T488"/>
      <c r="U488"/>
      <c r="V488"/>
      <c r="W488"/>
      <c r="X488"/>
      <c r="Y488"/>
      <c r="Z488"/>
      <c r="AA488"/>
      <c r="AB488"/>
      <c r="AC488"/>
      <c r="AD488"/>
      <c r="AE488"/>
      <c r="AF488"/>
      <c r="AG488"/>
      <c r="AH488"/>
      <c r="AI488"/>
      <c r="AJ488"/>
      <c r="AK488"/>
      <c r="AL488"/>
      <c r="AM488"/>
      <c r="AN488"/>
      <c r="AO488"/>
      <c r="AP488"/>
      <c r="AQ488"/>
      <c r="AR488"/>
      <c r="AS488"/>
      <c r="AT488"/>
      <c r="AU488"/>
      <c r="AV488"/>
      <c r="AW488"/>
      <c r="AX488"/>
      <c r="AY488"/>
      <c r="AZ488"/>
      <c r="BA488"/>
      <c r="BB488"/>
      <c r="BC488"/>
      <c r="BD488"/>
      <c r="BE488"/>
      <c r="BF488"/>
      <c r="BG488"/>
      <c r="BH488"/>
      <c r="BI488"/>
      <c r="BJ488"/>
      <c r="BK488"/>
      <c r="BL488"/>
      <c r="BM488"/>
      <c r="BN488"/>
      <c r="BO488"/>
      <c r="BP488"/>
      <c r="BQ488"/>
      <c r="BR488"/>
      <c r="BS488"/>
      <c r="BT488"/>
      <c r="BU488"/>
      <c r="BV488"/>
      <c r="BW488"/>
      <c r="BX488"/>
      <c r="BY488"/>
      <c r="BZ488"/>
      <c r="CA488"/>
      <c r="CB488"/>
      <c r="CC488"/>
      <c r="CD488"/>
      <c r="CE488"/>
      <c r="CF488"/>
      <c r="CG488"/>
      <c r="CH488"/>
      <c r="CI488"/>
      <c r="CJ488"/>
      <c r="CK488"/>
      <c r="CL488"/>
      <c r="CM488"/>
      <c r="CN488"/>
      <c r="CO488"/>
      <c r="CP488"/>
      <c r="CQ488"/>
      <c r="CR488"/>
      <c r="CS488"/>
      <c r="CT488"/>
      <c r="CU488"/>
      <c r="CV488"/>
      <c r="CW488"/>
      <c r="CX488"/>
      <c r="CY488"/>
      <c r="CZ488"/>
      <c r="DA488"/>
      <c r="DB488"/>
      <c r="DC488"/>
      <c r="DD488"/>
      <c r="DE488"/>
      <c r="DF488"/>
      <c r="DG488"/>
      <c r="DH488"/>
      <c r="DI488"/>
      <c r="DJ488"/>
      <c r="DK488"/>
      <c r="DL488"/>
      <c r="DM488"/>
      <c r="DN488"/>
      <c r="DO488"/>
      <c r="DP488"/>
      <c r="DQ488"/>
      <c r="DR488"/>
      <c r="DS488"/>
      <c r="DT488"/>
      <c r="DU488"/>
      <c r="DV488"/>
    </row>
    <row r="489" spans="1:126" s="3" customFormat="1" x14ac:dyDescent="0.25">
      <c r="A489" s="3" t="s">
        <v>13</v>
      </c>
      <c r="B489" s="3">
        <v>3</v>
      </c>
      <c r="C489" s="35"/>
      <c r="E489" s="4">
        <f t="shared" ref="E489:K489" si="231">SUM(E486:E488)</f>
        <v>129433.33</v>
      </c>
      <c r="F489" s="4">
        <f t="shared" si="231"/>
        <v>5194.7</v>
      </c>
      <c r="G489" s="4">
        <f t="shared" si="231"/>
        <v>12285</v>
      </c>
      <c r="H489" s="4">
        <f t="shared" si="231"/>
        <v>5502.4</v>
      </c>
      <c r="I489" s="4">
        <f t="shared" si="231"/>
        <v>327.5</v>
      </c>
      <c r="J489" s="4">
        <f t="shared" si="231"/>
        <v>10636.34</v>
      </c>
      <c r="K489" s="4">
        <f t="shared" si="231"/>
        <v>118796.99</v>
      </c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  <c r="AB489" s="6"/>
      <c r="AC489" s="6"/>
      <c r="AD489" s="6"/>
      <c r="AE489" s="6"/>
      <c r="AF489" s="6"/>
      <c r="AG489" s="6"/>
      <c r="AH489" s="6"/>
      <c r="AI489" s="6"/>
      <c r="AJ489" s="6"/>
      <c r="AK489" s="6"/>
      <c r="AL489" s="6"/>
      <c r="AM489" s="6"/>
      <c r="AN489" s="6"/>
      <c r="AO489" s="6"/>
      <c r="AP489" s="6"/>
      <c r="AQ489" s="6"/>
      <c r="AR489" s="6"/>
      <c r="AS489" s="6"/>
      <c r="AT489" s="6"/>
      <c r="AU489" s="6"/>
      <c r="AV489" s="6"/>
      <c r="AW489" s="6"/>
      <c r="AX489" s="6"/>
      <c r="AY489" s="6"/>
      <c r="AZ489" s="6"/>
      <c r="BA489" s="6"/>
      <c r="BB489" s="6"/>
      <c r="BC489" s="6"/>
      <c r="BD489" s="6"/>
      <c r="BE489" s="6"/>
      <c r="BF489" s="6"/>
      <c r="BG489" s="6"/>
      <c r="BH489" s="6"/>
      <c r="BI489" s="6"/>
      <c r="BJ489" s="6"/>
      <c r="BK489" s="6"/>
      <c r="BL489" s="6"/>
      <c r="BM489" s="6"/>
      <c r="BN489" s="6"/>
      <c r="BO489" s="6"/>
      <c r="BP489" s="6"/>
      <c r="BQ489" s="6"/>
      <c r="BR489" s="6"/>
      <c r="BS489" s="6"/>
      <c r="BT489" s="6"/>
      <c r="BU489" s="6"/>
      <c r="BV489" s="6"/>
      <c r="BW489" s="6"/>
      <c r="BX489" s="6"/>
      <c r="BY489" s="6"/>
      <c r="BZ489" s="6"/>
      <c r="CA489" s="6"/>
      <c r="CB489" s="6"/>
      <c r="CC489" s="6"/>
      <c r="CD489" s="6"/>
      <c r="CE489" s="6"/>
      <c r="CF489" s="6"/>
      <c r="CG489" s="6"/>
      <c r="CH489" s="6"/>
      <c r="CI489" s="6"/>
      <c r="CJ489" s="6"/>
      <c r="CK489" s="6"/>
      <c r="CL489" s="6"/>
      <c r="CM489" s="6"/>
      <c r="CN489" s="6"/>
      <c r="CO489" s="6"/>
      <c r="CP489" s="6"/>
      <c r="CQ489" s="6"/>
      <c r="CR489" s="6"/>
      <c r="CS489" s="6"/>
      <c r="CT489" s="6"/>
      <c r="CU489" s="6"/>
      <c r="CV489" s="6"/>
      <c r="CW489" s="6"/>
      <c r="CX489" s="6"/>
      <c r="CY489" s="6"/>
      <c r="CZ489" s="6"/>
      <c r="DA489" s="6"/>
      <c r="DB489" s="6"/>
      <c r="DC489" s="6"/>
      <c r="DD489" s="6"/>
      <c r="DE489" s="6"/>
      <c r="DF489" s="6"/>
      <c r="DG489" s="6"/>
      <c r="DH489" s="6"/>
      <c r="DI489" s="6"/>
      <c r="DJ489" s="6"/>
      <c r="DK489" s="6"/>
      <c r="DL489" s="6"/>
      <c r="DM489" s="6"/>
      <c r="DN489" s="6"/>
      <c r="DO489" s="6"/>
      <c r="DP489" s="6"/>
      <c r="DQ489" s="6"/>
      <c r="DR489" s="6"/>
      <c r="DS489" s="6"/>
      <c r="DT489" s="6"/>
      <c r="DU489" s="6"/>
      <c r="DV489" s="6"/>
    </row>
    <row r="490" spans="1:126" s="3" customFormat="1" x14ac:dyDescent="0.25">
      <c r="A490"/>
      <c r="B490"/>
      <c r="C490" s="33"/>
      <c r="D490"/>
      <c r="E490" s="1"/>
      <c r="F490" s="1"/>
      <c r="G490" s="1"/>
      <c r="H490" s="1"/>
      <c r="I490" s="1"/>
      <c r="J490" s="1"/>
      <c r="K490" s="1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  <c r="AB490" s="6"/>
      <c r="AC490" s="6"/>
      <c r="AD490" s="6"/>
      <c r="AE490" s="6"/>
      <c r="AF490" s="6"/>
      <c r="AG490" s="6"/>
      <c r="AH490" s="6"/>
      <c r="AI490" s="6"/>
      <c r="AJ490" s="6"/>
      <c r="AK490" s="6"/>
      <c r="AL490" s="6"/>
      <c r="AM490" s="6"/>
      <c r="AN490" s="6"/>
      <c r="AO490" s="6"/>
      <c r="AP490" s="6"/>
      <c r="AQ490" s="6"/>
      <c r="AR490" s="6"/>
      <c r="AS490" s="6"/>
      <c r="AT490" s="6"/>
      <c r="AU490" s="6"/>
      <c r="AV490" s="6"/>
      <c r="AW490" s="6"/>
      <c r="AX490" s="6"/>
      <c r="AY490" s="6"/>
      <c r="AZ490" s="6"/>
      <c r="BA490" s="6"/>
      <c r="BB490" s="6"/>
      <c r="BC490" s="6"/>
      <c r="BD490" s="6"/>
      <c r="BE490" s="6"/>
      <c r="BF490" s="6"/>
      <c r="BG490" s="6"/>
      <c r="BH490" s="6"/>
      <c r="BI490" s="6"/>
      <c r="BJ490" s="6"/>
      <c r="BK490" s="6"/>
      <c r="BL490" s="6"/>
      <c r="BM490" s="6"/>
      <c r="BN490" s="6"/>
      <c r="BO490" s="6"/>
      <c r="BP490" s="6"/>
      <c r="BQ490" s="6"/>
      <c r="BR490" s="6"/>
      <c r="BS490" s="6"/>
      <c r="BT490" s="6"/>
      <c r="BU490" s="6"/>
      <c r="BV490" s="6"/>
      <c r="BW490" s="6"/>
      <c r="BX490" s="6"/>
      <c r="BY490" s="6"/>
      <c r="BZ490" s="6"/>
      <c r="CA490" s="6"/>
      <c r="CB490" s="6"/>
      <c r="CC490" s="6"/>
      <c r="CD490" s="6"/>
      <c r="CE490" s="6"/>
      <c r="CF490" s="6"/>
      <c r="CG490" s="6"/>
      <c r="CH490" s="6"/>
      <c r="CI490" s="6"/>
      <c r="CJ490" s="6"/>
      <c r="CK490" s="6"/>
      <c r="CL490" s="6"/>
      <c r="CM490" s="6"/>
      <c r="CN490" s="6"/>
      <c r="CO490" s="6"/>
      <c r="CP490" s="6"/>
      <c r="CQ490" s="6"/>
      <c r="CR490" s="6"/>
      <c r="CS490" s="6"/>
      <c r="CT490" s="6"/>
      <c r="CU490" s="6"/>
      <c r="CV490" s="6"/>
      <c r="CW490" s="6"/>
      <c r="CX490" s="6"/>
      <c r="CY490" s="6"/>
      <c r="CZ490" s="6"/>
      <c r="DA490" s="6"/>
      <c r="DB490" s="6"/>
      <c r="DC490" s="6"/>
      <c r="DD490" s="6"/>
      <c r="DE490" s="6"/>
      <c r="DF490" s="6"/>
      <c r="DG490" s="6"/>
      <c r="DH490" s="6"/>
      <c r="DI490" s="6"/>
      <c r="DJ490" s="6"/>
      <c r="DK490" s="6"/>
      <c r="DL490" s="6"/>
      <c r="DM490" s="6"/>
      <c r="DN490" s="6"/>
      <c r="DO490" s="6"/>
      <c r="DP490" s="6"/>
      <c r="DQ490" s="6"/>
      <c r="DR490" s="6"/>
      <c r="DS490" s="6"/>
      <c r="DT490" s="6"/>
      <c r="DU490" s="6"/>
      <c r="DV490" s="6"/>
    </row>
    <row r="491" spans="1:126" s="3" customFormat="1" x14ac:dyDescent="0.25">
      <c r="A491" s="10" t="s">
        <v>194</v>
      </c>
      <c r="B491" s="10"/>
      <c r="C491" s="37"/>
      <c r="D491" s="12"/>
      <c r="E491" s="10"/>
      <c r="F491" s="10"/>
      <c r="G491" s="10"/>
      <c r="H491" s="10"/>
      <c r="I491" s="10"/>
      <c r="J491" s="10"/>
      <c r="K491" s="10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  <c r="AB491" s="6"/>
      <c r="AC491" s="6"/>
      <c r="AD491" s="6"/>
      <c r="AE491" s="6"/>
      <c r="AF491" s="6"/>
      <c r="AG491" s="6"/>
      <c r="AH491" s="6"/>
      <c r="AI491" s="6"/>
      <c r="AJ491" s="6"/>
      <c r="AK491" s="6"/>
      <c r="AL491" s="6"/>
      <c r="AM491" s="6"/>
      <c r="AN491" s="6"/>
      <c r="AO491" s="6"/>
      <c r="AP491" s="6"/>
      <c r="AQ491" s="6"/>
      <c r="AR491" s="6"/>
      <c r="AS491" s="6"/>
      <c r="AT491" s="6"/>
      <c r="AU491" s="6"/>
      <c r="AV491" s="6"/>
      <c r="AW491" s="6"/>
      <c r="AX491" s="6"/>
      <c r="AY491" s="6"/>
      <c r="AZ491" s="6"/>
      <c r="BA491" s="6"/>
      <c r="BB491" s="6"/>
      <c r="BC491" s="6"/>
      <c r="BD491" s="6"/>
      <c r="BE491" s="6"/>
      <c r="BF491" s="6"/>
      <c r="BG491" s="6"/>
      <c r="BH491" s="6"/>
      <c r="BI491" s="6"/>
      <c r="BJ491" s="6"/>
      <c r="BK491" s="6"/>
      <c r="BL491" s="6"/>
      <c r="BM491" s="6"/>
      <c r="BN491" s="6"/>
      <c r="BO491" s="6"/>
      <c r="BP491" s="6"/>
      <c r="BQ491" s="6"/>
      <c r="BR491" s="6"/>
      <c r="BS491" s="6"/>
      <c r="BT491" s="6"/>
      <c r="BU491" s="6"/>
      <c r="BV491" s="6"/>
      <c r="BW491" s="6"/>
      <c r="BX491" s="6"/>
      <c r="BY491" s="6"/>
      <c r="BZ491" s="6"/>
      <c r="CA491" s="6"/>
      <c r="CB491" s="6"/>
      <c r="CC491" s="6"/>
      <c r="CD491" s="6"/>
      <c r="CE491" s="6"/>
      <c r="CF491" s="6"/>
      <c r="CG491" s="6"/>
      <c r="CH491" s="6"/>
      <c r="CI491" s="6"/>
      <c r="CJ491" s="6"/>
      <c r="CK491" s="6"/>
      <c r="CL491" s="6"/>
      <c r="CM491" s="6"/>
      <c r="CN491" s="6"/>
      <c r="CO491" s="6"/>
      <c r="CP491" s="6"/>
      <c r="CQ491" s="6"/>
      <c r="CR491" s="6"/>
      <c r="CS491" s="6"/>
      <c r="CT491" s="6"/>
      <c r="CU491" s="6"/>
      <c r="CV491" s="6"/>
      <c r="CW491" s="6"/>
      <c r="CX491" s="6"/>
      <c r="CY491" s="6"/>
      <c r="CZ491" s="6"/>
      <c r="DA491" s="6"/>
      <c r="DB491" s="6"/>
      <c r="DC491" s="6"/>
      <c r="DD491" s="6"/>
      <c r="DE491" s="6"/>
      <c r="DF491" s="6"/>
      <c r="DG491" s="6"/>
      <c r="DH491" s="6"/>
      <c r="DI491" s="6"/>
      <c r="DJ491" s="6"/>
      <c r="DK491" s="6"/>
      <c r="DL491" s="6"/>
      <c r="DM491" s="6"/>
      <c r="DN491" s="6"/>
      <c r="DO491" s="6"/>
      <c r="DP491" s="6"/>
      <c r="DQ491" s="6"/>
      <c r="DR491" s="6"/>
      <c r="DS491" s="6"/>
      <c r="DT491" s="6"/>
      <c r="DU491" s="6"/>
      <c r="DV491" s="6"/>
    </row>
    <row r="492" spans="1:126" s="3" customFormat="1" x14ac:dyDescent="0.25">
      <c r="A492" t="s">
        <v>195</v>
      </c>
      <c r="B492" t="s">
        <v>196</v>
      </c>
      <c r="C492" s="33" t="s">
        <v>523</v>
      </c>
      <c r="D492" t="s">
        <v>340</v>
      </c>
      <c r="E492" s="1">
        <v>51000</v>
      </c>
      <c r="F492" s="1">
        <f>E492*0.0287</f>
        <v>1463.7</v>
      </c>
      <c r="G492" s="1">
        <v>1995.14</v>
      </c>
      <c r="H492" s="1">
        <f>E492*0.0304</f>
        <v>1550.4</v>
      </c>
      <c r="I492" s="1">
        <v>187</v>
      </c>
      <c r="J492" s="1">
        <f t="shared" ref="J492" si="232">F492+G492+H492+I492</f>
        <v>5196.24</v>
      </c>
      <c r="K492" s="1">
        <f>+E492-J492</f>
        <v>45803.76</v>
      </c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  <c r="AB492" s="6"/>
      <c r="AC492" s="6"/>
      <c r="AD492" s="6"/>
      <c r="AE492" s="6"/>
      <c r="AF492" s="6"/>
      <c r="AG492" s="6"/>
      <c r="AH492" s="6"/>
      <c r="AI492" s="6"/>
      <c r="AJ492" s="6"/>
      <c r="AK492" s="6"/>
      <c r="AL492" s="6"/>
      <c r="AM492" s="6"/>
      <c r="AN492" s="6"/>
      <c r="AO492" s="6"/>
      <c r="AP492" s="6"/>
      <c r="AQ492" s="6"/>
      <c r="AR492" s="6"/>
      <c r="AS492" s="6"/>
      <c r="AT492" s="6"/>
      <c r="AU492" s="6"/>
      <c r="AV492" s="6"/>
      <c r="AW492" s="6"/>
      <c r="AX492" s="6"/>
      <c r="AY492" s="6"/>
      <c r="AZ492" s="6"/>
      <c r="BA492" s="6"/>
      <c r="BB492" s="6"/>
      <c r="BC492" s="6"/>
      <c r="BD492" s="6"/>
      <c r="BE492" s="6"/>
      <c r="BF492" s="6"/>
      <c r="BG492" s="6"/>
      <c r="BH492" s="6"/>
      <c r="BI492" s="6"/>
      <c r="BJ492" s="6"/>
      <c r="BK492" s="6"/>
      <c r="BL492" s="6"/>
      <c r="BM492" s="6"/>
      <c r="BN492" s="6"/>
      <c r="BO492" s="6"/>
      <c r="BP492" s="6"/>
      <c r="BQ492" s="6"/>
      <c r="BR492" s="6"/>
      <c r="BS492" s="6"/>
      <c r="BT492" s="6"/>
      <c r="BU492" s="6"/>
      <c r="BV492" s="6"/>
      <c r="BW492" s="6"/>
      <c r="BX492" s="6"/>
      <c r="BY492" s="6"/>
      <c r="BZ492" s="6"/>
      <c r="CA492" s="6"/>
      <c r="CB492" s="6"/>
      <c r="CC492" s="6"/>
      <c r="CD492" s="6"/>
      <c r="CE492" s="6"/>
      <c r="CF492" s="6"/>
      <c r="CG492" s="6"/>
      <c r="CH492" s="6"/>
      <c r="CI492" s="6"/>
      <c r="CJ492" s="6"/>
      <c r="CK492" s="6"/>
      <c r="CL492" s="6"/>
      <c r="CM492" s="6"/>
      <c r="CN492" s="6"/>
      <c r="CO492" s="6"/>
      <c r="CP492" s="6"/>
      <c r="CQ492" s="6"/>
      <c r="CR492" s="6"/>
      <c r="CS492" s="6"/>
      <c r="CT492" s="6"/>
      <c r="CU492" s="6"/>
      <c r="CV492" s="6"/>
      <c r="CW492" s="6"/>
      <c r="CX492" s="6"/>
      <c r="CY492" s="6"/>
      <c r="CZ492" s="6"/>
      <c r="DA492" s="6"/>
      <c r="DB492" s="6"/>
      <c r="DC492" s="6"/>
      <c r="DD492" s="6"/>
      <c r="DE492" s="6"/>
      <c r="DF492" s="6"/>
      <c r="DG492" s="6"/>
      <c r="DH492" s="6"/>
      <c r="DI492" s="6"/>
      <c r="DJ492" s="6"/>
      <c r="DK492" s="6"/>
      <c r="DL492" s="6"/>
      <c r="DM492" s="6"/>
      <c r="DN492" s="6"/>
      <c r="DO492" s="6"/>
      <c r="DP492" s="6"/>
      <c r="DQ492" s="6"/>
      <c r="DR492" s="6"/>
      <c r="DS492" s="6"/>
      <c r="DT492" s="6"/>
      <c r="DU492" s="6"/>
      <c r="DV492" s="6"/>
    </row>
    <row r="493" spans="1:126" x14ac:dyDescent="0.25">
      <c r="A493" t="s">
        <v>328</v>
      </c>
      <c r="B493" s="11" t="s">
        <v>325</v>
      </c>
      <c r="C493" s="34" t="s">
        <v>523</v>
      </c>
      <c r="D493" s="11" t="s">
        <v>340</v>
      </c>
      <c r="E493" s="1">
        <v>61000</v>
      </c>
      <c r="F493" s="1">
        <f t="shared" ref="F493:F498" si="233">E493*0.0287</f>
        <v>1750.7</v>
      </c>
      <c r="G493" s="1">
        <v>3674.86</v>
      </c>
      <c r="H493" s="1">
        <f t="shared" ref="H493:H498" si="234">E493*0.0304</f>
        <v>1854.4</v>
      </c>
      <c r="I493" s="1">
        <v>25</v>
      </c>
      <c r="J493" s="1">
        <f>+F493+G493+H493+I493</f>
        <v>7304.96</v>
      </c>
      <c r="K493" s="1">
        <f t="shared" ref="K493:K498" si="235">+E493-J493</f>
        <v>53695.040000000001</v>
      </c>
      <c r="L493"/>
      <c r="M493"/>
      <c r="N493"/>
      <c r="O493"/>
      <c r="P493"/>
      <c r="Q493"/>
      <c r="R493"/>
      <c r="S493"/>
      <c r="T493"/>
      <c r="U493"/>
      <c r="V493"/>
      <c r="W493"/>
      <c r="X493"/>
      <c r="Y493"/>
      <c r="Z493"/>
      <c r="AA493"/>
      <c r="AB493"/>
      <c r="AC493"/>
      <c r="AD493"/>
      <c r="AE493"/>
      <c r="AF493"/>
      <c r="AG493"/>
      <c r="AH493"/>
      <c r="AI493"/>
      <c r="AJ493"/>
      <c r="AK493"/>
      <c r="AL493"/>
      <c r="AM493"/>
      <c r="AN493"/>
      <c r="AO493"/>
      <c r="AP493"/>
      <c r="AQ493"/>
      <c r="AR493"/>
      <c r="AS493"/>
      <c r="AT493"/>
      <c r="AU493"/>
      <c r="AV493"/>
      <c r="AW493"/>
      <c r="AX493"/>
      <c r="AY493"/>
      <c r="AZ493"/>
      <c r="BA493"/>
      <c r="BB493"/>
      <c r="BC493"/>
      <c r="BD493"/>
      <c r="BE493"/>
      <c r="BF493"/>
      <c r="BG493"/>
      <c r="BH493"/>
      <c r="BI493"/>
      <c r="BJ493"/>
      <c r="BK493"/>
      <c r="BL493"/>
      <c r="BM493"/>
      <c r="BN493"/>
      <c r="BO493"/>
      <c r="BP493"/>
      <c r="BQ493"/>
      <c r="BR493"/>
      <c r="BS493"/>
      <c r="BT493"/>
      <c r="BU493"/>
      <c r="BV493"/>
      <c r="BW493"/>
      <c r="BX493"/>
      <c r="BY493"/>
      <c r="BZ493"/>
      <c r="CA493"/>
      <c r="CB493"/>
      <c r="CC493"/>
      <c r="CD493"/>
      <c r="CE493"/>
      <c r="CF493"/>
      <c r="CG493"/>
      <c r="CH493"/>
      <c r="CI493"/>
      <c r="CJ493"/>
      <c r="CK493"/>
      <c r="CL493"/>
      <c r="CM493"/>
      <c r="CN493"/>
      <c r="CO493"/>
      <c r="CP493"/>
      <c r="CQ493"/>
      <c r="CR493"/>
      <c r="CS493"/>
      <c r="CT493"/>
      <c r="CU493"/>
      <c r="CV493"/>
      <c r="CW493"/>
      <c r="CX493"/>
      <c r="CY493"/>
      <c r="CZ493"/>
      <c r="DA493"/>
      <c r="DB493"/>
      <c r="DC493"/>
      <c r="DD493"/>
      <c r="DE493"/>
      <c r="DF493"/>
      <c r="DG493"/>
      <c r="DH493"/>
      <c r="DI493"/>
      <c r="DJ493"/>
      <c r="DK493"/>
      <c r="DL493"/>
      <c r="DM493"/>
      <c r="DN493"/>
      <c r="DO493"/>
      <c r="DP493"/>
      <c r="DQ493"/>
      <c r="DR493"/>
      <c r="DS493"/>
      <c r="DT493"/>
      <c r="DU493"/>
      <c r="DV493"/>
    </row>
    <row r="494" spans="1:126" x14ac:dyDescent="0.25">
      <c r="A494" t="s">
        <v>15</v>
      </c>
      <c r="B494" t="s">
        <v>22</v>
      </c>
      <c r="C494" s="33" t="s">
        <v>522</v>
      </c>
      <c r="D494" t="s">
        <v>337</v>
      </c>
      <c r="E494" s="1">
        <v>36000</v>
      </c>
      <c r="F494" s="1">
        <f t="shared" si="233"/>
        <v>1033.2</v>
      </c>
      <c r="G494" s="1">
        <v>0</v>
      </c>
      <c r="H494" s="1">
        <f t="shared" si="234"/>
        <v>1094.4000000000001</v>
      </c>
      <c r="I494" s="1">
        <v>3975.24</v>
      </c>
      <c r="J494" s="1">
        <v>6102.84</v>
      </c>
      <c r="K494" s="1">
        <v>29897.16</v>
      </c>
    </row>
    <row r="495" spans="1:126" x14ac:dyDescent="0.25">
      <c r="A495" t="s">
        <v>375</v>
      </c>
      <c r="B495" t="s">
        <v>343</v>
      </c>
      <c r="C495" s="33" t="s">
        <v>522</v>
      </c>
      <c r="D495" t="s">
        <v>340</v>
      </c>
      <c r="E495" s="1">
        <v>26000</v>
      </c>
      <c r="F495" s="1">
        <f t="shared" si="233"/>
        <v>746.2</v>
      </c>
      <c r="G495" s="1">
        <v>0</v>
      </c>
      <c r="H495" s="1">
        <f t="shared" si="234"/>
        <v>790.4</v>
      </c>
      <c r="I495" s="1">
        <v>295</v>
      </c>
      <c r="J495" s="1">
        <f>F495+G495+H495+I495</f>
        <v>1831.6</v>
      </c>
      <c r="K495" s="1">
        <f>E495-J495</f>
        <v>24168.400000000001</v>
      </c>
      <c r="L495"/>
      <c r="M495"/>
      <c r="N495"/>
      <c r="O495"/>
      <c r="P495"/>
      <c r="Q495"/>
      <c r="R495"/>
      <c r="S495"/>
      <c r="T495"/>
      <c r="U495"/>
      <c r="V495"/>
      <c r="W495"/>
      <c r="X495"/>
      <c r="Y495"/>
      <c r="Z495"/>
      <c r="AA495"/>
      <c r="AB495"/>
      <c r="AC495"/>
      <c r="AD495"/>
      <c r="AE495"/>
      <c r="AF495"/>
      <c r="AG495"/>
      <c r="AH495"/>
      <c r="AI495"/>
      <c r="AJ495"/>
      <c r="AK495"/>
      <c r="AL495"/>
      <c r="AM495"/>
      <c r="AN495"/>
      <c r="AO495"/>
      <c r="AP495"/>
      <c r="AQ495"/>
      <c r="AR495"/>
      <c r="AS495"/>
      <c r="AT495"/>
      <c r="AU495"/>
      <c r="AV495"/>
      <c r="AW495"/>
      <c r="AX495"/>
      <c r="AY495"/>
      <c r="AZ495"/>
      <c r="BA495"/>
      <c r="BB495"/>
      <c r="BC495"/>
      <c r="BD495"/>
      <c r="BE495"/>
      <c r="BF495"/>
      <c r="BG495"/>
      <c r="BH495"/>
      <c r="BI495"/>
      <c r="BJ495"/>
      <c r="BK495"/>
      <c r="BL495"/>
      <c r="BM495"/>
      <c r="BN495"/>
      <c r="BO495"/>
      <c r="BP495"/>
      <c r="BQ495"/>
      <c r="BR495"/>
      <c r="BS495"/>
      <c r="BT495"/>
      <c r="BU495"/>
      <c r="BV495"/>
      <c r="BW495"/>
      <c r="BX495"/>
      <c r="BY495"/>
      <c r="BZ495"/>
      <c r="CA495"/>
      <c r="CB495"/>
      <c r="CC495"/>
      <c r="CD495"/>
      <c r="CE495"/>
      <c r="CF495"/>
      <c r="CG495"/>
      <c r="CH495"/>
      <c r="CI495"/>
      <c r="CJ495"/>
      <c r="CK495"/>
      <c r="CL495"/>
      <c r="CM495"/>
      <c r="CN495"/>
      <c r="CO495"/>
      <c r="CP495"/>
      <c r="CQ495"/>
      <c r="CR495"/>
      <c r="CS495"/>
      <c r="CT495"/>
      <c r="CU495"/>
      <c r="CV495"/>
      <c r="CW495"/>
      <c r="CX495"/>
      <c r="CY495"/>
      <c r="CZ495"/>
      <c r="DA495"/>
      <c r="DB495"/>
      <c r="DC495"/>
      <c r="DD495"/>
      <c r="DE495"/>
      <c r="DF495"/>
      <c r="DG495"/>
      <c r="DH495"/>
      <c r="DI495"/>
      <c r="DJ495"/>
      <c r="DK495"/>
      <c r="DL495"/>
      <c r="DM495"/>
      <c r="DN495"/>
      <c r="DO495"/>
      <c r="DP495"/>
      <c r="DQ495"/>
      <c r="DR495"/>
      <c r="DS495"/>
      <c r="DT495"/>
      <c r="DU495"/>
      <c r="DV495"/>
    </row>
    <row r="496" spans="1:126" x14ac:dyDescent="0.25">
      <c r="A496" t="s">
        <v>329</v>
      </c>
      <c r="B496" t="s">
        <v>16</v>
      </c>
      <c r="C496" s="33" t="s">
        <v>522</v>
      </c>
      <c r="D496" s="11" t="s">
        <v>340</v>
      </c>
      <c r="E496" s="1">
        <v>9200</v>
      </c>
      <c r="F496" s="1">
        <f t="shared" si="233"/>
        <v>264.04000000000002</v>
      </c>
      <c r="H496" s="1">
        <f t="shared" si="234"/>
        <v>279.68</v>
      </c>
      <c r="I496" s="1">
        <v>25</v>
      </c>
      <c r="J496" s="1">
        <f t="shared" ref="J496:J498" si="236">+F496+G496+H496+I496</f>
        <v>568.72</v>
      </c>
      <c r="K496" s="1">
        <f t="shared" si="235"/>
        <v>8631.2800000000007</v>
      </c>
      <c r="L496"/>
      <c r="M496"/>
      <c r="N496"/>
      <c r="O496"/>
      <c r="P496"/>
      <c r="Q496"/>
      <c r="R496"/>
      <c r="S496"/>
      <c r="T496"/>
      <c r="U496"/>
      <c r="V496"/>
      <c r="W496"/>
      <c r="X496"/>
      <c r="Y496"/>
      <c r="Z496"/>
      <c r="AA496"/>
      <c r="AB496"/>
      <c r="AC496"/>
      <c r="AD496"/>
      <c r="AE496"/>
      <c r="AF496"/>
      <c r="AG496"/>
      <c r="AH496"/>
      <c r="AI496"/>
      <c r="AJ496"/>
      <c r="AK496"/>
      <c r="AL496"/>
      <c r="AM496"/>
      <c r="AN496"/>
      <c r="AO496"/>
      <c r="AP496"/>
      <c r="AQ496"/>
      <c r="AR496"/>
      <c r="AS496"/>
      <c r="AT496"/>
      <c r="AU496"/>
      <c r="AV496"/>
      <c r="AW496"/>
      <c r="AX496"/>
      <c r="AY496"/>
      <c r="AZ496"/>
      <c r="BA496"/>
      <c r="BB496"/>
      <c r="BC496"/>
      <c r="BD496"/>
      <c r="BE496"/>
      <c r="BF496"/>
      <c r="BG496"/>
      <c r="BH496"/>
      <c r="BI496"/>
      <c r="BJ496"/>
      <c r="BK496"/>
      <c r="BL496"/>
      <c r="BM496"/>
      <c r="BN496"/>
      <c r="BO496"/>
      <c r="BP496"/>
      <c r="BQ496"/>
      <c r="BR496"/>
      <c r="BS496"/>
      <c r="BT496"/>
      <c r="BU496"/>
      <c r="BV496"/>
      <c r="BW496"/>
      <c r="BX496"/>
      <c r="BY496"/>
      <c r="BZ496"/>
      <c r="CA496"/>
      <c r="CB496"/>
      <c r="CC496"/>
      <c r="CD496"/>
      <c r="CE496"/>
      <c r="CF496"/>
      <c r="CG496"/>
      <c r="CH496"/>
      <c r="CI496"/>
      <c r="CJ496"/>
      <c r="CK496"/>
      <c r="CL496"/>
      <c r="CM496"/>
      <c r="CN496"/>
      <c r="CO496"/>
      <c r="CP496"/>
      <c r="CQ496"/>
      <c r="CR496"/>
      <c r="CS496"/>
      <c r="CT496"/>
      <c r="CU496"/>
      <c r="CV496"/>
      <c r="CW496"/>
      <c r="CX496"/>
      <c r="CY496"/>
      <c r="CZ496"/>
      <c r="DA496"/>
      <c r="DB496"/>
      <c r="DC496"/>
      <c r="DD496"/>
      <c r="DE496"/>
      <c r="DF496"/>
      <c r="DG496"/>
      <c r="DH496"/>
      <c r="DI496"/>
      <c r="DJ496"/>
      <c r="DK496"/>
      <c r="DL496"/>
      <c r="DM496"/>
      <c r="DN496"/>
      <c r="DO496"/>
      <c r="DP496"/>
      <c r="DQ496"/>
      <c r="DR496"/>
      <c r="DS496"/>
      <c r="DT496"/>
      <c r="DU496"/>
      <c r="DV496"/>
    </row>
    <row r="497" spans="1:126" x14ac:dyDescent="0.25">
      <c r="A497" t="s">
        <v>388</v>
      </c>
      <c r="B497" t="s">
        <v>287</v>
      </c>
      <c r="C497" s="33" t="s">
        <v>522</v>
      </c>
      <c r="D497" s="11" t="s">
        <v>340</v>
      </c>
      <c r="E497" s="1">
        <v>56000</v>
      </c>
      <c r="F497" s="1">
        <f t="shared" si="233"/>
        <v>1607.2</v>
      </c>
      <c r="G497" s="1">
        <v>2733.96</v>
      </c>
      <c r="H497" s="1">
        <f t="shared" si="234"/>
        <v>1702.4</v>
      </c>
      <c r="I497" s="1">
        <v>195</v>
      </c>
      <c r="J497" s="1">
        <f>F497+G497+H497+I497</f>
        <v>6238.56</v>
      </c>
      <c r="K497" s="1">
        <f>E497-J497</f>
        <v>49761.440000000002</v>
      </c>
      <c r="L497"/>
      <c r="M497"/>
      <c r="N497"/>
      <c r="O497"/>
      <c r="P497"/>
      <c r="Q497"/>
      <c r="R497"/>
      <c r="S497"/>
      <c r="T497"/>
      <c r="U497"/>
      <c r="V497"/>
      <c r="W497"/>
      <c r="X497"/>
      <c r="Y497"/>
      <c r="Z497"/>
      <c r="AA497"/>
      <c r="AB497"/>
      <c r="AC497"/>
      <c r="AD497"/>
      <c r="AE497"/>
      <c r="AF497"/>
      <c r="AG497"/>
      <c r="AH497"/>
      <c r="AI497"/>
      <c r="AJ497"/>
      <c r="AK497"/>
      <c r="AL497"/>
      <c r="AM497"/>
      <c r="AN497"/>
      <c r="AO497"/>
      <c r="AP497"/>
      <c r="AQ497"/>
      <c r="AR497"/>
      <c r="AS497"/>
      <c r="AT497"/>
      <c r="AU497"/>
      <c r="AV497"/>
      <c r="AW497"/>
      <c r="AX497"/>
      <c r="AY497"/>
      <c r="AZ497"/>
      <c r="BA497"/>
      <c r="BB497"/>
      <c r="BC497"/>
      <c r="BD497"/>
      <c r="BE497"/>
      <c r="BF497"/>
      <c r="BG497"/>
      <c r="BH497"/>
      <c r="BI497"/>
      <c r="BJ497"/>
      <c r="BK497"/>
      <c r="BL497"/>
      <c r="BM497"/>
      <c r="BN497"/>
      <c r="BO497"/>
      <c r="BP497"/>
      <c r="BQ497"/>
      <c r="BR497"/>
      <c r="BS497"/>
      <c r="BT497"/>
      <c r="BU497"/>
      <c r="BV497"/>
      <c r="BW497"/>
      <c r="BX497"/>
      <c r="BY497"/>
      <c r="BZ497"/>
      <c r="CA497"/>
      <c r="CB497"/>
      <c r="CC497"/>
      <c r="CD497"/>
      <c r="CE497"/>
      <c r="CF497"/>
      <c r="CG497"/>
      <c r="CH497"/>
      <c r="CI497"/>
      <c r="CJ497"/>
      <c r="CK497"/>
      <c r="CL497"/>
      <c r="CM497"/>
      <c r="CN497"/>
      <c r="CO497"/>
      <c r="CP497"/>
      <c r="CQ497"/>
      <c r="CR497"/>
      <c r="CS497"/>
      <c r="CT497"/>
      <c r="CU497"/>
      <c r="CV497"/>
      <c r="CW497"/>
      <c r="CX497"/>
      <c r="CY497"/>
      <c r="CZ497"/>
      <c r="DA497"/>
      <c r="DB497"/>
      <c r="DC497"/>
      <c r="DD497"/>
      <c r="DE497"/>
      <c r="DF497"/>
      <c r="DG497"/>
      <c r="DH497"/>
      <c r="DI497"/>
      <c r="DJ497"/>
      <c r="DK497"/>
      <c r="DL497"/>
      <c r="DM497"/>
      <c r="DN497"/>
      <c r="DO497"/>
      <c r="DP497"/>
      <c r="DQ497"/>
      <c r="DR497"/>
      <c r="DS497"/>
      <c r="DT497"/>
      <c r="DU497"/>
      <c r="DV497"/>
    </row>
    <row r="498" spans="1:126" x14ac:dyDescent="0.25">
      <c r="A498" t="s">
        <v>354</v>
      </c>
      <c r="B498" t="s">
        <v>325</v>
      </c>
      <c r="C498" s="33" t="s">
        <v>522</v>
      </c>
      <c r="D498" s="11" t="s">
        <v>340</v>
      </c>
      <c r="E498" s="1">
        <v>51000</v>
      </c>
      <c r="F498" s="1">
        <f t="shared" si="233"/>
        <v>1463.7</v>
      </c>
      <c r="G498" s="1">
        <v>1995.14</v>
      </c>
      <c r="H498" s="1">
        <f t="shared" si="234"/>
        <v>1550.4</v>
      </c>
      <c r="I498" s="1">
        <v>187</v>
      </c>
      <c r="J498" s="1">
        <f t="shared" si="236"/>
        <v>5196.24</v>
      </c>
      <c r="K498" s="1">
        <f t="shared" si="235"/>
        <v>45803.76</v>
      </c>
      <c r="L498"/>
      <c r="M498"/>
      <c r="N498"/>
      <c r="O498"/>
      <c r="P498"/>
      <c r="Q498"/>
      <c r="R498"/>
      <c r="S498"/>
      <c r="T498"/>
      <c r="U498"/>
      <c r="V498"/>
      <c r="W498"/>
      <c r="X498"/>
      <c r="Y498"/>
      <c r="Z498"/>
      <c r="AA498"/>
      <c r="AB498"/>
      <c r="AC498"/>
      <c r="AD498"/>
      <c r="AE498"/>
      <c r="AF498"/>
      <c r="AG498"/>
      <c r="AH498"/>
      <c r="AI498"/>
      <c r="AJ498"/>
      <c r="AK498"/>
      <c r="AL498"/>
      <c r="AM498"/>
      <c r="AN498"/>
      <c r="AO498"/>
      <c r="AP498"/>
      <c r="AQ498"/>
      <c r="AR498"/>
      <c r="AS498"/>
      <c r="AT498"/>
      <c r="AU498"/>
      <c r="AV498"/>
      <c r="AW498"/>
      <c r="AX498"/>
      <c r="AY498"/>
      <c r="AZ498"/>
      <c r="BA498"/>
      <c r="BB498"/>
      <c r="BC498"/>
      <c r="BD498"/>
      <c r="BE498"/>
      <c r="BF498"/>
      <c r="BG498"/>
      <c r="BH498"/>
      <c r="BI498"/>
      <c r="BJ498"/>
      <c r="BK498"/>
      <c r="BL498"/>
      <c r="BM498"/>
      <c r="BN498"/>
      <c r="BO498"/>
      <c r="BP498"/>
      <c r="BQ498"/>
      <c r="BR498"/>
      <c r="BS498"/>
      <c r="BT498"/>
      <c r="BU498"/>
      <c r="BV498"/>
      <c r="BW498"/>
      <c r="BX498"/>
      <c r="BY498"/>
      <c r="BZ498"/>
      <c r="CA498"/>
      <c r="CB498"/>
      <c r="CC498"/>
      <c r="CD498"/>
      <c r="CE498"/>
      <c r="CF498"/>
      <c r="CG498"/>
      <c r="CH498"/>
      <c r="CI498"/>
      <c r="CJ498"/>
      <c r="CK498"/>
      <c r="CL498"/>
      <c r="CM498"/>
      <c r="CN498"/>
      <c r="CO498"/>
      <c r="CP498"/>
      <c r="CQ498"/>
      <c r="CR498"/>
      <c r="CS498"/>
      <c r="CT498"/>
      <c r="CU498"/>
      <c r="CV498"/>
      <c r="CW498"/>
      <c r="CX498"/>
      <c r="CY498"/>
      <c r="CZ498"/>
      <c r="DA498"/>
      <c r="DB498"/>
      <c r="DC498"/>
      <c r="DD498"/>
      <c r="DE498"/>
      <c r="DF498"/>
      <c r="DG498"/>
      <c r="DH498"/>
      <c r="DI498"/>
      <c r="DJ498"/>
      <c r="DK498"/>
      <c r="DL498"/>
      <c r="DM498"/>
      <c r="DN498"/>
      <c r="DO498"/>
      <c r="DP498"/>
      <c r="DQ498"/>
      <c r="DR498"/>
      <c r="DS498"/>
      <c r="DT498"/>
      <c r="DU498"/>
      <c r="DV498"/>
    </row>
    <row r="499" spans="1:126" s="3" customFormat="1" x14ac:dyDescent="0.25">
      <c r="A499" s="3" t="s">
        <v>13</v>
      </c>
      <c r="B499" s="3">
        <v>7</v>
      </c>
      <c r="C499" s="35"/>
      <c r="E499" s="4">
        <f t="shared" ref="E499:K499" si="237">SUM(E492:E498)</f>
        <v>290200</v>
      </c>
      <c r="F499" s="4">
        <f t="shared" si="237"/>
        <v>8328.74</v>
      </c>
      <c r="G499" s="4">
        <f t="shared" si="237"/>
        <v>10399.1</v>
      </c>
      <c r="H499" s="4">
        <f t="shared" si="237"/>
        <v>8822.08</v>
      </c>
      <c r="I499" s="4">
        <f t="shared" si="237"/>
        <v>4889.24</v>
      </c>
      <c r="J499" s="4">
        <f t="shared" si="237"/>
        <v>32439.16</v>
      </c>
      <c r="K499" s="4">
        <f t="shared" si="237"/>
        <v>257760.84</v>
      </c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  <c r="AB499" s="6"/>
      <c r="AC499" s="6"/>
      <c r="AD499" s="6"/>
      <c r="AE499" s="6"/>
      <c r="AF499" s="6"/>
      <c r="AG499" s="6"/>
      <c r="AH499" s="6"/>
      <c r="AI499" s="6"/>
      <c r="AJ499" s="6"/>
      <c r="AK499" s="6"/>
      <c r="AL499" s="6"/>
      <c r="AM499" s="6"/>
      <c r="AN499" s="6"/>
      <c r="AO499" s="6"/>
      <c r="AP499" s="6"/>
      <c r="AQ499" s="6"/>
      <c r="AR499" s="6"/>
      <c r="AS499" s="6"/>
      <c r="AT499" s="6"/>
      <c r="AU499" s="6"/>
      <c r="AV499" s="6"/>
      <c r="AW499" s="6"/>
      <c r="AX499" s="6"/>
      <c r="AY499" s="6"/>
      <c r="AZ499" s="6"/>
      <c r="BA499" s="6"/>
      <c r="BB499" s="6"/>
      <c r="BC499" s="6"/>
      <c r="BD499" s="6"/>
      <c r="BE499" s="6"/>
      <c r="BF499" s="6"/>
      <c r="BG499" s="6"/>
      <c r="BH499" s="6"/>
      <c r="BI499" s="6"/>
      <c r="BJ499" s="6"/>
      <c r="BK499" s="6"/>
      <c r="BL499" s="6"/>
      <c r="BM499" s="6"/>
      <c r="BN499" s="6"/>
      <c r="BO499" s="6"/>
      <c r="BP499" s="6"/>
      <c r="BQ499" s="6"/>
      <c r="BR499" s="6"/>
      <c r="BS499" s="6"/>
      <c r="BT499" s="6"/>
      <c r="BU499" s="6"/>
      <c r="BV499" s="6"/>
      <c r="BW499" s="6"/>
      <c r="BX499" s="6"/>
      <c r="BY499" s="6"/>
      <c r="BZ499" s="6"/>
      <c r="CA499" s="6"/>
      <c r="CB499" s="6"/>
      <c r="CC499" s="6"/>
      <c r="CD499" s="6"/>
      <c r="CE499" s="6"/>
      <c r="CF499" s="6"/>
      <c r="CG499" s="6"/>
      <c r="CH499" s="6"/>
      <c r="CI499" s="6"/>
      <c r="CJ499" s="6"/>
      <c r="CK499" s="6"/>
      <c r="CL499" s="6"/>
      <c r="CM499" s="6"/>
      <c r="CN499" s="6"/>
      <c r="CO499" s="6"/>
      <c r="CP499" s="6"/>
      <c r="CQ499" s="6"/>
      <c r="CR499" s="6"/>
      <c r="CS499" s="6"/>
      <c r="CT499" s="6"/>
      <c r="CU499" s="6"/>
      <c r="CV499" s="6"/>
      <c r="CW499" s="6"/>
      <c r="CX499" s="6"/>
      <c r="CY499" s="6"/>
      <c r="CZ499" s="6"/>
      <c r="DA499" s="6"/>
      <c r="DB499" s="6"/>
      <c r="DC499" s="6"/>
      <c r="DD499" s="6"/>
      <c r="DE499" s="6"/>
      <c r="DF499" s="6"/>
      <c r="DG499" s="6"/>
      <c r="DH499" s="6"/>
      <c r="DI499" s="6"/>
      <c r="DJ499" s="6"/>
      <c r="DK499" s="6"/>
      <c r="DL499" s="6"/>
      <c r="DM499" s="6"/>
      <c r="DN499" s="6"/>
      <c r="DO499" s="6"/>
      <c r="DP499" s="6"/>
      <c r="DQ499" s="6"/>
      <c r="DR499" s="6"/>
      <c r="DS499" s="6"/>
      <c r="DT499" s="6"/>
      <c r="DU499" s="6"/>
      <c r="DV499" s="6"/>
    </row>
    <row r="500" spans="1:126" s="3" customFormat="1" x14ac:dyDescent="0.25">
      <c r="A500"/>
      <c r="B500"/>
      <c r="C500" s="33"/>
      <c r="D500"/>
      <c r="E500" s="1"/>
      <c r="F500" s="1"/>
      <c r="G500" s="1"/>
      <c r="H500" s="1"/>
      <c r="I500" s="1"/>
      <c r="J500" s="1"/>
      <c r="K500" s="1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  <c r="AB500" s="6"/>
      <c r="AC500" s="6"/>
      <c r="AD500" s="6"/>
      <c r="AE500" s="6"/>
      <c r="AF500" s="6"/>
      <c r="AG500" s="6"/>
      <c r="AH500" s="6"/>
      <c r="AI500" s="6"/>
      <c r="AJ500" s="6"/>
      <c r="AK500" s="6"/>
      <c r="AL500" s="6"/>
      <c r="AM500" s="6"/>
      <c r="AN500" s="6"/>
      <c r="AO500" s="6"/>
      <c r="AP500" s="6"/>
      <c r="AQ500" s="6"/>
      <c r="AR500" s="6"/>
      <c r="AS500" s="6"/>
      <c r="AT500" s="6"/>
      <c r="AU500" s="6"/>
      <c r="AV500" s="6"/>
      <c r="AW500" s="6"/>
      <c r="AX500" s="6"/>
      <c r="AY500" s="6"/>
      <c r="AZ500" s="6"/>
      <c r="BA500" s="6"/>
      <c r="BB500" s="6"/>
      <c r="BC500" s="6"/>
      <c r="BD500" s="6"/>
      <c r="BE500" s="6"/>
      <c r="BF500" s="6"/>
      <c r="BG500" s="6"/>
      <c r="BH500" s="6"/>
      <c r="BI500" s="6"/>
      <c r="BJ500" s="6"/>
      <c r="BK500" s="6"/>
      <c r="BL500" s="6"/>
      <c r="BM500" s="6"/>
      <c r="BN500" s="6"/>
      <c r="BO500" s="6"/>
      <c r="BP500" s="6"/>
      <c r="BQ500" s="6"/>
      <c r="BR500" s="6"/>
      <c r="BS500" s="6"/>
      <c r="BT500" s="6"/>
      <c r="BU500" s="6"/>
      <c r="BV500" s="6"/>
      <c r="BW500" s="6"/>
      <c r="BX500" s="6"/>
      <c r="BY500" s="6"/>
      <c r="BZ500" s="6"/>
      <c r="CA500" s="6"/>
      <c r="CB500" s="6"/>
      <c r="CC500" s="6"/>
      <c r="CD500" s="6"/>
      <c r="CE500" s="6"/>
      <c r="CF500" s="6"/>
      <c r="CG500" s="6"/>
      <c r="CH500" s="6"/>
      <c r="CI500" s="6"/>
      <c r="CJ500" s="6"/>
      <c r="CK500" s="6"/>
      <c r="CL500" s="6"/>
      <c r="CM500" s="6"/>
      <c r="CN500" s="6"/>
      <c r="CO500" s="6"/>
      <c r="CP500" s="6"/>
      <c r="CQ500" s="6"/>
      <c r="CR500" s="6"/>
      <c r="CS500" s="6"/>
      <c r="CT500" s="6"/>
      <c r="CU500" s="6"/>
      <c r="CV500" s="6"/>
      <c r="CW500" s="6"/>
      <c r="CX500" s="6"/>
      <c r="CY500" s="6"/>
      <c r="CZ500" s="6"/>
      <c r="DA500" s="6"/>
      <c r="DB500" s="6"/>
      <c r="DC500" s="6"/>
      <c r="DD500" s="6"/>
      <c r="DE500" s="6"/>
      <c r="DF500" s="6"/>
      <c r="DG500" s="6"/>
      <c r="DH500" s="6"/>
      <c r="DI500" s="6"/>
      <c r="DJ500" s="6"/>
      <c r="DK500" s="6"/>
      <c r="DL500" s="6"/>
      <c r="DM500" s="6"/>
      <c r="DN500" s="6"/>
      <c r="DO500" s="6"/>
      <c r="DP500" s="6"/>
      <c r="DQ500" s="6"/>
      <c r="DR500" s="6"/>
      <c r="DS500" s="6"/>
      <c r="DT500" s="6"/>
      <c r="DU500" s="6"/>
      <c r="DV500" s="6"/>
    </row>
    <row r="501" spans="1:126" s="3" customFormat="1" x14ac:dyDescent="0.25">
      <c r="A501" s="10" t="s">
        <v>519</v>
      </c>
      <c r="B501" s="10"/>
      <c r="C501" s="37"/>
      <c r="D501" s="12"/>
      <c r="E501" s="10"/>
      <c r="F501" s="10"/>
      <c r="G501" s="10"/>
      <c r="H501" s="10"/>
      <c r="I501" s="10"/>
      <c r="J501" s="10"/>
      <c r="K501" s="10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  <c r="AB501" s="6"/>
      <c r="AC501" s="6"/>
      <c r="AD501" s="6"/>
      <c r="AE501" s="6"/>
      <c r="AF501" s="6"/>
      <c r="AG501" s="6"/>
      <c r="AH501" s="6"/>
      <c r="AI501" s="6"/>
      <c r="AJ501" s="6"/>
      <c r="AK501" s="6"/>
      <c r="AL501" s="6"/>
      <c r="AM501" s="6"/>
      <c r="AN501" s="6"/>
      <c r="AO501" s="6"/>
      <c r="AP501" s="6"/>
      <c r="AQ501" s="6"/>
      <c r="AR501" s="6"/>
      <c r="AS501" s="6"/>
      <c r="AT501" s="6"/>
      <c r="AU501" s="6"/>
      <c r="AV501" s="6"/>
      <c r="AW501" s="6"/>
      <c r="AX501" s="6"/>
      <c r="AY501" s="6"/>
      <c r="AZ501" s="6"/>
      <c r="BA501" s="6"/>
      <c r="BB501" s="6"/>
      <c r="BC501" s="6"/>
      <c r="BD501" s="6"/>
      <c r="BE501" s="6"/>
      <c r="BF501" s="6"/>
      <c r="BG501" s="6"/>
      <c r="BH501" s="6"/>
      <c r="BI501" s="6"/>
      <c r="BJ501" s="6"/>
      <c r="BK501" s="6"/>
      <c r="BL501" s="6"/>
      <c r="BM501" s="6"/>
      <c r="BN501" s="6"/>
      <c r="BO501" s="6"/>
      <c r="BP501" s="6"/>
      <c r="BQ501" s="6"/>
      <c r="BR501" s="6"/>
      <c r="BS501" s="6"/>
      <c r="BT501" s="6"/>
      <c r="BU501" s="6"/>
      <c r="BV501" s="6"/>
      <c r="BW501" s="6"/>
      <c r="BX501" s="6"/>
      <c r="BY501" s="6"/>
      <c r="BZ501" s="6"/>
      <c r="CA501" s="6"/>
      <c r="CB501" s="6"/>
      <c r="CC501" s="6"/>
      <c r="CD501" s="6"/>
      <c r="CE501" s="6"/>
      <c r="CF501" s="6"/>
      <c r="CG501" s="6"/>
      <c r="CH501" s="6"/>
      <c r="CI501" s="6"/>
      <c r="CJ501" s="6"/>
      <c r="CK501" s="6"/>
      <c r="CL501" s="6"/>
      <c r="CM501" s="6"/>
      <c r="CN501" s="6"/>
      <c r="CO501" s="6"/>
      <c r="CP501" s="6"/>
      <c r="CQ501" s="6"/>
      <c r="CR501" s="6"/>
      <c r="CS501" s="6"/>
      <c r="CT501" s="6"/>
      <c r="CU501" s="6"/>
      <c r="CV501" s="6"/>
      <c r="CW501" s="6"/>
      <c r="CX501" s="6"/>
      <c r="CY501" s="6"/>
      <c r="CZ501" s="6"/>
      <c r="DA501" s="6"/>
      <c r="DB501" s="6"/>
      <c r="DC501" s="6"/>
      <c r="DD501" s="6"/>
      <c r="DE501" s="6"/>
      <c r="DF501" s="6"/>
      <c r="DG501" s="6"/>
      <c r="DH501" s="6"/>
      <c r="DI501" s="6"/>
      <c r="DJ501" s="6"/>
      <c r="DK501" s="6"/>
      <c r="DL501" s="6"/>
      <c r="DM501" s="6"/>
      <c r="DN501" s="6"/>
      <c r="DO501" s="6"/>
      <c r="DP501" s="6"/>
      <c r="DQ501" s="6"/>
      <c r="DR501" s="6"/>
      <c r="DS501" s="6"/>
      <c r="DT501" s="6"/>
      <c r="DU501" s="6"/>
      <c r="DV501" s="6"/>
    </row>
    <row r="502" spans="1:126" x14ac:dyDescent="0.25">
      <c r="A502" s="5" t="s">
        <v>389</v>
      </c>
      <c r="B502" t="s">
        <v>65</v>
      </c>
      <c r="C502" s="33" t="s">
        <v>522</v>
      </c>
      <c r="D502" t="s">
        <v>340</v>
      </c>
      <c r="E502" s="1">
        <v>25200</v>
      </c>
      <c r="F502" s="1">
        <f t="shared" ref="F502:F509" si="238">E502*0.0287</f>
        <v>723.24</v>
      </c>
      <c r="G502" s="1">
        <v>0</v>
      </c>
      <c r="H502" s="1">
        <f t="shared" ref="H502:H509" si="239">E502*0.0304</f>
        <v>766.08</v>
      </c>
      <c r="I502" s="1">
        <v>25</v>
      </c>
      <c r="J502" s="1">
        <f t="shared" ref="J502:J509" si="240">+F502+G502+H502+I502</f>
        <v>1514.32</v>
      </c>
      <c r="K502" s="1">
        <f t="shared" ref="K502:K509" si="241">+E502-J502</f>
        <v>23685.68</v>
      </c>
      <c r="L502"/>
      <c r="M502"/>
      <c r="N502"/>
      <c r="O502"/>
      <c r="P502"/>
      <c r="Q502"/>
      <c r="R502"/>
      <c r="S502"/>
      <c r="T502"/>
      <c r="U502"/>
      <c r="V502"/>
      <c r="W502"/>
      <c r="X502"/>
      <c r="Y502"/>
      <c r="Z502"/>
      <c r="AA502"/>
      <c r="AB502"/>
      <c r="AC502"/>
      <c r="AD502"/>
      <c r="AE502"/>
      <c r="AF502"/>
      <c r="AG502"/>
      <c r="AH502"/>
      <c r="AI502"/>
      <c r="AJ502"/>
      <c r="AK502"/>
      <c r="AL502"/>
      <c r="AM502"/>
      <c r="AN502"/>
      <c r="AO502"/>
      <c r="AP502"/>
      <c r="AQ502"/>
      <c r="AR502"/>
      <c r="AS502"/>
      <c r="AT502"/>
      <c r="AU502"/>
      <c r="AV502"/>
      <c r="AW502"/>
      <c r="AX502"/>
      <c r="AY502"/>
      <c r="AZ502"/>
      <c r="BA502"/>
      <c r="BB502"/>
      <c r="BC502"/>
      <c r="BD502"/>
      <c r="BE502"/>
      <c r="BF502"/>
      <c r="BG502"/>
      <c r="BH502"/>
      <c r="BI502"/>
      <c r="BJ502"/>
      <c r="BK502"/>
      <c r="BL502"/>
      <c r="BM502"/>
      <c r="BN502"/>
      <c r="BO502"/>
      <c r="BP502"/>
      <c r="BQ502"/>
      <c r="BR502"/>
      <c r="BS502"/>
      <c r="BT502"/>
      <c r="BU502"/>
      <c r="BV502"/>
      <c r="BW502"/>
      <c r="BX502"/>
      <c r="BY502"/>
      <c r="BZ502"/>
      <c r="CA502"/>
      <c r="CB502"/>
      <c r="CC502"/>
      <c r="CD502"/>
      <c r="CE502"/>
      <c r="CF502"/>
      <c r="CG502"/>
      <c r="CH502"/>
      <c r="CI502"/>
      <c r="CJ502"/>
      <c r="CK502"/>
      <c r="CL502"/>
      <c r="CM502"/>
      <c r="CN502"/>
      <c r="CO502"/>
      <c r="CP502"/>
      <c r="CQ502"/>
      <c r="CR502"/>
      <c r="CS502"/>
      <c r="CT502"/>
      <c r="CU502"/>
      <c r="CV502"/>
      <c r="CW502"/>
      <c r="CX502"/>
      <c r="CY502"/>
      <c r="CZ502"/>
      <c r="DA502"/>
      <c r="DB502"/>
      <c r="DC502"/>
      <c r="DD502"/>
      <c r="DE502"/>
      <c r="DF502"/>
      <c r="DG502"/>
      <c r="DH502"/>
      <c r="DI502"/>
      <c r="DJ502"/>
      <c r="DK502"/>
      <c r="DL502"/>
      <c r="DM502"/>
      <c r="DN502"/>
      <c r="DO502"/>
      <c r="DP502"/>
      <c r="DQ502"/>
      <c r="DR502"/>
      <c r="DS502"/>
      <c r="DT502"/>
      <c r="DU502"/>
      <c r="DV502"/>
    </row>
    <row r="503" spans="1:126" x14ac:dyDescent="0.25">
      <c r="A503" s="5" t="s">
        <v>330</v>
      </c>
      <c r="B503" t="s">
        <v>291</v>
      </c>
      <c r="C503" s="33" t="s">
        <v>523</v>
      </c>
      <c r="D503" t="s">
        <v>340</v>
      </c>
      <c r="E503" s="1">
        <v>44000</v>
      </c>
      <c r="F503" s="1">
        <f t="shared" si="238"/>
        <v>1262.8</v>
      </c>
      <c r="G503" s="1">
        <v>828.67</v>
      </c>
      <c r="H503" s="1">
        <f t="shared" si="239"/>
        <v>1337.6</v>
      </c>
      <c r="I503" s="1">
        <v>1215.1199999999999</v>
      </c>
      <c r="J503" s="1">
        <f t="shared" si="240"/>
        <v>4644.1899999999996</v>
      </c>
      <c r="K503" s="1">
        <f t="shared" si="241"/>
        <v>39355.81</v>
      </c>
      <c r="L503"/>
      <c r="M503"/>
      <c r="N503"/>
      <c r="O503"/>
      <c r="P503"/>
      <c r="Q503"/>
      <c r="R503"/>
      <c r="S503"/>
      <c r="T503"/>
      <c r="U503"/>
      <c r="V503"/>
      <c r="W503"/>
      <c r="X503"/>
      <c r="Y503"/>
      <c r="Z503"/>
      <c r="AA503"/>
      <c r="AB503"/>
      <c r="AC503"/>
      <c r="AD503"/>
      <c r="AE503"/>
      <c r="AF503"/>
      <c r="AG503"/>
      <c r="AH503"/>
      <c r="AI503"/>
      <c r="AJ503"/>
      <c r="AK503"/>
      <c r="AL503"/>
      <c r="AM503"/>
      <c r="AN503"/>
      <c r="AO503"/>
      <c r="AP503"/>
      <c r="AQ503"/>
      <c r="AR503"/>
      <c r="AS503"/>
      <c r="AT503"/>
      <c r="AU503"/>
      <c r="AV503"/>
      <c r="AW503"/>
      <c r="AX503"/>
      <c r="AY503"/>
      <c r="AZ503"/>
      <c r="BA503"/>
      <c r="BB503"/>
      <c r="BC503"/>
      <c r="BD503"/>
      <c r="BE503"/>
      <c r="BF503"/>
      <c r="BG503"/>
      <c r="BH503"/>
      <c r="BI503"/>
      <c r="BJ503"/>
      <c r="BK503"/>
      <c r="BL503"/>
      <c r="BM503"/>
      <c r="BN503"/>
      <c r="BO503"/>
      <c r="BP503"/>
      <c r="BQ503"/>
      <c r="BR503"/>
      <c r="BS503"/>
      <c r="BT503"/>
      <c r="BU503"/>
      <c r="BV503"/>
      <c r="BW503"/>
      <c r="BX503"/>
      <c r="BY503"/>
      <c r="BZ503"/>
      <c r="CA503"/>
      <c r="CB503"/>
      <c r="CC503"/>
      <c r="CD503"/>
      <c r="CE503"/>
      <c r="CF503"/>
      <c r="CG503"/>
      <c r="CH503"/>
      <c r="CI503"/>
      <c r="CJ503"/>
      <c r="CK503"/>
      <c r="CL503"/>
      <c r="CM503"/>
      <c r="CN503"/>
      <c r="CO503"/>
      <c r="CP503"/>
      <c r="CQ503"/>
      <c r="CR503"/>
      <c r="CS503"/>
      <c r="CT503"/>
      <c r="CU503"/>
      <c r="CV503"/>
      <c r="CW503"/>
      <c r="CX503"/>
      <c r="CY503"/>
      <c r="CZ503"/>
      <c r="DA503"/>
      <c r="DB503"/>
      <c r="DC503"/>
      <c r="DD503"/>
      <c r="DE503"/>
      <c r="DF503"/>
      <c r="DG503"/>
      <c r="DH503"/>
      <c r="DI503"/>
      <c r="DJ503"/>
      <c r="DK503"/>
      <c r="DL503"/>
      <c r="DM503"/>
      <c r="DN503"/>
      <c r="DO503"/>
      <c r="DP503"/>
      <c r="DQ503"/>
      <c r="DR503"/>
      <c r="DS503"/>
      <c r="DT503"/>
      <c r="DU503"/>
      <c r="DV503"/>
    </row>
    <row r="504" spans="1:126" s="3" customFormat="1" x14ac:dyDescent="0.25">
      <c r="A504" s="5" t="s">
        <v>198</v>
      </c>
      <c r="B504" t="s">
        <v>65</v>
      </c>
      <c r="C504" s="33" t="s">
        <v>522</v>
      </c>
      <c r="D504" t="s">
        <v>340</v>
      </c>
      <c r="E504" s="1">
        <v>10000</v>
      </c>
      <c r="F504" s="1">
        <f t="shared" si="238"/>
        <v>287</v>
      </c>
      <c r="G504" s="1">
        <v>0</v>
      </c>
      <c r="H504" s="1">
        <f t="shared" si="239"/>
        <v>304</v>
      </c>
      <c r="I504" s="1">
        <v>25</v>
      </c>
      <c r="J504" s="1">
        <f t="shared" si="240"/>
        <v>616</v>
      </c>
      <c r="K504" s="1">
        <f t="shared" si="241"/>
        <v>9384</v>
      </c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  <c r="AB504" s="6"/>
      <c r="AC504" s="6"/>
      <c r="AD504" s="6"/>
      <c r="AE504" s="6"/>
      <c r="AF504" s="6"/>
      <c r="AG504" s="6"/>
      <c r="AH504" s="6"/>
      <c r="AI504" s="6"/>
      <c r="AJ504" s="6"/>
      <c r="AK504" s="6"/>
      <c r="AL504" s="6"/>
      <c r="AM504" s="6"/>
      <c r="AN504" s="6"/>
      <c r="AO504" s="6"/>
      <c r="AP504" s="6"/>
      <c r="AQ504" s="6"/>
      <c r="AR504" s="6"/>
      <c r="AS504" s="6"/>
      <c r="AT504" s="6"/>
      <c r="AU504" s="6"/>
      <c r="AV504" s="6"/>
      <c r="AW504" s="6"/>
      <c r="AX504" s="6"/>
      <c r="AY504" s="6"/>
      <c r="AZ504" s="6"/>
      <c r="BA504" s="6"/>
      <c r="BB504" s="6"/>
      <c r="BC504" s="6"/>
      <c r="BD504" s="6"/>
      <c r="BE504" s="6"/>
      <c r="BF504" s="6"/>
      <c r="BG504" s="6"/>
      <c r="BH504" s="6"/>
      <c r="BI504" s="6"/>
      <c r="BJ504" s="6"/>
      <c r="BK504" s="6"/>
      <c r="BL504" s="6"/>
      <c r="BM504" s="6"/>
      <c r="BN504" s="6"/>
      <c r="BO504" s="6"/>
      <c r="BP504" s="6"/>
      <c r="BQ504" s="6"/>
      <c r="BR504" s="6"/>
      <c r="BS504" s="6"/>
      <c r="BT504" s="6"/>
      <c r="BU504" s="6"/>
      <c r="BV504" s="6"/>
      <c r="BW504" s="6"/>
      <c r="BX504" s="6"/>
      <c r="BY504" s="6"/>
      <c r="BZ504" s="6"/>
      <c r="CA504" s="6"/>
      <c r="CB504" s="6"/>
      <c r="CC504" s="6"/>
      <c r="CD504" s="6"/>
      <c r="CE504" s="6"/>
      <c r="CF504" s="6"/>
      <c r="CG504" s="6"/>
      <c r="CH504" s="6"/>
      <c r="CI504" s="6"/>
      <c r="CJ504" s="6"/>
      <c r="CK504" s="6"/>
      <c r="CL504" s="6"/>
      <c r="CM504" s="6"/>
      <c r="CN504" s="6"/>
      <c r="CO504" s="6"/>
      <c r="CP504" s="6"/>
      <c r="CQ504" s="6"/>
      <c r="CR504" s="6"/>
      <c r="CS504" s="6"/>
      <c r="CT504" s="6"/>
      <c r="CU504" s="6"/>
      <c r="CV504" s="6"/>
      <c r="CW504" s="6"/>
      <c r="CX504" s="6"/>
      <c r="CY504" s="6"/>
      <c r="CZ504" s="6"/>
      <c r="DA504" s="6"/>
      <c r="DB504" s="6"/>
      <c r="DC504" s="6"/>
      <c r="DD504" s="6"/>
      <c r="DE504" s="6"/>
      <c r="DF504" s="6"/>
      <c r="DG504" s="6"/>
      <c r="DH504" s="6"/>
      <c r="DI504" s="6"/>
      <c r="DJ504" s="6"/>
      <c r="DK504" s="6"/>
      <c r="DL504" s="6"/>
      <c r="DM504" s="6"/>
      <c r="DN504" s="6"/>
      <c r="DO504" s="6"/>
      <c r="DP504" s="6"/>
      <c r="DQ504" s="6"/>
      <c r="DR504" s="6"/>
      <c r="DS504" s="6"/>
      <c r="DT504" s="6"/>
      <c r="DU504" s="6"/>
      <c r="DV504" s="6"/>
    </row>
    <row r="505" spans="1:126" x14ac:dyDescent="0.25">
      <c r="A505" s="5" t="s">
        <v>199</v>
      </c>
      <c r="B505" t="s">
        <v>197</v>
      </c>
      <c r="C505" s="33" t="s">
        <v>522</v>
      </c>
      <c r="D505" t="s">
        <v>337</v>
      </c>
      <c r="E505" s="1">
        <v>20900</v>
      </c>
      <c r="F505" s="1">
        <f t="shared" si="238"/>
        <v>599.83000000000004</v>
      </c>
      <c r="G505" s="1">
        <v>0</v>
      </c>
      <c r="H505" s="1">
        <f t="shared" si="239"/>
        <v>635.36</v>
      </c>
      <c r="I505" s="1">
        <v>1315.12</v>
      </c>
      <c r="J505" s="1">
        <f t="shared" si="240"/>
        <v>2550.31</v>
      </c>
      <c r="K505" s="1">
        <f t="shared" si="241"/>
        <v>18349.689999999999</v>
      </c>
    </row>
    <row r="506" spans="1:126" x14ac:dyDescent="0.25">
      <c r="A506" s="5" t="s">
        <v>201</v>
      </c>
      <c r="B506" t="s">
        <v>291</v>
      </c>
      <c r="C506" s="33" t="s">
        <v>522</v>
      </c>
      <c r="D506" t="s">
        <v>337</v>
      </c>
      <c r="E506" s="1">
        <v>35750</v>
      </c>
      <c r="F506" s="1">
        <f t="shared" si="238"/>
        <v>1026.03</v>
      </c>
      <c r="G506" s="1">
        <v>0</v>
      </c>
      <c r="H506" s="1">
        <f t="shared" si="239"/>
        <v>1086.8</v>
      </c>
      <c r="I506" s="1">
        <v>125</v>
      </c>
      <c r="J506" s="1">
        <f t="shared" si="240"/>
        <v>2237.83</v>
      </c>
      <c r="K506" s="1">
        <f t="shared" si="241"/>
        <v>33512.17</v>
      </c>
    </row>
    <row r="507" spans="1:126" x14ac:dyDescent="0.25">
      <c r="A507" s="5" t="s">
        <v>202</v>
      </c>
      <c r="B507" t="s">
        <v>18</v>
      </c>
      <c r="C507" s="33" t="s">
        <v>522</v>
      </c>
      <c r="D507" t="s">
        <v>340</v>
      </c>
      <c r="E507" s="1">
        <v>22000</v>
      </c>
      <c r="F507" s="1">
        <f t="shared" si="238"/>
        <v>631.4</v>
      </c>
      <c r="G507" s="1">
        <v>0</v>
      </c>
      <c r="H507" s="1">
        <f t="shared" si="239"/>
        <v>668.8</v>
      </c>
      <c r="I507" s="1">
        <v>25</v>
      </c>
      <c r="J507" s="1">
        <f t="shared" si="240"/>
        <v>1325.2</v>
      </c>
      <c r="K507" s="1">
        <f t="shared" si="241"/>
        <v>20674.8</v>
      </c>
    </row>
    <row r="508" spans="1:126" x14ac:dyDescent="0.25">
      <c r="A508" s="5" t="s">
        <v>203</v>
      </c>
      <c r="B508" t="s">
        <v>86</v>
      </c>
      <c r="C508" s="33" t="s">
        <v>523</v>
      </c>
      <c r="D508" t="s">
        <v>337</v>
      </c>
      <c r="E508" s="1">
        <v>10000</v>
      </c>
      <c r="F508" s="1">
        <f t="shared" si="238"/>
        <v>287</v>
      </c>
      <c r="G508" s="1">
        <v>0</v>
      </c>
      <c r="H508" s="1">
        <f t="shared" si="239"/>
        <v>304</v>
      </c>
      <c r="I508" s="1">
        <v>25</v>
      </c>
      <c r="J508" s="1">
        <f t="shared" si="240"/>
        <v>616</v>
      </c>
      <c r="K508" s="1">
        <f t="shared" si="241"/>
        <v>9384</v>
      </c>
    </row>
    <row r="509" spans="1:126" x14ac:dyDescent="0.25">
      <c r="A509" s="5" t="s">
        <v>204</v>
      </c>
      <c r="B509" t="s">
        <v>18</v>
      </c>
      <c r="C509" s="33" t="s">
        <v>522</v>
      </c>
      <c r="D509" t="s">
        <v>337</v>
      </c>
      <c r="E509" s="1">
        <v>60000</v>
      </c>
      <c r="F509" s="1">
        <f t="shared" si="238"/>
        <v>1722</v>
      </c>
      <c r="G509" s="1">
        <v>3486.68</v>
      </c>
      <c r="H509" s="1">
        <f t="shared" si="239"/>
        <v>1824</v>
      </c>
      <c r="I509" s="1">
        <v>277.5</v>
      </c>
      <c r="J509" s="1">
        <f t="shared" si="240"/>
        <v>7310.18</v>
      </c>
      <c r="K509" s="1">
        <f t="shared" si="241"/>
        <v>52689.82</v>
      </c>
    </row>
    <row r="510" spans="1:126" x14ac:dyDescent="0.25">
      <c r="A510" s="3" t="s">
        <v>13</v>
      </c>
      <c r="B510" s="3">
        <v>8</v>
      </c>
      <c r="C510" s="35"/>
      <c r="D510" s="3"/>
      <c r="E510" s="4">
        <f>SUM(E502:E509)</f>
        <v>227850</v>
      </c>
      <c r="F510" s="4">
        <f>SUM(F502:F509)</f>
        <v>6539.3</v>
      </c>
      <c r="G510" s="4">
        <f>SUM(G502:G509)</f>
        <v>4315.3500000000004</v>
      </c>
      <c r="H510" s="4">
        <f>SUM(H502:H509)</f>
        <v>6926.64</v>
      </c>
      <c r="I510" s="4">
        <f>SUM(I502:I509)</f>
        <v>3032.74</v>
      </c>
      <c r="J510" s="4">
        <f>SUM(J502:J509)</f>
        <v>20814.03</v>
      </c>
      <c r="K510" s="4">
        <f>SUM(K502:K509)</f>
        <v>207035.97</v>
      </c>
    </row>
    <row r="512" spans="1:126" x14ac:dyDescent="0.25">
      <c r="A512" s="65" t="s">
        <v>192</v>
      </c>
      <c r="B512" s="65"/>
      <c r="C512" s="65"/>
      <c r="D512" s="65"/>
      <c r="E512" s="65"/>
      <c r="F512" s="65"/>
      <c r="G512" s="65"/>
      <c r="H512" s="65"/>
      <c r="I512" s="65"/>
      <c r="J512" s="65"/>
      <c r="K512" s="65"/>
      <c r="L512" s="65"/>
      <c r="M512"/>
      <c r="N512"/>
      <c r="O512"/>
      <c r="P512"/>
      <c r="Q512"/>
      <c r="R512"/>
      <c r="S512"/>
      <c r="T512"/>
      <c r="U512"/>
      <c r="V512"/>
      <c r="W512"/>
      <c r="X512"/>
      <c r="Y512"/>
      <c r="Z512"/>
      <c r="AA512"/>
      <c r="AB512"/>
      <c r="AC512"/>
      <c r="AD512"/>
      <c r="AE512"/>
      <c r="AF512"/>
      <c r="AG512"/>
      <c r="AH512"/>
      <c r="AI512"/>
      <c r="AJ512"/>
      <c r="AK512"/>
      <c r="AL512"/>
      <c r="AM512"/>
      <c r="AN512"/>
      <c r="AO512"/>
      <c r="AP512"/>
      <c r="AQ512"/>
      <c r="AR512"/>
      <c r="AS512"/>
      <c r="AT512"/>
      <c r="AU512"/>
      <c r="AV512"/>
      <c r="AW512"/>
      <c r="AX512"/>
      <c r="AY512"/>
      <c r="AZ512"/>
      <c r="BA512"/>
      <c r="BB512"/>
      <c r="BC512"/>
      <c r="BD512"/>
      <c r="BE512"/>
      <c r="BF512"/>
      <c r="BG512"/>
      <c r="BH512"/>
      <c r="BI512"/>
      <c r="BJ512"/>
      <c r="BK512"/>
      <c r="BL512"/>
      <c r="BM512"/>
      <c r="BN512"/>
      <c r="BO512"/>
      <c r="BP512"/>
      <c r="BQ512"/>
      <c r="BR512"/>
      <c r="BS512"/>
      <c r="BT512"/>
      <c r="BU512"/>
      <c r="BV512"/>
      <c r="BW512"/>
      <c r="BX512"/>
      <c r="BY512"/>
      <c r="BZ512"/>
      <c r="CA512"/>
      <c r="CB512"/>
      <c r="CC512"/>
      <c r="CD512"/>
      <c r="CE512"/>
      <c r="CF512"/>
      <c r="CG512"/>
      <c r="CH512"/>
      <c r="CI512"/>
      <c r="CJ512"/>
      <c r="CK512"/>
      <c r="CL512"/>
      <c r="CM512"/>
      <c r="CN512"/>
      <c r="CO512"/>
      <c r="CP512"/>
      <c r="CQ512"/>
      <c r="CR512"/>
      <c r="CS512"/>
      <c r="CT512"/>
      <c r="CU512"/>
      <c r="CV512"/>
      <c r="CW512"/>
      <c r="CX512"/>
      <c r="CY512"/>
      <c r="CZ512"/>
      <c r="DA512"/>
      <c r="DB512"/>
      <c r="DC512"/>
      <c r="DD512"/>
      <c r="DE512"/>
      <c r="DF512"/>
      <c r="DG512"/>
      <c r="DH512"/>
      <c r="DI512"/>
      <c r="DJ512"/>
      <c r="DK512"/>
      <c r="DL512"/>
      <c r="DM512"/>
      <c r="DN512"/>
      <c r="DO512"/>
      <c r="DP512"/>
      <c r="DQ512"/>
      <c r="DR512"/>
      <c r="DS512"/>
      <c r="DT512"/>
      <c r="DU512"/>
      <c r="DV512"/>
    </row>
    <row r="513" spans="1:126" x14ac:dyDescent="0.25">
      <c r="A513" t="s">
        <v>421</v>
      </c>
      <c r="B513" s="21" t="s">
        <v>137</v>
      </c>
      <c r="C513" s="33" t="s">
        <v>522</v>
      </c>
      <c r="D513" s="16" t="s">
        <v>340</v>
      </c>
      <c r="E513" s="1">
        <v>45000</v>
      </c>
      <c r="F513" s="1">
        <v>1291.5</v>
      </c>
      <c r="G513" s="1">
        <v>1148.33</v>
      </c>
      <c r="H513" s="1">
        <v>1368</v>
      </c>
      <c r="I513" s="1">
        <v>25</v>
      </c>
      <c r="J513" s="1">
        <f>+F513+G513+H513+I513</f>
        <v>3832.83</v>
      </c>
      <c r="K513" s="1">
        <f>+E513-J513</f>
        <v>41167.17</v>
      </c>
      <c r="M513"/>
      <c r="N513"/>
      <c r="O513"/>
      <c r="P513"/>
      <c r="Q513"/>
      <c r="R513"/>
      <c r="S513"/>
      <c r="T513"/>
      <c r="U513"/>
      <c r="V513"/>
      <c r="W513"/>
      <c r="X513"/>
      <c r="Y513"/>
      <c r="Z513"/>
      <c r="AA513"/>
      <c r="AB513"/>
      <c r="AC513"/>
      <c r="AD513"/>
      <c r="AE513"/>
      <c r="AF513"/>
      <c r="AG513"/>
      <c r="AH513"/>
      <c r="AI513"/>
      <c r="AJ513"/>
      <c r="AK513"/>
      <c r="AL513"/>
      <c r="AM513"/>
      <c r="AN513"/>
      <c r="AO513"/>
      <c r="AP513"/>
      <c r="AQ513"/>
      <c r="AR513"/>
      <c r="AS513"/>
      <c r="AT513"/>
      <c r="AU513"/>
      <c r="AV513"/>
      <c r="AW513"/>
      <c r="AX513"/>
      <c r="AY513"/>
      <c r="AZ513"/>
      <c r="BA513"/>
      <c r="BB513"/>
      <c r="BC513"/>
      <c r="BD513"/>
      <c r="BE513"/>
      <c r="BF513"/>
      <c r="BG513"/>
      <c r="BH513"/>
      <c r="BI513"/>
      <c r="BJ513"/>
      <c r="BK513"/>
      <c r="BL513"/>
      <c r="BM513"/>
      <c r="BN513"/>
      <c r="BO513"/>
      <c r="BP513"/>
      <c r="BQ513"/>
      <c r="BR513"/>
      <c r="BS513"/>
      <c r="BT513"/>
      <c r="BU513"/>
      <c r="BV513"/>
      <c r="BW513"/>
      <c r="BX513"/>
      <c r="BY513"/>
      <c r="BZ513"/>
      <c r="CA513"/>
      <c r="CB513"/>
      <c r="CC513"/>
      <c r="CD513"/>
      <c r="CE513"/>
      <c r="CF513"/>
      <c r="CG513"/>
      <c r="CH513"/>
      <c r="CI513"/>
      <c r="CJ513"/>
      <c r="CK513"/>
      <c r="CL513"/>
      <c r="CM513"/>
      <c r="CN513"/>
      <c r="CO513"/>
      <c r="CP513"/>
      <c r="CQ513"/>
      <c r="CR513"/>
      <c r="CS513"/>
      <c r="CT513"/>
      <c r="CU513"/>
      <c r="CV513"/>
      <c r="CW513"/>
      <c r="CX513"/>
      <c r="CY513"/>
      <c r="CZ513"/>
      <c r="DA513"/>
      <c r="DB513"/>
      <c r="DC513"/>
      <c r="DD513"/>
      <c r="DE513"/>
      <c r="DF513"/>
      <c r="DG513"/>
      <c r="DH513"/>
      <c r="DI513"/>
      <c r="DJ513"/>
      <c r="DK513"/>
      <c r="DL513"/>
      <c r="DM513"/>
      <c r="DN513"/>
      <c r="DO513"/>
      <c r="DP513"/>
      <c r="DQ513"/>
      <c r="DR513"/>
      <c r="DS513"/>
      <c r="DT513"/>
      <c r="DU513"/>
      <c r="DV513"/>
    </row>
    <row r="514" spans="1:126" x14ac:dyDescent="0.25">
      <c r="A514" t="s">
        <v>419</v>
      </c>
      <c r="B514" s="21" t="s">
        <v>137</v>
      </c>
      <c r="C514" s="33" t="s">
        <v>522</v>
      </c>
      <c r="D514" s="16" t="s">
        <v>340</v>
      </c>
      <c r="E514" s="1">
        <v>45000</v>
      </c>
      <c r="F514" s="1">
        <v>1291.5</v>
      </c>
      <c r="G514" s="1">
        <v>1148.33</v>
      </c>
      <c r="H514" s="1">
        <v>1368</v>
      </c>
      <c r="I514" s="1">
        <v>25</v>
      </c>
      <c r="J514" s="1">
        <f>+F514+G514+H514+I514</f>
        <v>3832.83</v>
      </c>
      <c r="K514" s="1">
        <f>+E514-J514</f>
        <v>41167.17</v>
      </c>
      <c r="M514"/>
      <c r="N514"/>
      <c r="O514"/>
      <c r="P514"/>
      <c r="Q514"/>
      <c r="R514"/>
      <c r="S514"/>
      <c r="T514"/>
      <c r="U514"/>
      <c r="V514"/>
      <c r="W514"/>
      <c r="X514"/>
      <c r="Y514"/>
      <c r="Z514"/>
      <c r="AA514"/>
      <c r="AB514"/>
      <c r="AC514"/>
      <c r="AD514"/>
      <c r="AE514"/>
      <c r="AF514"/>
      <c r="AG514"/>
      <c r="AH514"/>
      <c r="AI514"/>
      <c r="AJ514"/>
      <c r="AK514"/>
      <c r="AL514"/>
      <c r="AM514"/>
      <c r="AN514"/>
      <c r="AO514"/>
      <c r="AP514"/>
      <c r="AQ514"/>
      <c r="AR514"/>
      <c r="AS514"/>
      <c r="AT514"/>
      <c r="AU514"/>
      <c r="AV514"/>
      <c r="AW514"/>
      <c r="AX514"/>
      <c r="AY514"/>
      <c r="AZ514"/>
      <c r="BA514"/>
      <c r="BB514"/>
      <c r="BC514"/>
      <c r="BD514"/>
      <c r="BE514"/>
      <c r="BF514"/>
      <c r="BG514"/>
      <c r="BH514"/>
      <c r="BI514"/>
      <c r="BJ514"/>
      <c r="BK514"/>
      <c r="BL514"/>
      <c r="BM514"/>
      <c r="BN514"/>
      <c r="BO514"/>
      <c r="BP514"/>
      <c r="BQ514"/>
      <c r="BR514"/>
      <c r="BS514"/>
      <c r="BT514"/>
      <c r="BU514"/>
      <c r="BV514"/>
      <c r="BW514"/>
      <c r="BX514"/>
      <c r="BY514"/>
      <c r="BZ514"/>
      <c r="CA514"/>
      <c r="CB514"/>
      <c r="CC514"/>
      <c r="CD514"/>
      <c r="CE514"/>
      <c r="CF514"/>
      <c r="CG514"/>
      <c r="CH514"/>
      <c r="CI514"/>
      <c r="CJ514"/>
      <c r="CK514"/>
      <c r="CL514"/>
      <c r="CM514"/>
      <c r="CN514"/>
      <c r="CO514"/>
      <c r="CP514"/>
      <c r="CQ514"/>
      <c r="CR514"/>
      <c r="CS514"/>
      <c r="CT514"/>
      <c r="CU514"/>
      <c r="CV514"/>
      <c r="CW514"/>
      <c r="CX514"/>
      <c r="CY514"/>
      <c r="CZ514"/>
      <c r="DA514"/>
      <c r="DB514"/>
      <c r="DC514"/>
      <c r="DD514"/>
      <c r="DE514"/>
      <c r="DF514"/>
      <c r="DG514"/>
      <c r="DH514"/>
      <c r="DI514"/>
      <c r="DJ514"/>
      <c r="DK514"/>
      <c r="DL514"/>
      <c r="DM514"/>
      <c r="DN514"/>
      <c r="DO514"/>
      <c r="DP514"/>
      <c r="DQ514"/>
      <c r="DR514"/>
      <c r="DS514"/>
      <c r="DT514"/>
      <c r="DU514"/>
      <c r="DV514"/>
    </row>
    <row r="515" spans="1:126" x14ac:dyDescent="0.25">
      <c r="A515" s="3" t="s">
        <v>13</v>
      </c>
      <c r="B515" s="3">
        <v>2</v>
      </c>
      <c r="C515" s="35"/>
      <c r="D515" s="3"/>
      <c r="E515" s="4">
        <f>SUM(E513:E514)</f>
        <v>90000</v>
      </c>
      <c r="F515" s="4">
        <f t="shared" ref="F515:K515" si="242">SUM(F513:F514)</f>
        <v>2583</v>
      </c>
      <c r="G515" s="4">
        <f t="shared" si="242"/>
        <v>2296.66</v>
      </c>
      <c r="H515" s="4">
        <f t="shared" si="242"/>
        <v>2736</v>
      </c>
      <c r="I515" s="4">
        <f t="shared" si="242"/>
        <v>50</v>
      </c>
      <c r="J515" s="4">
        <f t="shared" si="242"/>
        <v>7665.66</v>
      </c>
      <c r="K515" s="4">
        <f t="shared" si="242"/>
        <v>82334.34</v>
      </c>
      <c r="M515"/>
      <c r="N515"/>
      <c r="O515"/>
      <c r="P515"/>
      <c r="Q515"/>
      <c r="R515"/>
      <c r="S515"/>
      <c r="T515"/>
      <c r="U515"/>
      <c r="V515"/>
      <c r="W515"/>
      <c r="X515"/>
      <c r="Y515"/>
      <c r="Z515"/>
      <c r="AA515"/>
      <c r="AB515"/>
      <c r="AC515"/>
      <c r="AD515"/>
      <c r="AE515"/>
      <c r="AF515"/>
      <c r="AG515"/>
      <c r="AH515"/>
      <c r="AI515"/>
      <c r="AJ515"/>
      <c r="AK515"/>
      <c r="AL515"/>
      <c r="AM515"/>
      <c r="AN515"/>
      <c r="AO515"/>
      <c r="AP515"/>
      <c r="AQ515"/>
      <c r="AR515"/>
      <c r="AS515"/>
      <c r="AT515"/>
      <c r="AU515"/>
      <c r="AV515"/>
      <c r="AW515"/>
      <c r="AX515"/>
      <c r="AY515"/>
      <c r="AZ515"/>
      <c r="BA515"/>
      <c r="BB515"/>
      <c r="BC515"/>
      <c r="BD515"/>
      <c r="BE515"/>
      <c r="BF515"/>
      <c r="BG515"/>
      <c r="BH515"/>
      <c r="BI515"/>
      <c r="BJ515"/>
      <c r="BK515"/>
      <c r="BL515"/>
      <c r="BM515"/>
      <c r="BN515"/>
      <c r="BO515"/>
      <c r="BP515"/>
      <c r="BQ515"/>
      <c r="BR515"/>
      <c r="BS515"/>
      <c r="BT515"/>
      <c r="BU515"/>
      <c r="BV515"/>
      <c r="BW515"/>
      <c r="BX515"/>
      <c r="BY515"/>
      <c r="BZ515"/>
      <c r="CA515"/>
      <c r="CB515"/>
      <c r="CC515"/>
      <c r="CD515"/>
      <c r="CE515"/>
      <c r="CF515"/>
      <c r="CG515"/>
      <c r="CH515"/>
      <c r="CI515"/>
      <c r="CJ515"/>
      <c r="CK515"/>
      <c r="CL515"/>
      <c r="CM515"/>
      <c r="CN515"/>
      <c r="CO515"/>
      <c r="CP515"/>
      <c r="CQ515"/>
      <c r="CR515"/>
      <c r="CS515"/>
      <c r="CT515"/>
      <c r="CU515"/>
      <c r="CV515"/>
      <c r="CW515"/>
      <c r="CX515"/>
      <c r="CY515"/>
      <c r="CZ515"/>
      <c r="DA515"/>
      <c r="DB515"/>
      <c r="DC515"/>
      <c r="DD515"/>
      <c r="DE515"/>
      <c r="DF515"/>
      <c r="DG515"/>
      <c r="DH515"/>
      <c r="DI515"/>
      <c r="DJ515"/>
      <c r="DK515"/>
      <c r="DL515"/>
      <c r="DM515"/>
      <c r="DN515"/>
      <c r="DO515"/>
      <c r="DP515"/>
      <c r="DQ515"/>
      <c r="DR515"/>
      <c r="DS515"/>
      <c r="DT515"/>
      <c r="DU515"/>
      <c r="DV515"/>
    </row>
    <row r="517" spans="1:126" ht="24.95" customHeight="1" x14ac:dyDescent="0.25">
      <c r="A517" s="7" t="s">
        <v>265</v>
      </c>
      <c r="B517" s="7">
        <f>+B515+B510+B499+B489+B483+B470+B460+B454+B450+B435+B421+B415+B401+B396+B389+B380+B376+B372+B367+B361+B351+B338+B334+B330+B315+B309+B297+B289+B285+B279+B270+B265+B258+B254+B249+B242+B235+B200+B196+B186+B179+B174+B173+B163+B138+B116+B111+B106+B100+B94+B88+B80+B71+B57+B50+B46+B41+B36+B32+B26</f>
        <v>327</v>
      </c>
      <c r="C517" s="42"/>
      <c r="D517" s="7"/>
      <c r="E517" s="24">
        <f>+E515+E510+E499+E489+E483+E470+E460+E454+E450+E435+E421+E415+E401+E396+E389+E380+E376+E372+E367+E361+E351+E338+E334+E330+E315+E309+E297+E289+E285+E279+E270+E265+E258+E254+E249+E242+E235+E200+E196+E186+E179+E173+E163+E138+E116+E111+E106+E100+E94+E88+E80+E71+E57+E50+E46+E41+E36+E32+E26</f>
        <v>15530655.949999999</v>
      </c>
      <c r="F517" s="24">
        <f>+F515+F510+F499+F489+F483+F470+F460+F454+F450+F435+F421+F415+F401+F396+F389+F380+F376+F372+F367+F361+F351+F338+F334+F330+F315+F309+F297+F289+F285+F279+F270+F265+F258+F254+F249+F242+F235+F200+F196+F186+F179+F173+F163+F138+F116+F111+F106+F100+F94+F88+F80+F71+F57+F50+F46+F41+F36+F32+F26</f>
        <v>445148.61</v>
      </c>
      <c r="G517" s="24">
        <f>+G515+G510+G499+G489+G483+G470+G460+G454+G450+G435+G421+G415+G401+G396+G389+G380+G376+G372+G367+G361+G351+G338+G334+G330+G315+G309+G297+G289+G285+G279+G270+G265+G258+G254+G249+G242+G235+G200+G196+G186+G179+G173+G163+G138+G116+G111+G106+G100+G94+G88+G80+G71+G57+G50+G46+G41+G36+G32+G26</f>
        <v>819806.68</v>
      </c>
      <c r="H517" s="24">
        <f>+H515+H510+H499+H489+H483+H470+H460+H454+H450+H435+H421+H415+H401+H396+H389+H380+H376+H372+H367+H361+H351+H338+H334+H330+H315+H309+H297+H289+H285+H279+H270+H265+H258+H254+H249+H242+H235+H200+H196+H186+H179+H173+H163+H138+H116+H111+H106+H100+H94+H88+H80+H71+H57+H50+H46+H41+H36+H32+H26</f>
        <v>468018.14</v>
      </c>
      <c r="I517" s="24">
        <f>+I515+I510+I499+I489+I483+I470+I460+I454+I450+I435+I421+I415+I401+I396+I389+I380+I376+I372+I367+I361+I351+I338+I334+I330+I315+I309+I297+I289+I285+I279+I270+I265+I258+I254+I249+I242+I235+I200+I196+I186+I179+I173+I163+I138+I116+I111+I106+I100+I94+I88+I80+I71+I57+I50+I46+I41+I36+I32+I26</f>
        <v>221340.7</v>
      </c>
      <c r="J517" s="24">
        <f>+J515+J510+J499+J489+J483+J470+J460+J454+J450+J435+J421+J415+J401+J396+J389+J380+J376+J372+J367+J361+J351+J338+J334+J330+J315+J309+J297+J289+J285+J279+J270+J265+J258+J254+J249+J242+J235+J200+J196+J186+J179+J173+J163+J138+J116+J111+J106+J100+J94+J88+J80+J71+J57+J50+J46+J41+J36+J32+J26</f>
        <v>2000406.56</v>
      </c>
      <c r="K517" s="24">
        <f>+K515+K510+K499+K489+K483+K470+K460+K454+K450+K435+K421+K415+K401+K396+K389+K380+K376+K372+K367+K361+K351+K338+K334+K330+K315+K309+K297+K289+K285+K279+K270+K265+K258+K254+K249+K242+K235+K200+K196+K186+K179+K173+K163+K138+K116+K111+K106+K100+K94+K88+K80+K71+K57+K50+K46+K41+K36+K32+K26</f>
        <v>13531933.27</v>
      </c>
    </row>
    <row r="518" spans="1:126" s="5" customFormat="1" ht="15.75" x14ac:dyDescent="0.25">
      <c r="A518" s="8"/>
      <c r="B518" s="8"/>
      <c r="C518" s="43"/>
      <c r="D518" s="8"/>
      <c r="E518" s="9"/>
      <c r="F518" s="9"/>
      <c r="G518" s="9"/>
      <c r="H518" s="9"/>
      <c r="I518" s="9"/>
      <c r="J518" s="9"/>
      <c r="K518" s="9"/>
    </row>
    <row r="519" spans="1:126" s="5" customFormat="1" ht="15.75" x14ac:dyDescent="0.25">
      <c r="A519" s="8"/>
      <c r="B519" s="8"/>
      <c r="C519" s="43"/>
      <c r="D519" s="8"/>
      <c r="E519" s="9"/>
      <c r="F519" s="9"/>
      <c r="G519" s="9"/>
      <c r="H519" s="9"/>
      <c r="I519" s="9"/>
      <c r="J519" s="9"/>
      <c r="K519" s="9"/>
    </row>
    <row r="520" spans="1:126" s="5" customFormat="1" ht="15.75" x14ac:dyDescent="0.25">
      <c r="A520" s="8"/>
      <c r="B520" s="8"/>
      <c r="C520" s="43"/>
      <c r="D520" s="8"/>
      <c r="E520" s="9"/>
      <c r="F520" s="9"/>
      <c r="G520" s="9"/>
      <c r="H520" s="9"/>
      <c r="I520" s="9"/>
      <c r="J520" s="9"/>
      <c r="K520" s="9"/>
    </row>
    <row r="521" spans="1:126" x14ac:dyDescent="0.25">
      <c r="DV521"/>
    </row>
  </sheetData>
  <mergeCells count="48">
    <mergeCell ref="A512:L512"/>
    <mergeCell ref="A281:K281"/>
    <mergeCell ref="A299:K299"/>
    <mergeCell ref="A256:K256"/>
    <mergeCell ref="A244:K244"/>
    <mergeCell ref="A311:K311"/>
    <mergeCell ref="A260:K260"/>
    <mergeCell ref="A251:K251"/>
    <mergeCell ref="A317:K317"/>
    <mergeCell ref="A291:K291"/>
    <mergeCell ref="A6:K6"/>
    <mergeCell ref="A7:A8"/>
    <mergeCell ref="B7:B8"/>
    <mergeCell ref="E7:E8"/>
    <mergeCell ref="F7:F8"/>
    <mergeCell ref="G7:G8"/>
    <mergeCell ref="H7:H8"/>
    <mergeCell ref="I7:I8"/>
    <mergeCell ref="J7:J8"/>
    <mergeCell ref="K7:K8"/>
    <mergeCell ref="D7:D8"/>
    <mergeCell ref="C7:C8"/>
    <mergeCell ref="A1:K1"/>
    <mergeCell ref="A2:K2"/>
    <mergeCell ref="A3:K3"/>
    <mergeCell ref="A4:K4"/>
    <mergeCell ref="A5:K5"/>
    <mergeCell ref="A113:K113"/>
    <mergeCell ref="A287:K287"/>
    <mergeCell ref="A237:K237"/>
    <mergeCell ref="A96:K96"/>
    <mergeCell ref="A181:K181"/>
    <mergeCell ref="A188:K188"/>
    <mergeCell ref="A198:K198"/>
    <mergeCell ref="A202:K202"/>
    <mergeCell ref="A175:K175"/>
    <mergeCell ref="A272:K272"/>
    <mergeCell ref="A267:K267"/>
    <mergeCell ref="A10:K10"/>
    <mergeCell ref="A52:K52"/>
    <mergeCell ref="A38:K38"/>
    <mergeCell ref="A43:K43"/>
    <mergeCell ref="A109:K109"/>
    <mergeCell ref="A102:K102"/>
    <mergeCell ref="A28:K28"/>
    <mergeCell ref="A34:K34"/>
    <mergeCell ref="A48:K48"/>
    <mergeCell ref="A90:K90"/>
  </mergeCells>
  <pageMargins left="0.76916666666666667" right="0.53083333333333338" top="0.74803149606299213" bottom="0.74803149606299213" header="0.31496062992125984" footer="0.31496062992125984"/>
  <pageSetup paperSize="5" scale="52" orientation="landscape" r:id="rId1"/>
  <rowBreaks count="9" manualBreakCount="9">
    <brk id="71" max="9" man="1"/>
    <brk id="27" max="9" man="1"/>
    <brk id="304" max="9" man="1"/>
    <brk id="180" max="9" man="1"/>
    <brk id="228" max="9" man="1"/>
    <brk id="334" max="9" man="1"/>
    <brk id="483" max="9" man="1"/>
    <brk id="511" max="9" man="1"/>
    <brk id="540" max="9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2021-08-30T13:11:11Z</cp:lastPrinted>
  <dcterms:created xsi:type="dcterms:W3CDTF">2017-02-23T14:23:40Z</dcterms:created>
  <dcterms:modified xsi:type="dcterms:W3CDTF">2021-08-30T14:25:42Z</dcterms:modified>
</cp:coreProperties>
</file>