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F73" i="1"/>
  <c r="E73"/>
  <c r="D73"/>
  <c r="C73"/>
  <c r="B73"/>
  <c r="C61"/>
  <c r="D61"/>
  <c r="E61"/>
  <c r="F61"/>
  <c r="G61"/>
  <c r="H61"/>
  <c r="I61"/>
  <c r="H60"/>
  <c r="I60" s="1"/>
  <c r="H55"/>
  <c r="I55" s="1"/>
  <c r="H54"/>
  <c r="I54" s="1"/>
  <c r="H53"/>
  <c r="I53" s="1"/>
  <c r="H52"/>
  <c r="I52" s="1"/>
  <c r="H51"/>
  <c r="I51" s="1"/>
  <c r="H50" l="1"/>
  <c r="I50" s="1"/>
  <c r="H15"/>
  <c r="H16" s="1"/>
  <c r="C70"/>
  <c r="D70"/>
  <c r="E70"/>
  <c r="F70"/>
  <c r="G70"/>
  <c r="C66"/>
  <c r="D66"/>
  <c r="E66"/>
  <c r="F66"/>
  <c r="G66"/>
  <c r="C57"/>
  <c r="D57"/>
  <c r="E57"/>
  <c r="F57"/>
  <c r="G57"/>
  <c r="G73" s="1"/>
  <c r="C46"/>
  <c r="D46"/>
  <c r="E46"/>
  <c r="F46"/>
  <c r="G46"/>
  <c r="C40"/>
  <c r="D40"/>
  <c r="E40"/>
  <c r="F40"/>
  <c r="G40"/>
  <c r="C29"/>
  <c r="D29"/>
  <c r="E29"/>
  <c r="F29"/>
  <c r="G29"/>
  <c r="C25"/>
  <c r="D25"/>
  <c r="E25"/>
  <c r="F25"/>
  <c r="G25"/>
  <c r="C21"/>
  <c r="D21"/>
  <c r="E21"/>
  <c r="F21"/>
  <c r="G21"/>
  <c r="C16"/>
  <c r="D16"/>
  <c r="E16"/>
  <c r="F16"/>
  <c r="G16"/>
  <c r="C12"/>
  <c r="D12"/>
  <c r="E12"/>
  <c r="F12"/>
  <c r="G12"/>
  <c r="H45"/>
  <c r="I45" s="1"/>
  <c r="H69"/>
  <c r="H70" s="1"/>
  <c r="H65"/>
  <c r="I65" s="1"/>
  <c r="I66" s="1"/>
  <c r="H56"/>
  <c r="I56" s="1"/>
  <c r="H49"/>
  <c r="I49" s="1"/>
  <c r="H44"/>
  <c r="I44" s="1"/>
  <c r="H43"/>
  <c r="I43" s="1"/>
  <c r="H39"/>
  <c r="I39" s="1"/>
  <c r="H38"/>
  <c r="I38" s="1"/>
  <c r="H37"/>
  <c r="I37" s="1"/>
  <c r="H36"/>
  <c r="I36" s="1"/>
  <c r="H35"/>
  <c r="I35" s="1"/>
  <c r="H34"/>
  <c r="I34" s="1"/>
  <c r="H33"/>
  <c r="I33" s="1"/>
  <c r="H32"/>
  <c r="H28"/>
  <c r="I28" s="1"/>
  <c r="I29" s="1"/>
  <c r="H24"/>
  <c r="H25" s="1"/>
  <c r="H20"/>
  <c r="I20" s="1"/>
  <c r="H19"/>
  <c r="I19" s="1"/>
  <c r="H11"/>
  <c r="H12" s="1"/>
  <c r="I11" s="1"/>
  <c r="I12" s="1"/>
  <c r="H40" l="1"/>
  <c r="I57"/>
  <c r="I73" s="1"/>
  <c r="I46"/>
  <c r="I21"/>
  <c r="H21"/>
  <c r="H46"/>
  <c r="H66"/>
  <c r="I24"/>
  <c r="I25" s="1"/>
  <c r="I32"/>
  <c r="I40" s="1"/>
  <c r="I69"/>
  <c r="I70" s="1"/>
  <c r="H29"/>
  <c r="I15"/>
  <c r="I16" s="1"/>
  <c r="H57"/>
  <c r="H73" s="1"/>
</calcChain>
</file>

<file path=xl/sharedStrings.xml><?xml version="1.0" encoding="utf-8"?>
<sst xmlns="http://schemas.openxmlformats.org/spreadsheetml/2006/main" count="93" uniqueCount="71">
  <si>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</si>
  <si>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</si>
  <si>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</si>
  <si>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</si>
  <si>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</si>
  <si>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</si>
  <si>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</si>
  <si>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</si>
  <si>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</si>
  <si>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</si>
  <si>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</si>
  <si>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</si>
  <si>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</si>
  <si>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</si>
  <si>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</si>
  <si>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</si>
  <si>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</si>
  <si>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MIRTHELINA ROSARIO LEDESMA</t>
  </si>
  <si>
    <t>AUXILIAR</t>
  </si>
  <si>
    <t>DIVISION DE PUBLICACIONES-ONE</t>
  </si>
  <si>
    <t>MIRIAM MERCEDES VICIOSO JULIAN</t>
  </si>
  <si>
    <t>PERFORMISTA II</t>
  </si>
  <si>
    <t>DIVISION DE PROCESAMIENTO DE DATOS- ONE</t>
  </si>
  <si>
    <t>IVELISSE BENITEZ CANELO</t>
  </si>
  <si>
    <t>SECCION DE SERVICIOS GENERALES- ONE</t>
  </si>
  <si>
    <t>EUGENIA SENA</t>
  </si>
  <si>
    <t>CONSERJE</t>
  </si>
  <si>
    <t>LUZ DE MARIA GERALDO RAMIREZ</t>
  </si>
  <si>
    <t>JOSE RAFAEL SANTANA FERREIRA</t>
  </si>
  <si>
    <t>CHOFER I</t>
  </si>
  <si>
    <t>CONCEPCION LEBRON ABREU</t>
  </si>
  <si>
    <t>LUCINDA VASQUEZ SORIANO</t>
  </si>
  <si>
    <t>AURA MORENO DE SANCHEZ</t>
  </si>
  <si>
    <t>TEOFILA FRANCISCO MERCADO</t>
  </si>
  <si>
    <t>ROSA DIAZ MONTES</t>
  </si>
  <si>
    <t>AUXILIAR III</t>
  </si>
  <si>
    <t>DEPARTAMENTO DE CARTOGRAFIA- ONE</t>
  </si>
  <si>
    <t>NILKA CONCEPCION PEREZ TEJEDA</t>
  </si>
  <si>
    <t>ENC. DESGLOSE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</si>
  <si>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</si>
  <si>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</si>
  <si>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</si>
  <si>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</si>
  <si>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</si>
  <si>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</si>
  <si>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</si>
  <si>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</si>
  <si>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>DIVISION DE ESTADISTICAS CULTURALES Y JUDICIALES- ONE</t>
  </si>
  <si>
    <t>JOSEFINA ABIKARRAM HUED</t>
  </si>
  <si>
    <t xml:space="preserve">Subtotal </t>
  </si>
  <si>
    <t>DIGITADOR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</si>
  <si>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</si>
  <si>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</si>
  <si>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</si>
  <si>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</si>
  <si>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</si>
  <si>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ANA FRANCISCA DE SENA MEDINA</t>
  </si>
  <si>
    <t>ASISTENTE EJECUTIVA</t>
  </si>
  <si>
    <t>MARITZA DE LOS ANGELES OLMO NOLASCO</t>
  </si>
  <si>
    <t>ENCARGADO PROVINCIAL</t>
  </si>
  <si>
    <t>MINISTERIO DE ECONOMÍA, PLANIFICACIÓN Y DESARROLLO</t>
  </si>
  <si>
    <t>AURA INES EMILIA A IMBERT VASQUEZ</t>
  </si>
  <si>
    <t>ELSA MARIA CASTILLO</t>
  </si>
  <si>
    <t>TECNICO</t>
  </si>
  <si>
    <t>FAUSTA VIRGEN PEREZ HEREDIA</t>
  </si>
  <si>
    <t>GLADYS GALAN DURAN</t>
  </si>
  <si>
    <t>SUB ENCARGADA</t>
  </si>
  <si>
    <t>MARGARITA IRIS MATOS ORTIZ</t>
  </si>
  <si>
    <t>DIVISION DE INDICES DE PRECIOS Y ESTADISTICAS COYUNTURALES-ONE</t>
  </si>
  <si>
    <t>CLARA GUILLERMINA LORA</t>
  </si>
  <si>
    <t>Mes de septiembre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</si>
</sst>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9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2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  <xf numFmtId="43" fontId="0" fillId="0" borderId="0" xfId="1" applyFont="1"/>
    <xf numFmtId="0" fontId="5" fillId="0" borderId="0" xfId="0" applyFont="1" applyAlignment="1">
      <alignment horizontal="left" vertical="center"/>
    </xf>
    <xf numFmtId="0" fontId="5" fillId="0" borderId="0" xfId="0" applyFont="1" applyFill="1"/>
    <xf numFmtId="0" fontId="8" fillId="6" borderId="0" xfId="0" applyFont="1" applyFill="1"/>
    <xf numFmtId="0" fontId="0" fillId="0" borderId="0" xfId="0" applyFill="1"/>
    <xf numFmtId="0" fontId="5" fillId="0" borderId="0" xfId="0" applyFont="1" applyAlignment="1">
      <alignment horizontal="left" vertic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73"/>
  <sheetViews>
    <sheetView showGridLines="0" tabSelected="1" zoomScale="80" zoomScaleNormal="80" zoomScalePageLayoutView="60" workbookViewId="0">
      <pane ySplit="8" topLeftCell="A54" activePane="bottomLeft" state="frozen"/>
      <selection pane="bottomLeft" activeCell="I54" sqref="I54"/>
    </sheetView>
  </sheetViews>
  <sheetFormatPr baseColWidth="10" defaultRowHeight="15"/>
  <cols>
    <col min="1" max="2" width="40.7109375" customWidth="1"/>
    <col min="3" max="4" width="18.7109375" customWidth="1"/>
    <col min="5" max="5" width="16.85546875" customWidth="1"/>
    <col min="6" max="6" width="15.5703125" customWidth="1"/>
    <col min="7" max="9" width="18.7109375" customWidth="1"/>
  </cols>
  <sheetData>
    <row r="1" spans="1:9">
      <c r="A1" s="29"/>
      <c r="B1" s="29"/>
      <c r="C1" s="29"/>
      <c r="D1" s="29"/>
      <c r="E1" s="29"/>
      <c r="F1" s="29"/>
      <c r="G1" s="29"/>
      <c r="H1" s="29"/>
      <c r="I1" s="29"/>
    </row>
    <row r="2" spans="1:9" ht="26.25">
      <c r="A2" s="30" t="s">
        <v>60</v>
      </c>
      <c r="B2" s="31"/>
      <c r="C2" s="31"/>
      <c r="D2" s="31"/>
      <c r="E2" s="31"/>
      <c r="F2" s="31"/>
      <c r="G2" s="31"/>
      <c r="H2" s="31"/>
      <c r="I2" s="31"/>
    </row>
    <row r="3" spans="1:9" ht="26.25">
      <c r="A3" s="30" t="s">
        <v>0</v>
      </c>
      <c r="B3" s="31"/>
      <c r="C3" s="31"/>
      <c r="D3" s="31"/>
      <c r="E3" s="31"/>
      <c r="F3" s="31"/>
      <c r="G3" s="31"/>
      <c r="H3" s="31"/>
      <c r="I3" s="31"/>
    </row>
    <row r="4" spans="1:9" ht="20.25">
      <c r="A4" s="27" t="s">
        <v>1</v>
      </c>
      <c r="B4" s="28"/>
      <c r="C4" s="28"/>
      <c r="D4" s="28"/>
      <c r="E4" s="28"/>
      <c r="F4" s="28"/>
      <c r="G4" s="28"/>
      <c r="H4" s="28"/>
      <c r="I4" s="28"/>
    </row>
    <row r="5" spans="1:9" ht="20.25">
      <c r="A5" s="27" t="s">
        <v>51</v>
      </c>
      <c r="B5" s="28"/>
      <c r="C5" s="28"/>
      <c r="D5" s="28"/>
      <c r="E5" s="28"/>
      <c r="F5" s="28"/>
      <c r="G5" s="28"/>
      <c r="H5" s="28"/>
      <c r="I5" s="28"/>
    </row>
    <row r="6" spans="1:9" ht="21" thickBot="1">
      <c r="A6" s="27" t="s">
        <v>70</v>
      </c>
      <c r="B6" s="28"/>
      <c r="C6" s="28"/>
      <c r="D6" s="28"/>
      <c r="E6" s="28"/>
      <c r="F6" s="28"/>
      <c r="G6" s="28"/>
      <c r="H6" s="28"/>
      <c r="I6" s="28"/>
    </row>
    <row r="7" spans="1:9">
      <c r="A7" s="21" t="s">
        <v>2</v>
      </c>
      <c r="B7" s="23" t="s">
        <v>3</v>
      </c>
      <c r="C7" s="17" t="s">
        <v>4</v>
      </c>
      <c r="D7" s="25" t="s">
        <v>5</v>
      </c>
      <c r="E7" s="17" t="s">
        <v>6</v>
      </c>
      <c r="F7" s="25" t="s">
        <v>7</v>
      </c>
      <c r="G7" s="17" t="s">
        <v>8</v>
      </c>
      <c r="H7" s="17" t="s">
        <v>9</v>
      </c>
      <c r="I7" s="19" t="s">
        <v>10</v>
      </c>
    </row>
    <row r="8" spans="1:9" ht="15.75" thickBot="1">
      <c r="A8" s="22"/>
      <c r="B8" s="24"/>
      <c r="C8" s="18"/>
      <c r="D8" s="26"/>
      <c r="E8" s="18"/>
      <c r="F8" s="26"/>
      <c r="G8" s="18"/>
      <c r="H8" s="18"/>
      <c r="I8" s="20"/>
    </row>
    <row r="9" spans="1:9" s="10" customFormat="1">
      <c r="A9" s="8"/>
      <c r="B9" s="8"/>
      <c r="C9" s="9"/>
      <c r="D9" s="9"/>
      <c r="E9" s="9"/>
      <c r="F9" s="9"/>
      <c r="G9" s="9"/>
      <c r="H9" s="9"/>
      <c r="I9" s="9"/>
    </row>
    <row r="10" spans="1:9">
      <c r="A10" s="16" t="s">
        <v>55</v>
      </c>
      <c r="B10" s="16"/>
      <c r="C10" s="16"/>
      <c r="D10" s="16"/>
      <c r="E10" s="16"/>
      <c r="F10" s="16"/>
      <c r="G10" s="16"/>
      <c r="H10" s="16"/>
      <c r="I10" s="16"/>
    </row>
    <row r="11" spans="1:9">
      <c r="A11" t="s">
        <v>54</v>
      </c>
      <c r="B11" t="s">
        <v>53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+C11-H12</f>
        <v>72685.86</v>
      </c>
    </row>
    <row r="12" spans="1:9">
      <c r="A12" s="3" t="s">
        <v>49</v>
      </c>
      <c r="B12" s="3">
        <v>1</v>
      </c>
      <c r="C12" s="4">
        <f t="shared" ref="C12:I12" si="0">SUM(C11)</f>
        <v>87000</v>
      </c>
      <c r="D12" s="4">
        <f t="shared" si="0"/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16" t="s">
        <v>11</v>
      </c>
      <c r="B14" s="16"/>
      <c r="C14" s="16"/>
      <c r="D14" s="16"/>
      <c r="E14" s="16"/>
      <c r="F14" s="16"/>
      <c r="G14" s="16"/>
      <c r="H14" s="16"/>
      <c r="I14" s="16"/>
    </row>
    <row r="15" spans="1:9">
      <c r="A15" t="s">
        <v>12</v>
      </c>
      <c r="B15" t="s">
        <v>13</v>
      </c>
      <c r="C15" s="1">
        <v>15000</v>
      </c>
      <c r="D15" s="1">
        <v>430.5</v>
      </c>
      <c r="E15" s="1">
        <v>0</v>
      </c>
      <c r="F15" s="1">
        <v>456</v>
      </c>
      <c r="G15" s="1">
        <v>25</v>
      </c>
      <c r="H15" s="1">
        <f>+D15+E15+F15+G15</f>
        <v>911.5</v>
      </c>
      <c r="I15" s="1">
        <f>+C15-H15</f>
        <v>14088.5</v>
      </c>
    </row>
    <row r="16" spans="1:9">
      <c r="A16" s="3" t="s">
        <v>49</v>
      </c>
      <c r="B16" s="3">
        <v>1</v>
      </c>
      <c r="C16" s="4">
        <f t="shared" ref="C16:I16" si="1">SUM(C15)</f>
        <v>15000</v>
      </c>
      <c r="D16" s="4">
        <f t="shared" si="1"/>
        <v>430.5</v>
      </c>
      <c r="E16" s="4">
        <f t="shared" si="1"/>
        <v>0</v>
      </c>
      <c r="F16" s="4">
        <f t="shared" si="1"/>
        <v>456</v>
      </c>
      <c r="G16" s="4">
        <f t="shared" si="1"/>
        <v>25</v>
      </c>
      <c r="H16" s="4">
        <f t="shared" si="1"/>
        <v>911.5</v>
      </c>
      <c r="I16" s="4">
        <f t="shared" si="1"/>
        <v>14088.5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16" t="s">
        <v>14</v>
      </c>
      <c r="B18" s="16"/>
      <c r="C18" s="16"/>
      <c r="D18" s="16"/>
      <c r="E18" s="16"/>
      <c r="F18" s="16"/>
      <c r="G18" s="16"/>
      <c r="H18" s="16"/>
      <c r="I18" s="16"/>
    </row>
    <row r="19" spans="1:9">
      <c r="A19" t="s">
        <v>15</v>
      </c>
      <c r="B19" t="s">
        <v>16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+C19-H19</f>
        <v>37028.35</v>
      </c>
    </row>
    <row r="20" spans="1:9">
      <c r="A20" t="s">
        <v>17</v>
      </c>
      <c r="B20" t="s">
        <v>18</v>
      </c>
      <c r="C20" s="1">
        <v>5117.5</v>
      </c>
      <c r="D20" s="1">
        <v>146.87</v>
      </c>
      <c r="E20" s="1">
        <v>0</v>
      </c>
      <c r="F20" s="1">
        <v>155.57</v>
      </c>
      <c r="G20" s="1">
        <v>25</v>
      </c>
      <c r="H20" s="1">
        <f>SUM(D20:G20)</f>
        <v>327.44</v>
      </c>
      <c r="I20" s="1">
        <f>+C20-H20</f>
        <v>4790.0600000000004</v>
      </c>
    </row>
    <row r="21" spans="1:9">
      <c r="A21" s="3" t="s">
        <v>49</v>
      </c>
      <c r="B21" s="3">
        <v>2</v>
      </c>
      <c r="C21" s="4">
        <f t="shared" ref="C21:I21" si="2">SUM(C19:C20)</f>
        <v>45117.5</v>
      </c>
      <c r="D21" s="4">
        <f t="shared" si="2"/>
        <v>1294.8699999999999</v>
      </c>
      <c r="E21" s="4">
        <f t="shared" si="2"/>
        <v>442.65</v>
      </c>
      <c r="F21" s="4">
        <f t="shared" si="2"/>
        <v>1371.57</v>
      </c>
      <c r="G21" s="4">
        <f t="shared" si="2"/>
        <v>190</v>
      </c>
      <c r="H21" s="4">
        <f t="shared" si="2"/>
        <v>3299.09</v>
      </c>
      <c r="I21" s="4">
        <f t="shared" si="2"/>
        <v>41818.409999999996</v>
      </c>
    </row>
    <row r="22" spans="1:9">
      <c r="C22" s="1"/>
      <c r="D22" s="1"/>
      <c r="E22" s="1"/>
      <c r="F22" s="1"/>
      <c r="G22" s="1"/>
      <c r="H22" s="1"/>
      <c r="I22" s="1"/>
    </row>
    <row r="23" spans="1:9">
      <c r="A23" s="16" t="s">
        <v>19</v>
      </c>
      <c r="B23" s="16"/>
      <c r="C23" s="16"/>
      <c r="D23" s="16"/>
      <c r="E23" s="16"/>
      <c r="F23" s="16"/>
      <c r="G23" s="16"/>
      <c r="H23" s="16"/>
      <c r="I23" s="16"/>
    </row>
    <row r="24" spans="1:9">
      <c r="A24" t="s">
        <v>20</v>
      </c>
      <c r="B24" t="s">
        <v>21</v>
      </c>
      <c r="C24" s="1">
        <v>5117.5</v>
      </c>
      <c r="D24" s="1">
        <v>146.87</v>
      </c>
      <c r="E24" s="1">
        <v>0</v>
      </c>
      <c r="F24" s="1">
        <v>155.57</v>
      </c>
      <c r="G24" s="1">
        <v>25</v>
      </c>
      <c r="H24" s="1">
        <f>SUM(D24:G24)</f>
        <v>327.44</v>
      </c>
      <c r="I24" s="1">
        <f>+C24-H24</f>
        <v>4790.0600000000004</v>
      </c>
    </row>
    <row r="25" spans="1:9">
      <c r="A25" s="3" t="s">
        <v>49</v>
      </c>
      <c r="B25" s="3">
        <v>1</v>
      </c>
      <c r="C25" s="4">
        <f t="shared" ref="C25:I25" si="3">SUM(C24)</f>
        <v>5117.5</v>
      </c>
      <c r="D25" s="4">
        <f t="shared" si="3"/>
        <v>146.87</v>
      </c>
      <c r="E25" s="4">
        <f t="shared" si="3"/>
        <v>0</v>
      </c>
      <c r="F25" s="4">
        <f t="shared" si="3"/>
        <v>155.57</v>
      </c>
      <c r="G25" s="4">
        <f t="shared" si="3"/>
        <v>25</v>
      </c>
      <c r="H25" s="4">
        <f t="shared" si="3"/>
        <v>327.44</v>
      </c>
      <c r="I25" s="4">
        <f t="shared" si="3"/>
        <v>4790.0600000000004</v>
      </c>
    </row>
    <row r="26" spans="1:9">
      <c r="C26" s="1"/>
      <c r="D26" s="1"/>
      <c r="E26" s="1"/>
      <c r="F26" s="1"/>
      <c r="G26" s="1"/>
      <c r="H26" s="1"/>
      <c r="I26" s="1"/>
    </row>
    <row r="27" spans="1:9">
      <c r="A27" s="16" t="s">
        <v>22</v>
      </c>
      <c r="B27" s="16"/>
      <c r="C27" s="16"/>
      <c r="D27" s="16"/>
      <c r="E27" s="16"/>
      <c r="F27" s="16"/>
      <c r="G27" s="16"/>
      <c r="H27" s="16"/>
      <c r="I27" s="16"/>
    </row>
    <row r="28" spans="1:9">
      <c r="A28" t="s">
        <v>23</v>
      </c>
      <c r="B28" t="s">
        <v>50</v>
      </c>
      <c r="C28" s="1">
        <v>5117.5</v>
      </c>
      <c r="D28" s="1">
        <v>146.87</v>
      </c>
      <c r="E28" s="1">
        <v>0</v>
      </c>
      <c r="F28" s="1">
        <v>155.57</v>
      </c>
      <c r="G28" s="1">
        <v>25</v>
      </c>
      <c r="H28" s="1">
        <f>SUM(D28:G28)</f>
        <v>327.44</v>
      </c>
      <c r="I28" s="1">
        <f>+C28-H28</f>
        <v>4790.0600000000004</v>
      </c>
    </row>
    <row r="29" spans="1:9">
      <c r="A29" s="3" t="s">
        <v>49</v>
      </c>
      <c r="B29" s="3">
        <v>1</v>
      </c>
      <c r="C29" s="4">
        <f t="shared" ref="C29:I29" si="4">SUM(C28)</f>
        <v>5117.5</v>
      </c>
      <c r="D29" s="4">
        <f t="shared" si="4"/>
        <v>146.87</v>
      </c>
      <c r="E29" s="4">
        <f t="shared" si="4"/>
        <v>0</v>
      </c>
      <c r="F29" s="4">
        <f t="shared" si="4"/>
        <v>155.57</v>
      </c>
      <c r="G29" s="4">
        <f t="shared" si="4"/>
        <v>25</v>
      </c>
      <c r="H29" s="4">
        <f t="shared" si="4"/>
        <v>327.44</v>
      </c>
      <c r="I29" s="4">
        <f t="shared" si="4"/>
        <v>4790.0600000000004</v>
      </c>
    </row>
    <row r="30" spans="1:9">
      <c r="C30" s="1"/>
      <c r="D30" s="1"/>
      <c r="E30" s="1"/>
      <c r="F30" s="1"/>
      <c r="G30" s="1"/>
      <c r="H30" s="1"/>
      <c r="I30" s="1"/>
    </row>
    <row r="31" spans="1:9">
      <c r="A31" s="16" t="s">
        <v>24</v>
      </c>
      <c r="B31" s="16"/>
      <c r="C31" s="16"/>
      <c r="D31" s="16"/>
      <c r="E31" s="16"/>
      <c r="F31" s="16"/>
      <c r="G31" s="16"/>
      <c r="H31" s="16"/>
      <c r="I31" s="16"/>
    </row>
    <row r="32" spans="1:9">
      <c r="A32" t="s">
        <v>25</v>
      </c>
      <c r="B32" t="s">
        <v>26</v>
      </c>
      <c r="C32" s="1">
        <v>5117.5</v>
      </c>
      <c r="D32" s="1">
        <v>146.87</v>
      </c>
      <c r="E32" s="1">
        <v>0</v>
      </c>
      <c r="F32" s="1">
        <v>155.57</v>
      </c>
      <c r="G32" s="1">
        <v>25</v>
      </c>
      <c r="H32" s="1">
        <f t="shared" ref="H32:H39" si="5">SUM(D32:G32)</f>
        <v>327.44</v>
      </c>
      <c r="I32" s="1">
        <f t="shared" ref="I32:I39" si="6">+C32-H32</f>
        <v>4790.0600000000004</v>
      </c>
    </row>
    <row r="33" spans="1:9">
      <c r="A33" t="s">
        <v>27</v>
      </c>
      <c r="B33" t="s">
        <v>26</v>
      </c>
      <c r="C33" s="1">
        <v>5117.5</v>
      </c>
      <c r="D33" s="1">
        <v>146.87</v>
      </c>
      <c r="E33" s="1">
        <v>0</v>
      </c>
      <c r="F33" s="1">
        <v>155.57</v>
      </c>
      <c r="G33" s="1">
        <v>25</v>
      </c>
      <c r="H33" s="1">
        <f t="shared" si="5"/>
        <v>327.44</v>
      </c>
      <c r="I33" s="1">
        <f t="shared" si="6"/>
        <v>4790.0600000000004</v>
      </c>
    </row>
    <row r="34" spans="1:9">
      <c r="A34" t="s">
        <v>28</v>
      </c>
      <c r="B34" t="s">
        <v>29</v>
      </c>
      <c r="C34" s="1">
        <v>19950</v>
      </c>
      <c r="D34" s="1">
        <v>572.57000000000005</v>
      </c>
      <c r="E34" s="1">
        <v>0</v>
      </c>
      <c r="F34" s="1">
        <v>606.48</v>
      </c>
      <c r="G34" s="1">
        <v>145</v>
      </c>
      <c r="H34" s="1">
        <f t="shared" si="5"/>
        <v>1324.0500000000002</v>
      </c>
      <c r="I34" s="1">
        <f t="shared" si="6"/>
        <v>18625.95</v>
      </c>
    </row>
    <row r="35" spans="1:9">
      <c r="A35" t="s">
        <v>30</v>
      </c>
      <c r="B35" t="s">
        <v>26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 t="shared" si="5"/>
        <v>327.44</v>
      </c>
      <c r="I35" s="1">
        <f t="shared" si="6"/>
        <v>4790.0600000000004</v>
      </c>
    </row>
    <row r="36" spans="1:9">
      <c r="A36" t="s">
        <v>31</v>
      </c>
      <c r="B36" t="s">
        <v>26</v>
      </c>
      <c r="C36" s="1">
        <v>5117.5</v>
      </c>
      <c r="D36" s="1">
        <v>146.87</v>
      </c>
      <c r="E36" s="1">
        <v>0</v>
      </c>
      <c r="F36" s="1">
        <v>155.57</v>
      </c>
      <c r="G36" s="1">
        <v>25</v>
      </c>
      <c r="H36" s="1">
        <f t="shared" si="5"/>
        <v>327.44</v>
      </c>
      <c r="I36" s="1">
        <f t="shared" si="6"/>
        <v>4790.0600000000004</v>
      </c>
    </row>
    <row r="37" spans="1:9">
      <c r="A37" t="s">
        <v>32</v>
      </c>
      <c r="B37" t="s">
        <v>26</v>
      </c>
      <c r="C37" s="1">
        <v>5117.5</v>
      </c>
      <c r="D37" s="1">
        <v>146.87</v>
      </c>
      <c r="E37" s="1">
        <v>0</v>
      </c>
      <c r="F37" s="1">
        <v>155.57</v>
      </c>
      <c r="G37" s="1">
        <v>25</v>
      </c>
      <c r="H37" s="1">
        <f t="shared" si="5"/>
        <v>327.44</v>
      </c>
      <c r="I37" s="1">
        <f t="shared" si="6"/>
        <v>4790.0600000000004</v>
      </c>
    </row>
    <row r="38" spans="1:9">
      <c r="A38" t="s">
        <v>33</v>
      </c>
      <c r="B38" t="s">
        <v>26</v>
      </c>
      <c r="C38" s="1">
        <v>5117.5</v>
      </c>
      <c r="D38" s="1">
        <v>146.87</v>
      </c>
      <c r="E38" s="1">
        <v>0</v>
      </c>
      <c r="F38" s="1">
        <v>155.57</v>
      </c>
      <c r="G38" s="1">
        <v>25</v>
      </c>
      <c r="H38" s="1">
        <f t="shared" si="5"/>
        <v>327.44</v>
      </c>
      <c r="I38" s="1">
        <f t="shared" si="6"/>
        <v>4790.0600000000004</v>
      </c>
    </row>
    <row r="39" spans="1:9">
      <c r="A39" t="s">
        <v>34</v>
      </c>
      <c r="B39" t="s">
        <v>35</v>
      </c>
      <c r="C39" s="1">
        <v>5117.5</v>
      </c>
      <c r="D39" s="1">
        <v>146.87</v>
      </c>
      <c r="E39" s="1">
        <v>0</v>
      </c>
      <c r="F39" s="1">
        <v>155.57</v>
      </c>
      <c r="G39" s="1">
        <v>25</v>
      </c>
      <c r="H39" s="1">
        <f t="shared" si="5"/>
        <v>327.44</v>
      </c>
      <c r="I39" s="1">
        <f t="shared" si="6"/>
        <v>4790.0600000000004</v>
      </c>
    </row>
    <row r="40" spans="1:9">
      <c r="A40" s="3" t="s">
        <v>49</v>
      </c>
      <c r="B40" s="3">
        <v>8</v>
      </c>
      <c r="C40" s="4">
        <f t="shared" ref="C40:H40" si="7">SUM(C32:C39)</f>
        <v>55772.5</v>
      </c>
      <c r="D40" s="4">
        <f t="shared" si="7"/>
        <v>1600.6599999999999</v>
      </c>
      <c r="E40" s="4">
        <f t="shared" si="7"/>
        <v>0</v>
      </c>
      <c r="F40" s="4">
        <f t="shared" si="7"/>
        <v>1695.4699999999998</v>
      </c>
      <c r="G40" s="4">
        <f t="shared" si="7"/>
        <v>320</v>
      </c>
      <c r="H40" s="4">
        <f t="shared" si="7"/>
        <v>3616.1300000000006</v>
      </c>
      <c r="I40" s="4">
        <f>SUM(I32:I39)</f>
        <v>52156.369999999988</v>
      </c>
    </row>
    <row r="41" spans="1:9">
      <c r="C41" s="1"/>
      <c r="D41" s="1"/>
      <c r="E41" s="1"/>
      <c r="F41" s="1"/>
      <c r="G41" s="1"/>
      <c r="H41" s="1"/>
      <c r="I41" s="1"/>
    </row>
    <row r="42" spans="1:9">
      <c r="A42" s="16" t="s">
        <v>36</v>
      </c>
      <c r="B42" s="16"/>
      <c r="C42" s="16"/>
      <c r="D42" s="16"/>
      <c r="E42" s="16"/>
      <c r="F42" s="16"/>
      <c r="G42" s="16"/>
      <c r="H42" s="16"/>
      <c r="I42" s="16"/>
    </row>
    <row r="43" spans="1:9">
      <c r="A43" t="s">
        <v>37</v>
      </c>
      <c r="B43" t="s">
        <v>38</v>
      </c>
      <c r="C43" s="1">
        <v>10363.94</v>
      </c>
      <c r="D43" s="1">
        <v>297.45</v>
      </c>
      <c r="E43" s="1">
        <v>0</v>
      </c>
      <c r="F43" s="1">
        <v>315.06</v>
      </c>
      <c r="G43" s="1">
        <v>25</v>
      </c>
      <c r="H43" s="1">
        <f t="shared" ref="H43" si="8">SUM(D43:G43)</f>
        <v>637.51</v>
      </c>
      <c r="I43" s="1">
        <f t="shared" ref="I43" si="9">SUM(C43-H43)</f>
        <v>9726.43</v>
      </c>
    </row>
    <row r="44" spans="1:9">
      <c r="A44" t="s">
        <v>39</v>
      </c>
      <c r="B44" t="s">
        <v>18</v>
      </c>
      <c r="C44" s="1">
        <v>5117.5</v>
      </c>
      <c r="D44" s="1">
        <v>146.87</v>
      </c>
      <c r="E44" s="1">
        <v>0</v>
      </c>
      <c r="F44" s="1">
        <v>155.57</v>
      </c>
      <c r="G44" s="1">
        <v>25</v>
      </c>
      <c r="H44" s="1">
        <f>SUM(D44:G44)</f>
        <v>327.44</v>
      </c>
      <c r="I44" s="1">
        <f>SUM(C44-H44)</f>
        <v>4790.0600000000004</v>
      </c>
    </row>
    <row r="45" spans="1:9">
      <c r="A45" t="s">
        <v>56</v>
      </c>
      <c r="B45" t="s">
        <v>57</v>
      </c>
      <c r="C45" s="11">
        <v>29000</v>
      </c>
      <c r="D45" s="11">
        <v>832.3</v>
      </c>
      <c r="E45" s="11"/>
      <c r="F45" s="11">
        <v>881.6</v>
      </c>
      <c r="G45" s="11">
        <v>125</v>
      </c>
      <c r="H45" s="11">
        <f>+D45+F45+G45</f>
        <v>1838.9</v>
      </c>
      <c r="I45" s="11">
        <f>+C45-H45</f>
        <v>27161.1</v>
      </c>
    </row>
    <row r="46" spans="1:9">
      <c r="A46" s="3" t="s">
        <v>49</v>
      </c>
      <c r="B46" s="3">
        <v>3</v>
      </c>
      <c r="C46" s="4">
        <f t="shared" ref="C46:I46" si="10">SUM(C43:C45)</f>
        <v>44481.440000000002</v>
      </c>
      <c r="D46" s="4">
        <f t="shared" si="10"/>
        <v>1276.6199999999999</v>
      </c>
      <c r="E46" s="4">
        <f t="shared" si="10"/>
        <v>0</v>
      </c>
      <c r="F46" s="4">
        <f t="shared" si="10"/>
        <v>1352.23</v>
      </c>
      <c r="G46" s="4">
        <f t="shared" si="10"/>
        <v>175</v>
      </c>
      <c r="H46" s="4">
        <f t="shared" si="10"/>
        <v>2803.8500000000004</v>
      </c>
      <c r="I46" s="4">
        <f t="shared" si="10"/>
        <v>41677.589999999997</v>
      </c>
    </row>
    <row r="47" spans="1:9">
      <c r="C47" s="1"/>
      <c r="D47" s="1"/>
      <c r="E47" s="1"/>
      <c r="F47" s="1"/>
      <c r="G47" s="1"/>
      <c r="H47" s="1"/>
      <c r="I47" s="1"/>
    </row>
    <row r="48" spans="1:9">
      <c r="A48" s="16" t="s">
        <v>40</v>
      </c>
      <c r="B48" s="16"/>
      <c r="C48" s="16"/>
      <c r="D48" s="16"/>
      <c r="E48" s="16"/>
      <c r="F48" s="16"/>
      <c r="G48" s="16"/>
      <c r="H48" s="16"/>
      <c r="I48" s="16"/>
    </row>
    <row r="49" spans="1:125">
      <c r="A49" t="s">
        <v>41</v>
      </c>
      <c r="B49" t="s">
        <v>42</v>
      </c>
      <c r="C49" s="1">
        <v>16300</v>
      </c>
      <c r="D49" s="1">
        <v>467.81</v>
      </c>
      <c r="E49" s="1">
        <v>0</v>
      </c>
      <c r="F49" s="1">
        <v>495.52</v>
      </c>
      <c r="G49" s="1">
        <v>25</v>
      </c>
      <c r="H49" s="1">
        <f t="shared" ref="H49:H56" si="11">SUM(D49:G49)</f>
        <v>988.32999999999993</v>
      </c>
      <c r="I49" s="1">
        <f t="shared" ref="I49:I56" si="12">SUM(C49-H49)</f>
        <v>15311.67</v>
      </c>
    </row>
    <row r="50" spans="1:125">
      <c r="A50" t="s">
        <v>58</v>
      </c>
      <c r="B50" t="s">
        <v>59</v>
      </c>
      <c r="C50" s="1">
        <v>17500</v>
      </c>
      <c r="D50" s="1">
        <v>502.25</v>
      </c>
      <c r="E50" s="1">
        <v>0</v>
      </c>
      <c r="F50" s="1">
        <v>532</v>
      </c>
      <c r="G50" s="1">
        <v>957.76</v>
      </c>
      <c r="H50" s="1">
        <f>+D50+F50+G50</f>
        <v>1992.01</v>
      </c>
      <c r="I50" s="1">
        <f>+C50-H50</f>
        <v>15507.99</v>
      </c>
    </row>
    <row r="51" spans="1:125" s="3" customFormat="1">
      <c r="A51" t="s">
        <v>61</v>
      </c>
      <c r="B51" t="s">
        <v>42</v>
      </c>
      <c r="C51" s="1">
        <v>9815.24</v>
      </c>
      <c r="D51" s="1">
        <v>281.7</v>
      </c>
      <c r="E51" s="1">
        <v>0</v>
      </c>
      <c r="F51" s="1">
        <v>298.38</v>
      </c>
      <c r="G51" s="1">
        <v>25</v>
      </c>
      <c r="H51" s="1">
        <f>D51+E51+F51+G51</f>
        <v>605.07999999999993</v>
      </c>
      <c r="I51" s="1">
        <f>C51-H51</f>
        <v>9210.16</v>
      </c>
      <c r="J51" s="14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13"/>
      <c r="BE51" s="13"/>
      <c r="BF51" s="13"/>
      <c r="BG51" s="13"/>
      <c r="BH51" s="13"/>
      <c r="BI51" s="13"/>
      <c r="BJ51" s="13"/>
      <c r="BK51" s="13"/>
      <c r="BL51" s="13"/>
      <c r="BM51" s="13"/>
      <c r="BN51" s="13"/>
      <c r="BO51" s="13"/>
      <c r="BP51" s="13"/>
      <c r="BQ51" s="13"/>
      <c r="BR51" s="13"/>
      <c r="BS51" s="13"/>
      <c r="BT51" s="13"/>
      <c r="BU51" s="13"/>
      <c r="BV51" s="13"/>
      <c r="BW51" s="13"/>
      <c r="BX51" s="13"/>
      <c r="BY51" s="13"/>
      <c r="BZ51" s="13"/>
      <c r="CA51" s="13"/>
      <c r="CB51" s="13"/>
      <c r="CC51" s="13"/>
      <c r="CD51" s="13"/>
      <c r="CE51" s="13"/>
      <c r="CF51" s="13"/>
      <c r="CG51" s="13"/>
      <c r="CH51" s="13"/>
      <c r="CI51" s="13"/>
      <c r="CJ51" s="13"/>
      <c r="CK51" s="13"/>
      <c r="CL51" s="13"/>
      <c r="CM51" s="13"/>
      <c r="CN51" s="13"/>
      <c r="CO51" s="13"/>
      <c r="CP51" s="13"/>
      <c r="CQ51" s="13"/>
      <c r="CR51" s="13"/>
      <c r="CS51" s="13"/>
      <c r="CT51" s="13"/>
      <c r="CU51" s="13"/>
      <c r="CV51" s="13"/>
      <c r="CW51" s="13"/>
      <c r="CX51" s="13"/>
      <c r="CY51" s="13"/>
      <c r="CZ51" s="13"/>
      <c r="DA51" s="13"/>
      <c r="DB51" s="13"/>
      <c r="DC51" s="13"/>
      <c r="DD51" s="13"/>
      <c r="DE51" s="13"/>
      <c r="DF51" s="13"/>
      <c r="DG51" s="13"/>
      <c r="DH51" s="13"/>
      <c r="DI51" s="13"/>
      <c r="DJ51" s="13"/>
      <c r="DK51" s="13"/>
      <c r="DL51" s="13"/>
      <c r="DM51" s="13"/>
      <c r="DN51" s="13"/>
      <c r="DO51" s="13"/>
      <c r="DP51" s="13"/>
      <c r="DQ51" s="13"/>
      <c r="DR51" s="13"/>
      <c r="DS51" s="13"/>
      <c r="DT51" s="13"/>
      <c r="DU51" s="13"/>
    </row>
    <row r="52" spans="1:125">
      <c r="A52" t="s">
        <v>62</v>
      </c>
      <c r="B52" t="s">
        <v>63</v>
      </c>
      <c r="C52" s="1">
        <v>12650</v>
      </c>
      <c r="D52" s="1">
        <v>363.06</v>
      </c>
      <c r="E52" s="1">
        <v>0</v>
      </c>
      <c r="F52" s="1">
        <v>384.56</v>
      </c>
      <c r="G52" s="1">
        <v>25</v>
      </c>
      <c r="H52" s="1">
        <f>D52+E52+F52+G52</f>
        <v>772.62</v>
      </c>
      <c r="I52" s="1">
        <f>C52-H52</f>
        <v>11877.38</v>
      </c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5"/>
      <c r="BB52" s="15"/>
      <c r="BC52" s="15"/>
      <c r="BD52" s="15"/>
      <c r="BE52" s="15"/>
      <c r="BF52" s="15"/>
      <c r="BG52" s="15"/>
      <c r="BH52" s="15"/>
      <c r="BI52" s="15"/>
      <c r="BJ52" s="15"/>
      <c r="BK52" s="15"/>
      <c r="BL52" s="15"/>
      <c r="BM52" s="15"/>
      <c r="BN52" s="15"/>
      <c r="BO52" s="15"/>
      <c r="BP52" s="15"/>
      <c r="BQ52" s="15"/>
      <c r="BR52" s="15"/>
      <c r="BS52" s="15"/>
      <c r="BT52" s="15"/>
      <c r="BU52" s="15"/>
      <c r="BV52" s="15"/>
      <c r="BW52" s="15"/>
      <c r="BX52" s="15"/>
      <c r="BY52" s="15"/>
      <c r="BZ52" s="15"/>
      <c r="CA52" s="15"/>
      <c r="CB52" s="15"/>
      <c r="CC52" s="15"/>
      <c r="CD52" s="15"/>
      <c r="CE52" s="15"/>
      <c r="CF52" s="15"/>
      <c r="CG52" s="15"/>
      <c r="CH52" s="15"/>
      <c r="CI52" s="15"/>
      <c r="CJ52" s="15"/>
      <c r="CK52" s="15"/>
      <c r="CL52" s="15"/>
      <c r="CM52" s="15"/>
      <c r="CN52" s="15"/>
      <c r="CO52" s="15"/>
      <c r="CP52" s="15"/>
      <c r="CQ52" s="15"/>
      <c r="CR52" s="15"/>
      <c r="CS52" s="15"/>
      <c r="CT52" s="15"/>
      <c r="CU52" s="15"/>
      <c r="CV52" s="15"/>
      <c r="CW52" s="15"/>
      <c r="CX52" s="15"/>
      <c r="CY52" s="15"/>
      <c r="CZ52" s="15"/>
      <c r="DA52" s="15"/>
      <c r="DB52" s="15"/>
      <c r="DC52" s="15"/>
      <c r="DD52" s="15"/>
      <c r="DE52" s="15"/>
      <c r="DF52" s="15"/>
      <c r="DG52" s="15"/>
      <c r="DH52" s="15"/>
      <c r="DI52" s="15"/>
      <c r="DJ52" s="15"/>
      <c r="DK52" s="15"/>
      <c r="DL52" s="15"/>
      <c r="DM52" s="15"/>
      <c r="DN52" s="15"/>
      <c r="DO52" s="15"/>
      <c r="DP52" s="15"/>
      <c r="DQ52" s="15"/>
      <c r="DR52" s="15"/>
      <c r="DS52" s="15"/>
      <c r="DT52" s="15"/>
      <c r="DU52" s="15"/>
    </row>
    <row r="53" spans="1:125">
      <c r="A53" t="s">
        <v>64</v>
      </c>
      <c r="B53" t="s">
        <v>42</v>
      </c>
      <c r="C53" s="1">
        <v>12650</v>
      </c>
      <c r="D53" s="1">
        <v>363.06</v>
      </c>
      <c r="E53" s="1">
        <v>0</v>
      </c>
      <c r="F53" s="1">
        <v>384.56</v>
      </c>
      <c r="G53" s="1">
        <v>25</v>
      </c>
      <c r="H53" s="1">
        <f>D53+E53+F53+G53</f>
        <v>772.62</v>
      </c>
      <c r="I53" s="1">
        <f>C53-H53</f>
        <v>11877.38</v>
      </c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/>
      <c r="AV53" s="15"/>
      <c r="AW53" s="15"/>
      <c r="AX53" s="15"/>
      <c r="AY53" s="15"/>
      <c r="AZ53" s="15"/>
      <c r="BA53" s="15"/>
      <c r="BB53" s="15"/>
      <c r="BC53" s="15"/>
      <c r="BD53" s="15"/>
      <c r="BE53" s="15"/>
      <c r="BF53" s="15"/>
      <c r="BG53" s="15"/>
      <c r="BH53" s="15"/>
      <c r="BI53" s="15"/>
      <c r="BJ53" s="15"/>
      <c r="BK53" s="15"/>
      <c r="BL53" s="15"/>
      <c r="BM53" s="15"/>
      <c r="BN53" s="15"/>
      <c r="BO53" s="15"/>
      <c r="BP53" s="15"/>
      <c r="BQ53" s="15"/>
      <c r="BR53" s="15"/>
      <c r="BS53" s="15"/>
      <c r="BT53" s="15"/>
      <c r="BU53" s="15"/>
      <c r="BV53" s="15"/>
      <c r="BW53" s="15"/>
      <c r="BX53" s="15"/>
      <c r="BY53" s="15"/>
      <c r="BZ53" s="15"/>
      <c r="CA53" s="15"/>
      <c r="CB53" s="15"/>
      <c r="CC53" s="15"/>
      <c r="CD53" s="15"/>
      <c r="CE53" s="15"/>
      <c r="CF53" s="15"/>
      <c r="CG53" s="15"/>
      <c r="CH53" s="15"/>
      <c r="CI53" s="15"/>
      <c r="CJ53" s="15"/>
      <c r="CK53" s="15"/>
      <c r="CL53" s="15"/>
      <c r="CM53" s="15"/>
      <c r="CN53" s="15"/>
      <c r="CO53" s="15"/>
      <c r="CP53" s="15"/>
      <c r="CQ53" s="15"/>
      <c r="CR53" s="15"/>
      <c r="CS53" s="15"/>
      <c r="CT53" s="15"/>
      <c r="CU53" s="15"/>
      <c r="CV53" s="15"/>
      <c r="CW53" s="15"/>
      <c r="CX53" s="15"/>
      <c r="CY53" s="15"/>
      <c r="CZ53" s="15"/>
      <c r="DA53" s="15"/>
      <c r="DB53" s="15"/>
      <c r="DC53" s="15"/>
      <c r="DD53" s="15"/>
      <c r="DE53" s="15"/>
      <c r="DF53" s="15"/>
      <c r="DG53" s="15"/>
      <c r="DH53" s="15"/>
      <c r="DI53" s="15"/>
      <c r="DJ53" s="15"/>
      <c r="DK53" s="15"/>
      <c r="DL53" s="15"/>
      <c r="DM53" s="15"/>
      <c r="DN53" s="15"/>
      <c r="DO53" s="15"/>
      <c r="DP53" s="15"/>
      <c r="DQ53" s="15"/>
      <c r="DR53" s="15"/>
      <c r="DS53" s="15"/>
      <c r="DT53" s="15"/>
      <c r="DU53" s="15"/>
    </row>
    <row r="54" spans="1:125">
      <c r="A54" t="s">
        <v>65</v>
      </c>
      <c r="B54" t="s">
        <v>66</v>
      </c>
      <c r="C54" s="1">
        <v>7455.19</v>
      </c>
      <c r="D54" s="1">
        <v>213.96</v>
      </c>
      <c r="E54" s="1">
        <v>0</v>
      </c>
      <c r="F54" s="1">
        <v>226.64</v>
      </c>
      <c r="G54" s="1">
        <v>25</v>
      </c>
      <c r="H54" s="1">
        <f>D54+E54+F54+G54</f>
        <v>465.6</v>
      </c>
      <c r="I54" s="1">
        <f>C54-H54</f>
        <v>6989.5899999999992</v>
      </c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5"/>
      <c r="AQ54" s="15"/>
      <c r="AR54" s="15"/>
      <c r="AS54" s="15"/>
      <c r="AT54" s="15"/>
      <c r="AU54" s="15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  <c r="BM54" s="15"/>
      <c r="BN54" s="15"/>
      <c r="BO54" s="15"/>
      <c r="BP54" s="15"/>
      <c r="BQ54" s="15"/>
      <c r="BR54" s="15"/>
      <c r="BS54" s="15"/>
      <c r="BT54" s="15"/>
      <c r="BU54" s="15"/>
      <c r="BV54" s="15"/>
      <c r="BW54" s="15"/>
      <c r="BX54" s="15"/>
      <c r="BY54" s="15"/>
      <c r="BZ54" s="15"/>
      <c r="CA54" s="15"/>
      <c r="CB54" s="15"/>
      <c r="CC54" s="15"/>
      <c r="CD54" s="15"/>
      <c r="CE54" s="15"/>
      <c r="CF54" s="15"/>
      <c r="CG54" s="15"/>
      <c r="CH54" s="15"/>
      <c r="CI54" s="15"/>
      <c r="CJ54" s="15"/>
      <c r="CK54" s="15"/>
      <c r="CL54" s="15"/>
      <c r="CM54" s="15"/>
      <c r="CN54" s="15"/>
      <c r="CO54" s="15"/>
      <c r="CP54" s="15"/>
      <c r="CQ54" s="15"/>
      <c r="CR54" s="15"/>
      <c r="CS54" s="15"/>
      <c r="CT54" s="15"/>
      <c r="CU54" s="15"/>
      <c r="CV54" s="15"/>
      <c r="CW54" s="15"/>
      <c r="CX54" s="15"/>
      <c r="CY54" s="15"/>
      <c r="CZ54" s="15"/>
      <c r="DA54" s="15"/>
      <c r="DB54" s="15"/>
      <c r="DC54" s="15"/>
      <c r="DD54" s="15"/>
      <c r="DE54" s="15"/>
      <c r="DF54" s="15"/>
      <c r="DG54" s="15"/>
      <c r="DH54" s="15"/>
      <c r="DI54" s="15"/>
      <c r="DJ54" s="15"/>
      <c r="DK54" s="15"/>
      <c r="DL54" s="15"/>
      <c r="DM54" s="15"/>
      <c r="DN54" s="15"/>
      <c r="DO54" s="15"/>
      <c r="DP54" s="15"/>
      <c r="DQ54" s="15"/>
      <c r="DR54" s="15"/>
      <c r="DS54" s="15"/>
      <c r="DT54" s="15"/>
      <c r="DU54" s="15"/>
    </row>
    <row r="55" spans="1:125">
      <c r="A55" t="s">
        <v>67</v>
      </c>
      <c r="B55" t="s">
        <v>26</v>
      </c>
      <c r="C55" s="1">
        <v>8625</v>
      </c>
      <c r="D55" s="1">
        <v>247.54</v>
      </c>
      <c r="E55" s="1">
        <v>0</v>
      </c>
      <c r="F55" s="1">
        <v>262.2</v>
      </c>
      <c r="G55" s="1">
        <v>25</v>
      </c>
      <c r="H55" s="1">
        <f>D55+E55+F55+G55</f>
        <v>534.74</v>
      </c>
      <c r="I55" s="1">
        <f>C55-H55</f>
        <v>8090.26</v>
      </c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5"/>
      <c r="AQ55" s="15"/>
      <c r="AR55" s="15"/>
      <c r="AS55" s="15"/>
      <c r="AT55" s="15"/>
      <c r="AU55" s="15"/>
      <c r="AV55" s="15"/>
      <c r="AW55" s="15"/>
      <c r="AX55" s="15"/>
      <c r="AY55" s="15"/>
      <c r="AZ55" s="15"/>
      <c r="BA55" s="15"/>
      <c r="BB55" s="15"/>
      <c r="BC55" s="15"/>
      <c r="BD55" s="15"/>
      <c r="BE55" s="15"/>
      <c r="BF55" s="15"/>
      <c r="BG55" s="15"/>
      <c r="BH55" s="15"/>
      <c r="BI55" s="15"/>
      <c r="BJ55" s="15"/>
      <c r="BK55" s="15"/>
      <c r="BL55" s="15"/>
      <c r="BM55" s="15"/>
      <c r="BN55" s="15"/>
      <c r="BO55" s="15"/>
      <c r="BP55" s="15"/>
      <c r="BQ55" s="15"/>
      <c r="BR55" s="15"/>
      <c r="BS55" s="15"/>
      <c r="BT55" s="15"/>
      <c r="BU55" s="15"/>
      <c r="BV55" s="15"/>
      <c r="BW55" s="15"/>
      <c r="BX55" s="15"/>
      <c r="BY55" s="15"/>
      <c r="BZ55" s="15"/>
      <c r="CA55" s="15"/>
      <c r="CB55" s="15"/>
      <c r="CC55" s="15"/>
      <c r="CD55" s="15"/>
      <c r="CE55" s="15"/>
      <c r="CF55" s="15"/>
      <c r="CG55" s="15"/>
      <c r="CH55" s="15"/>
      <c r="CI55" s="15"/>
      <c r="CJ55" s="15"/>
      <c r="CK55" s="15"/>
      <c r="CL55" s="15"/>
      <c r="CM55" s="15"/>
      <c r="CN55" s="15"/>
      <c r="CO55" s="15"/>
      <c r="CP55" s="15"/>
      <c r="CQ55" s="15"/>
      <c r="CR55" s="15"/>
      <c r="CS55" s="15"/>
      <c r="CT55" s="15"/>
      <c r="CU55" s="15"/>
      <c r="CV55" s="15"/>
      <c r="CW55" s="15"/>
      <c r="CX55" s="15"/>
      <c r="CY55" s="15"/>
      <c r="CZ55" s="15"/>
      <c r="DA55" s="15"/>
      <c r="DB55" s="15"/>
      <c r="DC55" s="15"/>
      <c r="DD55" s="15"/>
      <c r="DE55" s="15"/>
      <c r="DF55" s="15"/>
      <c r="DG55" s="15"/>
      <c r="DH55" s="15"/>
      <c r="DI55" s="15"/>
      <c r="DJ55" s="15"/>
      <c r="DK55" s="15"/>
      <c r="DL55" s="15"/>
      <c r="DM55" s="15"/>
      <c r="DN55" s="15"/>
      <c r="DO55" s="15"/>
      <c r="DP55" s="15"/>
      <c r="DQ55" s="15"/>
      <c r="DR55" s="15"/>
      <c r="DS55" s="15"/>
      <c r="DT55" s="15"/>
      <c r="DU55" s="15"/>
    </row>
    <row r="56" spans="1:125">
      <c r="A56" t="s">
        <v>43</v>
      </c>
      <c r="B56" t="s">
        <v>44</v>
      </c>
      <c r="C56" s="1">
        <v>5700.17</v>
      </c>
      <c r="D56" s="1">
        <v>163.59</v>
      </c>
      <c r="E56" s="1">
        <v>0</v>
      </c>
      <c r="F56" s="1">
        <v>173.29</v>
      </c>
      <c r="G56" s="1">
        <v>25</v>
      </c>
      <c r="H56" s="1">
        <f t="shared" si="11"/>
        <v>361.88</v>
      </c>
      <c r="I56" s="1">
        <f t="shared" si="12"/>
        <v>5338.29</v>
      </c>
    </row>
    <row r="57" spans="1:125">
      <c r="A57" s="3" t="s">
        <v>49</v>
      </c>
      <c r="B57" s="3">
        <v>8</v>
      </c>
      <c r="C57" s="4">
        <f t="shared" ref="C57:I57" si="13">SUM(C49:C56)</f>
        <v>90695.599999999991</v>
      </c>
      <c r="D57" s="4">
        <f t="shared" si="13"/>
        <v>2602.9699999999998</v>
      </c>
      <c r="E57" s="4">
        <f t="shared" si="13"/>
        <v>0</v>
      </c>
      <c r="F57" s="4">
        <f t="shared" si="13"/>
        <v>2757.1499999999996</v>
      </c>
      <c r="G57" s="4">
        <f t="shared" si="13"/>
        <v>1132.76</v>
      </c>
      <c r="H57" s="4">
        <f t="shared" si="13"/>
        <v>6492.88</v>
      </c>
      <c r="I57" s="4">
        <f t="shared" si="13"/>
        <v>84202.719999999987</v>
      </c>
    </row>
    <row r="58" spans="1:125">
      <c r="C58" s="1"/>
      <c r="D58" s="1"/>
      <c r="E58" s="1"/>
      <c r="F58" s="1"/>
      <c r="G58" s="1"/>
      <c r="H58" s="1"/>
      <c r="I58" s="1"/>
    </row>
    <row r="59" spans="1:125">
      <c r="A59" s="12" t="s">
        <v>68</v>
      </c>
      <c r="B59" s="12"/>
      <c r="C59" s="12"/>
      <c r="D59" s="12"/>
      <c r="E59" s="12"/>
      <c r="F59" s="12"/>
      <c r="G59" s="12"/>
      <c r="H59" s="12"/>
      <c r="I59" s="12"/>
      <c r="J59" s="12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  <c r="BM59" s="15"/>
      <c r="BN59" s="15"/>
      <c r="BO59" s="15"/>
      <c r="BP59" s="15"/>
      <c r="BQ59" s="15"/>
      <c r="BR59" s="15"/>
      <c r="BS59" s="15"/>
      <c r="BT59" s="15"/>
      <c r="BU59" s="15"/>
      <c r="BV59" s="15"/>
      <c r="BW59" s="15"/>
      <c r="BX59" s="15"/>
      <c r="BY59" s="15"/>
      <c r="BZ59" s="15"/>
      <c r="CA59" s="15"/>
      <c r="CB59" s="15"/>
      <c r="CC59" s="15"/>
      <c r="CD59" s="15"/>
      <c r="CE59" s="15"/>
      <c r="CF59" s="15"/>
      <c r="CG59" s="15"/>
      <c r="CH59" s="15"/>
      <c r="CI59" s="15"/>
      <c r="CJ59" s="15"/>
      <c r="CK59" s="15"/>
      <c r="CL59" s="15"/>
      <c r="CM59" s="15"/>
      <c r="CN59" s="15"/>
      <c r="CO59" s="15"/>
      <c r="CP59" s="15"/>
      <c r="CQ59" s="15"/>
      <c r="CR59" s="15"/>
      <c r="CS59" s="15"/>
      <c r="CT59" s="15"/>
      <c r="CU59" s="15"/>
      <c r="CV59" s="15"/>
      <c r="CW59" s="15"/>
      <c r="CX59" s="15"/>
      <c r="CY59" s="15"/>
      <c r="CZ59" s="15"/>
      <c r="DA59" s="15"/>
      <c r="DB59" s="15"/>
      <c r="DC59" s="15"/>
      <c r="DD59" s="15"/>
      <c r="DE59" s="15"/>
      <c r="DF59" s="15"/>
      <c r="DG59" s="15"/>
      <c r="DH59" s="15"/>
      <c r="DI59" s="15"/>
      <c r="DJ59" s="15"/>
      <c r="DK59" s="15"/>
      <c r="DL59" s="15"/>
      <c r="DM59" s="15"/>
      <c r="DN59" s="15"/>
      <c r="DO59" s="15"/>
      <c r="DP59" s="15"/>
      <c r="DQ59" s="15"/>
      <c r="DR59" s="15"/>
      <c r="DS59" s="15"/>
      <c r="DT59" s="15"/>
      <c r="DU59" s="15"/>
    </row>
    <row r="60" spans="1:125">
      <c r="A60" t="s">
        <v>69</v>
      </c>
      <c r="B60" t="s">
        <v>18</v>
      </c>
      <c r="C60" s="1">
        <v>14545</v>
      </c>
      <c r="D60" s="1">
        <v>417.44</v>
      </c>
      <c r="E60" s="1">
        <v>0</v>
      </c>
      <c r="F60" s="1">
        <v>442.17</v>
      </c>
      <c r="G60" s="1">
        <v>165</v>
      </c>
      <c r="H60" s="1">
        <f>D60+E60+F60+G60</f>
        <v>1024.6100000000001</v>
      </c>
      <c r="I60" s="1">
        <f>C60-H60</f>
        <v>13520.39</v>
      </c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  <c r="BN60" s="15"/>
      <c r="BO60" s="15"/>
      <c r="BP60" s="15"/>
      <c r="BQ60" s="15"/>
      <c r="BR60" s="15"/>
      <c r="BS60" s="15"/>
      <c r="BT60" s="15"/>
      <c r="BU60" s="15"/>
      <c r="BV60" s="15"/>
      <c r="BW60" s="15"/>
      <c r="BX60" s="15"/>
      <c r="BY60" s="15"/>
      <c r="BZ60" s="15"/>
      <c r="CA60" s="15"/>
      <c r="CB60" s="15"/>
      <c r="CC60" s="15"/>
      <c r="CD60" s="15"/>
      <c r="CE60" s="15"/>
      <c r="CF60" s="15"/>
      <c r="CG60" s="15"/>
      <c r="CH60" s="15"/>
      <c r="CI60" s="15"/>
      <c r="CJ60" s="15"/>
      <c r="CK60" s="15"/>
      <c r="CL60" s="15"/>
      <c r="CM60" s="15"/>
      <c r="CN60" s="15"/>
      <c r="CO60" s="15"/>
      <c r="CP60" s="15"/>
      <c r="CQ60" s="15"/>
      <c r="CR60" s="15"/>
      <c r="CS60" s="15"/>
      <c r="CT60" s="15"/>
      <c r="CU60" s="15"/>
      <c r="CV60" s="15"/>
      <c r="CW60" s="15"/>
      <c r="CX60" s="15"/>
      <c r="CY60" s="15"/>
      <c r="CZ60" s="15"/>
      <c r="DA60" s="15"/>
      <c r="DB60" s="15"/>
      <c r="DC60" s="15"/>
      <c r="DD60" s="15"/>
      <c r="DE60" s="15"/>
      <c r="DF60" s="15"/>
      <c r="DG60" s="15"/>
      <c r="DH60" s="15"/>
      <c r="DI60" s="15"/>
      <c r="DJ60" s="15"/>
      <c r="DK60" s="15"/>
      <c r="DL60" s="15"/>
      <c r="DM60" s="15"/>
      <c r="DN60" s="15"/>
      <c r="DO60" s="15"/>
      <c r="DP60" s="15"/>
      <c r="DQ60" s="15"/>
      <c r="DR60" s="15"/>
      <c r="DS60" s="15"/>
      <c r="DT60" s="15"/>
      <c r="DU60" s="15"/>
    </row>
    <row r="61" spans="1:125">
      <c r="A61" s="3" t="s">
        <v>49</v>
      </c>
      <c r="B61" s="3">
        <v>1</v>
      </c>
      <c r="C61" s="4">
        <f t="shared" ref="C61:I61" si="14">SUM(C60)</f>
        <v>14545</v>
      </c>
      <c r="D61" s="4">
        <f t="shared" si="14"/>
        <v>417.44</v>
      </c>
      <c r="E61" s="4">
        <f t="shared" si="14"/>
        <v>0</v>
      </c>
      <c r="F61" s="4">
        <f t="shared" si="14"/>
        <v>442.17</v>
      </c>
      <c r="G61" s="4">
        <f t="shared" si="14"/>
        <v>165</v>
      </c>
      <c r="H61" s="4">
        <f t="shared" si="14"/>
        <v>1024.6100000000001</v>
      </c>
      <c r="I61" s="4">
        <f t="shared" si="14"/>
        <v>13520.39</v>
      </c>
    </row>
    <row r="62" spans="1:125">
      <c r="C62" s="1"/>
      <c r="D62" s="1"/>
      <c r="E62" s="1"/>
      <c r="F62" s="1"/>
      <c r="G62" s="1"/>
      <c r="H62" s="1"/>
      <c r="I62" s="1"/>
    </row>
    <row r="63" spans="1:125">
      <c r="C63" s="1"/>
      <c r="D63" s="1"/>
      <c r="E63" s="1"/>
      <c r="F63" s="1"/>
      <c r="G63" s="1"/>
      <c r="H63" s="1"/>
      <c r="I63" s="1"/>
    </row>
    <row r="64" spans="1:125">
      <c r="A64" s="16" t="s">
        <v>45</v>
      </c>
      <c r="B64" s="16"/>
      <c r="C64" s="16"/>
      <c r="D64" s="16"/>
      <c r="E64" s="16"/>
      <c r="F64" s="16"/>
      <c r="G64" s="16"/>
      <c r="H64" s="16"/>
      <c r="I64" s="16"/>
    </row>
    <row r="65" spans="1:9">
      <c r="A65" t="s">
        <v>46</v>
      </c>
      <c r="B65" t="s">
        <v>42</v>
      </c>
      <c r="C65" s="1">
        <v>16458.46</v>
      </c>
      <c r="D65" s="1">
        <v>472.36</v>
      </c>
      <c r="E65" s="1">
        <v>0</v>
      </c>
      <c r="F65" s="1">
        <v>500.34</v>
      </c>
      <c r="G65" s="1">
        <v>25</v>
      </c>
      <c r="H65" s="1">
        <f t="shared" ref="H65" si="15">SUM(D65:G65)</f>
        <v>997.7</v>
      </c>
      <c r="I65" s="1">
        <f>+C65-H65</f>
        <v>15460.759999999998</v>
      </c>
    </row>
    <row r="66" spans="1:9">
      <c r="A66" s="3" t="s">
        <v>49</v>
      </c>
      <c r="B66" s="3">
        <v>1</v>
      </c>
      <c r="C66" s="4">
        <f t="shared" ref="C66:I66" si="16">SUM(C65)</f>
        <v>16458.46</v>
      </c>
      <c r="D66" s="4">
        <f t="shared" si="16"/>
        <v>472.36</v>
      </c>
      <c r="E66" s="4">
        <f t="shared" si="16"/>
        <v>0</v>
      </c>
      <c r="F66" s="4">
        <f t="shared" si="16"/>
        <v>500.34</v>
      </c>
      <c r="G66" s="4">
        <f t="shared" si="16"/>
        <v>25</v>
      </c>
      <c r="H66" s="4">
        <f t="shared" si="16"/>
        <v>997.7</v>
      </c>
      <c r="I66" s="4">
        <f t="shared" si="16"/>
        <v>15460.759999999998</v>
      </c>
    </row>
    <row r="67" spans="1:9">
      <c r="C67" s="1"/>
      <c r="D67" s="1"/>
      <c r="E67" s="1"/>
      <c r="F67" s="1"/>
      <c r="G67" s="1"/>
      <c r="H67" s="1"/>
      <c r="I67" s="1"/>
    </row>
    <row r="68" spans="1:9">
      <c r="A68" s="16" t="s">
        <v>47</v>
      </c>
      <c r="B68" s="16"/>
      <c r="C68" s="16"/>
      <c r="D68" s="16"/>
      <c r="E68" s="16"/>
      <c r="F68" s="16"/>
      <c r="G68" s="16"/>
      <c r="H68" s="16"/>
      <c r="I68" s="16"/>
    </row>
    <row r="69" spans="1:9">
      <c r="A69" t="s">
        <v>48</v>
      </c>
      <c r="B69" t="s">
        <v>18</v>
      </c>
      <c r="C69" s="1">
        <v>6080.18</v>
      </c>
      <c r="D69" s="1">
        <v>174.5</v>
      </c>
      <c r="E69" s="1">
        <v>0</v>
      </c>
      <c r="F69" s="1">
        <v>184.84</v>
      </c>
      <c r="G69" s="1">
        <v>25</v>
      </c>
      <c r="H69" s="1">
        <f t="shared" ref="H69" si="17">SUM(D69:G69)</f>
        <v>384.34000000000003</v>
      </c>
      <c r="I69" s="1">
        <f>+C69-H69</f>
        <v>5695.84</v>
      </c>
    </row>
    <row r="70" spans="1:9">
      <c r="A70" s="3" t="s">
        <v>49</v>
      </c>
      <c r="B70" s="3">
        <v>1</v>
      </c>
      <c r="C70" s="4">
        <f t="shared" ref="C70:I70" si="18">SUM(C69)</f>
        <v>6080.18</v>
      </c>
      <c r="D70" s="4">
        <f t="shared" si="18"/>
        <v>174.5</v>
      </c>
      <c r="E70" s="4">
        <f t="shared" si="18"/>
        <v>0</v>
      </c>
      <c r="F70" s="4">
        <f t="shared" si="18"/>
        <v>184.84</v>
      </c>
      <c r="G70" s="4">
        <f t="shared" si="18"/>
        <v>25</v>
      </c>
      <c r="H70" s="4">
        <f t="shared" si="18"/>
        <v>384.34000000000003</v>
      </c>
      <c r="I70" s="4">
        <f t="shared" si="18"/>
        <v>5695.84</v>
      </c>
    </row>
    <row r="71" spans="1:9">
      <c r="C71" s="1"/>
      <c r="D71" s="1"/>
      <c r="E71" s="1"/>
      <c r="F71" s="1"/>
      <c r="G71" s="1"/>
      <c r="H71" s="1"/>
      <c r="I71" s="1"/>
    </row>
    <row r="72" spans="1:9">
      <c r="C72" s="1"/>
      <c r="D72" s="1"/>
      <c r="E72" s="1"/>
      <c r="F72" s="1"/>
      <c r="G72" s="1"/>
      <c r="H72" s="1"/>
      <c r="I72" s="1"/>
    </row>
    <row r="73" spans="1:9" s="5" customFormat="1" ht="24.95" customHeight="1">
      <c r="A73" s="6" t="s">
        <v>52</v>
      </c>
      <c r="B73" s="6">
        <f t="shared" ref="B73:I73" si="19">+B70+B66+B61+B57+B46+B40+B29+B25+B21+B16+B12</f>
        <v>28</v>
      </c>
      <c r="C73" s="7">
        <f t="shared" si="19"/>
        <v>385385.68</v>
      </c>
      <c r="D73" s="7">
        <f t="shared" si="19"/>
        <v>11060.56</v>
      </c>
      <c r="E73" s="7">
        <f t="shared" si="19"/>
        <v>9490.09</v>
      </c>
      <c r="F73" s="7">
        <f t="shared" si="19"/>
        <v>11715.71</v>
      </c>
      <c r="G73" s="7">
        <f t="shared" si="19"/>
        <v>2232.7600000000002</v>
      </c>
      <c r="H73" s="7">
        <f t="shared" si="19"/>
        <v>34499.120000000003</v>
      </c>
      <c r="I73" s="7">
        <f t="shared" si="19"/>
        <v>350886.55999999994</v>
      </c>
    </row>
  </sheetData>
  <mergeCells count="25">
    <mergeCell ref="A6:I6"/>
    <mergeCell ref="A1:I1"/>
    <mergeCell ref="A2:I2"/>
    <mergeCell ref="A3:I3"/>
    <mergeCell ref="A4:I4"/>
    <mergeCell ref="A5:I5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10:I10"/>
    <mergeCell ref="A14:I14"/>
    <mergeCell ref="A18:I18"/>
    <mergeCell ref="A23:I23"/>
    <mergeCell ref="A27:I27"/>
    <mergeCell ref="A31:I31"/>
    <mergeCell ref="A42:I42"/>
    <mergeCell ref="A48:I48"/>
    <mergeCell ref="A64:I64"/>
    <mergeCell ref="A68:I68"/>
  </mergeCells>
  <pageMargins left="0.7" right="0.7" top="0.75" bottom="0.75" header="0.3" footer="0.3"/>
  <pageSetup scale="51" orientation="landscape" r:id="rId1"/>
  <ignoredErrors>
    <ignoredError sqref="H11 H19:H20 H24 H28 H39 H56:I56 H65 H69 H43:I43 H49:I49 H32 H33 H34 H35 H36 H37 H38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2016-11-10T20:17:41Z</cp:lastPrinted>
  <dcterms:created xsi:type="dcterms:W3CDTF">2016-11-10T20:16:03Z</dcterms:created>
  <dcterms:modified xsi:type="dcterms:W3CDTF">2017-09-26T15:05:49Z</dcterms:modified>
</cp:coreProperties>
</file>