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Document'!$A$9:$K$82</definedName>
  </definedNames>
  <calcPr calcId="125725"/>
</workbook>
</file>

<file path=xl/calcChain.xml><?xml version="1.0" encoding="utf-8"?>
<calcChain xmlns="http://schemas.openxmlformats.org/spreadsheetml/2006/main">
  <c r="B37" i="1"/>
  <c r="K34"/>
  <c r="K35" s="1"/>
  <c r="J35"/>
  <c r="I35"/>
  <c r="H35"/>
  <c r="G35"/>
  <c r="F35"/>
  <c r="E35"/>
  <c r="E31"/>
  <c r="F31"/>
  <c r="G31"/>
  <c r="H31"/>
  <c r="I31"/>
  <c r="J31"/>
  <c r="K31"/>
  <c r="E27"/>
  <c r="F27"/>
  <c r="G27"/>
  <c r="H27"/>
  <c r="I27"/>
  <c r="J27"/>
  <c r="K27"/>
  <c r="E13"/>
  <c r="F13"/>
  <c r="G13"/>
  <c r="H13"/>
  <c r="I13"/>
  <c r="J12"/>
  <c r="K12" s="1"/>
  <c r="J11"/>
  <c r="K11" s="1"/>
  <c r="F18"/>
  <c r="G18"/>
  <c r="H18"/>
  <c r="I18"/>
  <c r="E18"/>
  <c r="K13" l="1"/>
  <c r="J13"/>
  <c r="E22"/>
  <c r="E37" s="1"/>
  <c r="F22"/>
  <c r="F37" s="1"/>
  <c r="G22"/>
  <c r="G37" s="1"/>
  <c r="H22"/>
  <c r="H37" s="1"/>
  <c r="I22"/>
  <c r="J21"/>
  <c r="K21" s="1"/>
  <c r="J17"/>
  <c r="K17" s="1"/>
  <c r="K18" l="1"/>
  <c r="J18"/>
  <c r="J22"/>
  <c r="K22"/>
  <c r="K37" s="1"/>
  <c r="J37" l="1"/>
</calcChain>
</file>

<file path=xl/sharedStrings.xml><?xml version="1.0" encoding="utf-8"?>
<sst xmlns="http://schemas.openxmlformats.org/spreadsheetml/2006/main" count="45" uniqueCount="38">
  <si>
    <t>Cargo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</si>
  <si>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</si>
  <si>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</si>
  <si>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</si>
  <si>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</si>
  <si>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</si>
  <si>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</si>
  <si>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</si>
  <si>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DIGITADOR</t>
  </si>
  <si>
    <t>TECNICO</t>
  </si>
  <si>
    <t>DIVISION DE OFICINAS TERRITORIALES- ONE</t>
  </si>
  <si>
    <t>DEPARTAMENTO DE ESTADISTICAS DEMOGRAFICAS, SOCIALES Y CULTURALES- ONE</t>
  </si>
  <si>
    <t>LUIS GUILLERMO SUED BAEZ</t>
  </si>
  <si>
    <t>DIVISIÓN DE ESTADISTICAS DEMOGRAFICAS Y SOCIALES- ONE</t>
  </si>
  <si>
    <t>HOCHI CAROLINA KEPPIS MARCHENA</t>
  </si>
  <si>
    <t>Sueldo Bruto</t>
  </si>
  <si>
    <t>OFICINA NACIONAL DE ESTADÍSTICA</t>
  </si>
  <si>
    <t>Santo Domingo, República Dominicana</t>
  </si>
  <si>
    <t>Nomina de Empleados Contratados</t>
  </si>
  <si>
    <t xml:space="preserve">Total Contratados: </t>
  </si>
  <si>
    <t>MINISTERIO DE ECONOMÍA, PLANIFICACIÓN Y DESARROLLO</t>
  </si>
  <si>
    <t>AUXILIAR</t>
  </si>
  <si>
    <t>Fecha de Inicio</t>
  </si>
  <si>
    <t>Fecha  Termino</t>
  </si>
  <si>
    <t>DIVISION DE COMPRAS Y CONTRATACIONES- ONE</t>
  </si>
  <si>
    <t>YOMARYS JIMENEZ GONZALEZ</t>
  </si>
  <si>
    <t>WENDY YOKASTA CABRERA CONTRERAS</t>
  </si>
  <si>
    <t>SECRETARIA</t>
  </si>
  <si>
    <t>ANALISTA</t>
  </si>
  <si>
    <t>DEPARTAMENTO DE METODOLOGIA E INVESTIGACIONES- ONE</t>
  </si>
  <si>
    <t>CATHERINE CLARIMAR ACOSTA LOPEZ</t>
  </si>
  <si>
    <t>MERY ANYELINA SANTANA HEREDIA</t>
  </si>
  <si>
    <t>ALBA PATRICIA JONES NADAL</t>
  </si>
  <si>
    <t>DEPARTAMENTO DE CARTOGRAFIA- ONE</t>
  </si>
  <si>
    <t>MARIO EMILIO FERNANDEZ CEPEDA</t>
  </si>
  <si>
    <t>ENCARGADO</t>
  </si>
  <si>
    <t>Mes de Agosto 2018</t>
  </si>
  <si>
    <t>Nombre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</si>
</sst>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43" fontId="22" fillId="36" borderId="0" xfId="1" applyFont="1" applyFill="1" applyAlignment="1">
      <alignment vertical="center"/>
    </xf>
    <xf numFmtId="14" fontId="0" fillId="0" borderId="0" xfId="0" applyNumberFormat="1"/>
    <xf numFmtId="39" fontId="22" fillId="36" borderId="0" xfId="1" applyNumberFormat="1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14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3" xfId="1" applyFont="1" applyFill="1" applyBorder="1" applyAlignment="1">
      <alignment horizontal="center" vertical="center"/>
    </xf>
    <xf numFmtId="43" fontId="20" fillId="35" borderId="17" xfId="1" applyFont="1" applyFill="1" applyBorder="1" applyAlignment="1">
      <alignment horizontal="center" vertic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859366</xdr:colOff>
      <xdr:row>0</xdr:row>
      <xdr:rowOff>185740</xdr:rowOff>
    </xdr:from>
    <xdr:to>
      <xdr:col>10</xdr:col>
      <xdr:colOff>972110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2544536</xdr:colOff>
      <xdr:row>41</xdr:row>
      <xdr:rowOff>136071</xdr:rowOff>
    </xdr:from>
    <xdr:to>
      <xdr:col>9</xdr:col>
      <xdr:colOff>639536</xdr:colOff>
      <xdr:row>68</xdr:row>
      <xdr:rowOff>156317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44536" y="8599714"/>
          <a:ext cx="11811000" cy="5163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="70" zoomScaleNormal="70" workbookViewId="0">
      <pane ySplit="8" topLeftCell="A9" activePane="bottomLeft" state="frozen"/>
      <selection pane="bottomLeft" activeCell="B21" sqref="B21"/>
    </sheetView>
  </sheetViews>
  <sheetFormatPr baseColWidth="10" defaultRowHeight="15"/>
  <cols>
    <col min="1" max="1" width="40.7109375" customWidth="1"/>
    <col min="2" max="2" width="40.7109375" style="3" customWidth="1"/>
    <col min="3" max="3" width="16.5703125" style="3" customWidth="1"/>
    <col min="4" max="4" width="16" style="3" customWidth="1"/>
    <col min="5" max="7" width="18.7109375" style="1" customWidth="1"/>
    <col min="8" max="8" width="18.140625" style="1" customWidth="1"/>
    <col min="9" max="9" width="17.140625" style="1" customWidth="1"/>
    <col min="10" max="11" width="18.7109375" style="1" customWidth="1"/>
  </cols>
  <sheetData>
    <row r="1" spans="1:1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6.25">
      <c r="A2" s="19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6.25">
      <c r="A3" s="19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0.25">
      <c r="A4" s="21" t="s">
        <v>17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20.25">
      <c r="A5" s="21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21" thickBot="1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>
      <c r="A7" s="25" t="s">
        <v>37</v>
      </c>
      <c r="B7" s="27" t="s">
        <v>0</v>
      </c>
      <c r="C7" s="23" t="s">
        <v>22</v>
      </c>
      <c r="D7" s="23" t="s">
        <v>23</v>
      </c>
      <c r="E7" s="29" t="s">
        <v>15</v>
      </c>
      <c r="F7" s="31" t="s">
        <v>1</v>
      </c>
      <c r="G7" s="29" t="s">
        <v>2</v>
      </c>
      <c r="H7" s="31" t="s">
        <v>3</v>
      </c>
      <c r="I7" s="29" t="s">
        <v>4</v>
      </c>
      <c r="J7" s="29" t="s">
        <v>5</v>
      </c>
      <c r="K7" s="33" t="s">
        <v>6</v>
      </c>
    </row>
    <row r="8" spans="1:11" ht="15.75" thickBot="1">
      <c r="A8" s="26"/>
      <c r="B8" s="28"/>
      <c r="C8" s="24"/>
      <c r="D8" s="24"/>
      <c r="E8" s="30"/>
      <c r="F8" s="32"/>
      <c r="G8" s="30"/>
      <c r="H8" s="32"/>
      <c r="I8" s="30"/>
      <c r="J8" s="30"/>
      <c r="K8" s="34"/>
    </row>
    <row r="10" spans="1:11">
      <c r="A10" s="17" t="s">
        <v>24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s="12" customFormat="1">
      <c r="A11" s="11" t="s">
        <v>25</v>
      </c>
      <c r="B11" s="14" t="s">
        <v>27</v>
      </c>
      <c r="C11" s="13">
        <v>43221</v>
      </c>
      <c r="D11" s="13">
        <v>43404</v>
      </c>
      <c r="E11" s="1">
        <v>32000</v>
      </c>
      <c r="F11" s="1">
        <v>918.4</v>
      </c>
      <c r="G11" s="1">
        <v>0</v>
      </c>
      <c r="H11" s="1">
        <v>972.8</v>
      </c>
      <c r="I11" s="1">
        <v>0</v>
      </c>
      <c r="J11" s="1">
        <f>+F11+G11+H11+I11</f>
        <v>1891.1999999999998</v>
      </c>
      <c r="K11" s="1">
        <f>+E11-J11</f>
        <v>30108.799999999999</v>
      </c>
    </row>
    <row r="12" spans="1:11">
      <c r="A12" t="s">
        <v>26</v>
      </c>
      <c r="B12" s="15" t="s">
        <v>28</v>
      </c>
      <c r="C12" s="9">
        <v>43252</v>
      </c>
      <c r="D12" s="9">
        <v>43434</v>
      </c>
      <c r="E12" s="1">
        <v>50000</v>
      </c>
      <c r="F12" s="1">
        <v>1435</v>
      </c>
      <c r="G12" s="1">
        <v>1854</v>
      </c>
      <c r="H12" s="1">
        <v>1520</v>
      </c>
      <c r="I12" s="1">
        <v>0</v>
      </c>
      <c r="J12" s="1">
        <f>+F12+G12+H12+I12</f>
        <v>4809</v>
      </c>
      <c r="K12" s="1">
        <f>+E12-J12</f>
        <v>45191</v>
      </c>
    </row>
    <row r="13" spans="1:11">
      <c r="A13" s="6" t="s">
        <v>7</v>
      </c>
      <c r="B13" s="6">
        <v>2</v>
      </c>
      <c r="C13" s="6"/>
      <c r="D13" s="6"/>
      <c r="E13" s="2">
        <f t="shared" ref="E13:K13" si="0">SUM(E11:E12)</f>
        <v>82000</v>
      </c>
      <c r="F13" s="2">
        <f t="shared" si="0"/>
        <v>2353.4</v>
      </c>
      <c r="G13" s="2">
        <f t="shared" si="0"/>
        <v>1854</v>
      </c>
      <c r="H13" s="2">
        <f t="shared" si="0"/>
        <v>2492.8000000000002</v>
      </c>
      <c r="I13" s="2">
        <f t="shared" si="0"/>
        <v>0</v>
      </c>
      <c r="J13" s="2">
        <f t="shared" si="0"/>
        <v>6700.2</v>
      </c>
      <c r="K13" s="2">
        <f t="shared" si="0"/>
        <v>75299.8</v>
      </c>
    </row>
    <row r="14" spans="1:11">
      <c r="B14"/>
      <c r="C14"/>
      <c r="D14"/>
    </row>
    <row r="15" spans="1:11">
      <c r="B15"/>
      <c r="C15"/>
      <c r="D15"/>
    </row>
    <row r="16" spans="1:11">
      <c r="A16" s="17" t="s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>
      <c r="A17" t="s">
        <v>12</v>
      </c>
      <c r="B17" s="16" t="s">
        <v>8</v>
      </c>
      <c r="C17" s="9">
        <v>43101</v>
      </c>
      <c r="D17" s="9">
        <v>43465</v>
      </c>
      <c r="E17" s="1">
        <v>20000</v>
      </c>
      <c r="F17" s="1">
        <v>574</v>
      </c>
      <c r="G17" s="1">
        <v>0</v>
      </c>
      <c r="H17" s="1">
        <v>608</v>
      </c>
      <c r="I17" s="1">
        <v>0</v>
      </c>
      <c r="J17" s="1">
        <f>F17+G17+H17+I17</f>
        <v>1182</v>
      </c>
      <c r="K17" s="1">
        <f>E17-J17</f>
        <v>18818</v>
      </c>
    </row>
    <row r="18" spans="1:11">
      <c r="A18" s="6" t="s">
        <v>7</v>
      </c>
      <c r="B18" s="6">
        <v>1</v>
      </c>
      <c r="C18" s="6"/>
      <c r="D18" s="6"/>
      <c r="E18" s="2">
        <f t="shared" ref="E18:K18" si="1">SUM(E17:E17)</f>
        <v>20000</v>
      </c>
      <c r="F18" s="2">
        <f t="shared" si="1"/>
        <v>574</v>
      </c>
      <c r="G18" s="2">
        <f t="shared" si="1"/>
        <v>0</v>
      </c>
      <c r="H18" s="2">
        <f t="shared" si="1"/>
        <v>608</v>
      </c>
      <c r="I18" s="2">
        <f t="shared" si="1"/>
        <v>0</v>
      </c>
      <c r="J18" s="2">
        <f t="shared" si="1"/>
        <v>1182</v>
      </c>
      <c r="K18" s="2">
        <f t="shared" si="1"/>
        <v>18818</v>
      </c>
    </row>
    <row r="19" spans="1:11">
      <c r="B19"/>
      <c r="C19"/>
      <c r="D19"/>
    </row>
    <row r="20" spans="1:11">
      <c r="A20" s="17" t="s">
        <v>13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>
      <c r="A21" t="s">
        <v>14</v>
      </c>
      <c r="B21" s="16" t="s">
        <v>9</v>
      </c>
      <c r="C21" s="9">
        <v>43101</v>
      </c>
      <c r="D21" s="9">
        <v>43465</v>
      </c>
      <c r="E21" s="1">
        <v>25500</v>
      </c>
      <c r="F21" s="1">
        <v>731.85</v>
      </c>
      <c r="G21" s="1">
        <v>0</v>
      </c>
      <c r="H21" s="1">
        <v>775.2</v>
      </c>
      <c r="I21" s="1">
        <v>0</v>
      </c>
      <c r="J21" s="1">
        <f>F21+G21+H21+I21</f>
        <v>1507.0500000000002</v>
      </c>
      <c r="K21" s="1">
        <f>E21-J21</f>
        <v>23992.95</v>
      </c>
    </row>
    <row r="22" spans="1:11">
      <c r="A22" s="6" t="s">
        <v>7</v>
      </c>
      <c r="B22" s="6">
        <v>1</v>
      </c>
      <c r="C22" s="6"/>
      <c r="D22" s="6"/>
      <c r="E22" s="2">
        <f t="shared" ref="E22:K22" si="2">SUM(E21:E21)</f>
        <v>25500</v>
      </c>
      <c r="F22" s="2">
        <f t="shared" si="2"/>
        <v>731.85</v>
      </c>
      <c r="G22" s="2">
        <f t="shared" si="2"/>
        <v>0</v>
      </c>
      <c r="H22" s="2">
        <f t="shared" si="2"/>
        <v>775.2</v>
      </c>
      <c r="I22" s="2">
        <f t="shared" si="2"/>
        <v>0</v>
      </c>
      <c r="J22" s="2">
        <f t="shared" si="2"/>
        <v>1507.0500000000002</v>
      </c>
      <c r="K22" s="2">
        <f t="shared" si="2"/>
        <v>23992.95</v>
      </c>
    </row>
    <row r="23" spans="1:11">
      <c r="B23"/>
      <c r="C23"/>
      <c r="D23"/>
    </row>
    <row r="24" spans="1:11">
      <c r="A24" s="17" t="s">
        <v>29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>
      <c r="A25" t="s">
        <v>30</v>
      </c>
      <c r="B25" s="16" t="s">
        <v>28</v>
      </c>
      <c r="C25" s="9">
        <v>43221</v>
      </c>
      <c r="D25" s="9">
        <v>43404</v>
      </c>
      <c r="E25" s="1">
        <v>37000</v>
      </c>
      <c r="F25" s="1">
        <v>1061.9000000000001</v>
      </c>
      <c r="G25" s="1">
        <v>19.25</v>
      </c>
      <c r="H25" s="1">
        <v>1124.8</v>
      </c>
      <c r="I25" s="1">
        <v>0</v>
      </c>
      <c r="J25" s="1">
        <v>2205.9499999999998</v>
      </c>
      <c r="K25" s="1">
        <v>34794.050000000003</v>
      </c>
    </row>
    <row r="26" spans="1:11">
      <c r="A26" t="s">
        <v>31</v>
      </c>
      <c r="B26" s="16" t="s">
        <v>28</v>
      </c>
      <c r="C26" s="9">
        <v>43221</v>
      </c>
      <c r="D26" s="9">
        <v>43404</v>
      </c>
      <c r="E26" s="1">
        <v>37000</v>
      </c>
      <c r="F26" s="1">
        <v>1061.9000000000001</v>
      </c>
      <c r="G26" s="1">
        <v>19.25</v>
      </c>
      <c r="H26" s="1">
        <v>1124.8</v>
      </c>
      <c r="I26" s="1">
        <v>0</v>
      </c>
      <c r="J26" s="1">
        <v>2205.9499999999998</v>
      </c>
      <c r="K26" s="1">
        <v>34794.050000000003</v>
      </c>
    </row>
    <row r="27" spans="1:11">
      <c r="A27" s="6" t="s">
        <v>7</v>
      </c>
      <c r="B27" s="6">
        <v>2</v>
      </c>
      <c r="C27" s="6"/>
      <c r="D27" s="6"/>
      <c r="E27" s="2">
        <f t="shared" ref="E27:K27" si="3">SUM(E25:E26)</f>
        <v>74000</v>
      </c>
      <c r="F27" s="2">
        <f t="shared" si="3"/>
        <v>2123.8000000000002</v>
      </c>
      <c r="G27" s="2">
        <f t="shared" si="3"/>
        <v>38.5</v>
      </c>
      <c r="H27" s="2">
        <f t="shared" si="3"/>
        <v>2249.6</v>
      </c>
      <c r="I27" s="2">
        <f t="shared" si="3"/>
        <v>0</v>
      </c>
      <c r="J27" s="2">
        <f t="shared" si="3"/>
        <v>4411.8999999999996</v>
      </c>
      <c r="K27" s="2">
        <f t="shared" si="3"/>
        <v>69588.100000000006</v>
      </c>
    </row>
    <row r="28" spans="1:11">
      <c r="B28"/>
      <c r="C28"/>
      <c r="D28"/>
    </row>
    <row r="29" spans="1:11">
      <c r="A29" s="17" t="s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>
      <c r="A30" t="s">
        <v>32</v>
      </c>
      <c r="B30" s="15" t="s">
        <v>21</v>
      </c>
      <c r="C30" s="9">
        <v>43191</v>
      </c>
      <c r="D30" s="9">
        <v>43373</v>
      </c>
      <c r="E30" s="1">
        <v>40000</v>
      </c>
      <c r="F30" s="1">
        <v>1148</v>
      </c>
      <c r="G30" s="1">
        <v>442.65</v>
      </c>
      <c r="H30" s="1">
        <v>1216</v>
      </c>
      <c r="I30" s="1">
        <v>0</v>
      </c>
      <c r="J30" s="1">
        <v>2806.65</v>
      </c>
      <c r="K30" s="1">
        <v>37193.35</v>
      </c>
    </row>
    <row r="31" spans="1:11">
      <c r="A31" s="6" t="s">
        <v>7</v>
      </c>
      <c r="B31" s="6">
        <v>1</v>
      </c>
      <c r="C31" s="6"/>
      <c r="D31" s="6"/>
      <c r="E31" s="2">
        <f t="shared" ref="E31:K31" si="4">SUM(E30)</f>
        <v>40000</v>
      </c>
      <c r="F31" s="2">
        <f t="shared" si="4"/>
        <v>1148</v>
      </c>
      <c r="G31" s="2">
        <f t="shared" si="4"/>
        <v>442.65</v>
      </c>
      <c r="H31" s="2">
        <f t="shared" si="4"/>
        <v>1216</v>
      </c>
      <c r="I31" s="2">
        <f t="shared" si="4"/>
        <v>0</v>
      </c>
      <c r="J31" s="2">
        <f t="shared" si="4"/>
        <v>2806.65</v>
      </c>
      <c r="K31" s="2">
        <f t="shared" si="4"/>
        <v>37193.35</v>
      </c>
    </row>
    <row r="32" spans="1:11">
      <c r="B32"/>
      <c r="C32"/>
      <c r="D32"/>
    </row>
    <row r="33" spans="1:11">
      <c r="A33" s="17" t="s">
        <v>33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>
      <c r="A34" t="s">
        <v>34</v>
      </c>
      <c r="B34" s="16" t="s">
        <v>35</v>
      </c>
      <c r="C34" s="9">
        <v>46905</v>
      </c>
      <c r="D34" s="9">
        <v>43434</v>
      </c>
      <c r="E34" s="1">
        <v>100000</v>
      </c>
      <c r="F34" s="1">
        <v>2870</v>
      </c>
      <c r="G34" s="1">
        <v>12105.37</v>
      </c>
      <c r="H34" s="1">
        <v>3040</v>
      </c>
      <c r="I34" s="1">
        <v>0</v>
      </c>
      <c r="J34" s="1">
        <v>18015.37</v>
      </c>
      <c r="K34" s="1">
        <f>+E34-J34</f>
        <v>81984.63</v>
      </c>
    </row>
    <row r="35" spans="1:11">
      <c r="A35" s="6" t="s">
        <v>7</v>
      </c>
      <c r="B35" s="6">
        <v>1</v>
      </c>
      <c r="C35" s="6"/>
      <c r="D35" s="6"/>
      <c r="E35" s="2">
        <f t="shared" ref="E35:K35" si="5">SUM(E34)</f>
        <v>100000</v>
      </c>
      <c r="F35" s="2">
        <f t="shared" si="5"/>
        <v>2870</v>
      </c>
      <c r="G35" s="2">
        <f t="shared" si="5"/>
        <v>12105.37</v>
      </c>
      <c r="H35" s="2">
        <f t="shared" si="5"/>
        <v>3040</v>
      </c>
      <c r="I35" s="2">
        <f t="shared" si="5"/>
        <v>0</v>
      </c>
      <c r="J35" s="2">
        <f t="shared" si="5"/>
        <v>18015.37</v>
      </c>
      <c r="K35" s="2">
        <f t="shared" si="5"/>
        <v>81984.63</v>
      </c>
    </row>
    <row r="36" spans="1:11">
      <c r="B36"/>
      <c r="C36"/>
      <c r="D36"/>
    </row>
    <row r="37" spans="1:11" s="4" customFormat="1" ht="24.95" customHeight="1">
      <c r="A37" s="5" t="s">
        <v>19</v>
      </c>
      <c r="B37" s="7">
        <f>+B35+B31+B27+B22+B18+B13</f>
        <v>8</v>
      </c>
      <c r="C37" s="7"/>
      <c r="D37" s="7"/>
      <c r="E37" s="8">
        <f>+E35+E31+E27+E22+E18+E13</f>
        <v>341500</v>
      </c>
      <c r="F37" s="8">
        <f t="shared" ref="F37:K37" si="6">+F35+F31+F27+F22+F18+F13</f>
        <v>9801.0500000000011</v>
      </c>
      <c r="G37" s="8">
        <f t="shared" si="6"/>
        <v>14440.52</v>
      </c>
      <c r="H37" s="8">
        <f t="shared" si="6"/>
        <v>10381.6</v>
      </c>
      <c r="I37" s="10">
        <v>0</v>
      </c>
      <c r="J37" s="8">
        <f t="shared" si="6"/>
        <v>34623.17</v>
      </c>
      <c r="K37" s="8">
        <f t="shared" si="6"/>
        <v>306876.83</v>
      </c>
    </row>
  </sheetData>
  <mergeCells count="23">
    <mergeCell ref="A16:K16"/>
    <mergeCell ref="A10:K10"/>
    <mergeCell ref="G7:G8"/>
    <mergeCell ref="H7:H8"/>
    <mergeCell ref="I7:I8"/>
    <mergeCell ref="J7:J8"/>
    <mergeCell ref="K7:K8"/>
    <mergeCell ref="A33:K33"/>
    <mergeCell ref="A1:K1"/>
    <mergeCell ref="A2:K2"/>
    <mergeCell ref="A3:K3"/>
    <mergeCell ref="A4:K4"/>
    <mergeCell ref="A5:K5"/>
    <mergeCell ref="A24:K24"/>
    <mergeCell ref="A20:K20"/>
    <mergeCell ref="A29:K29"/>
    <mergeCell ref="C7:C8"/>
    <mergeCell ref="D7:D8"/>
    <mergeCell ref="A6:K6"/>
    <mergeCell ref="A7:A8"/>
    <mergeCell ref="B7:B8"/>
    <mergeCell ref="E7:E8"/>
    <mergeCell ref="F7:F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2018-10-11T19:12:14Z</dcterms:modified>
</cp:coreProperties>
</file>