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NOMINAS SASP 2023\PORTAL DE TRANSPARENCIA 2023\ENERO 2023\"/>
    </mc:Choice>
  </mc:AlternateContent>
  <xr:revisionPtr revIDLastSave="0" documentId="13_ncr:1_{A7F4D446-E679-4806-9E93-C5F4E215BAFD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Document'!$A$9:$M$337</definedName>
    <definedName name="_xlnm.Print_Area" localSheetId="0">'New Text Document'!$A$1:$M$286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Document'!$A$9:$M$337</definedName>
    <definedName name="Z_204BDDCD_F0EA_4D68_8827_ED13C8623E2D_.wvu.PrintArea" localSheetId="0" hidden="1">'New Text Document'!$A$1:$M$286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5" i="1" l="1"/>
  <c r="K21" i="1"/>
  <c r="K26" i="1"/>
  <c r="K30" i="1"/>
  <c r="K34" i="1"/>
  <c r="K38" i="1"/>
  <c r="K44" i="1"/>
  <c r="K48" i="1"/>
  <c r="K52" i="1"/>
  <c r="K56" i="1"/>
  <c r="K60" i="1"/>
  <c r="K65" i="1"/>
  <c r="K69" i="1"/>
  <c r="K73" i="1"/>
  <c r="K78" i="1"/>
  <c r="K82" i="1"/>
  <c r="K87" i="1"/>
  <c r="K91" i="1"/>
  <c r="K98" i="1"/>
  <c r="K106" i="1"/>
  <c r="K114" i="1"/>
  <c r="K130" i="1"/>
  <c r="K102" i="1"/>
  <c r="K110" i="1"/>
  <c r="K119" i="1"/>
  <c r="K126" i="1"/>
  <c r="K134" i="1"/>
  <c r="K140" i="1"/>
  <c r="K148" i="1"/>
  <c r="K167" i="1"/>
  <c r="K171" i="1"/>
  <c r="K176" i="1"/>
  <c r="K182" i="1"/>
  <c r="K189" i="1"/>
  <c r="K201" i="1"/>
  <c r="K206" i="1"/>
  <c r="K212" i="1"/>
  <c r="K217" i="1"/>
  <c r="K225" i="1"/>
  <c r="K231" i="1"/>
  <c r="K243" i="1"/>
  <c r="K248" i="1"/>
  <c r="K253" i="1"/>
  <c r="K258" i="1"/>
  <c r="K265" i="1"/>
  <c r="K11" i="1"/>
  <c r="K155" i="1"/>
  <c r="I201" i="1"/>
  <c r="I206" i="1"/>
  <c r="M44" i="1"/>
  <c r="L44" i="1"/>
  <c r="J44" i="1"/>
  <c r="I44" i="1"/>
  <c r="H44" i="1"/>
  <c r="G44" i="1"/>
  <c r="M163" i="1"/>
  <c r="L163" i="1"/>
  <c r="J163" i="1"/>
  <c r="I163" i="1"/>
  <c r="H163" i="1"/>
  <c r="G163" i="1"/>
  <c r="B268" i="1"/>
  <c r="L212" i="1"/>
  <c r="J212" i="1"/>
  <c r="I212" i="1"/>
  <c r="H212" i="1"/>
  <c r="G212" i="1"/>
  <c r="M126" i="1"/>
  <c r="L126" i="1"/>
  <c r="J126" i="1"/>
  <c r="I126" i="1"/>
  <c r="H126" i="1"/>
  <c r="G126" i="1"/>
  <c r="J98" i="1"/>
  <c r="H98" i="1"/>
  <c r="G243" i="1"/>
  <c r="I243" i="1"/>
  <c r="J243" i="1"/>
  <c r="L243" i="1"/>
  <c r="M243" i="1"/>
  <c r="H243" i="1"/>
  <c r="M189" i="1"/>
  <c r="L189" i="1"/>
  <c r="J189" i="1"/>
  <c r="I189" i="1"/>
  <c r="H189" i="1"/>
  <c r="G189" i="1"/>
  <c r="G265" i="1"/>
  <c r="M265" i="1"/>
  <c r="L265" i="1"/>
  <c r="J265" i="1"/>
  <c r="I265" i="1"/>
  <c r="H265" i="1"/>
  <c r="M258" i="1"/>
  <c r="L258" i="1"/>
  <c r="J258" i="1"/>
  <c r="I258" i="1"/>
  <c r="H258" i="1"/>
  <c r="G258" i="1"/>
  <c r="G73" i="1"/>
  <c r="L73" i="1"/>
  <c r="J73" i="1"/>
  <c r="I73" i="1"/>
  <c r="H73" i="1"/>
  <c r="M73" i="1" l="1"/>
  <c r="M119" i="1"/>
  <c r="L119" i="1"/>
  <c r="J119" i="1"/>
  <c r="I119" i="1"/>
  <c r="H119" i="1"/>
  <c r="G119" i="1"/>
  <c r="G114" i="1"/>
  <c r="M114" i="1"/>
  <c r="J114" i="1"/>
  <c r="I114" i="1"/>
  <c r="H114" i="1"/>
  <c r="G69" i="1"/>
  <c r="M69" i="1"/>
  <c r="L69" i="1"/>
  <c r="J69" i="1"/>
  <c r="I69" i="1"/>
  <c r="H69" i="1"/>
  <c r="G65" i="1"/>
  <c r="M65" i="1"/>
  <c r="L65" i="1"/>
  <c r="J65" i="1"/>
  <c r="I65" i="1"/>
  <c r="H65" i="1"/>
  <c r="G60" i="1"/>
  <c r="M60" i="1"/>
  <c r="L60" i="1"/>
  <c r="J60" i="1"/>
  <c r="I60" i="1"/>
  <c r="H60" i="1"/>
  <c r="K163" i="1" l="1"/>
  <c r="K268" i="1" s="1"/>
  <c r="I231" i="1" l="1"/>
  <c r="I182" i="1"/>
  <c r="I217" i="1"/>
  <c r="I225" i="1"/>
  <c r="I248" i="1"/>
  <c r="I253" i="1"/>
  <c r="I11" i="1"/>
  <c r="I15" i="1"/>
  <c r="I21" i="1"/>
  <c r="I26" i="1"/>
  <c r="I30" i="1"/>
  <c r="I34" i="1"/>
  <c r="I38" i="1"/>
  <c r="I56" i="1"/>
  <c r="I78" i="1"/>
  <c r="I82" i="1"/>
  <c r="I87" i="1"/>
  <c r="I91" i="1"/>
  <c r="I102" i="1"/>
  <c r="I110" i="1"/>
  <c r="I130" i="1"/>
  <c r="I98" i="1"/>
  <c r="I106" i="1"/>
  <c r="I134" i="1"/>
  <c r="I140" i="1"/>
  <c r="I148" i="1"/>
  <c r="I155" i="1"/>
  <c r="I171" i="1"/>
  <c r="I176" i="1"/>
  <c r="M26" i="1"/>
  <c r="M21" i="1"/>
  <c r="L21" i="1"/>
  <c r="J21" i="1"/>
  <c r="H21" i="1"/>
  <c r="M248" i="1"/>
  <c r="L248" i="1"/>
  <c r="J248" i="1"/>
  <c r="H248" i="1"/>
  <c r="G248" i="1"/>
  <c r="G201" i="1"/>
  <c r="L201" i="1"/>
  <c r="M196" i="1"/>
  <c r="M195" i="1"/>
  <c r="M194" i="1"/>
  <c r="M155" i="1"/>
  <c r="L155" i="1"/>
  <c r="J155" i="1"/>
  <c r="H155" i="1"/>
  <c r="G155" i="1"/>
  <c r="M30" i="1"/>
  <c r="L30" i="1"/>
  <c r="J30" i="1"/>
  <c r="H30" i="1"/>
  <c r="G30" i="1"/>
  <c r="G21" i="1" l="1"/>
  <c r="M38" i="1" l="1"/>
  <c r="M225" i="1" l="1"/>
  <c r="L225" i="1"/>
  <c r="J225" i="1"/>
  <c r="H225" i="1"/>
  <c r="G225" i="1"/>
  <c r="M34" i="1" l="1"/>
  <c r="L34" i="1"/>
  <c r="J34" i="1"/>
  <c r="H34" i="1"/>
  <c r="G34" i="1"/>
  <c r="M52" i="1" l="1"/>
  <c r="L52" i="1"/>
  <c r="I52" i="1"/>
  <c r="G52" i="1"/>
  <c r="M78" i="1" l="1"/>
  <c r="L78" i="1"/>
  <c r="J78" i="1"/>
  <c r="H78" i="1"/>
  <c r="G78" i="1"/>
  <c r="M134" i="1" l="1"/>
  <c r="L134" i="1"/>
  <c r="J134" i="1"/>
  <c r="H134" i="1"/>
  <c r="G134" i="1"/>
  <c r="M106" i="1"/>
  <c r="L106" i="1"/>
  <c r="J106" i="1"/>
  <c r="H106" i="1"/>
  <c r="G106" i="1"/>
  <c r="M206" i="1" l="1"/>
  <c r="L206" i="1"/>
  <c r="J206" i="1"/>
  <c r="H206" i="1" l="1"/>
  <c r="G206" i="1"/>
  <c r="M231" i="1"/>
  <c r="L231" i="1"/>
  <c r="J231" i="1"/>
  <c r="H231" i="1"/>
  <c r="G231" i="1"/>
  <c r="M140" i="1" l="1"/>
  <c r="L148" i="1"/>
  <c r="G87" i="1" l="1"/>
  <c r="L176" i="1"/>
  <c r="M176" i="1"/>
  <c r="J176" i="1"/>
  <c r="H176" i="1"/>
  <c r="G176" i="1"/>
  <c r="M148" i="1"/>
  <c r="J148" i="1"/>
  <c r="H148" i="1"/>
  <c r="G148" i="1"/>
  <c r="G253" i="1" l="1"/>
  <c r="G217" i="1"/>
  <c r="G167" i="1"/>
  <c r="G130" i="1"/>
  <c r="G110" i="1"/>
  <c r="G102" i="1"/>
  <c r="G98" i="1"/>
  <c r="G38" i="1"/>
  <c r="G26" i="1"/>
  <c r="G15" i="1"/>
  <c r="G11" i="1"/>
  <c r="G171" i="1" l="1"/>
  <c r="G140" i="1"/>
  <c r="M200" i="1"/>
  <c r="J182" i="1"/>
  <c r="L182" i="1"/>
  <c r="M182" i="1"/>
  <c r="H182" i="1"/>
  <c r="G182" i="1"/>
  <c r="M98" i="1" l="1"/>
  <c r="L98" i="1"/>
  <c r="H253" i="1" l="1"/>
  <c r="J253" i="1"/>
  <c r="L253" i="1"/>
  <c r="H217" i="1"/>
  <c r="J217" i="1"/>
  <c r="L217" i="1"/>
  <c r="M217" i="1"/>
  <c r="I167" i="1"/>
  <c r="L167" i="1"/>
  <c r="M167" i="1"/>
  <c r="H110" i="1"/>
  <c r="J110" i="1"/>
  <c r="L110" i="1"/>
  <c r="M110" i="1"/>
  <c r="L140" i="1" l="1"/>
  <c r="J140" i="1"/>
  <c r="M56" i="1" l="1"/>
  <c r="M15" i="1"/>
  <c r="L15" i="1"/>
  <c r="J15" i="1"/>
  <c r="H15" i="1"/>
  <c r="L38" i="1"/>
  <c r="J38" i="1"/>
  <c r="H38" i="1"/>
  <c r="M199" i="1" l="1"/>
  <c r="M91" i="1"/>
  <c r="L91" i="1"/>
  <c r="J91" i="1"/>
  <c r="G91" i="1"/>
  <c r="H26" i="1"/>
  <c r="J26" i="1"/>
  <c r="L26" i="1"/>
  <c r="M171" i="1" l="1"/>
  <c r="M82" i="1"/>
  <c r="M48" i="1"/>
  <c r="M130" i="1" l="1"/>
  <c r="M102" i="1"/>
  <c r="L102" i="1"/>
  <c r="J102" i="1"/>
  <c r="H102" i="1"/>
  <c r="M253" i="1"/>
  <c r="L171" i="1" l="1"/>
  <c r="J171" i="1"/>
  <c r="H171" i="1"/>
  <c r="L82" i="1"/>
  <c r="J82" i="1"/>
  <c r="H82" i="1"/>
  <c r="G82" i="1"/>
  <c r="G268" i="1" l="1"/>
  <c r="I48" i="1"/>
  <c r="I268" i="1" s="1"/>
  <c r="G56" i="1"/>
  <c r="G48" i="1"/>
  <c r="J201" i="1" l="1"/>
  <c r="H201" i="1"/>
  <c r="M197" i="1"/>
  <c r="H52" i="1"/>
  <c r="J52" i="1"/>
  <c r="H11" i="1"/>
  <c r="M193" i="1" l="1"/>
  <c r="M201" i="1" s="1"/>
  <c r="J87" i="1" l="1"/>
  <c r="H87" i="1"/>
  <c r="J48" i="1"/>
  <c r="J166" i="1"/>
  <c r="J167" i="1" s="1"/>
  <c r="H166" i="1"/>
  <c r="H167" i="1" s="1"/>
  <c r="H48" i="1" l="1"/>
  <c r="H140" i="1"/>
  <c r="H91" i="1"/>
  <c r="L11" i="1"/>
  <c r="J11" i="1"/>
  <c r="L87" i="1"/>
  <c r="L48" i="1"/>
  <c r="M11" i="1" l="1"/>
  <c r="M87" i="1"/>
  <c r="M268" i="1" l="1"/>
  <c r="J56" i="1"/>
  <c r="J268" i="1" s="1"/>
  <c r="H56" i="1"/>
  <c r="H268" i="1" s="1"/>
  <c r="L56" i="1" l="1"/>
  <c r="L26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<sst xmlns="http://schemas.openxmlformats.org/spreadsheetml/2006/main" count="695" uniqueCount="236">
  <si>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</si>
  <si>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</si>
  <si>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</si>
  <si>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</si>
  <si>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</si>
  <si>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</si>
  <si>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</si>
  <si>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</si>
  <si>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</si>
  <si>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</si>
  <si>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</si>
  <si>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</si>
  <si>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</si>
  <si>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</si>
  <si>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</si>
  <si>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</si>
  <si>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</si>
  <si>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</si>
  <si>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</si>
  <si>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</si>
  <si>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</si>
  <si>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</si>
  <si>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</si>
  <si>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</si>
  <si>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</si>
  <si>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</si>
  <si>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</si>
  <si>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</si>
  <si>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</si>
  <si>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</si>
  <si>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</si>
  <si>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</si>
  <si>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</si>
  <si>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</si>
  <si>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</si>
  <si>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</si>
  <si>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</si>
  <si>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</si>
  <si>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</si>
  <si>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</si>
  <si>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</si>
  <si>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</si>
  <si>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</si>
  <si>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</si>
  <si>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</si>
  <si>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</si>
  <si>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</si>
  <si>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</si>
  <si>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</si>
  <si>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</si>
  <si>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</si>
  <si>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</si>
  <si>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</si>
  <si>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</si>
  <si>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</si>
  <si>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</si>
  <si>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</si>
  <si>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</si>
  <si>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</si>
  <si>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</si>
  <si>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</si>
  <si>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</si>
  <si>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</si>
  <si>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</si>
  <si>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</si>
  <si>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</si>
  <si>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</si>
  <si>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</si>
  <si>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</si>
  <si>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</si>
  <si>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</si>
  <si>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</si>
  <si>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</si>
  <si>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</si>
  <si>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</si>
  <si>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</si>
  <si>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</si>
  <si>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</si>
  <si>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</si>
  <si>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</si>
  <si>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</si>
  <si>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</si>
  <si>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</si>
  <si>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</si>
  <si>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</si>
  <si>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</si>
  <si>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</si>
  <si>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</si>
  <si>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</si>
  <si>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</si>
  <si>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</si>
  <si>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</si>
  <si>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</si>
  <si>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</si>
  <si>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</si>
  <si>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</si>
  <si>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</si>
  <si>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</si>
  <si>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</si>
  <si>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</si>
  <si>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</si>
  <si>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</si>
  <si>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</si>
  <si>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</si>
  <si>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</si>
  <si>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</si>
  <si>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</si>
  <si>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</si>
  <si>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</si>
  <si>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</si>
  <si>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</si>
  <si>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</si>
  <si>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</si>
  <si>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</si>
  <si>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</si>
  <si>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</si>
  <si>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</si>
  <si>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</si>
  <si>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</si>
  <si>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</si>
  <si>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</si>
  <si>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</si>
  <si>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</si>
  <si>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</si>
  <si>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</si>
  <si>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</si>
  <si>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 xml:space="preserve">PERLA PALOMA CASTILLO PUJOLS 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</si>
  <si>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</si>
  <si>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</si>
  <si>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</si>
  <si>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</si>
  <si>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</si>
  <si>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</si>
  <si>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</si>
  <si>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</si>
  <si>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</si>
  <si>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</si>
  <si>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</si>
  <si>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</si>
  <si>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</si>
  <si>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</si>
  <si>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</si>
  <si>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</si>
  <si>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</si>
  <si>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</si>
  <si>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</si>
  <si>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</si>
  <si>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</si>
  <si>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</si>
  <si>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</si>
  <si>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</si>
  <si>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</si>
  <si>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</si>
  <si>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</si>
  <si>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</si>
  <si>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</si>
  <si>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</si>
  <si>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</si>
  <si>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</si>
  <si>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</si>
  <si>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</si>
  <si>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</si>
  <si>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</si>
  <si>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</si>
  <si>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</si>
  <si>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</si>
  <si>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</si>
  <si>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</si>
  <si>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</si>
  <si>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</si>
  <si>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</si>
  <si>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</si>
  <si>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</si>
  <si>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</si>
  <si>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</si>
  <si>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</si>
  <si>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</si>
  <si>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</si>
  <si>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</si>
  <si>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</si>
  <si>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</si>
  <si>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</si>
  <si>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</si>
  <si>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</si>
  <si>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</si>
  <si>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</si>
  <si>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LEIDY DARIHANA ZABALA DE LOS SANTOS</t>
  </si>
  <si>
    <t>COORDINADORA ADMINISTRATIVA</t>
  </si>
  <si>
    <t xml:space="preserve">KATTY MATILDE REYES PEREZ </t>
  </si>
  <si>
    <t>COORDINADOR ADMINISTRATIVO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</si>
  <si>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</si>
  <si>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</si>
  <si>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</si>
  <si>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</si>
  <si>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</si>
  <si>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</si>
  <si>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DEPARTAMENTO DE METODOLOGIA- 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</si>
  <si>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</si>
  <si>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</si>
  <si>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</si>
  <si>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</si>
  <si>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</si>
  <si>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</si>
  <si>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 xml:space="preserve">DIVISION DE ACCESO A LA INFORMACION PUBLICA -ONE </t>
  </si>
  <si>
    <t>DIVISION DE RELACIONES INTERNACIONALES -ONE</t>
  </si>
  <si>
    <t>Nómina de Empleados  Temporales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</si>
  <si>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</si>
  <si>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</si>
  <si>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</si>
  <si>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</si>
  <si>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</si>
  <si>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</si>
  <si>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</si>
  <si>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</si>
  <si>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</si>
  <si>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 xml:space="preserve">               ANALISTA DE RECLUTAMIENTO Y SELECCIÓN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</si>
  <si>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</si>
  <si>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</si>
  <si>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</si>
  <si>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</si>
  <si>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</si>
  <si>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</si>
  <si>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</si>
  <si>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DEPARTAMENTO DE COMUNICACIONES-ONE</t>
  </si>
  <si>
    <t>JORGE LUIS ESPINOSA YSABEL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</si>
  <si>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</si>
  <si>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</si>
  <si>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</si>
  <si>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</si>
  <si>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</si>
  <si>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>Mes de Enero 2023</t>
  </si>
  <si>
    <t xml:space="preserve">ANALISTA DE REGISTRO Y CONTROL  </t>
  </si>
  <si>
    <t>NICODEL SANTANA GALVA</t>
  </si>
  <si>
    <t>TECNICO SECTORIAL</t>
  </si>
  <si>
    <t>ANALISTA DE ESTADISTICAS ESTRUCTURALES</t>
  </si>
  <si>
    <t>ANALISTA DE ESTADISTICA SECTORIAL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</si>
</sst>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9">
    <xf numFmtId="0" fontId="0" fillId="0" borderId="0" xfId="0"/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4" fontId="16" fillId="0" borderId="0" xfId="0" applyNumberFormat="1" applyFont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4" fontId="0" fillId="38" borderId="0" xfId="0" applyNumberFormat="1" applyFill="1" applyAlignment="1">
      <alignment horizontal="center" vertical="center"/>
    </xf>
    <xf numFmtId="14" fontId="0" fillId="38" borderId="0" xfId="0" applyNumberFormat="1" applyFill="1" applyAlignment="1">
      <alignment horizontal="center"/>
    </xf>
    <xf numFmtId="0" fontId="22" fillId="33" borderId="0" xfId="0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36" borderId="19" xfId="0" applyFill="1" applyBorder="1"/>
    <xf numFmtId="0" fontId="0" fillId="36" borderId="20" xfId="0" applyFill="1" applyBorder="1"/>
    <xf numFmtId="0" fontId="0" fillId="38" borderId="0" xfId="0" applyFill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16" fillId="33" borderId="0" xfId="0" applyFont="1" applyFill="1"/>
    <xf numFmtId="4" fontId="0" fillId="0" borderId="0" xfId="0" applyNumberFormat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" fontId="19" fillId="0" borderId="0" xfId="0" applyNumberFormat="1" applyFo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14" fontId="0" fillId="0" borderId="0" xfId="1" applyNumberFormat="1" applyFont="1" applyBorder="1" applyAlignment="1">
      <alignment horizontal="center" vertical="center" wrapText="1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16" fillId="37" borderId="0" xfId="0" applyFont="1" applyFill="1"/>
    <xf numFmtId="4" fontId="0" fillId="37" borderId="0" xfId="0" applyNumberFormat="1" applyFill="1" applyAlignment="1">
      <alignment horizontal="center" vertical="center"/>
    </xf>
    <xf numFmtId="14" fontId="0" fillId="37" borderId="0" xfId="0" applyNumberFormat="1" applyFill="1" applyAlignment="1">
      <alignment horizontal="center" vertical="center"/>
    </xf>
    <xf numFmtId="4" fontId="0" fillId="33" borderId="0" xfId="0" applyNumberFormat="1" applyFill="1" applyAlignment="1">
      <alignment horizontal="center" vertical="center"/>
    </xf>
    <xf numFmtId="14" fontId="0" fillId="33" borderId="0" xfId="0" applyNumberFormat="1" applyFill="1" applyAlignment="1">
      <alignment horizontal="center" vertical="center"/>
    </xf>
    <xf numFmtId="0" fontId="0" fillId="33" borderId="0" xfId="0" applyFill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/>
    <xf numFmtId="0" fontId="0" fillId="37" borderId="0" xfId="0" applyFill="1" applyAlignment="1">
      <alignment horizontal="center"/>
    </xf>
    <xf numFmtId="14" fontId="0" fillId="37" borderId="0" xfId="0" applyNumberForma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4" fillId="38" borderId="0" xfId="0" applyFont="1" applyFill="1"/>
    <xf numFmtId="0" fontId="16" fillId="37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14" fontId="16" fillId="37" borderId="0" xfId="0" applyNumberFormat="1" applyFon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0" fillId="38" borderId="0" xfId="0" applyFill="1" applyAlignment="1">
      <alignment vertical="center"/>
    </xf>
    <xf numFmtId="14" fontId="0" fillId="38" borderId="0" xfId="0" applyNumberFormat="1" applyFill="1" applyAlignment="1">
      <alignment horizontal="center" vertical="top"/>
    </xf>
    <xf numFmtId="0" fontId="0" fillId="38" borderId="0" xfId="0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16" fillId="0" borderId="0" xfId="0" applyNumberFormat="1" applyFont="1" applyAlignment="1">
      <alignment vertical="top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4" fontId="16" fillId="0" borderId="0" xfId="0" applyNumberFormat="1" applyFont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0" fontId="16" fillId="39" borderId="0" xfId="0" applyFont="1" applyFill="1"/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0" fontId="23" fillId="0" borderId="0" xfId="0" applyFont="1" applyAlignment="1">
      <alignment horizontal="center"/>
    </xf>
    <xf numFmtId="14" fontId="16" fillId="38" borderId="0" xfId="0" applyNumberFormat="1" applyFont="1" applyFill="1" applyAlignment="1">
      <alignment horizontal="center" vertical="center"/>
    </xf>
    <xf numFmtId="14" fontId="16" fillId="38" borderId="0" xfId="0" applyNumberFormat="1" applyFont="1" applyFill="1" applyAlignment="1">
      <alignment horizontal="center" vertical="top"/>
    </xf>
    <xf numFmtId="0" fontId="16" fillId="38" borderId="0" xfId="0" applyFont="1" applyFill="1" applyAlignment="1">
      <alignment horizontal="center" vertical="top"/>
    </xf>
    <xf numFmtId="43" fontId="0" fillId="38" borderId="0" xfId="1" applyFont="1" applyFill="1" applyAlignment="1">
      <alignment wrapText="1"/>
    </xf>
    <xf numFmtId="14" fontId="1" fillId="38" borderId="0" xfId="1" applyNumberFormat="1" applyFont="1" applyFill="1" applyAlignment="1">
      <alignment horizontal="center" wrapText="1"/>
    </xf>
    <xf numFmtId="43" fontId="0" fillId="38" borderId="0" xfId="1" applyFont="1" applyFill="1" applyAlignment="1">
      <alignment horizontal="left"/>
    </xf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 wrapText="1"/>
    </xf>
    <xf numFmtId="0" fontId="16" fillId="0" borderId="0" xfId="1" applyNumberFormat="1" applyFont="1" applyFill="1" applyAlignment="1">
      <alignment horizontal="center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wrapText="1"/>
    </xf>
    <xf numFmtId="43" fontId="0" fillId="0" borderId="0" xfId="1" applyFont="1"/>
    <xf numFmtId="0" fontId="19" fillId="37" borderId="0" xfId="0" applyFont="1" applyFill="1"/>
    <xf numFmtId="14" fontId="16" fillId="0" borderId="0" xfId="0" applyNumberFormat="1" applyFont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 wrapText="1"/>
    </xf>
    <xf numFmtId="4" fontId="18" fillId="34" borderId="17" xfId="1" applyNumberFormat="1" applyFont="1" applyFill="1" applyBorder="1" applyAlignment="1">
      <alignment horizontal="center" vertical="center" wrapText="1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6" fillId="37" borderId="0" xfId="1" applyFont="1" applyFill="1" applyAlignment="1">
      <alignment vertical="top"/>
    </xf>
    <xf numFmtId="43" fontId="16" fillId="38" borderId="0" xfId="1" applyFont="1" applyFill="1" applyAlignment="1">
      <alignment vertical="top"/>
    </xf>
    <xf numFmtId="43" fontId="0" fillId="0" borderId="0" xfId="1" applyFont="1" applyAlignment="1">
      <alignment vertical="top"/>
    </xf>
    <xf numFmtId="43" fontId="16" fillId="37" borderId="0" xfId="1" applyFont="1" applyFill="1"/>
    <xf numFmtId="43" fontId="16" fillId="33" borderId="0" xfId="1" applyFont="1" applyFill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171110</xdr:colOff>
      <xdr:row>0</xdr:row>
      <xdr:rowOff>154353</xdr:rowOff>
    </xdr:from>
    <xdr:to>
      <xdr:col>12</xdr:col>
      <xdr:colOff>1286594</xdr:colOff>
      <xdr:row>4</xdr:row>
      <xdr:rowOff>233757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32829" y="154353"/>
          <a:ext cx="2341828" cy="11985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2434166</xdr:colOff>
      <xdr:row>268</xdr:row>
      <xdr:rowOff>63501</xdr:rowOff>
    </xdr:from>
    <xdr:to>
      <xdr:col>4</xdr:col>
      <xdr:colOff>1226343</xdr:colOff>
      <xdr:row>282</xdr:row>
      <xdr:rowOff>103189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434166" y="53128334"/>
          <a:ext cx="7969251" cy="31750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S401"/>
  <sheetViews>
    <sheetView showGridLines="0" tabSelected="1" showWhiteSpace="0" topLeftCell="A219" zoomScale="80" zoomScaleNormal="80" zoomScaleSheetLayoutView="57" zoomScalePageLayoutView="70" workbookViewId="0">
      <selection activeCell="N235" sqref="N235"/>
    </sheetView>
  </sheetViews>
  <sheetFormatPr baseColWidth="10" defaultColWidth="11.42578125" defaultRowHeight="15" x14ac:dyDescent="0.25"/>
  <cols>
    <col min="1" max="1" width="66" customWidth="1"/>
    <col min="2" max="2" width="48.5703125" style="3" customWidth="1"/>
    <col min="3" max="4" width="11.42578125" style="3" customWidth="1"/>
    <col min="5" max="5" width="19.140625" customWidth="1"/>
    <col min="6" max="6" width="18" customWidth="1"/>
    <col min="7" max="7" width="20.7109375" style="92" customWidth="1"/>
    <col min="8" max="8" width="16.85546875" style="93" customWidth="1"/>
    <col min="9" max="9" width="17.42578125" style="92" customWidth="1"/>
    <col min="10" max="10" width="17.28515625" style="92" customWidth="1"/>
    <col min="11" max="11" width="16.42578125" style="92" customWidth="1"/>
    <col min="12" max="12" width="18.42578125" style="92" customWidth="1"/>
    <col min="13" max="13" width="19.85546875" style="93" customWidth="1"/>
    <col min="14" max="14" width="17.7109375" customWidth="1"/>
    <col min="42" max="51" width="11.42578125" customWidth="1"/>
    <col min="52" max="52" width="11.42578125" hidden="1" customWidth="1"/>
  </cols>
  <sheetData>
    <row r="1" spans="1:237" x14ac:dyDescent="0.25">
      <c r="A1" s="24"/>
      <c r="B1" s="25"/>
      <c r="C1" s="25"/>
      <c r="D1" s="25"/>
      <c r="E1" s="25"/>
      <c r="F1" s="25"/>
      <c r="G1" s="99"/>
      <c r="H1" s="112"/>
      <c r="I1" s="99"/>
      <c r="J1" s="99"/>
      <c r="K1" s="99"/>
      <c r="L1" s="99"/>
      <c r="M1" s="118"/>
    </row>
    <row r="2" spans="1:237" ht="26.25" x14ac:dyDescent="0.4">
      <c r="A2" s="145" t="s">
        <v>10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7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D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29"/>
      <c r="DS2" s="29"/>
      <c r="DT2" s="29"/>
      <c r="DU2" s="29"/>
      <c r="DV2" s="29"/>
      <c r="DW2" s="29"/>
      <c r="DX2" s="29"/>
      <c r="DY2" s="29"/>
      <c r="DZ2" s="29"/>
      <c r="EA2" s="29"/>
      <c r="EB2" s="29"/>
      <c r="EC2" s="29"/>
      <c r="ED2" s="29"/>
      <c r="EE2" s="29"/>
      <c r="EF2" s="29"/>
      <c r="EG2" s="29"/>
      <c r="EH2" s="29"/>
      <c r="EI2" s="29"/>
      <c r="EJ2" s="29"/>
      <c r="EK2" s="29"/>
      <c r="EL2" s="29"/>
      <c r="EM2" s="29"/>
      <c r="EN2" s="29"/>
      <c r="EO2" s="29"/>
      <c r="EP2" s="29"/>
      <c r="EQ2" s="29"/>
      <c r="ER2" s="29"/>
      <c r="ES2" s="29"/>
      <c r="ET2" s="29"/>
      <c r="EU2" s="29"/>
      <c r="EV2" s="29"/>
      <c r="EW2" s="29"/>
      <c r="EX2" s="29"/>
      <c r="EY2" s="29"/>
      <c r="EZ2" s="29"/>
      <c r="FA2" s="29"/>
      <c r="FB2" s="29"/>
      <c r="FC2" s="29"/>
      <c r="FD2" s="29"/>
      <c r="FE2" s="29"/>
      <c r="FF2" s="29"/>
      <c r="FG2" s="29"/>
      <c r="FH2" s="29"/>
      <c r="FI2" s="29"/>
      <c r="FJ2" s="29"/>
      <c r="FK2" s="29"/>
      <c r="FL2" s="29"/>
      <c r="FM2" s="29"/>
      <c r="FN2" s="29"/>
      <c r="FO2" s="29"/>
      <c r="FP2" s="29"/>
      <c r="FQ2" s="29"/>
      <c r="FR2" s="29"/>
      <c r="FS2" s="29"/>
      <c r="FT2" s="29"/>
      <c r="FU2" s="29"/>
      <c r="FV2" s="29"/>
      <c r="FW2" s="29"/>
      <c r="FX2" s="29"/>
      <c r="FY2" s="29"/>
      <c r="FZ2" s="29"/>
      <c r="GA2" s="29"/>
      <c r="GB2" s="29"/>
      <c r="GC2" s="29"/>
      <c r="GD2" s="29"/>
      <c r="GE2" s="29"/>
      <c r="GF2" s="29"/>
      <c r="GG2" s="29"/>
      <c r="GH2" s="29"/>
      <c r="GI2" s="29"/>
      <c r="GJ2" s="29"/>
      <c r="GK2" s="29"/>
      <c r="GL2" s="29"/>
      <c r="GM2" s="29"/>
      <c r="GN2" s="29"/>
      <c r="GO2" s="29"/>
      <c r="GP2" s="29"/>
      <c r="GQ2" s="29"/>
      <c r="GR2" s="29"/>
      <c r="GS2" s="29"/>
      <c r="GT2" s="29"/>
      <c r="GU2" s="29"/>
      <c r="GV2" s="29"/>
      <c r="GW2" s="29"/>
      <c r="GX2" s="29"/>
      <c r="GY2" s="29"/>
      <c r="GZ2" s="29"/>
      <c r="HA2" s="29"/>
      <c r="HB2" s="29"/>
      <c r="HC2" s="29"/>
      <c r="HD2" s="29"/>
      <c r="HE2" s="29"/>
      <c r="HF2" s="29"/>
      <c r="HG2" s="29"/>
      <c r="HH2" s="29"/>
      <c r="HI2" s="29"/>
      <c r="HJ2" s="29"/>
      <c r="HK2" s="29"/>
      <c r="HL2" s="29"/>
      <c r="HM2" s="29"/>
      <c r="HN2" s="29"/>
      <c r="HO2" s="29"/>
      <c r="HP2" s="29"/>
      <c r="HQ2" s="29"/>
      <c r="HR2" s="29"/>
      <c r="HS2" s="29"/>
      <c r="HT2" s="29"/>
      <c r="HU2" s="29"/>
      <c r="HV2" s="29"/>
      <c r="HW2" s="29"/>
      <c r="HX2" s="29"/>
      <c r="HY2" s="29"/>
      <c r="HZ2" s="29"/>
      <c r="IA2" s="29"/>
      <c r="IB2" s="29"/>
      <c r="IC2" s="29"/>
    </row>
    <row r="3" spans="1:237" ht="26.25" x14ac:dyDescent="0.4">
      <c r="A3" s="145" t="s">
        <v>8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7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9"/>
      <c r="CO3" s="29"/>
      <c r="CP3" s="29"/>
      <c r="CQ3" s="29"/>
      <c r="CR3" s="29"/>
      <c r="CS3" s="29"/>
      <c r="CT3" s="29"/>
      <c r="CU3" s="29"/>
      <c r="CV3" s="29"/>
      <c r="CW3" s="29"/>
      <c r="CX3" s="29"/>
      <c r="CY3" s="29"/>
      <c r="CZ3" s="29"/>
      <c r="DA3" s="29"/>
      <c r="DB3" s="29"/>
      <c r="DC3" s="29"/>
      <c r="DD3" s="29"/>
      <c r="DE3" s="29"/>
      <c r="DF3" s="29"/>
      <c r="DG3" s="29"/>
      <c r="DH3" s="29"/>
      <c r="DI3" s="29"/>
      <c r="DJ3" s="29"/>
      <c r="DK3" s="29"/>
      <c r="DL3" s="29"/>
      <c r="DM3" s="29"/>
      <c r="DN3" s="29"/>
      <c r="DO3" s="29"/>
      <c r="DP3" s="29"/>
      <c r="DQ3" s="29"/>
      <c r="DR3" s="29"/>
      <c r="DS3" s="29"/>
      <c r="DT3" s="29"/>
      <c r="DU3" s="29"/>
      <c r="DV3" s="29"/>
      <c r="DW3" s="29"/>
      <c r="DX3" s="29"/>
      <c r="DY3" s="29"/>
      <c r="DZ3" s="29"/>
      <c r="EA3" s="29"/>
      <c r="EB3" s="29"/>
      <c r="EC3" s="29"/>
      <c r="ED3" s="29"/>
      <c r="EE3" s="29"/>
      <c r="EF3" s="29"/>
      <c r="EG3" s="29"/>
      <c r="EH3" s="29"/>
      <c r="EI3" s="29"/>
      <c r="EJ3" s="29"/>
      <c r="EK3" s="29"/>
      <c r="EL3" s="29"/>
      <c r="EM3" s="29"/>
      <c r="EN3" s="29"/>
      <c r="EO3" s="29"/>
      <c r="EP3" s="29"/>
      <c r="EQ3" s="29"/>
      <c r="ER3" s="29"/>
      <c r="ES3" s="29"/>
      <c r="ET3" s="29"/>
      <c r="EU3" s="29"/>
      <c r="EV3" s="29"/>
      <c r="EW3" s="29"/>
      <c r="EX3" s="29"/>
      <c r="EY3" s="29"/>
      <c r="EZ3" s="29"/>
      <c r="FA3" s="29"/>
      <c r="FB3" s="29"/>
      <c r="FC3" s="29"/>
      <c r="FD3" s="29"/>
      <c r="FE3" s="29"/>
      <c r="FF3" s="29"/>
      <c r="FG3" s="29"/>
      <c r="FH3" s="29"/>
      <c r="FI3" s="29"/>
      <c r="FJ3" s="29"/>
      <c r="FK3" s="29"/>
      <c r="FL3" s="29"/>
      <c r="FM3" s="29"/>
      <c r="FN3" s="29"/>
      <c r="FO3" s="29"/>
      <c r="FP3" s="29"/>
      <c r="FQ3" s="29"/>
      <c r="FR3" s="29"/>
      <c r="FS3" s="29"/>
      <c r="FT3" s="29"/>
      <c r="FU3" s="29"/>
      <c r="FV3" s="29"/>
      <c r="FW3" s="29"/>
      <c r="FX3" s="29"/>
      <c r="FY3" s="29"/>
      <c r="FZ3" s="29"/>
      <c r="GA3" s="29"/>
      <c r="GB3" s="29"/>
      <c r="GC3" s="29"/>
      <c r="GD3" s="29"/>
      <c r="GE3" s="29"/>
      <c r="GF3" s="29"/>
      <c r="GG3" s="29"/>
      <c r="GH3" s="29"/>
      <c r="GI3" s="29"/>
      <c r="GJ3" s="29"/>
      <c r="GK3" s="29"/>
      <c r="GL3" s="29"/>
      <c r="GM3" s="29"/>
      <c r="GN3" s="29"/>
      <c r="GO3" s="29"/>
      <c r="GP3" s="29"/>
      <c r="GQ3" s="29"/>
      <c r="GR3" s="29"/>
      <c r="GS3" s="29"/>
      <c r="GT3" s="29"/>
      <c r="GU3" s="29"/>
      <c r="GV3" s="29"/>
      <c r="GW3" s="29"/>
      <c r="GX3" s="29"/>
      <c r="GY3" s="29"/>
      <c r="GZ3" s="29"/>
      <c r="HA3" s="29"/>
      <c r="HB3" s="29"/>
      <c r="HC3" s="29"/>
      <c r="HD3" s="29"/>
      <c r="HE3" s="29"/>
      <c r="HF3" s="29"/>
      <c r="HG3" s="29"/>
      <c r="HH3" s="29"/>
      <c r="HI3" s="29"/>
      <c r="HJ3" s="29"/>
      <c r="HK3" s="29"/>
      <c r="HL3" s="29"/>
      <c r="HM3" s="29"/>
      <c r="HN3" s="29"/>
      <c r="HO3" s="29"/>
      <c r="HP3" s="29"/>
      <c r="HQ3" s="29"/>
      <c r="HR3" s="29"/>
      <c r="HS3" s="29"/>
      <c r="HT3" s="29"/>
      <c r="HU3" s="29"/>
      <c r="HV3" s="29"/>
      <c r="HW3" s="29"/>
      <c r="HX3" s="29"/>
      <c r="HY3" s="29"/>
      <c r="HZ3" s="29"/>
      <c r="IA3" s="29"/>
      <c r="IB3" s="29"/>
      <c r="IC3" s="29"/>
    </row>
    <row r="4" spans="1:237" ht="20.25" x14ac:dyDescent="0.3">
      <c r="A4" s="148" t="s">
        <v>9</v>
      </c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49"/>
      <c r="M4" s="150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29"/>
      <c r="DS4" s="29"/>
      <c r="DT4" s="29"/>
      <c r="DU4" s="29"/>
      <c r="DV4" s="29"/>
      <c r="DW4" s="29"/>
      <c r="DX4" s="29"/>
      <c r="DY4" s="29"/>
      <c r="DZ4" s="29"/>
      <c r="EA4" s="29"/>
      <c r="EB4" s="29"/>
      <c r="EC4" s="29"/>
      <c r="ED4" s="29"/>
      <c r="EE4" s="29"/>
      <c r="EF4" s="29"/>
      <c r="EG4" s="29"/>
      <c r="EH4" s="29"/>
      <c r="EI4" s="29"/>
      <c r="EJ4" s="29"/>
      <c r="EK4" s="29"/>
      <c r="EL4" s="29"/>
      <c r="EM4" s="29"/>
      <c r="EN4" s="29"/>
      <c r="EO4" s="29"/>
      <c r="EP4" s="29"/>
      <c r="EQ4" s="29"/>
      <c r="ER4" s="29"/>
      <c r="ES4" s="29"/>
      <c r="ET4" s="29"/>
      <c r="EU4" s="29"/>
      <c r="EV4" s="29"/>
      <c r="EW4" s="29"/>
      <c r="EX4" s="29"/>
      <c r="EY4" s="29"/>
      <c r="EZ4" s="29"/>
      <c r="FA4" s="29"/>
      <c r="FB4" s="29"/>
      <c r="FC4" s="29"/>
      <c r="FD4" s="29"/>
      <c r="FE4" s="29"/>
      <c r="FF4" s="29"/>
      <c r="FG4" s="29"/>
      <c r="FH4" s="29"/>
      <c r="FI4" s="29"/>
      <c r="FJ4" s="29"/>
      <c r="FK4" s="29"/>
      <c r="FL4" s="29"/>
      <c r="FM4" s="29"/>
      <c r="FN4" s="29"/>
      <c r="FO4" s="29"/>
      <c r="FP4" s="29"/>
      <c r="FQ4" s="29"/>
      <c r="FR4" s="29"/>
      <c r="FS4" s="29"/>
      <c r="FT4" s="29"/>
      <c r="FU4" s="29"/>
      <c r="FV4" s="29"/>
      <c r="FW4" s="29"/>
      <c r="FX4" s="29"/>
      <c r="FY4" s="29"/>
      <c r="FZ4" s="29"/>
      <c r="GA4" s="29"/>
      <c r="GB4" s="29"/>
      <c r="GC4" s="29"/>
      <c r="GD4" s="29"/>
      <c r="GE4" s="29"/>
      <c r="GF4" s="29"/>
      <c r="GG4" s="29"/>
      <c r="GH4" s="29"/>
      <c r="GI4" s="29"/>
      <c r="GJ4" s="29"/>
      <c r="GK4" s="29"/>
      <c r="GL4" s="29"/>
      <c r="GM4" s="29"/>
      <c r="GN4" s="29"/>
      <c r="GO4" s="29"/>
      <c r="GP4" s="29"/>
      <c r="GQ4" s="29"/>
      <c r="GR4" s="29"/>
      <c r="GS4" s="29"/>
      <c r="GT4" s="29"/>
      <c r="GU4" s="29"/>
      <c r="GV4" s="29"/>
      <c r="GW4" s="29"/>
      <c r="GX4" s="29"/>
      <c r="GY4" s="29"/>
      <c r="GZ4" s="29"/>
      <c r="HA4" s="29"/>
      <c r="HB4" s="29"/>
      <c r="HC4" s="29"/>
      <c r="HD4" s="29"/>
      <c r="HE4" s="29"/>
      <c r="HF4" s="29"/>
      <c r="HG4" s="29"/>
      <c r="HH4" s="29"/>
      <c r="HI4" s="29"/>
      <c r="HJ4" s="29"/>
      <c r="HK4" s="29"/>
      <c r="HL4" s="29"/>
      <c r="HM4" s="29"/>
      <c r="HN4" s="29"/>
      <c r="HO4" s="29"/>
      <c r="HP4" s="29"/>
      <c r="HQ4" s="29"/>
      <c r="HR4" s="29"/>
      <c r="HS4" s="29"/>
      <c r="HT4" s="29"/>
      <c r="HU4" s="29"/>
      <c r="HV4" s="29"/>
      <c r="HW4" s="29"/>
      <c r="HX4" s="29"/>
      <c r="HY4" s="29"/>
      <c r="HZ4" s="29"/>
      <c r="IA4" s="29"/>
      <c r="IB4" s="29"/>
      <c r="IC4" s="29"/>
    </row>
    <row r="5" spans="1:237" ht="20.25" x14ac:dyDescent="0.3">
      <c r="A5" s="151" t="s">
        <v>205</v>
      </c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153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9"/>
      <c r="BE5" s="29"/>
      <c r="BF5" s="29"/>
      <c r="BG5" s="29"/>
      <c r="BH5" s="29"/>
      <c r="BI5" s="29"/>
      <c r="BJ5" s="29"/>
      <c r="BK5" s="29"/>
      <c r="BL5" s="29"/>
      <c r="BM5" s="29"/>
      <c r="BN5" s="29"/>
      <c r="BO5" s="29"/>
      <c r="BP5" s="29"/>
      <c r="BQ5" s="29"/>
      <c r="BR5" s="29"/>
      <c r="BS5" s="29"/>
      <c r="BT5" s="29"/>
      <c r="BU5" s="29"/>
      <c r="BV5" s="29"/>
      <c r="BW5" s="29"/>
      <c r="BX5" s="29"/>
      <c r="BY5" s="29"/>
      <c r="BZ5" s="29"/>
      <c r="CA5" s="29"/>
      <c r="CB5" s="29"/>
      <c r="CC5" s="29"/>
      <c r="CD5" s="29"/>
      <c r="CE5" s="29"/>
      <c r="CF5" s="29"/>
      <c r="CG5" s="29"/>
      <c r="CH5" s="29"/>
      <c r="CI5" s="29"/>
      <c r="CJ5" s="29"/>
      <c r="CK5" s="29"/>
      <c r="CL5" s="29"/>
      <c r="CM5" s="29"/>
      <c r="CN5" s="29"/>
      <c r="CO5" s="29"/>
      <c r="CP5" s="29"/>
      <c r="CQ5" s="29"/>
      <c r="CR5" s="29"/>
      <c r="CS5" s="29"/>
      <c r="CT5" s="29"/>
      <c r="CU5" s="29"/>
      <c r="CV5" s="29"/>
      <c r="CW5" s="29"/>
      <c r="CX5" s="29"/>
      <c r="CY5" s="29"/>
      <c r="CZ5" s="29"/>
      <c r="DA5" s="29"/>
      <c r="DB5" s="29"/>
      <c r="DC5" s="29"/>
      <c r="DD5" s="29"/>
      <c r="DE5" s="29"/>
      <c r="DF5" s="29"/>
      <c r="DG5" s="29"/>
      <c r="DH5" s="29"/>
      <c r="DI5" s="29"/>
      <c r="DJ5" s="29"/>
      <c r="DK5" s="29"/>
      <c r="DL5" s="29"/>
      <c r="DM5" s="29"/>
      <c r="DN5" s="29"/>
      <c r="DO5" s="29"/>
      <c r="DP5" s="29"/>
      <c r="DQ5" s="29"/>
      <c r="DR5" s="29"/>
      <c r="DS5" s="29"/>
      <c r="DT5" s="29"/>
      <c r="DU5" s="29"/>
      <c r="DV5" s="29"/>
      <c r="DW5" s="29"/>
      <c r="DX5" s="29"/>
      <c r="DY5" s="29"/>
      <c r="DZ5" s="29"/>
      <c r="EA5" s="29"/>
      <c r="EB5" s="29"/>
      <c r="EC5" s="29"/>
      <c r="ED5" s="29"/>
      <c r="EE5" s="29"/>
      <c r="EF5" s="29"/>
      <c r="EG5" s="29"/>
      <c r="EH5" s="29"/>
      <c r="EI5" s="29"/>
      <c r="EJ5" s="29"/>
      <c r="EK5" s="29"/>
      <c r="EL5" s="29"/>
      <c r="EM5" s="29"/>
      <c r="EN5" s="29"/>
      <c r="EO5" s="29"/>
      <c r="EP5" s="29"/>
      <c r="EQ5" s="29"/>
      <c r="ER5" s="29"/>
      <c r="ES5" s="29"/>
      <c r="ET5" s="29"/>
      <c r="EU5" s="29"/>
      <c r="EV5" s="29"/>
      <c r="EW5" s="29"/>
      <c r="EX5" s="29"/>
      <c r="EY5" s="29"/>
      <c r="EZ5" s="29"/>
      <c r="FA5" s="29"/>
      <c r="FB5" s="29"/>
      <c r="FC5" s="29"/>
      <c r="FD5" s="29"/>
      <c r="FE5" s="29"/>
      <c r="FF5" s="29"/>
      <c r="FG5" s="29"/>
      <c r="FH5" s="29"/>
      <c r="FI5" s="29"/>
      <c r="FJ5" s="29"/>
      <c r="FK5" s="29"/>
      <c r="FL5" s="29"/>
      <c r="FM5" s="29"/>
      <c r="FN5" s="29"/>
      <c r="FO5" s="29"/>
      <c r="FP5" s="29"/>
      <c r="FQ5" s="29"/>
      <c r="FR5" s="29"/>
      <c r="FS5" s="29"/>
      <c r="FT5" s="29"/>
      <c r="FU5" s="29"/>
      <c r="FV5" s="29"/>
      <c r="FW5" s="29"/>
      <c r="FX5" s="29"/>
      <c r="FY5" s="29"/>
      <c r="FZ5" s="29"/>
      <c r="GA5" s="29"/>
      <c r="GB5" s="29"/>
      <c r="GC5" s="29"/>
      <c r="GD5" s="29"/>
      <c r="GE5" s="29"/>
      <c r="GF5" s="29"/>
      <c r="GG5" s="29"/>
      <c r="GH5" s="29"/>
      <c r="GI5" s="29"/>
      <c r="GJ5" s="29"/>
      <c r="GK5" s="29"/>
      <c r="GL5" s="29"/>
      <c r="GM5" s="29"/>
      <c r="GN5" s="29"/>
      <c r="GO5" s="29"/>
      <c r="GP5" s="29"/>
      <c r="GQ5" s="29"/>
      <c r="GR5" s="29"/>
      <c r="GS5" s="29"/>
      <c r="GT5" s="29"/>
      <c r="GU5" s="29"/>
      <c r="GV5" s="29"/>
      <c r="GW5" s="29"/>
      <c r="GX5" s="29"/>
      <c r="GY5" s="29"/>
      <c r="GZ5" s="29"/>
      <c r="HA5" s="29"/>
      <c r="HB5" s="29"/>
      <c r="HC5" s="29"/>
      <c r="HD5" s="29"/>
      <c r="HE5" s="29"/>
      <c r="HF5" s="29"/>
      <c r="HG5" s="29"/>
      <c r="HH5" s="29"/>
      <c r="HI5" s="29"/>
      <c r="HJ5" s="29"/>
      <c r="HK5" s="29"/>
      <c r="HL5" s="29"/>
      <c r="HM5" s="29"/>
      <c r="HN5" s="29"/>
      <c r="HO5" s="29"/>
      <c r="HP5" s="29"/>
      <c r="HQ5" s="29"/>
      <c r="HR5" s="29"/>
      <c r="HS5" s="29"/>
      <c r="HT5" s="29"/>
      <c r="HU5" s="29"/>
      <c r="HV5" s="29"/>
      <c r="HW5" s="29"/>
      <c r="HX5" s="29"/>
      <c r="HY5" s="29"/>
      <c r="HZ5" s="29"/>
      <c r="IA5" s="29"/>
      <c r="IB5" s="29"/>
      <c r="IC5" s="29"/>
    </row>
    <row r="6" spans="1:237" ht="21" thickBot="1" x14ac:dyDescent="0.35">
      <c r="A6" s="159" t="s">
        <v>230</v>
      </c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1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</row>
    <row r="7" spans="1:237" x14ac:dyDescent="0.25">
      <c r="A7" s="162" t="s">
        <v>13</v>
      </c>
      <c r="B7" s="157" t="s">
        <v>0</v>
      </c>
      <c r="C7" s="157" t="s">
        <v>96</v>
      </c>
      <c r="D7" s="154" t="s">
        <v>206</v>
      </c>
      <c r="E7" s="154" t="s">
        <v>11</v>
      </c>
      <c r="F7" s="154" t="s">
        <v>12</v>
      </c>
      <c r="G7" s="164" t="s">
        <v>7</v>
      </c>
      <c r="H7" s="166" t="s">
        <v>1</v>
      </c>
      <c r="I7" s="164" t="s">
        <v>2</v>
      </c>
      <c r="J7" s="168" t="s">
        <v>3</v>
      </c>
      <c r="K7" s="164" t="s">
        <v>4</v>
      </c>
      <c r="L7" s="164" t="s">
        <v>5</v>
      </c>
      <c r="M7" s="170" t="s">
        <v>6</v>
      </c>
      <c r="P7" s="29"/>
      <c r="Q7" s="30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  <c r="DA7" s="29"/>
      <c r="DB7" s="29"/>
      <c r="DC7" s="29"/>
      <c r="DD7" s="29"/>
      <c r="DE7" s="29"/>
      <c r="DF7" s="29"/>
      <c r="DG7" s="29"/>
      <c r="DH7" s="29"/>
      <c r="DI7" s="29"/>
      <c r="DJ7" s="29"/>
      <c r="DK7" s="29"/>
      <c r="DL7" s="29"/>
      <c r="DM7" s="29"/>
      <c r="DN7" s="29"/>
      <c r="DO7" s="29"/>
      <c r="DP7" s="29"/>
      <c r="DQ7" s="29"/>
      <c r="DR7" s="29"/>
      <c r="DS7" s="29"/>
      <c r="DT7" s="29"/>
      <c r="DU7" s="29"/>
      <c r="DV7" s="29"/>
      <c r="DW7" s="29"/>
      <c r="DX7" s="29"/>
      <c r="DY7" s="29"/>
      <c r="DZ7" s="29"/>
      <c r="EA7" s="29"/>
      <c r="EB7" s="29"/>
      <c r="EC7" s="29"/>
      <c r="ED7" s="29"/>
      <c r="EE7" s="29"/>
      <c r="EF7" s="29"/>
      <c r="EG7" s="29"/>
      <c r="EH7" s="29"/>
      <c r="EI7" s="29"/>
      <c r="EJ7" s="29"/>
      <c r="EK7" s="29"/>
      <c r="EL7" s="29"/>
      <c r="EM7" s="29"/>
      <c r="EN7" s="29"/>
      <c r="EO7" s="29"/>
      <c r="EP7" s="29"/>
      <c r="EQ7" s="29"/>
      <c r="ER7" s="29"/>
      <c r="ES7" s="29"/>
      <c r="ET7" s="29"/>
      <c r="EU7" s="29"/>
      <c r="EV7" s="29"/>
      <c r="EW7" s="29"/>
      <c r="EX7" s="29"/>
      <c r="EY7" s="29"/>
      <c r="EZ7" s="29"/>
      <c r="FA7" s="29"/>
      <c r="FB7" s="29"/>
      <c r="FC7" s="29"/>
      <c r="FD7" s="29"/>
      <c r="FE7" s="29"/>
      <c r="FF7" s="29"/>
      <c r="FG7" s="29"/>
      <c r="FH7" s="29"/>
      <c r="FI7" s="29"/>
      <c r="FJ7" s="29"/>
      <c r="FK7" s="29"/>
      <c r="FL7" s="29"/>
      <c r="FM7" s="29"/>
      <c r="FN7" s="29"/>
      <c r="FO7" s="29"/>
      <c r="FP7" s="29"/>
      <c r="FQ7" s="29"/>
      <c r="FR7" s="29"/>
      <c r="FS7" s="29"/>
      <c r="FT7" s="29"/>
      <c r="FU7" s="29"/>
      <c r="FV7" s="29"/>
      <c r="FW7" s="29"/>
      <c r="FX7" s="29"/>
      <c r="FY7" s="29"/>
      <c r="FZ7" s="29"/>
      <c r="GA7" s="29"/>
      <c r="GB7" s="29"/>
      <c r="GC7" s="29"/>
      <c r="GD7" s="29"/>
      <c r="GE7" s="29"/>
      <c r="GF7" s="29"/>
      <c r="GG7" s="29"/>
      <c r="GH7" s="29"/>
      <c r="GI7" s="29"/>
      <c r="GJ7" s="29"/>
      <c r="GK7" s="29"/>
      <c r="GL7" s="29"/>
      <c r="GM7" s="29"/>
      <c r="GN7" s="29"/>
      <c r="GO7" s="29"/>
      <c r="GP7" s="29"/>
      <c r="GQ7" s="29"/>
      <c r="GR7" s="29"/>
      <c r="GS7" s="29"/>
      <c r="GT7" s="29"/>
      <c r="GU7" s="29"/>
      <c r="GV7" s="29"/>
      <c r="GW7" s="29"/>
      <c r="GX7" s="29"/>
      <c r="GY7" s="29"/>
      <c r="GZ7" s="29"/>
      <c r="HA7" s="29"/>
      <c r="HB7" s="29"/>
      <c r="HC7" s="29"/>
      <c r="HD7" s="29"/>
      <c r="HE7" s="29"/>
      <c r="HF7" s="29"/>
      <c r="HG7" s="29"/>
      <c r="HH7" s="29"/>
      <c r="HI7" s="29"/>
      <c r="HJ7" s="29"/>
      <c r="HK7" s="29"/>
      <c r="HL7" s="29"/>
      <c r="HM7" s="29"/>
      <c r="HN7" s="29"/>
      <c r="HO7" s="29"/>
      <c r="HP7" s="29"/>
      <c r="HQ7" s="29"/>
      <c r="HR7" s="29"/>
      <c r="HS7" s="29"/>
      <c r="HT7" s="29"/>
      <c r="HU7" s="29"/>
      <c r="HV7" s="29"/>
      <c r="HW7" s="29"/>
      <c r="HX7" s="29"/>
      <c r="HY7" s="29"/>
      <c r="HZ7" s="29"/>
      <c r="IA7" s="29"/>
      <c r="IB7" s="29"/>
      <c r="IC7" s="29"/>
    </row>
    <row r="8" spans="1:237" ht="15.75" thickBot="1" x14ac:dyDescent="0.3">
      <c r="A8" s="163"/>
      <c r="B8" s="158"/>
      <c r="C8" s="158"/>
      <c r="D8" s="155"/>
      <c r="E8" s="155"/>
      <c r="F8" s="155"/>
      <c r="G8" s="165"/>
      <c r="H8" s="167"/>
      <c r="I8" s="165"/>
      <c r="J8" s="169"/>
      <c r="K8" s="165"/>
      <c r="L8" s="165"/>
      <c r="M8" s="171"/>
    </row>
    <row r="9" spans="1:237" x14ac:dyDescent="0.25">
      <c r="A9" s="156" t="s">
        <v>203</v>
      </c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  <c r="CE9" s="29"/>
      <c r="CF9" s="29"/>
      <c r="CG9" s="29"/>
      <c r="CH9" s="29"/>
      <c r="CI9" s="29"/>
      <c r="CJ9" s="29"/>
      <c r="CK9" s="29"/>
      <c r="CL9" s="29"/>
      <c r="CM9" s="29"/>
      <c r="CN9" s="29"/>
      <c r="CO9" s="29"/>
      <c r="CP9" s="29"/>
      <c r="CQ9" s="29"/>
      <c r="CR9" s="29"/>
      <c r="CS9" s="29"/>
      <c r="CT9" s="29"/>
      <c r="CU9" s="29"/>
      <c r="CV9" s="29"/>
      <c r="CW9" s="29"/>
      <c r="CX9" s="29"/>
      <c r="CY9" s="29"/>
      <c r="CZ9" s="29"/>
      <c r="DA9" s="29"/>
      <c r="DB9" s="29"/>
      <c r="DC9" s="29"/>
      <c r="DD9" s="29"/>
      <c r="DE9" s="29"/>
      <c r="DF9" s="29"/>
      <c r="DG9" s="29"/>
      <c r="DH9" s="29"/>
      <c r="DI9" s="29"/>
      <c r="DJ9" s="29"/>
      <c r="DK9" s="29"/>
      <c r="DL9" s="29"/>
      <c r="DM9" s="29"/>
      <c r="DN9" s="29"/>
      <c r="DO9" s="29"/>
      <c r="DP9" s="29"/>
      <c r="DQ9" s="29"/>
      <c r="DR9" s="29"/>
      <c r="DS9" s="29"/>
      <c r="DT9" s="29"/>
      <c r="DU9" s="29"/>
      <c r="DV9" s="29"/>
      <c r="DW9" s="29"/>
      <c r="DX9" s="29"/>
      <c r="DY9" s="29"/>
      <c r="DZ9" s="29"/>
      <c r="EA9" s="29"/>
      <c r="EB9" s="29"/>
      <c r="EC9" s="29"/>
      <c r="ED9" s="29"/>
      <c r="EE9" s="29"/>
      <c r="EF9" s="29"/>
      <c r="EG9" s="29"/>
      <c r="EH9" s="29"/>
      <c r="EI9" s="29"/>
      <c r="EJ9" s="29"/>
      <c r="EK9" s="29"/>
      <c r="EL9" s="29"/>
      <c r="EM9" s="29"/>
      <c r="EN9" s="29"/>
      <c r="EO9" s="29"/>
      <c r="EP9" s="29"/>
      <c r="EQ9" s="29"/>
      <c r="ER9" s="29"/>
      <c r="ES9" s="29"/>
      <c r="ET9" s="29"/>
      <c r="EU9" s="29"/>
      <c r="EV9" s="29"/>
      <c r="EW9" s="29"/>
      <c r="EX9" s="29"/>
      <c r="EY9" s="29"/>
      <c r="EZ9" s="29"/>
      <c r="FA9" s="29"/>
      <c r="FB9" s="29"/>
      <c r="FC9" s="29"/>
      <c r="FD9" s="29"/>
      <c r="FE9" s="29"/>
      <c r="FF9" s="29"/>
      <c r="FG9" s="29"/>
      <c r="FH9" s="29"/>
      <c r="FI9" s="29"/>
      <c r="FJ9" s="29"/>
      <c r="FK9" s="29"/>
      <c r="FL9" s="29"/>
      <c r="FM9" s="29"/>
      <c r="FN9" s="29"/>
      <c r="FO9" s="29"/>
      <c r="FP9" s="29"/>
      <c r="FQ9" s="29"/>
      <c r="FR9" s="29"/>
      <c r="FS9" s="29"/>
      <c r="FT9" s="29"/>
      <c r="FU9" s="29"/>
      <c r="FV9" s="29"/>
      <c r="FW9" s="29"/>
      <c r="FX9" s="29"/>
      <c r="FY9" s="29"/>
      <c r="FZ9" s="29"/>
      <c r="GA9" s="29"/>
      <c r="GB9" s="29"/>
      <c r="GC9" s="29"/>
      <c r="GD9" s="29"/>
      <c r="GE9" s="29"/>
      <c r="GF9" s="29"/>
      <c r="GG9" s="29"/>
      <c r="GH9" s="29"/>
      <c r="GI9" s="29"/>
      <c r="GJ9" s="29"/>
      <c r="GK9" s="29"/>
      <c r="GL9" s="29"/>
      <c r="GM9" s="29"/>
      <c r="GN9" s="29"/>
      <c r="GO9" s="29"/>
      <c r="GP9" s="29"/>
      <c r="GQ9" s="29"/>
      <c r="GR9" s="29"/>
      <c r="GS9" s="29"/>
      <c r="GT9" s="29"/>
      <c r="GU9" s="29"/>
      <c r="GV9" s="29"/>
      <c r="GW9" s="29"/>
      <c r="GX9" s="29"/>
      <c r="GY9" s="29"/>
      <c r="GZ9" s="29"/>
      <c r="HA9" s="29"/>
      <c r="HB9" s="29"/>
      <c r="HC9" s="29"/>
      <c r="HD9" s="29"/>
      <c r="HE9" s="29"/>
      <c r="HF9" s="29"/>
      <c r="HG9" s="29"/>
      <c r="HH9" s="29"/>
      <c r="HI9" s="29"/>
      <c r="HJ9" s="29"/>
      <c r="HK9" s="29"/>
      <c r="HL9" s="29"/>
      <c r="HM9" s="29"/>
      <c r="HN9" s="29"/>
      <c r="HO9" s="29"/>
      <c r="HP9" s="29"/>
      <c r="HQ9" s="29"/>
      <c r="HR9" s="29"/>
      <c r="HS9" s="29"/>
      <c r="HT9" s="29"/>
      <c r="HU9" s="29"/>
      <c r="HV9" s="29"/>
      <c r="HW9" s="29"/>
      <c r="HX9" s="29"/>
      <c r="HY9" s="29"/>
      <c r="HZ9" s="29"/>
      <c r="IA9" s="29"/>
      <c r="IB9" s="29"/>
      <c r="IC9" s="29"/>
    </row>
    <row r="10" spans="1:237" x14ac:dyDescent="0.25">
      <c r="A10" t="s">
        <v>32</v>
      </c>
      <c r="B10" s="3" t="s">
        <v>33</v>
      </c>
      <c r="C10" s="5" t="s">
        <v>70</v>
      </c>
      <c r="D10" s="5" t="s">
        <v>207</v>
      </c>
      <c r="E10" s="8">
        <v>44470</v>
      </c>
      <c r="F10" s="8" t="s">
        <v>106</v>
      </c>
      <c r="G10" s="142">
        <v>89500</v>
      </c>
      <c r="H10" s="142">
        <v>2568.65</v>
      </c>
      <c r="I10" s="142">
        <v>8879.2800000000007</v>
      </c>
      <c r="J10" s="142">
        <v>2720.8</v>
      </c>
      <c r="K10" s="142">
        <v>3049.9</v>
      </c>
      <c r="L10" s="142">
        <v>17218.63</v>
      </c>
      <c r="M10" s="142">
        <v>72281.37</v>
      </c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29"/>
      <c r="CI10" s="29"/>
      <c r="CJ10" s="29"/>
      <c r="CK10" s="29"/>
      <c r="CL10" s="29"/>
      <c r="CM10" s="29"/>
      <c r="CN10" s="29"/>
      <c r="CO10" s="29"/>
      <c r="CP10" s="29"/>
      <c r="CQ10" s="29"/>
      <c r="CR10" s="29"/>
      <c r="CS10" s="29"/>
      <c r="CT10" s="29"/>
      <c r="CU10" s="29"/>
      <c r="CV10" s="29"/>
      <c r="CW10" s="29"/>
      <c r="CX10" s="29"/>
      <c r="CY10" s="29"/>
      <c r="CZ10" s="29"/>
      <c r="DA10" s="29"/>
      <c r="DB10" s="29"/>
      <c r="DC10" s="29"/>
      <c r="DD10" s="29"/>
      <c r="DE10" s="29"/>
      <c r="DF10" s="29"/>
      <c r="DG10" s="29"/>
      <c r="DH10" s="29"/>
      <c r="DI10" s="29"/>
      <c r="DJ10" s="29"/>
      <c r="DK10" s="29"/>
      <c r="DL10" s="29"/>
      <c r="DM10" s="29"/>
      <c r="DN10" s="29"/>
      <c r="DO10" s="29"/>
      <c r="DP10" s="29"/>
      <c r="DQ10" s="29"/>
      <c r="DR10" s="29"/>
      <c r="DS10" s="29"/>
      <c r="DT10" s="29"/>
      <c r="DU10" s="29"/>
      <c r="DV10" s="29"/>
      <c r="DW10" s="29"/>
      <c r="DX10" s="29"/>
      <c r="DY10" s="29"/>
      <c r="DZ10" s="29"/>
      <c r="EA10" s="29"/>
      <c r="EB10" s="29"/>
      <c r="EC10" s="29"/>
      <c r="ED10" s="29"/>
      <c r="EE10" s="29"/>
      <c r="EF10" s="29"/>
      <c r="EG10" s="29"/>
      <c r="EH10" s="29"/>
      <c r="EI10" s="29"/>
      <c r="EJ10" s="29"/>
      <c r="EK10" s="29"/>
      <c r="EL10" s="29"/>
      <c r="EM10" s="29"/>
      <c r="EN10" s="29"/>
      <c r="EO10" s="29"/>
      <c r="EP10" s="29"/>
      <c r="EQ10" s="29"/>
      <c r="ER10" s="29"/>
      <c r="ES10" s="29"/>
      <c r="ET10" s="29"/>
      <c r="EU10" s="29"/>
      <c r="EV10" s="29"/>
      <c r="EW10" s="29"/>
      <c r="EX10" s="29"/>
      <c r="EY10" s="29"/>
      <c r="EZ10" s="29"/>
      <c r="FA10" s="29"/>
      <c r="FB10" s="29"/>
      <c r="FC10" s="29"/>
      <c r="FD10" s="29"/>
      <c r="FE10" s="29"/>
      <c r="FF10" s="29"/>
      <c r="FG10" s="29"/>
      <c r="FH10" s="29"/>
      <c r="FI10" s="29"/>
      <c r="FJ10" s="29"/>
      <c r="FK10" s="29"/>
      <c r="FL10" s="29"/>
      <c r="FM10" s="29"/>
      <c r="FN10" s="29"/>
      <c r="FO10" s="29"/>
      <c r="FP10" s="29"/>
      <c r="FQ10" s="29"/>
      <c r="FR10" s="29"/>
      <c r="FS10" s="29"/>
      <c r="FT10" s="29"/>
      <c r="FU10" s="29"/>
      <c r="FV10" s="29"/>
      <c r="FW10" s="29"/>
      <c r="FX10" s="29"/>
      <c r="FY10" s="29"/>
      <c r="FZ10" s="29"/>
      <c r="GA10" s="29"/>
      <c r="GB10" s="29"/>
      <c r="GC10" s="29"/>
      <c r="GD10" s="29"/>
      <c r="GE10" s="29"/>
      <c r="GF10" s="29"/>
      <c r="GG10" s="29"/>
      <c r="GH10" s="29"/>
      <c r="GI10" s="29"/>
      <c r="GJ10" s="29"/>
      <c r="GK10" s="29"/>
      <c r="GL10" s="29"/>
      <c r="GM10" s="29"/>
      <c r="GN10" s="29"/>
      <c r="GO10" s="29"/>
      <c r="GP10" s="29"/>
      <c r="GQ10" s="29"/>
      <c r="GR10" s="29"/>
      <c r="GS10" s="29"/>
      <c r="GT10" s="29"/>
      <c r="GU10" s="29"/>
      <c r="GV10" s="29"/>
      <c r="GW10" s="29"/>
      <c r="GX10" s="29"/>
      <c r="GY10" s="29"/>
      <c r="GZ10" s="29"/>
      <c r="HA10" s="29"/>
      <c r="HB10" s="29"/>
      <c r="HC10" s="29"/>
      <c r="HD10" s="29"/>
      <c r="HE10" s="29"/>
      <c r="HF10" s="29"/>
      <c r="HG10" s="29"/>
      <c r="HH10" s="29"/>
      <c r="HI10" s="29"/>
      <c r="HJ10" s="29"/>
      <c r="HK10" s="29"/>
      <c r="HL10" s="29"/>
      <c r="HM10" s="29"/>
      <c r="HN10" s="29"/>
      <c r="HO10" s="29"/>
      <c r="HP10" s="29"/>
      <c r="HQ10" s="29"/>
      <c r="HR10" s="29"/>
      <c r="HS10" s="29"/>
      <c r="HT10" s="29"/>
      <c r="HU10" s="29"/>
      <c r="HV10" s="29"/>
      <c r="HW10" s="29"/>
      <c r="HX10" s="29"/>
      <c r="HY10" s="29"/>
      <c r="HZ10" s="29"/>
      <c r="IA10" s="29"/>
      <c r="IB10" s="29"/>
      <c r="IC10" s="29"/>
    </row>
    <row r="11" spans="1:237" x14ac:dyDescent="0.25">
      <c r="A11" s="48" t="s">
        <v>14</v>
      </c>
      <c r="B11" s="68">
        <v>1</v>
      </c>
      <c r="C11" s="54"/>
      <c r="D11" s="54"/>
      <c r="E11" s="48"/>
      <c r="F11" s="48"/>
      <c r="G11" s="172">
        <f>SUM(G10:G10)</f>
        <v>89500</v>
      </c>
      <c r="H11" s="107">
        <f t="shared" ref="H11:L11" si="0">SUM(H10:H10)</f>
        <v>2568.65</v>
      </c>
      <c r="I11" s="172">
        <f>SUM(I10:I10)</f>
        <v>8879.2800000000007</v>
      </c>
      <c r="J11" s="172">
        <f t="shared" si="0"/>
        <v>2720.8</v>
      </c>
      <c r="K11" s="172">
        <f>SUM(K10:K10)</f>
        <v>3049.9</v>
      </c>
      <c r="L11" s="172">
        <f t="shared" si="0"/>
        <v>17218.63</v>
      </c>
      <c r="M11" s="107">
        <f>G11-L11</f>
        <v>72281.37</v>
      </c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  <c r="GB11" s="29"/>
      <c r="GC11" s="29"/>
      <c r="GD11" s="29"/>
      <c r="GE11" s="29"/>
      <c r="GF11" s="29"/>
      <c r="GG11" s="29"/>
      <c r="GH11" s="29"/>
      <c r="GI11" s="29"/>
      <c r="GJ11" s="29"/>
      <c r="GK11" s="29"/>
      <c r="GL11" s="29"/>
      <c r="GM11" s="29"/>
      <c r="GN11" s="29"/>
      <c r="GO11" s="29"/>
      <c r="GP11" s="29"/>
      <c r="GQ11" s="29"/>
      <c r="GR11" s="29"/>
      <c r="GS11" s="29"/>
      <c r="GT11" s="29"/>
      <c r="GU11" s="29"/>
      <c r="GV11" s="29"/>
      <c r="GW11" s="29"/>
      <c r="GX11" s="29"/>
      <c r="GY11" s="29"/>
      <c r="GZ11" s="29"/>
      <c r="HA11" s="29"/>
      <c r="HB11" s="29"/>
      <c r="HC11" s="29"/>
      <c r="HD11" s="29"/>
      <c r="HE11" s="29"/>
      <c r="HF11" s="29"/>
      <c r="HG11" s="29"/>
      <c r="HH11" s="29"/>
      <c r="HI11" s="29"/>
      <c r="HJ11" s="29"/>
      <c r="HK11" s="29"/>
      <c r="HL11" s="29"/>
      <c r="HM11" s="29"/>
      <c r="HN11" s="29"/>
      <c r="HO11" s="29"/>
      <c r="HP11" s="29"/>
      <c r="HQ11" s="29"/>
      <c r="HR11" s="29"/>
      <c r="HS11" s="29"/>
      <c r="HT11" s="29"/>
      <c r="HU11" s="29"/>
      <c r="HV11" s="29"/>
      <c r="HW11" s="29"/>
      <c r="HX11" s="29"/>
      <c r="HY11" s="29"/>
      <c r="HZ11" s="29"/>
      <c r="IA11" s="29"/>
      <c r="IB11" s="29"/>
      <c r="IC11" s="29"/>
    </row>
    <row r="12" spans="1:237" s="33" customFormat="1" x14ac:dyDescent="0.25">
      <c r="A12" s="30"/>
      <c r="B12" s="13"/>
      <c r="C12" s="14"/>
      <c r="D12" s="14"/>
      <c r="E12" s="30"/>
      <c r="F12" s="30"/>
      <c r="G12" s="173"/>
      <c r="H12" s="123"/>
      <c r="I12" s="173"/>
      <c r="J12" s="173"/>
      <c r="K12" s="173"/>
      <c r="L12" s="173"/>
      <c r="M12" s="123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  <c r="GV12" s="30"/>
      <c r="GW12" s="30"/>
      <c r="GX12" s="30"/>
      <c r="GY12" s="30"/>
      <c r="GZ12" s="30"/>
      <c r="HA12" s="30"/>
      <c r="HB12" s="30"/>
      <c r="HC12" s="30"/>
      <c r="HD12" s="30"/>
      <c r="HE12" s="30"/>
      <c r="HF12" s="30"/>
      <c r="HG12" s="30"/>
      <c r="HH12" s="30"/>
      <c r="HI12" s="30"/>
      <c r="HJ12" s="30"/>
      <c r="HK12" s="30"/>
      <c r="HL12" s="30"/>
      <c r="HM12" s="30"/>
      <c r="HN12" s="30"/>
      <c r="HO12" s="30"/>
      <c r="HP12" s="30"/>
      <c r="HQ12" s="30"/>
      <c r="HR12" s="30"/>
      <c r="HS12" s="30"/>
      <c r="HT12" s="30"/>
      <c r="HU12" s="30"/>
      <c r="HV12" s="30"/>
      <c r="HW12" s="30"/>
      <c r="HX12" s="30"/>
      <c r="HY12" s="30"/>
      <c r="HZ12" s="30"/>
      <c r="IA12" s="30"/>
      <c r="IB12" s="30"/>
      <c r="IC12" s="30"/>
    </row>
    <row r="13" spans="1:237" x14ac:dyDescent="0.25">
      <c r="A13" s="29" t="s">
        <v>117</v>
      </c>
      <c r="B13" s="11"/>
      <c r="C13" s="9"/>
      <c r="D13" s="9"/>
      <c r="E13" s="29"/>
      <c r="F13" s="29"/>
      <c r="G13" s="117"/>
      <c r="H13" s="116"/>
      <c r="I13" s="117"/>
      <c r="J13" s="117"/>
      <c r="K13" s="117"/>
      <c r="L13" s="117"/>
      <c r="M13" s="116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/>
      <c r="CD13" s="29"/>
      <c r="CE13" s="29"/>
      <c r="CF13" s="29"/>
      <c r="CG13" s="29"/>
      <c r="CH13" s="29"/>
      <c r="CI13" s="29"/>
      <c r="CJ13" s="29"/>
      <c r="CK13" s="29"/>
      <c r="CL13" s="29"/>
      <c r="CM13" s="29"/>
      <c r="CN13" s="29"/>
      <c r="CO13" s="29"/>
      <c r="CP13" s="29"/>
      <c r="CQ13" s="29"/>
      <c r="CR13" s="29"/>
      <c r="CS13" s="29"/>
      <c r="CT13" s="29"/>
      <c r="CU13" s="29"/>
      <c r="CV13" s="29"/>
      <c r="CW13" s="29"/>
      <c r="CX13" s="29"/>
      <c r="CY13" s="29"/>
      <c r="CZ13" s="29"/>
      <c r="DA13" s="29"/>
      <c r="DB13" s="29"/>
      <c r="DC13" s="29"/>
      <c r="DD13" s="29"/>
      <c r="DE13" s="29"/>
      <c r="DF13" s="29"/>
      <c r="DG13" s="29"/>
      <c r="DH13" s="29"/>
      <c r="DI13" s="29"/>
      <c r="DJ13" s="29"/>
      <c r="DK13" s="29"/>
      <c r="DL13" s="29"/>
      <c r="DM13" s="29"/>
      <c r="DN13" s="29"/>
      <c r="DO13" s="29"/>
      <c r="DP13" s="29"/>
      <c r="DQ13" s="29"/>
      <c r="DR13" s="29"/>
      <c r="DS13" s="29"/>
      <c r="DT13" s="29"/>
      <c r="DU13" s="29"/>
      <c r="DV13" s="29"/>
      <c r="DW13" s="29"/>
      <c r="DX13" s="29"/>
      <c r="DY13" s="29"/>
      <c r="DZ13" s="29"/>
      <c r="EA13" s="29"/>
      <c r="EB13" s="29"/>
      <c r="EC13" s="29"/>
      <c r="ED13" s="29"/>
      <c r="EE13" s="29"/>
      <c r="EF13" s="29"/>
      <c r="EG13" s="29"/>
      <c r="EH13" s="29"/>
      <c r="EI13" s="29"/>
      <c r="EJ13" s="29"/>
      <c r="EK13" s="29"/>
      <c r="EL13" s="29"/>
      <c r="EM13" s="29"/>
      <c r="EN13" s="29"/>
      <c r="EO13" s="29"/>
      <c r="EP13" s="29"/>
      <c r="EQ13" s="29"/>
      <c r="ER13" s="29"/>
      <c r="ES13" s="29"/>
      <c r="ET13" s="29"/>
      <c r="EU13" s="29"/>
      <c r="EV13" s="29"/>
      <c r="EW13" s="29"/>
      <c r="EX13" s="29"/>
      <c r="EY13" s="29"/>
      <c r="EZ13" s="29"/>
      <c r="FA13" s="29"/>
      <c r="FB13" s="29"/>
      <c r="FC13" s="29"/>
      <c r="FD13" s="29"/>
      <c r="FE13" s="29"/>
      <c r="FF13" s="29"/>
      <c r="FG13" s="29"/>
      <c r="FH13" s="29"/>
      <c r="FI13" s="29"/>
      <c r="FJ13" s="29"/>
      <c r="FK13" s="29"/>
      <c r="FL13" s="29"/>
      <c r="FM13" s="29"/>
      <c r="FN13" s="29"/>
      <c r="FO13" s="29"/>
      <c r="FP13" s="29"/>
      <c r="FQ13" s="29"/>
      <c r="FR13" s="29"/>
      <c r="FS13" s="29"/>
      <c r="FT13" s="29"/>
      <c r="FU13" s="29"/>
      <c r="FV13" s="29"/>
      <c r="FW13" s="29"/>
      <c r="FX13" s="29"/>
      <c r="FY13" s="29"/>
      <c r="FZ13" s="29"/>
      <c r="GA13" s="29"/>
      <c r="GB13" s="29"/>
      <c r="GC13" s="29"/>
      <c r="GD13" s="29"/>
      <c r="GE13" s="29"/>
      <c r="GF13" s="29"/>
      <c r="GG13" s="29"/>
      <c r="GH13" s="29"/>
      <c r="GI13" s="29"/>
      <c r="GJ13" s="29"/>
      <c r="GK13" s="29"/>
      <c r="GL13" s="29"/>
      <c r="GM13" s="29"/>
      <c r="GN13" s="29"/>
      <c r="GO13" s="29"/>
      <c r="GP13" s="29"/>
      <c r="GQ13" s="29"/>
      <c r="GR13" s="29"/>
      <c r="GS13" s="29"/>
      <c r="GT13" s="29"/>
      <c r="GU13" s="29"/>
      <c r="GV13" s="29"/>
      <c r="GW13" s="29"/>
      <c r="GX13" s="29"/>
      <c r="GY13" s="29"/>
      <c r="GZ13" s="29"/>
      <c r="HA13" s="29"/>
      <c r="HB13" s="29"/>
      <c r="HC13" s="29"/>
      <c r="HD13" s="29"/>
      <c r="HE13" s="29"/>
      <c r="HF13" s="29"/>
      <c r="HG13" s="29"/>
      <c r="HH13" s="29"/>
      <c r="HI13" s="29"/>
      <c r="HJ13" s="29"/>
      <c r="HK13" s="29"/>
      <c r="HL13" s="29"/>
      <c r="HM13" s="29"/>
      <c r="HN13" s="29"/>
      <c r="HO13" s="29"/>
      <c r="HP13" s="29"/>
      <c r="HQ13" s="29"/>
      <c r="HR13" s="29"/>
      <c r="HS13" s="29"/>
      <c r="HT13" s="29"/>
      <c r="HU13" s="29"/>
      <c r="HV13" s="29"/>
      <c r="HW13" s="29"/>
      <c r="HX13" s="29"/>
      <c r="HY13" s="29"/>
      <c r="HZ13" s="29"/>
      <c r="IA13" s="29"/>
      <c r="IB13" s="29"/>
      <c r="IC13" s="29"/>
    </row>
    <row r="14" spans="1:237" x14ac:dyDescent="0.25">
      <c r="A14" t="s">
        <v>118</v>
      </c>
      <c r="B14" s="3" t="s">
        <v>53</v>
      </c>
      <c r="C14" s="5" t="s">
        <v>70</v>
      </c>
      <c r="D14" s="5" t="s">
        <v>207</v>
      </c>
      <c r="E14" s="7">
        <v>44409</v>
      </c>
      <c r="F14" s="2" t="s">
        <v>106</v>
      </c>
      <c r="G14" s="142">
        <v>133000</v>
      </c>
      <c r="H14" s="142">
        <v>3817.1</v>
      </c>
      <c r="I14" s="142">
        <v>19867.79</v>
      </c>
      <c r="J14" s="142">
        <v>4043.2</v>
      </c>
      <c r="K14" s="142">
        <v>16860.3</v>
      </c>
      <c r="L14" s="142">
        <v>44588.39</v>
      </c>
      <c r="M14" s="142">
        <v>88411.61</v>
      </c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3"/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  <c r="DR14" s="33"/>
      <c r="DS14" s="33"/>
      <c r="DT14" s="33"/>
      <c r="DU14" s="33"/>
      <c r="DV14" s="33"/>
      <c r="DW14" s="33"/>
      <c r="DX14" s="33"/>
      <c r="DY14" s="33"/>
      <c r="DZ14" s="33"/>
      <c r="EA14" s="33"/>
      <c r="EB14" s="33"/>
      <c r="EC14" s="33"/>
      <c r="ED14" s="33"/>
      <c r="EE14" s="33"/>
      <c r="EF14" s="33"/>
      <c r="EG14" s="33"/>
      <c r="EH14" s="33"/>
      <c r="EI14" s="33"/>
      <c r="EJ14" s="33"/>
      <c r="EK14" s="33"/>
      <c r="EL14" s="33"/>
      <c r="EM14" s="33"/>
      <c r="EN14" s="33"/>
      <c r="EO14" s="33"/>
      <c r="EP14" s="33"/>
      <c r="EQ14" s="33"/>
      <c r="ER14" s="33"/>
      <c r="ES14" s="33"/>
      <c r="ET14" s="33"/>
      <c r="EU14" s="33"/>
      <c r="EV14" s="33"/>
      <c r="EW14" s="33"/>
      <c r="EX14" s="33"/>
      <c r="EY14" s="33"/>
      <c r="EZ14" s="33"/>
      <c r="FA14" s="33"/>
      <c r="FB14" s="33"/>
      <c r="FC14" s="33"/>
      <c r="FD14" s="33"/>
      <c r="FE14" s="33"/>
      <c r="FF14" s="33"/>
      <c r="FG14" s="33"/>
      <c r="FH14" s="33"/>
      <c r="FI14" s="33"/>
      <c r="FJ14" s="33"/>
      <c r="FK14" s="33"/>
      <c r="FL14" s="33"/>
      <c r="FM14" s="33"/>
      <c r="FN14" s="33"/>
      <c r="FO14" s="33"/>
      <c r="FP14" s="33"/>
      <c r="FQ14" s="33"/>
      <c r="FR14" s="33"/>
      <c r="FS14" s="33"/>
      <c r="FT14" s="33"/>
      <c r="FU14" s="33"/>
      <c r="FV14" s="33"/>
      <c r="FW14" s="33"/>
      <c r="FX14" s="33"/>
      <c r="FY14" s="33"/>
      <c r="FZ14" s="33"/>
      <c r="GA14" s="33"/>
    </row>
    <row r="15" spans="1:237" s="31" customFormat="1" x14ac:dyDescent="0.25">
      <c r="A15" s="48" t="s">
        <v>14</v>
      </c>
      <c r="B15" s="68">
        <v>1</v>
      </c>
      <c r="C15" s="54"/>
      <c r="D15" s="54"/>
      <c r="E15" s="37"/>
      <c r="F15" s="48"/>
      <c r="G15" s="172">
        <f>G14</f>
        <v>133000</v>
      </c>
      <c r="H15" s="107">
        <f t="shared" ref="H15:M15" si="1">H14</f>
        <v>3817.1</v>
      </c>
      <c r="I15" s="172">
        <f>I14</f>
        <v>19867.79</v>
      </c>
      <c r="J15" s="172">
        <f t="shared" si="1"/>
        <v>4043.2</v>
      </c>
      <c r="K15" s="172">
        <f>K14</f>
        <v>16860.3</v>
      </c>
      <c r="L15" s="172">
        <f t="shared" si="1"/>
        <v>44588.39</v>
      </c>
      <c r="M15" s="107">
        <f t="shared" si="1"/>
        <v>88411.61</v>
      </c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</row>
    <row r="16" spans="1:237" x14ac:dyDescent="0.25">
      <c r="G16" s="174"/>
      <c r="H16" s="106"/>
      <c r="I16" s="174"/>
      <c r="J16" s="174"/>
      <c r="K16" s="174"/>
      <c r="L16" s="174"/>
      <c r="M16" s="106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</row>
    <row r="17" spans="1:237" ht="11.25" customHeight="1" x14ac:dyDescent="0.25">
      <c r="A17" s="28" t="s">
        <v>43</v>
      </c>
      <c r="B17" s="28"/>
      <c r="C17" s="28"/>
      <c r="D17" s="28"/>
      <c r="E17" s="28"/>
      <c r="F17" s="28"/>
      <c r="G17" s="117"/>
      <c r="H17" s="116"/>
      <c r="I17" s="117"/>
      <c r="J17" s="117"/>
      <c r="K17" s="142"/>
      <c r="L17" s="117"/>
      <c r="M17" s="116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9"/>
      <c r="BE17" s="29"/>
      <c r="BF17" s="29"/>
      <c r="BG17" s="29"/>
      <c r="BH17" s="29"/>
      <c r="BI17" s="29"/>
      <c r="BJ17" s="29"/>
      <c r="BK17" s="29"/>
      <c r="BL17" s="29"/>
      <c r="BM17" s="29"/>
      <c r="BN17" s="29"/>
      <c r="BO17" s="29"/>
      <c r="BP17" s="29"/>
      <c r="BQ17" s="29"/>
      <c r="BR17" s="29"/>
      <c r="BS17" s="29"/>
      <c r="BT17" s="29"/>
      <c r="BU17" s="29"/>
      <c r="BV17" s="29"/>
      <c r="BW17" s="29"/>
      <c r="BX17" s="29"/>
      <c r="BY17" s="29"/>
      <c r="BZ17" s="29"/>
      <c r="CA17" s="29"/>
      <c r="CB17" s="29"/>
      <c r="CC17" s="29"/>
      <c r="CD17" s="29"/>
      <c r="CE17" s="29"/>
      <c r="CF17" s="29"/>
      <c r="CG17" s="29"/>
      <c r="CH17" s="29"/>
      <c r="CI17" s="29"/>
      <c r="CJ17" s="29"/>
      <c r="CK17" s="29"/>
      <c r="CL17" s="29"/>
      <c r="CM17" s="29"/>
      <c r="CN17" s="29"/>
      <c r="CO17" s="29"/>
      <c r="CP17" s="29"/>
      <c r="CQ17" s="29"/>
      <c r="CR17" s="29"/>
      <c r="CS17" s="29"/>
      <c r="CT17" s="29"/>
      <c r="CU17" s="29"/>
      <c r="CV17" s="29"/>
      <c r="CW17" s="29"/>
      <c r="CX17" s="29"/>
      <c r="CY17" s="29"/>
      <c r="CZ17" s="29"/>
      <c r="DA17" s="29"/>
      <c r="DB17" s="29"/>
      <c r="DC17" s="29"/>
      <c r="DD17" s="29"/>
      <c r="DE17" s="29"/>
      <c r="DF17" s="29"/>
      <c r="DG17" s="29"/>
      <c r="DH17" s="29"/>
      <c r="DI17" s="29"/>
      <c r="DJ17" s="29"/>
      <c r="DK17" s="29"/>
      <c r="DL17" s="29"/>
      <c r="DM17" s="29"/>
      <c r="DN17" s="29"/>
      <c r="DO17" s="29"/>
      <c r="DP17" s="29"/>
      <c r="DQ17" s="29"/>
      <c r="DR17" s="29"/>
      <c r="DS17" s="29"/>
      <c r="DT17" s="29"/>
      <c r="DU17" s="29"/>
      <c r="DV17" s="29"/>
      <c r="DW17" s="29"/>
      <c r="DX17" s="29"/>
      <c r="DY17" s="29"/>
      <c r="DZ17" s="29"/>
      <c r="EA17" s="29"/>
      <c r="EB17" s="29"/>
      <c r="EC17" s="29"/>
      <c r="ED17" s="29"/>
      <c r="EE17" s="29"/>
      <c r="EF17" s="29"/>
      <c r="EG17" s="29"/>
      <c r="EH17" s="29"/>
      <c r="EI17" s="29"/>
      <c r="EJ17" s="29"/>
      <c r="EK17" s="29"/>
      <c r="EL17" s="29"/>
      <c r="EM17" s="29"/>
      <c r="EN17" s="29"/>
      <c r="EO17" s="29"/>
      <c r="EP17" s="29"/>
      <c r="EQ17" s="29"/>
      <c r="ER17" s="29"/>
      <c r="ES17" s="29"/>
      <c r="ET17" s="29"/>
      <c r="EU17" s="29"/>
      <c r="EV17" s="29"/>
      <c r="EW17" s="29"/>
      <c r="EX17" s="29"/>
      <c r="EY17" s="29"/>
      <c r="EZ17" s="29"/>
      <c r="FA17" s="29"/>
      <c r="FB17" s="29"/>
      <c r="FC17" s="29"/>
      <c r="FD17" s="29"/>
      <c r="FE17" s="29"/>
      <c r="FF17" s="29"/>
      <c r="FG17" s="29"/>
      <c r="FH17" s="29"/>
      <c r="FI17" s="29"/>
      <c r="FJ17" s="29"/>
      <c r="FK17" s="29"/>
      <c r="FL17" s="29"/>
      <c r="FM17" s="29"/>
      <c r="FN17" s="29"/>
      <c r="FO17" s="29"/>
      <c r="FP17" s="29"/>
      <c r="FQ17" s="29"/>
      <c r="FR17" s="29"/>
      <c r="FS17" s="29"/>
      <c r="FT17" s="29"/>
      <c r="FU17" s="29"/>
      <c r="FV17" s="29"/>
      <c r="FW17" s="29"/>
      <c r="FX17" s="29"/>
      <c r="FY17" s="29"/>
      <c r="FZ17" s="29"/>
      <c r="GA17" s="29"/>
      <c r="GB17" s="29"/>
      <c r="GC17" s="29"/>
      <c r="GD17" s="29"/>
      <c r="GE17" s="29"/>
      <c r="GF17" s="29"/>
      <c r="GG17" s="29"/>
      <c r="GH17" s="29"/>
      <c r="GI17" s="29"/>
      <c r="GJ17" s="29"/>
      <c r="GK17" s="29"/>
      <c r="GL17" s="29"/>
      <c r="GM17" s="29"/>
      <c r="GN17" s="29"/>
      <c r="GO17" s="29"/>
      <c r="GP17" s="29"/>
      <c r="GQ17" s="29"/>
      <c r="GR17" s="29"/>
      <c r="GS17" s="29"/>
      <c r="GT17" s="29"/>
      <c r="GU17" s="29"/>
      <c r="GV17" s="29"/>
      <c r="GW17" s="29"/>
      <c r="GX17" s="29"/>
      <c r="GY17" s="29"/>
      <c r="GZ17" s="29"/>
      <c r="HA17" s="29"/>
      <c r="HB17" s="29"/>
      <c r="HC17" s="29"/>
      <c r="HD17" s="29"/>
      <c r="HE17" s="29"/>
      <c r="HF17" s="29"/>
      <c r="HG17" s="29"/>
      <c r="HH17" s="29"/>
      <c r="HI17" s="29"/>
      <c r="HJ17" s="29"/>
      <c r="HK17" s="29"/>
      <c r="HL17" s="29"/>
      <c r="HM17" s="29"/>
      <c r="HN17" s="29"/>
      <c r="HO17" s="29"/>
      <c r="HP17" s="29"/>
      <c r="HQ17" s="29"/>
      <c r="HR17" s="29"/>
      <c r="HS17" s="29"/>
      <c r="HT17" s="29"/>
      <c r="HU17" s="29"/>
      <c r="HV17" s="29"/>
      <c r="HW17" s="29"/>
      <c r="HX17" s="29"/>
      <c r="HY17" s="29"/>
      <c r="HZ17" s="29"/>
      <c r="IA17" s="29"/>
      <c r="IB17" s="29"/>
      <c r="IC17" s="29"/>
    </row>
    <row r="18" spans="1:237" x14ac:dyDescent="0.25">
      <c r="A18" s="4" t="s">
        <v>67</v>
      </c>
      <c r="B18" s="2" t="s">
        <v>68</v>
      </c>
      <c r="C18" s="5" t="s">
        <v>69</v>
      </c>
      <c r="D18" s="5" t="s">
        <v>207</v>
      </c>
      <c r="E18" s="4" t="s">
        <v>95</v>
      </c>
      <c r="F18" s="8" t="s">
        <v>106</v>
      </c>
      <c r="G18" s="142">
        <v>75000</v>
      </c>
      <c r="H18" s="142">
        <v>2152.5</v>
      </c>
      <c r="I18" s="142">
        <v>6309.38</v>
      </c>
      <c r="J18" s="142">
        <v>2280</v>
      </c>
      <c r="K18" s="142">
        <v>25</v>
      </c>
      <c r="L18" s="142">
        <v>10766.88</v>
      </c>
      <c r="M18" s="142">
        <v>64233.120000000003</v>
      </c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CH18" s="29"/>
      <c r="CI18" s="29"/>
      <c r="CJ18" s="29"/>
      <c r="CK18" s="29"/>
      <c r="CL18" s="29"/>
      <c r="CM18" s="29"/>
      <c r="CN18" s="29"/>
      <c r="CO18" s="29"/>
      <c r="CP18" s="29"/>
      <c r="CQ18" s="29"/>
      <c r="CR18" s="29"/>
      <c r="CS18" s="29"/>
      <c r="CT18" s="29"/>
      <c r="CU18" s="29"/>
      <c r="CV18" s="29"/>
      <c r="CW18" s="29"/>
      <c r="CX18" s="29"/>
      <c r="CY18" s="29"/>
      <c r="CZ18" s="29"/>
      <c r="DA18" s="29"/>
      <c r="DB18" s="29"/>
      <c r="DC18" s="29"/>
      <c r="DD18" s="29"/>
      <c r="DE18" s="29"/>
      <c r="DF18" s="29"/>
      <c r="DG18" s="29"/>
      <c r="DH18" s="29"/>
      <c r="DI18" s="29"/>
      <c r="DJ18" s="29"/>
      <c r="DK18" s="29"/>
      <c r="DL18" s="29"/>
      <c r="DM18" s="29"/>
      <c r="DN18" s="29"/>
      <c r="DO18" s="29"/>
      <c r="DP18" s="29"/>
      <c r="DQ18" s="29"/>
      <c r="DR18" s="29"/>
      <c r="DS18" s="29"/>
      <c r="DT18" s="29"/>
      <c r="DU18" s="29"/>
      <c r="DV18" s="29"/>
      <c r="DW18" s="29"/>
      <c r="DX18" s="29"/>
      <c r="DY18" s="29"/>
      <c r="DZ18" s="29"/>
      <c r="EA18" s="29"/>
      <c r="EB18" s="29"/>
      <c r="EC18" s="29"/>
      <c r="ED18" s="29"/>
      <c r="EE18" s="29"/>
      <c r="EF18" s="29"/>
      <c r="EG18" s="29"/>
      <c r="EH18" s="29"/>
      <c r="EI18" s="29"/>
      <c r="EJ18" s="29"/>
      <c r="EK18" s="29"/>
      <c r="EL18" s="29"/>
      <c r="EM18" s="29"/>
      <c r="EN18" s="29"/>
      <c r="EO18" s="29"/>
      <c r="EP18" s="29"/>
      <c r="EQ18" s="29"/>
      <c r="ER18" s="29"/>
      <c r="ES18" s="29"/>
      <c r="ET18" s="29"/>
      <c r="EU18" s="29"/>
      <c r="EV18" s="29"/>
      <c r="EW18" s="29"/>
      <c r="EX18" s="29"/>
      <c r="EY18" s="29"/>
      <c r="EZ18" s="29"/>
      <c r="FA18" s="29"/>
      <c r="FB18" s="29"/>
      <c r="FC18" s="29"/>
      <c r="FD18" s="29"/>
      <c r="FE18" s="29"/>
      <c r="FF18" s="29"/>
      <c r="FG18" s="29"/>
      <c r="FH18" s="29"/>
      <c r="FI18" s="29"/>
      <c r="FJ18" s="29"/>
      <c r="FK18" s="29"/>
      <c r="FL18" s="29"/>
      <c r="FM18" s="29"/>
      <c r="FN18" s="29"/>
      <c r="FO18" s="29"/>
      <c r="FP18" s="29"/>
      <c r="FQ18" s="29"/>
      <c r="FR18" s="29"/>
      <c r="FS18" s="29"/>
      <c r="FT18" s="29"/>
      <c r="FU18" s="29"/>
      <c r="FV18" s="29"/>
      <c r="FW18" s="29"/>
      <c r="FX18" s="29"/>
      <c r="FY18" s="29"/>
      <c r="FZ18" s="29"/>
      <c r="GA18" s="29"/>
      <c r="GB18" s="29"/>
      <c r="GC18" s="29"/>
      <c r="GD18" s="29"/>
      <c r="GE18" s="29"/>
      <c r="GF18" s="29"/>
      <c r="GG18" s="29"/>
      <c r="GH18" s="29"/>
      <c r="GI18" s="29"/>
      <c r="GJ18" s="29"/>
      <c r="GK18" s="29"/>
      <c r="GL18" s="29"/>
      <c r="GM18" s="29"/>
      <c r="GN18" s="29"/>
      <c r="GO18" s="29"/>
      <c r="GP18" s="29"/>
      <c r="GQ18" s="29"/>
      <c r="GR18" s="29"/>
      <c r="GS18" s="29"/>
      <c r="GT18" s="29"/>
      <c r="GU18" s="29"/>
      <c r="GV18" s="29"/>
      <c r="GW18" s="29"/>
      <c r="GX18" s="29"/>
      <c r="GY18" s="29"/>
      <c r="GZ18" s="29"/>
      <c r="HA18" s="29"/>
      <c r="HB18" s="29"/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29"/>
      <c r="IB18" s="29"/>
      <c r="IC18" s="29"/>
    </row>
    <row r="19" spans="1:237" s="2" customFormat="1" ht="11.25" customHeight="1" x14ac:dyDescent="0.25">
      <c r="A19" s="4" t="s">
        <v>74</v>
      </c>
      <c r="B19" s="2" t="s">
        <v>86</v>
      </c>
      <c r="C19" s="2" t="s">
        <v>70</v>
      </c>
      <c r="D19" s="2" t="s">
        <v>207</v>
      </c>
      <c r="E19" s="4" t="s">
        <v>94</v>
      </c>
      <c r="F19" s="8" t="s">
        <v>106</v>
      </c>
      <c r="G19" s="142">
        <v>40000</v>
      </c>
      <c r="H19" s="142">
        <v>1148</v>
      </c>
      <c r="I19" s="142">
        <v>442.65</v>
      </c>
      <c r="J19" s="142">
        <v>1216</v>
      </c>
      <c r="K19" s="142">
        <v>5009</v>
      </c>
      <c r="L19" s="142">
        <v>7815.65</v>
      </c>
      <c r="M19" s="142">
        <v>32184.35</v>
      </c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29"/>
      <c r="BR19" s="29"/>
      <c r="BS19" s="29"/>
      <c r="BT19" s="29"/>
      <c r="BU19" s="29"/>
      <c r="BV19" s="29"/>
      <c r="BW19" s="29"/>
      <c r="BX19" s="29"/>
      <c r="BY19" s="29"/>
      <c r="BZ19" s="29"/>
      <c r="CA19" s="29"/>
      <c r="CB19" s="29"/>
      <c r="CC19" s="29"/>
      <c r="CD19" s="29"/>
      <c r="CE19" s="29"/>
      <c r="CF19" s="29"/>
      <c r="CG19" s="29"/>
      <c r="CH19" s="29"/>
      <c r="CI19" s="29"/>
      <c r="CJ19" s="29"/>
      <c r="CK19" s="29"/>
      <c r="CL19" s="29"/>
      <c r="CM19" s="29"/>
      <c r="CN19" s="29"/>
      <c r="CO19" s="29"/>
      <c r="CP19" s="29"/>
      <c r="CQ19" s="29"/>
      <c r="CR19" s="29"/>
      <c r="CS19" s="29"/>
      <c r="CT19" s="29"/>
      <c r="CU19" s="29"/>
      <c r="CV19" s="29"/>
      <c r="CW19" s="29"/>
      <c r="CX19" s="29"/>
      <c r="CY19" s="29"/>
      <c r="CZ19" s="29"/>
      <c r="DA19" s="29"/>
      <c r="DB19" s="29"/>
      <c r="DC19" s="29"/>
      <c r="DD19" s="29"/>
      <c r="DE19" s="29"/>
      <c r="DF19" s="29"/>
      <c r="DG19" s="29"/>
      <c r="DH19" s="29"/>
      <c r="DI19" s="29"/>
      <c r="DJ19" s="29"/>
      <c r="DK19" s="29"/>
      <c r="DL19" s="29"/>
      <c r="DM19" s="29"/>
      <c r="DN19" s="29"/>
      <c r="DO19" s="29"/>
      <c r="DP19" s="29"/>
      <c r="DQ19" s="29"/>
      <c r="DR19" s="29"/>
      <c r="DS19" s="29"/>
      <c r="DT19" s="29"/>
      <c r="DU19" s="29"/>
      <c r="DV19" s="29"/>
      <c r="DW19" s="29"/>
      <c r="DX19" s="29"/>
      <c r="DY19" s="29"/>
      <c r="DZ19" s="29"/>
      <c r="EA19" s="29"/>
      <c r="EB19" s="29"/>
      <c r="EC19" s="29"/>
      <c r="ED19" s="29"/>
      <c r="EE19" s="29"/>
      <c r="EF19" s="29"/>
      <c r="EG19" s="29"/>
      <c r="EH19" s="29"/>
      <c r="EI19" s="29"/>
      <c r="EJ19" s="29"/>
      <c r="EK19" s="29"/>
      <c r="EL19" s="29"/>
      <c r="EM19" s="29"/>
      <c r="EN19" s="29"/>
      <c r="EO19" s="29"/>
      <c r="EP19" s="29"/>
      <c r="EQ19" s="29"/>
      <c r="ER19" s="29"/>
      <c r="ES19" s="29"/>
      <c r="ET19" s="29"/>
      <c r="EU19" s="29"/>
      <c r="EV19" s="29"/>
      <c r="EW19" s="29"/>
      <c r="EX19" s="29"/>
      <c r="EY19" s="29"/>
      <c r="EZ19" s="29"/>
      <c r="FA19" s="29"/>
      <c r="FB19" s="29"/>
      <c r="FC19" s="29"/>
      <c r="FD19" s="29"/>
      <c r="FE19" s="29"/>
      <c r="FF19" s="29"/>
      <c r="FG19" s="29"/>
      <c r="FH19" s="29"/>
      <c r="FI19" s="29"/>
      <c r="FJ19" s="29"/>
      <c r="FK19" s="29"/>
      <c r="FL19" s="29"/>
      <c r="FM19" s="29"/>
      <c r="FN19" s="29"/>
      <c r="FO19" s="29"/>
      <c r="FP19" s="29"/>
      <c r="FQ19" s="29"/>
      <c r="FR19" s="29"/>
      <c r="FS19" s="29"/>
      <c r="FT19" s="29"/>
      <c r="FU19" s="29"/>
      <c r="FV19" s="29"/>
      <c r="FW19" s="29"/>
      <c r="FX19" s="29"/>
      <c r="FY19" s="29"/>
      <c r="FZ19" s="29"/>
      <c r="GA19" s="29"/>
      <c r="GB19" s="29"/>
      <c r="GC19" s="29"/>
      <c r="GD19" s="29"/>
      <c r="GE19" s="29"/>
      <c r="GF19" s="29"/>
      <c r="GG19" s="29"/>
      <c r="GH19" s="29"/>
      <c r="GI19" s="29"/>
      <c r="GJ19" s="29"/>
      <c r="GK19" s="29"/>
      <c r="GL19" s="29"/>
      <c r="GM19" s="29"/>
      <c r="GN19" s="29"/>
      <c r="GO19" s="29"/>
      <c r="GP19" s="29"/>
      <c r="GQ19" s="29"/>
      <c r="GR19" s="29"/>
      <c r="GS19" s="29"/>
      <c r="GT19" s="29"/>
      <c r="GU19" s="29"/>
      <c r="GV19" s="29"/>
      <c r="GW19" s="29"/>
      <c r="GX19" s="29"/>
      <c r="GY19" s="29"/>
      <c r="GZ19" s="29"/>
      <c r="HA19" s="29"/>
      <c r="HB19" s="29"/>
      <c r="HC19" s="29"/>
      <c r="HD19" s="29"/>
      <c r="HE19" s="29"/>
      <c r="HF19" s="29"/>
      <c r="HG19" s="29"/>
      <c r="HH19" s="29"/>
      <c r="HI19" s="29"/>
      <c r="HJ19" s="29"/>
      <c r="HK19" s="29"/>
      <c r="HL19" s="29"/>
      <c r="HM19" s="29"/>
      <c r="HN19" s="29"/>
      <c r="HO19" s="29"/>
      <c r="HP19" s="29"/>
      <c r="HQ19" s="29"/>
      <c r="HR19" s="29"/>
      <c r="HS19" s="29"/>
      <c r="HT19" s="29"/>
      <c r="HU19" s="29"/>
      <c r="HV19" s="29"/>
      <c r="HW19" s="29"/>
      <c r="HX19" s="29"/>
      <c r="HY19" s="29"/>
      <c r="HZ19" s="29"/>
      <c r="IA19" s="29"/>
      <c r="IB19" s="29"/>
      <c r="IC19" s="29"/>
    </row>
    <row r="20" spans="1:237" s="2" customFormat="1" ht="11.25" customHeight="1" x14ac:dyDescent="0.25">
      <c r="A20" s="4" t="s">
        <v>123</v>
      </c>
      <c r="B20" s="2" t="s">
        <v>125</v>
      </c>
      <c r="C20" s="2" t="s">
        <v>70</v>
      </c>
      <c r="D20" s="2" t="s">
        <v>207</v>
      </c>
      <c r="E20" s="4" t="s">
        <v>124</v>
      </c>
      <c r="F20" s="8" t="s">
        <v>106</v>
      </c>
      <c r="G20" s="142">
        <v>87500</v>
      </c>
      <c r="H20" s="142">
        <v>2511.25</v>
      </c>
      <c r="I20" s="142">
        <v>8786.94</v>
      </c>
      <c r="J20" s="142">
        <v>2660</v>
      </c>
      <c r="K20" s="142">
        <v>10077.450000000001</v>
      </c>
      <c r="L20" s="142">
        <v>24035.64</v>
      </c>
      <c r="M20" s="142">
        <v>63464.36</v>
      </c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B20" s="29"/>
      <c r="CC20" s="29"/>
      <c r="CD20" s="29"/>
      <c r="CE20" s="29"/>
      <c r="CF20" s="29"/>
      <c r="CG20" s="29"/>
      <c r="CH20" s="29"/>
      <c r="CI20" s="29"/>
      <c r="CJ20" s="29"/>
      <c r="CK20" s="29"/>
      <c r="CL20" s="29"/>
      <c r="CM20" s="29"/>
      <c r="CN20" s="29"/>
      <c r="CO20" s="29"/>
      <c r="CP20" s="29"/>
      <c r="CQ20" s="29"/>
      <c r="CR20" s="29"/>
      <c r="CS20" s="29"/>
      <c r="CT20" s="29"/>
      <c r="CU20" s="29"/>
      <c r="CV20" s="29"/>
      <c r="CW20" s="29"/>
      <c r="CX20" s="29"/>
      <c r="CY20" s="29"/>
      <c r="CZ20" s="29"/>
      <c r="DA20" s="29"/>
      <c r="DB20" s="29"/>
      <c r="DC20" s="29"/>
      <c r="DD20" s="29"/>
      <c r="DE20" s="29"/>
      <c r="DF20" s="29"/>
      <c r="DG20" s="29"/>
      <c r="DH20" s="29"/>
      <c r="DI20" s="29"/>
      <c r="DJ20" s="29"/>
      <c r="DK20" s="29"/>
      <c r="DL20" s="29"/>
      <c r="DM20" s="29"/>
      <c r="DN20" s="29"/>
      <c r="DO20" s="29"/>
      <c r="DP20" s="29"/>
      <c r="DQ20" s="29"/>
      <c r="DR20" s="29"/>
      <c r="DS20" s="29"/>
      <c r="DT20" s="29"/>
      <c r="DU20" s="29"/>
      <c r="DV20" s="29"/>
      <c r="DW20" s="29"/>
      <c r="DX20" s="29"/>
      <c r="DY20" s="29"/>
      <c r="DZ20" s="29"/>
      <c r="EA20" s="29"/>
      <c r="EB20" s="29"/>
      <c r="EC20" s="29"/>
      <c r="ED20" s="29"/>
      <c r="EE20" s="29"/>
      <c r="EF20" s="29"/>
      <c r="EG20" s="29"/>
      <c r="EH20" s="29"/>
      <c r="EI20" s="29"/>
      <c r="EJ20" s="29"/>
      <c r="EK20" s="29"/>
      <c r="EL20" s="29"/>
      <c r="EM20" s="29"/>
      <c r="EN20" s="29"/>
      <c r="EO20" s="29"/>
      <c r="EP20" s="29"/>
      <c r="EQ20" s="29"/>
      <c r="ER20" s="29"/>
      <c r="ES20" s="29"/>
      <c r="ET20" s="29"/>
      <c r="EU20" s="29"/>
      <c r="EV20" s="29"/>
      <c r="EW20" s="29"/>
      <c r="EX20" s="29"/>
      <c r="EY20" s="29"/>
      <c r="EZ20" s="29"/>
      <c r="FA20" s="29"/>
      <c r="FB20" s="29"/>
      <c r="FC20" s="29"/>
      <c r="FD20" s="29"/>
      <c r="FE20" s="29"/>
      <c r="FF20" s="29"/>
      <c r="FG20" s="29"/>
      <c r="FH20" s="29"/>
      <c r="FI20" s="29"/>
      <c r="FJ20" s="29"/>
      <c r="FK20" s="29"/>
      <c r="FL20" s="29"/>
      <c r="FM20" s="29"/>
      <c r="FN20" s="29"/>
      <c r="FO20" s="29"/>
      <c r="FP20" s="29"/>
      <c r="FQ20" s="29"/>
      <c r="FR20" s="29"/>
      <c r="FS20" s="29"/>
      <c r="FT20" s="29"/>
      <c r="FU20" s="29"/>
      <c r="FV20" s="29"/>
      <c r="FW20" s="29"/>
      <c r="FX20" s="29"/>
      <c r="FY20" s="29"/>
      <c r="FZ20" s="29"/>
      <c r="GA20" s="29"/>
      <c r="GB20" s="29"/>
      <c r="GC20" s="29"/>
      <c r="GD20" s="29"/>
      <c r="GE20" s="29"/>
      <c r="GF20" s="29"/>
      <c r="GG20" s="29"/>
      <c r="GH20" s="29"/>
      <c r="GI20" s="29"/>
      <c r="GJ20" s="29"/>
      <c r="GK20" s="29"/>
      <c r="GL20" s="29"/>
      <c r="GM20" s="29"/>
      <c r="GN20" s="29"/>
      <c r="GO20" s="29"/>
      <c r="GP20" s="29"/>
      <c r="GQ20" s="29"/>
      <c r="GR20" s="29"/>
      <c r="GS20" s="29"/>
      <c r="GT20" s="29"/>
      <c r="GU20" s="29"/>
      <c r="GV20" s="29"/>
      <c r="GW20" s="29"/>
      <c r="GX20" s="29"/>
      <c r="GY20" s="29"/>
      <c r="GZ20" s="29"/>
      <c r="HA20" s="29"/>
      <c r="HB20" s="29"/>
      <c r="HC20" s="29"/>
      <c r="HD20" s="29"/>
      <c r="HE20" s="29"/>
      <c r="HF20" s="29"/>
      <c r="HG20" s="29"/>
      <c r="HH20" s="29"/>
      <c r="HI20" s="29"/>
      <c r="HJ20" s="29"/>
      <c r="HK20" s="29"/>
      <c r="HL20" s="29"/>
      <c r="HM20" s="29"/>
      <c r="HN20" s="29"/>
      <c r="HO20" s="29"/>
      <c r="HP20" s="29"/>
      <c r="HQ20" s="29"/>
      <c r="HR20" s="29"/>
      <c r="HS20" s="29"/>
      <c r="HT20" s="29"/>
      <c r="HU20" s="29"/>
      <c r="HV20" s="29"/>
      <c r="HW20" s="29"/>
      <c r="HX20" s="29"/>
      <c r="HY20" s="29"/>
      <c r="HZ20" s="29"/>
      <c r="IA20" s="29"/>
      <c r="IB20" s="29"/>
      <c r="IC20" s="29"/>
    </row>
    <row r="21" spans="1:237" x14ac:dyDescent="0.25">
      <c r="A21" s="48" t="s">
        <v>14</v>
      </c>
      <c r="B21" s="68">
        <v>3</v>
      </c>
      <c r="C21" s="54"/>
      <c r="D21" s="54"/>
      <c r="E21" s="48"/>
      <c r="F21" s="48"/>
      <c r="G21" s="172">
        <f t="shared" ref="G21:L21" si="2">SUM(G18:G20)</f>
        <v>202500</v>
      </c>
      <c r="H21" s="107">
        <f t="shared" si="2"/>
        <v>5811.75</v>
      </c>
      <c r="I21" s="172">
        <f t="shared" si="2"/>
        <v>15538.970000000001</v>
      </c>
      <c r="J21" s="172">
        <f t="shared" si="2"/>
        <v>6156</v>
      </c>
      <c r="K21" s="172">
        <f>SUM(K18:K20)</f>
        <v>15111.45</v>
      </c>
      <c r="L21" s="172">
        <f t="shared" si="2"/>
        <v>42618.17</v>
      </c>
      <c r="M21" s="107">
        <f>M20+M19+M18</f>
        <v>159881.82999999999</v>
      </c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  <c r="CG21" s="29"/>
      <c r="CH21" s="29"/>
      <c r="CI21" s="29"/>
      <c r="CJ21" s="29"/>
      <c r="CK21" s="29"/>
      <c r="CL21" s="29"/>
      <c r="CM21" s="29"/>
      <c r="CN21" s="29"/>
      <c r="CO21" s="29"/>
      <c r="CP21" s="29"/>
      <c r="CQ21" s="29"/>
      <c r="CR21" s="29"/>
      <c r="CS21" s="29"/>
      <c r="CT21" s="29"/>
      <c r="CU21" s="29"/>
      <c r="CV21" s="29"/>
      <c r="CW21" s="29"/>
      <c r="CX21" s="29"/>
      <c r="CY21" s="29"/>
      <c r="CZ21" s="29"/>
      <c r="DA21" s="29"/>
      <c r="DB21" s="29"/>
      <c r="DC21" s="29"/>
      <c r="DD21" s="29"/>
      <c r="DE21" s="29"/>
      <c r="DF21" s="29"/>
      <c r="DG21" s="29"/>
      <c r="DH21" s="29"/>
      <c r="DI21" s="29"/>
      <c r="DJ21" s="29"/>
      <c r="DK21" s="29"/>
      <c r="DL21" s="29"/>
      <c r="DM21" s="29"/>
      <c r="DN21" s="29"/>
      <c r="DO21" s="29"/>
      <c r="DP21" s="29"/>
      <c r="DQ21" s="29"/>
      <c r="DR21" s="29"/>
      <c r="DS21" s="29"/>
      <c r="DT21" s="29"/>
      <c r="DU21" s="29"/>
      <c r="DV21" s="29"/>
      <c r="DW21" s="29"/>
      <c r="DX21" s="29"/>
      <c r="DY21" s="29"/>
      <c r="DZ21" s="29"/>
      <c r="EA21" s="29"/>
      <c r="EB21" s="29"/>
      <c r="EC21" s="29"/>
      <c r="ED21" s="29"/>
      <c r="EE21" s="29"/>
      <c r="EF21" s="29"/>
      <c r="EG21" s="29"/>
      <c r="EH21" s="29"/>
      <c r="EI21" s="29"/>
      <c r="EJ21" s="29"/>
      <c r="EK21" s="29"/>
      <c r="EL21" s="29"/>
      <c r="EM21" s="29"/>
      <c r="EN21" s="29"/>
      <c r="EO21" s="29"/>
      <c r="EP21" s="29"/>
      <c r="EQ21" s="29"/>
      <c r="ER21" s="29"/>
      <c r="ES21" s="29"/>
      <c r="ET21" s="29"/>
      <c r="EU21" s="29"/>
      <c r="EV21" s="29"/>
      <c r="EW21" s="29"/>
      <c r="EX21" s="29"/>
      <c r="EY21" s="29"/>
      <c r="EZ21" s="29"/>
      <c r="FA21" s="29"/>
      <c r="FB21" s="29"/>
      <c r="FC21" s="29"/>
      <c r="FD21" s="29"/>
      <c r="FE21" s="29"/>
      <c r="FF21" s="29"/>
      <c r="FG21" s="29"/>
      <c r="FH21" s="29"/>
      <c r="FI21" s="29"/>
      <c r="FJ21" s="29"/>
      <c r="FK21" s="29"/>
      <c r="FL21" s="29"/>
      <c r="FM21" s="29"/>
      <c r="FN21" s="29"/>
      <c r="FO21" s="29"/>
      <c r="FP21" s="29"/>
      <c r="FQ21" s="29"/>
      <c r="FR21" s="29"/>
      <c r="FS21" s="29"/>
      <c r="FT21" s="29"/>
      <c r="FU21" s="29"/>
      <c r="FV21" s="29"/>
      <c r="FW21" s="29"/>
      <c r="FX21" s="29"/>
      <c r="FY21" s="29"/>
      <c r="FZ21" s="29"/>
      <c r="GA21" s="29"/>
      <c r="GB21" s="29"/>
      <c r="GC21" s="29"/>
      <c r="GD21" s="29"/>
      <c r="GE21" s="29"/>
      <c r="GF21" s="29"/>
      <c r="GG21" s="29"/>
      <c r="GH21" s="29"/>
      <c r="GI21" s="29"/>
      <c r="GJ21" s="29"/>
      <c r="GK21" s="29"/>
      <c r="GL21" s="29"/>
      <c r="GM21" s="29"/>
      <c r="GN21" s="29"/>
      <c r="GO21" s="29"/>
      <c r="GP21" s="29"/>
      <c r="GQ21" s="29"/>
      <c r="GR21" s="29"/>
      <c r="GS21" s="29"/>
      <c r="GT21" s="29"/>
      <c r="GU21" s="29"/>
      <c r="GV21" s="29"/>
      <c r="GW21" s="29"/>
      <c r="GX21" s="29"/>
      <c r="GY21" s="29"/>
      <c r="GZ21" s="29"/>
      <c r="HA21" s="29"/>
      <c r="HB21" s="29"/>
      <c r="HC21" s="29"/>
      <c r="HD21" s="29"/>
      <c r="HE21" s="29"/>
      <c r="HF21" s="29"/>
      <c r="HG21" s="29"/>
      <c r="HH21" s="29"/>
      <c r="HI21" s="29"/>
      <c r="HJ21" s="29"/>
      <c r="HK21" s="29"/>
      <c r="HL21" s="29"/>
      <c r="HM21" s="29"/>
      <c r="HN21" s="29"/>
      <c r="HO21" s="29"/>
      <c r="HP21" s="29"/>
      <c r="HQ21" s="29"/>
      <c r="HR21" s="29"/>
      <c r="HS21" s="29"/>
      <c r="HT21" s="29"/>
      <c r="HU21" s="29"/>
      <c r="HV21" s="29"/>
      <c r="HW21" s="29"/>
      <c r="HX21" s="29"/>
      <c r="HY21" s="29"/>
      <c r="HZ21" s="29"/>
      <c r="IA21" s="29"/>
      <c r="IB21" s="29"/>
      <c r="IC21" s="29"/>
    </row>
    <row r="22" spans="1:237" s="33" customFormat="1" x14ac:dyDescent="0.25">
      <c r="A22" s="30"/>
      <c r="B22" s="13"/>
      <c r="C22" s="14"/>
      <c r="D22" s="14"/>
      <c r="E22" s="30"/>
      <c r="F22" s="30"/>
      <c r="G22" s="173"/>
      <c r="H22" s="123"/>
      <c r="I22" s="173"/>
      <c r="J22" s="173"/>
      <c r="K22" s="173"/>
      <c r="L22" s="173"/>
      <c r="M22" s="123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  <c r="GV22" s="30"/>
      <c r="GW22" s="30"/>
      <c r="GX22" s="30"/>
      <c r="GY22" s="30"/>
      <c r="GZ22" s="30"/>
      <c r="HA22" s="30"/>
      <c r="HB22" s="30"/>
      <c r="HC22" s="30"/>
      <c r="HD22" s="30"/>
      <c r="HE22" s="30"/>
      <c r="HF22" s="30"/>
      <c r="HG22" s="30"/>
      <c r="HH22" s="30"/>
      <c r="HI22" s="30"/>
      <c r="HJ22" s="30"/>
      <c r="HK22" s="30"/>
      <c r="HL22" s="30"/>
      <c r="HM22" s="30"/>
      <c r="HN22" s="30"/>
      <c r="HO22" s="30"/>
      <c r="HP22" s="30"/>
      <c r="HQ22" s="30"/>
      <c r="HR22" s="30"/>
      <c r="HS22" s="30"/>
      <c r="HT22" s="30"/>
      <c r="HU22" s="30"/>
      <c r="HV22" s="30"/>
      <c r="HW22" s="30"/>
      <c r="HX22" s="30"/>
      <c r="HY22" s="30"/>
      <c r="HZ22" s="30"/>
      <c r="IA22" s="30"/>
      <c r="IB22" s="30"/>
      <c r="IC22" s="30"/>
    </row>
    <row r="23" spans="1:237" x14ac:dyDescent="0.25">
      <c r="A23" s="29" t="s">
        <v>204</v>
      </c>
      <c r="B23" s="11"/>
      <c r="C23" s="9"/>
      <c r="D23" s="9"/>
      <c r="E23" s="29"/>
      <c r="F23" s="29"/>
      <c r="G23" s="174"/>
      <c r="H23" s="106"/>
      <c r="I23" s="174"/>
      <c r="J23" s="174"/>
      <c r="K23" s="174"/>
      <c r="L23" s="174"/>
      <c r="M23" s="106"/>
    </row>
    <row r="24" spans="1:237" x14ac:dyDescent="0.25">
      <c r="A24" s="33" t="s">
        <v>75</v>
      </c>
      <c r="B24" s="3" t="s">
        <v>16</v>
      </c>
      <c r="C24" s="5" t="s">
        <v>70</v>
      </c>
      <c r="D24" s="5" t="s">
        <v>207</v>
      </c>
      <c r="E24" s="7">
        <v>44348</v>
      </c>
      <c r="F24" s="8" t="s">
        <v>106</v>
      </c>
      <c r="G24" s="142">
        <v>76000</v>
      </c>
      <c r="H24" s="142">
        <v>2181.1999999999998</v>
      </c>
      <c r="I24" s="142">
        <v>6497.56</v>
      </c>
      <c r="J24" s="142">
        <v>2310.4</v>
      </c>
      <c r="K24" s="142">
        <v>25</v>
      </c>
      <c r="L24" s="142">
        <v>11014.16</v>
      </c>
      <c r="M24" s="142">
        <v>64985.84</v>
      </c>
    </row>
    <row r="25" spans="1:237" x14ac:dyDescent="0.25">
      <c r="A25" t="s">
        <v>111</v>
      </c>
      <c r="B25" s="138" t="s">
        <v>226</v>
      </c>
      <c r="C25" s="5" t="s">
        <v>69</v>
      </c>
      <c r="D25" s="5" t="s">
        <v>207</v>
      </c>
      <c r="E25" s="7">
        <v>44542</v>
      </c>
      <c r="F25" s="8" t="s">
        <v>106</v>
      </c>
      <c r="G25" s="142">
        <v>60000</v>
      </c>
      <c r="H25" s="142">
        <v>1722</v>
      </c>
      <c r="I25" s="142">
        <v>3486.68</v>
      </c>
      <c r="J25" s="142">
        <v>1824</v>
      </c>
      <c r="K25" s="142">
        <v>25</v>
      </c>
      <c r="L25" s="142">
        <v>7057.68</v>
      </c>
      <c r="M25" s="142">
        <v>52942.32</v>
      </c>
    </row>
    <row r="26" spans="1:237" s="29" customFormat="1" x14ac:dyDescent="0.25">
      <c r="A26" s="48" t="s">
        <v>14</v>
      </c>
      <c r="B26" s="68">
        <v>2</v>
      </c>
      <c r="C26" s="54"/>
      <c r="D26" s="54"/>
      <c r="E26" s="48"/>
      <c r="F26" s="48"/>
      <c r="G26" s="172">
        <f>G24+G25</f>
        <v>136000</v>
      </c>
      <c r="H26" s="107">
        <f>H24+H25</f>
        <v>3903.2</v>
      </c>
      <c r="I26" s="172">
        <f>I24+I25</f>
        <v>9984.24</v>
      </c>
      <c r="J26" s="172">
        <f>J24+J25</f>
        <v>4134.3999999999996</v>
      </c>
      <c r="K26" s="172">
        <f>K24+K25</f>
        <v>50</v>
      </c>
      <c r="L26" s="172">
        <f>L25+L24</f>
        <v>18071.84</v>
      </c>
      <c r="M26" s="107">
        <f>M24+M25</f>
        <v>117928.16</v>
      </c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M26" s="33"/>
      <c r="BN26" s="33"/>
      <c r="BO26" s="33"/>
      <c r="BP26" s="33"/>
      <c r="BQ26" s="33"/>
      <c r="BR26" s="33"/>
      <c r="BS26" s="33"/>
      <c r="BT26" s="33"/>
      <c r="BU26" s="33"/>
      <c r="BV26" s="33"/>
      <c r="BW26" s="33"/>
      <c r="BX26" s="33"/>
      <c r="BY26" s="33"/>
      <c r="BZ26" s="33"/>
      <c r="CA26" s="33"/>
      <c r="CB26" s="33"/>
      <c r="CC26" s="33"/>
      <c r="CD26" s="33"/>
      <c r="CE26" s="33"/>
      <c r="CF26" s="33"/>
      <c r="CG26" s="33"/>
      <c r="CH26" s="33"/>
      <c r="CI26" s="33"/>
      <c r="CJ26" s="33"/>
      <c r="CK26" s="33"/>
      <c r="CL26" s="33"/>
      <c r="CM26" s="33"/>
      <c r="CN26" s="33"/>
      <c r="CO26" s="33"/>
      <c r="CP26" s="33"/>
      <c r="CQ26" s="33"/>
      <c r="CR26" s="33"/>
      <c r="CS26" s="33"/>
      <c r="CT26" s="33"/>
      <c r="CU26" s="33"/>
      <c r="CV26" s="33"/>
      <c r="CW26" s="33"/>
      <c r="CX26" s="33"/>
      <c r="CY26" s="33"/>
      <c r="CZ26" s="33"/>
      <c r="DA26" s="33"/>
      <c r="DB26" s="33"/>
      <c r="DC26" s="33"/>
      <c r="DD26" s="33"/>
      <c r="DE26" s="33"/>
      <c r="DF26" s="33"/>
      <c r="DG26" s="33"/>
      <c r="DH26" s="33"/>
      <c r="DI26" s="33"/>
      <c r="DJ26" s="33"/>
      <c r="DK26" s="33"/>
      <c r="DL26" s="33"/>
      <c r="DM26" s="33"/>
      <c r="DN26" s="33"/>
      <c r="DO26" s="33"/>
      <c r="DP26" s="33"/>
      <c r="DQ26" s="33"/>
      <c r="DR26" s="33"/>
      <c r="DS26" s="33"/>
      <c r="DT26" s="33"/>
      <c r="DU26" s="33"/>
      <c r="DV26" s="33"/>
      <c r="DW26" s="33"/>
      <c r="DX26" s="33"/>
      <c r="DY26" s="33"/>
      <c r="DZ26" s="33"/>
      <c r="EA26" s="33"/>
      <c r="EB26" s="33"/>
      <c r="EC26" s="33"/>
      <c r="ED26" s="33"/>
      <c r="EE26" s="33"/>
      <c r="EF26" s="33"/>
      <c r="EG26" s="33"/>
      <c r="EH26" s="33"/>
      <c r="EI26" s="33"/>
      <c r="EJ26" s="33"/>
      <c r="EK26" s="33"/>
      <c r="EL26" s="33"/>
      <c r="EM26" s="33"/>
      <c r="EN26" s="33"/>
      <c r="EO26" s="33"/>
      <c r="EP26" s="33"/>
      <c r="EQ26" s="33"/>
      <c r="ER26" s="33"/>
      <c r="ES26" s="33"/>
      <c r="ET26" s="33"/>
      <c r="EU26" s="33"/>
      <c r="EV26" s="33"/>
      <c r="EW26" s="33"/>
      <c r="EX26" s="33"/>
      <c r="EY26" s="33"/>
      <c r="EZ26" s="33"/>
      <c r="FA26" s="33"/>
      <c r="FB26" s="33"/>
      <c r="FC26" s="33"/>
      <c r="FD26" s="33"/>
      <c r="FE26" s="33"/>
      <c r="FF26" s="33"/>
      <c r="FG26" s="33"/>
      <c r="FH26" s="33"/>
      <c r="FI26" s="33"/>
      <c r="FJ26" s="33"/>
      <c r="FK26" s="33"/>
      <c r="FL26" s="33"/>
      <c r="FM26" s="33"/>
      <c r="FN26" s="33"/>
      <c r="FO26" s="33"/>
      <c r="FP26" s="33"/>
      <c r="FQ26" s="33"/>
      <c r="FR26" s="33"/>
      <c r="FS26" s="33"/>
      <c r="FT26" s="33"/>
      <c r="FU26" s="33"/>
      <c r="FV26" s="33"/>
      <c r="FW26" s="33"/>
      <c r="FX26" s="33"/>
      <c r="FY26" s="33"/>
      <c r="FZ26" s="33"/>
      <c r="GA26" s="33"/>
      <c r="GB26" s="33"/>
      <c r="GC26" s="33"/>
      <c r="GD26" s="33"/>
      <c r="GE26" s="33"/>
      <c r="GF26" s="33"/>
      <c r="GG26" s="33"/>
      <c r="GH26" s="33"/>
      <c r="GI26" s="33"/>
      <c r="GJ26" s="33"/>
      <c r="GK26" s="33"/>
      <c r="GL26" s="33"/>
      <c r="GM26" s="33"/>
      <c r="GN26" s="33"/>
      <c r="GO26" s="33"/>
      <c r="GP26" s="33"/>
      <c r="GQ26" s="33"/>
      <c r="GR26" s="33"/>
      <c r="GS26" s="33"/>
      <c r="GT26" s="33"/>
      <c r="GU26" s="33"/>
      <c r="GV26" s="33"/>
      <c r="GW26" s="33"/>
      <c r="GX26" s="33"/>
      <c r="GY26" s="33"/>
      <c r="GZ26" s="33"/>
      <c r="HA26" s="33"/>
      <c r="HB26" s="33"/>
      <c r="HC26" s="33"/>
      <c r="HD26" s="33"/>
      <c r="HE26" s="33"/>
      <c r="HF26" s="33"/>
      <c r="HG26" s="33"/>
      <c r="HH26" s="33"/>
      <c r="HI26" s="33"/>
      <c r="HJ26" s="33"/>
      <c r="HK26" s="33"/>
      <c r="HL26" s="33"/>
      <c r="HM26" s="33"/>
      <c r="HN26" s="33"/>
      <c r="HO26" s="33"/>
      <c r="HP26" s="33"/>
      <c r="HQ26" s="33"/>
      <c r="HR26" s="33"/>
      <c r="HS26" s="33"/>
      <c r="HT26" s="33"/>
      <c r="HU26" s="33"/>
      <c r="HV26" s="33"/>
      <c r="HW26" s="33"/>
      <c r="HX26" s="33"/>
      <c r="HY26" s="33"/>
      <c r="HZ26" s="33"/>
      <c r="IA26" s="33"/>
      <c r="IB26" s="33"/>
      <c r="IC26" s="33"/>
    </row>
    <row r="27" spans="1:237" x14ac:dyDescent="0.25">
      <c r="B27"/>
      <c r="C27"/>
      <c r="D27"/>
      <c r="G27" s="142"/>
      <c r="H27" s="142"/>
      <c r="I27" s="142"/>
      <c r="J27" s="142"/>
      <c r="K27" s="142"/>
      <c r="L27" s="142"/>
      <c r="M27" s="142"/>
    </row>
    <row r="28" spans="1:237" x14ac:dyDescent="0.25">
      <c r="A28" s="29" t="s">
        <v>223</v>
      </c>
      <c r="B28"/>
      <c r="C28"/>
      <c r="D28"/>
      <c r="G28" s="142"/>
      <c r="H28" s="142"/>
      <c r="I28" s="142"/>
      <c r="J28" s="142"/>
      <c r="K28" s="142"/>
      <c r="L28" s="142"/>
      <c r="M28" s="142"/>
    </row>
    <row r="29" spans="1:237" x14ac:dyDescent="0.25">
      <c r="A29" t="s">
        <v>224</v>
      </c>
      <c r="B29" s="3" t="s">
        <v>53</v>
      </c>
      <c r="C29" s="2" t="s">
        <v>69</v>
      </c>
      <c r="D29" s="2" t="s">
        <v>207</v>
      </c>
      <c r="E29" s="7">
        <v>44844</v>
      </c>
      <c r="F29" s="2" t="s">
        <v>106</v>
      </c>
      <c r="G29" s="142">
        <v>133000</v>
      </c>
      <c r="H29" s="142">
        <v>3817.1</v>
      </c>
      <c r="I29" s="142">
        <v>19867.79</v>
      </c>
      <c r="J29" s="142">
        <v>4043.2</v>
      </c>
      <c r="K29" s="142">
        <v>3087.5</v>
      </c>
      <c r="L29" s="142">
        <v>30815.59</v>
      </c>
      <c r="M29" s="142">
        <v>102184.41</v>
      </c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3"/>
      <c r="BJ29" s="33"/>
      <c r="BK29" s="33"/>
      <c r="BL29" s="33"/>
      <c r="BM29" s="33"/>
      <c r="BN29" s="33"/>
      <c r="BO29" s="33"/>
      <c r="BP29" s="33"/>
      <c r="BQ29" s="33"/>
      <c r="BR29" s="33"/>
      <c r="BS29" s="33"/>
      <c r="BT29" s="33"/>
      <c r="BU29" s="33"/>
      <c r="BV29" s="33"/>
      <c r="BW29" s="33"/>
      <c r="BX29" s="33"/>
      <c r="BY29" s="33"/>
      <c r="BZ29" s="33"/>
      <c r="CA29" s="33"/>
      <c r="CB29" s="33"/>
      <c r="CC29" s="33"/>
      <c r="CD29" s="33"/>
      <c r="CE29" s="33"/>
      <c r="CF29" s="33"/>
      <c r="CG29" s="33"/>
      <c r="CH29" s="33"/>
      <c r="CI29" s="33"/>
      <c r="CJ29" s="33"/>
      <c r="CK29" s="33"/>
      <c r="CL29" s="33"/>
      <c r="CM29" s="33"/>
      <c r="CN29" s="33"/>
      <c r="CO29" s="33"/>
      <c r="CP29" s="33"/>
      <c r="CQ29" s="33"/>
    </row>
    <row r="30" spans="1:237" s="37" customFormat="1" x14ac:dyDescent="0.25">
      <c r="A30" s="48" t="s">
        <v>102</v>
      </c>
      <c r="B30" s="68">
        <v>1</v>
      </c>
      <c r="G30" s="175">
        <f t="shared" ref="G30:M30" si="3">SUM(G29)</f>
        <v>133000</v>
      </c>
      <c r="H30" s="175">
        <f t="shared" si="3"/>
        <v>3817.1</v>
      </c>
      <c r="I30" s="175">
        <f t="shared" si="3"/>
        <v>19867.79</v>
      </c>
      <c r="J30" s="175">
        <f t="shared" si="3"/>
        <v>4043.2</v>
      </c>
      <c r="K30" s="175">
        <f>SUM(K29)</f>
        <v>3087.5</v>
      </c>
      <c r="L30" s="175">
        <f t="shared" si="3"/>
        <v>30815.59</v>
      </c>
      <c r="M30" s="175">
        <f t="shared" si="3"/>
        <v>102184.41</v>
      </c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3"/>
      <c r="BJ30" s="33"/>
      <c r="BK30" s="33"/>
      <c r="BL30" s="33"/>
      <c r="BM30" s="33"/>
      <c r="BN30" s="33"/>
      <c r="BO30" s="33"/>
      <c r="BP30" s="33"/>
      <c r="BQ30" s="33"/>
      <c r="BR30" s="33"/>
      <c r="BS30" s="33"/>
      <c r="BT30" s="33"/>
      <c r="BU30" s="33"/>
      <c r="BV30" s="33"/>
      <c r="BW30" s="33"/>
      <c r="BX30" s="33"/>
      <c r="BY30" s="33"/>
      <c r="BZ30" s="33"/>
      <c r="CA30" s="33"/>
      <c r="CB30" s="33"/>
      <c r="CC30" s="33"/>
      <c r="CD30" s="33"/>
      <c r="CE30" s="33"/>
      <c r="CF30" s="33"/>
      <c r="CG30" s="33"/>
      <c r="CH30" s="33"/>
      <c r="CI30" s="33"/>
      <c r="CJ30" s="33"/>
      <c r="CK30" s="33"/>
      <c r="CL30" s="33"/>
      <c r="CM30" s="33"/>
      <c r="CN30" s="33"/>
      <c r="CO30" s="33"/>
      <c r="CP30" s="33"/>
      <c r="CQ30" s="33"/>
    </row>
    <row r="31" spans="1:237" s="30" customFormat="1" x14ac:dyDescent="0.25">
      <c r="B31" s="13"/>
      <c r="C31" s="14"/>
      <c r="D31" s="14"/>
      <c r="G31" s="173"/>
      <c r="H31" s="123"/>
      <c r="I31" s="173"/>
      <c r="J31" s="173"/>
      <c r="K31" s="173"/>
      <c r="L31" s="173"/>
      <c r="M31" s="12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  <c r="BG31" s="33"/>
      <c r="BH31" s="33"/>
      <c r="BI31" s="33"/>
      <c r="BJ31" s="33"/>
      <c r="BK31" s="33"/>
      <c r="BL31" s="33"/>
      <c r="BM31" s="33"/>
      <c r="BN31" s="33"/>
      <c r="BO31" s="33"/>
      <c r="BP31" s="33"/>
      <c r="BQ31" s="33"/>
      <c r="BR31" s="33"/>
      <c r="BS31" s="33"/>
      <c r="BT31" s="33"/>
      <c r="BU31" s="33"/>
      <c r="BV31" s="33"/>
      <c r="BW31" s="33"/>
      <c r="BX31" s="33"/>
      <c r="BY31" s="33"/>
      <c r="BZ31" s="33"/>
      <c r="CA31" s="33"/>
      <c r="CB31" s="33"/>
      <c r="CC31" s="33"/>
      <c r="CD31" s="33"/>
      <c r="CE31" s="33"/>
      <c r="CF31" s="33"/>
      <c r="CG31" s="33"/>
      <c r="CH31" s="33"/>
      <c r="CI31" s="33"/>
      <c r="CJ31" s="33"/>
      <c r="CK31" s="33"/>
      <c r="CL31" s="33"/>
      <c r="CM31" s="33"/>
      <c r="CN31" s="33"/>
      <c r="CO31" s="33"/>
      <c r="CP31" s="33"/>
      <c r="CQ31" s="33"/>
      <c r="CR31" s="33"/>
      <c r="CS31" s="33"/>
      <c r="CT31" s="33"/>
      <c r="CU31" s="33"/>
      <c r="CV31" s="33"/>
      <c r="CW31" s="33"/>
      <c r="CX31" s="33"/>
      <c r="CY31" s="33"/>
      <c r="CZ31" s="33"/>
      <c r="DA31" s="33"/>
      <c r="DB31" s="33"/>
      <c r="DC31" s="33"/>
      <c r="DD31" s="33"/>
      <c r="DE31" s="33"/>
      <c r="DF31" s="33"/>
      <c r="DG31" s="33"/>
      <c r="DH31" s="33"/>
      <c r="DI31" s="33"/>
      <c r="DJ31" s="33"/>
      <c r="DK31" s="33"/>
      <c r="DL31" s="33"/>
      <c r="DM31" s="33"/>
      <c r="DN31" s="33"/>
      <c r="DO31" s="33"/>
      <c r="DP31" s="33"/>
      <c r="DQ31" s="33"/>
      <c r="DR31" s="33"/>
      <c r="DS31" s="33"/>
      <c r="DT31" s="33"/>
      <c r="DU31" s="33"/>
      <c r="DV31" s="33"/>
      <c r="DW31" s="33"/>
      <c r="DX31" s="33"/>
      <c r="DY31" s="33"/>
      <c r="DZ31" s="33"/>
      <c r="EA31" s="33"/>
      <c r="EB31" s="33"/>
      <c r="EC31" s="33"/>
      <c r="ED31" s="33"/>
      <c r="EE31" s="33"/>
      <c r="EF31" s="33"/>
      <c r="EG31" s="33"/>
      <c r="EH31" s="33"/>
      <c r="EI31" s="33"/>
      <c r="EJ31" s="33"/>
      <c r="EK31" s="33"/>
      <c r="EL31" s="33"/>
      <c r="EM31" s="33"/>
      <c r="EN31" s="33"/>
      <c r="EO31" s="33"/>
      <c r="EP31" s="33"/>
      <c r="EQ31" s="33"/>
      <c r="ER31" s="33"/>
      <c r="ES31" s="33"/>
      <c r="ET31" s="33"/>
      <c r="EU31" s="33"/>
      <c r="EV31" s="33"/>
      <c r="EW31" s="33"/>
      <c r="EX31" s="33"/>
      <c r="EY31" s="33"/>
      <c r="EZ31" s="33"/>
      <c r="FA31" s="33"/>
      <c r="FB31" s="33"/>
      <c r="FC31" s="33"/>
      <c r="FD31" s="33"/>
      <c r="FE31" s="33"/>
      <c r="FF31" s="33"/>
      <c r="FG31" s="33"/>
      <c r="FH31" s="33"/>
      <c r="FI31" s="33"/>
      <c r="FJ31" s="33"/>
      <c r="FK31" s="33"/>
      <c r="FL31" s="33"/>
      <c r="FM31" s="33"/>
      <c r="FN31" s="33"/>
      <c r="FO31" s="33"/>
      <c r="FP31" s="33"/>
      <c r="FQ31" s="33"/>
      <c r="FR31" s="33"/>
      <c r="FS31" s="33"/>
      <c r="FT31" s="33"/>
      <c r="FU31" s="33"/>
      <c r="FV31" s="33"/>
      <c r="FW31" s="33"/>
      <c r="FX31" s="33"/>
      <c r="FY31" s="33"/>
      <c r="FZ31" s="33"/>
      <c r="GA31" s="33"/>
      <c r="GB31" s="33"/>
      <c r="GC31" s="33"/>
      <c r="GD31" s="33"/>
      <c r="GE31" s="33"/>
      <c r="GF31" s="33"/>
      <c r="GG31" s="33"/>
      <c r="GH31" s="33"/>
      <c r="GI31" s="33"/>
      <c r="GJ31" s="33"/>
      <c r="GK31" s="33"/>
      <c r="GL31" s="33"/>
      <c r="GM31" s="33"/>
      <c r="GN31" s="33"/>
      <c r="GO31" s="33"/>
      <c r="GP31" s="33"/>
      <c r="GQ31" s="33"/>
      <c r="GR31" s="33"/>
      <c r="GS31" s="33"/>
      <c r="GT31" s="33"/>
      <c r="GU31" s="33"/>
      <c r="GV31" s="33"/>
      <c r="GW31" s="33"/>
      <c r="GX31" s="33"/>
      <c r="GY31" s="33"/>
      <c r="GZ31" s="33"/>
      <c r="HA31" s="33"/>
      <c r="HB31" s="33"/>
      <c r="HC31" s="33"/>
      <c r="HD31" s="33"/>
      <c r="HE31" s="33"/>
      <c r="HF31" s="33"/>
      <c r="HG31" s="33"/>
      <c r="HH31" s="33"/>
      <c r="HI31" s="33"/>
      <c r="HJ31" s="33"/>
      <c r="HK31" s="33"/>
      <c r="HL31" s="33"/>
      <c r="HM31" s="33"/>
      <c r="HN31" s="33"/>
      <c r="HO31" s="33"/>
      <c r="HP31" s="33"/>
      <c r="HQ31" s="33"/>
      <c r="HR31" s="33"/>
      <c r="HS31" s="33"/>
      <c r="HT31" s="33"/>
      <c r="HU31" s="33"/>
      <c r="HV31" s="33"/>
      <c r="HW31" s="33"/>
      <c r="HX31" s="33"/>
      <c r="HY31" s="33"/>
      <c r="HZ31" s="33"/>
      <c r="IA31" s="33"/>
      <c r="IB31" s="33"/>
      <c r="IC31" s="33"/>
    </row>
    <row r="32" spans="1:237" s="30" customFormat="1" x14ac:dyDescent="0.25">
      <c r="A32" s="30" t="s">
        <v>217</v>
      </c>
      <c r="B32" s="13"/>
      <c r="C32" s="14"/>
      <c r="D32" s="14"/>
      <c r="G32" s="173"/>
      <c r="H32" s="123"/>
      <c r="I32" s="173"/>
      <c r="J32" s="173"/>
      <c r="K32" s="173"/>
      <c r="L32" s="173"/>
      <c r="M32" s="12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  <c r="CK32" s="33"/>
      <c r="CL32" s="33"/>
      <c r="CM32" s="33"/>
      <c r="CN32" s="33"/>
      <c r="CO32" s="33"/>
      <c r="CP32" s="33"/>
      <c r="CQ32" s="33"/>
      <c r="CR32" s="33"/>
      <c r="CS32" s="33"/>
      <c r="CT32" s="33"/>
      <c r="CU32" s="33"/>
      <c r="CV32" s="33"/>
      <c r="CW32" s="33"/>
      <c r="CX32" s="33"/>
      <c r="CY32" s="33"/>
      <c r="CZ32" s="33"/>
      <c r="DA32" s="33"/>
      <c r="DB32" s="33"/>
      <c r="DC32" s="33"/>
      <c r="DD32" s="33"/>
      <c r="DE32" s="33"/>
      <c r="DF32" s="33"/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33"/>
      <c r="DR32" s="33"/>
      <c r="DS32" s="33"/>
      <c r="DT32" s="33"/>
      <c r="DU32" s="33"/>
      <c r="DV32" s="33"/>
      <c r="DW32" s="33"/>
      <c r="DX32" s="33"/>
      <c r="DY32" s="33"/>
      <c r="DZ32" s="33"/>
      <c r="EA32" s="33"/>
      <c r="EB32" s="33"/>
      <c r="EC32" s="33"/>
      <c r="ED32" s="33"/>
      <c r="EE32" s="33"/>
      <c r="EF32" s="33"/>
      <c r="EG32" s="33"/>
      <c r="EH32" s="33"/>
      <c r="EI32" s="33"/>
      <c r="EJ32" s="33"/>
      <c r="EK32" s="33"/>
      <c r="EL32" s="33"/>
      <c r="EM32" s="33"/>
      <c r="EN32" s="33"/>
      <c r="EO32" s="33"/>
      <c r="EP32" s="33"/>
      <c r="EQ32" s="33"/>
      <c r="ER32" s="33"/>
      <c r="ES32" s="33"/>
      <c r="ET32" s="33"/>
      <c r="EU32" s="33"/>
      <c r="EV32" s="33"/>
      <c r="EW32" s="33"/>
      <c r="EX32" s="33"/>
      <c r="EY32" s="33"/>
      <c r="EZ32" s="33"/>
      <c r="FA32" s="33"/>
      <c r="FB32" s="33"/>
      <c r="FC32" s="33"/>
      <c r="FD32" s="33"/>
      <c r="FE32" s="33"/>
      <c r="FF32" s="33"/>
      <c r="FG32" s="33"/>
      <c r="FH32" s="33"/>
      <c r="FI32" s="33"/>
      <c r="FJ32" s="33"/>
      <c r="FK32" s="33"/>
      <c r="FL32" s="33"/>
      <c r="FM32" s="33"/>
      <c r="FN32" s="33"/>
      <c r="FO32" s="33"/>
      <c r="FP32" s="33"/>
      <c r="FQ32" s="33"/>
      <c r="FR32" s="33"/>
      <c r="FS32" s="33"/>
      <c r="FT32" s="33"/>
      <c r="FU32" s="33"/>
      <c r="FV32" s="33"/>
      <c r="FW32" s="33"/>
      <c r="FX32" s="33"/>
      <c r="FY32" s="33"/>
      <c r="FZ32" s="33"/>
      <c r="GA32" s="33"/>
      <c r="GB32" s="33"/>
      <c r="GC32" s="33"/>
      <c r="GD32" s="33"/>
      <c r="GE32" s="33"/>
      <c r="GF32" s="33"/>
      <c r="GG32" s="33"/>
      <c r="GH32" s="33"/>
      <c r="GI32" s="33"/>
      <c r="GJ32" s="33"/>
      <c r="GK32" s="33"/>
      <c r="GL32" s="33"/>
      <c r="GM32" s="33"/>
      <c r="GN32" s="33"/>
      <c r="GO32" s="33"/>
      <c r="GP32" s="33"/>
      <c r="GQ32" s="33"/>
      <c r="GR32" s="33"/>
      <c r="GS32" s="33"/>
      <c r="GT32" s="33"/>
      <c r="GU32" s="33"/>
      <c r="GV32" s="33"/>
      <c r="GW32" s="33"/>
      <c r="GX32" s="33"/>
      <c r="GY32" s="33"/>
      <c r="GZ32" s="33"/>
      <c r="HA32" s="33"/>
      <c r="HB32" s="33"/>
      <c r="HC32" s="33"/>
      <c r="HD32" s="33"/>
      <c r="HE32" s="33"/>
      <c r="HF32" s="33"/>
      <c r="HG32" s="33"/>
      <c r="HH32" s="33"/>
      <c r="HI32" s="33"/>
      <c r="HJ32" s="33"/>
      <c r="HK32" s="33"/>
      <c r="HL32" s="33"/>
      <c r="HM32" s="33"/>
      <c r="HN32" s="33"/>
      <c r="HO32" s="33"/>
      <c r="HP32" s="33"/>
      <c r="HQ32" s="33"/>
      <c r="HR32" s="33"/>
      <c r="HS32" s="33"/>
      <c r="HT32" s="33"/>
      <c r="HU32" s="33"/>
      <c r="HV32" s="33"/>
      <c r="HW32" s="33"/>
      <c r="HX32" s="33"/>
      <c r="HY32" s="33"/>
      <c r="HZ32" s="33"/>
      <c r="IA32" s="33"/>
      <c r="IB32" s="33"/>
      <c r="IC32" s="33"/>
    </row>
    <row r="33" spans="1:237" s="33" customFormat="1" x14ac:dyDescent="0.25">
      <c r="A33" s="33" t="s">
        <v>218</v>
      </c>
      <c r="B33" s="12" t="s">
        <v>53</v>
      </c>
      <c r="C33" s="15" t="s">
        <v>70</v>
      </c>
      <c r="D33" s="15" t="s">
        <v>207</v>
      </c>
      <c r="E33" s="16">
        <v>44805</v>
      </c>
      <c r="F33" s="82" t="s">
        <v>106</v>
      </c>
      <c r="G33" s="142">
        <v>89500</v>
      </c>
      <c r="H33" s="142">
        <v>2568.65</v>
      </c>
      <c r="I33" s="142">
        <v>9635.51</v>
      </c>
      <c r="J33" s="142">
        <v>2720.8</v>
      </c>
      <c r="K33" s="142">
        <v>25</v>
      </c>
      <c r="L33" s="142">
        <v>14949.96</v>
      </c>
      <c r="M33" s="142">
        <v>74550.039999999994</v>
      </c>
    </row>
    <row r="34" spans="1:237" s="31" customFormat="1" x14ac:dyDescent="0.25">
      <c r="A34" s="48" t="s">
        <v>14</v>
      </c>
      <c r="B34" s="68">
        <v>1</v>
      </c>
      <c r="C34" s="68"/>
      <c r="D34" s="68"/>
      <c r="E34" s="48"/>
      <c r="F34" s="48"/>
      <c r="G34" s="172">
        <f t="shared" ref="G34:M34" si="4">G33</f>
        <v>89500</v>
      </c>
      <c r="H34" s="107">
        <f t="shared" si="4"/>
        <v>2568.65</v>
      </c>
      <c r="I34" s="172">
        <f>I33</f>
        <v>9635.51</v>
      </c>
      <c r="J34" s="172">
        <f t="shared" si="4"/>
        <v>2720.8</v>
      </c>
      <c r="K34" s="172">
        <f>K33</f>
        <v>25</v>
      </c>
      <c r="L34" s="172">
        <f t="shared" si="4"/>
        <v>14949.96</v>
      </c>
      <c r="M34" s="107">
        <f t="shared" si="4"/>
        <v>74550.039999999994</v>
      </c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</row>
    <row r="35" spans="1:237" s="30" customFormat="1" x14ac:dyDescent="0.25">
      <c r="B35" s="13"/>
      <c r="C35" s="13"/>
      <c r="D35" s="13"/>
      <c r="G35" s="173"/>
      <c r="H35" s="123"/>
      <c r="I35" s="173"/>
      <c r="J35" s="173"/>
      <c r="K35" s="173"/>
      <c r="L35" s="173"/>
      <c r="M35" s="123"/>
    </row>
    <row r="36" spans="1:237" s="30" customFormat="1" x14ac:dyDescent="0.25">
      <c r="A36" s="30" t="s">
        <v>22</v>
      </c>
      <c r="B36" s="13"/>
      <c r="C36" s="14"/>
      <c r="D36" s="14"/>
      <c r="G36" s="173"/>
      <c r="H36" s="123"/>
      <c r="I36" s="173"/>
      <c r="J36" s="173"/>
      <c r="K36" s="173"/>
      <c r="L36" s="173"/>
      <c r="M36" s="12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  <c r="GF36" s="33"/>
      <c r="GG36" s="33"/>
      <c r="GH36" s="33"/>
      <c r="GI36" s="33"/>
      <c r="GJ36" s="33"/>
      <c r="GK36" s="33"/>
      <c r="GL36" s="33"/>
      <c r="GM36" s="33"/>
      <c r="GN36" s="33"/>
      <c r="GO36" s="33"/>
      <c r="GP36" s="33"/>
      <c r="GQ36" s="33"/>
      <c r="GR36" s="33"/>
      <c r="GS36" s="33"/>
      <c r="GT36" s="33"/>
      <c r="GU36" s="33"/>
      <c r="GV36" s="33"/>
      <c r="GW36" s="33"/>
      <c r="GX36" s="33"/>
      <c r="GY36" s="33"/>
      <c r="GZ36" s="33"/>
      <c r="HA36" s="33"/>
      <c r="HB36" s="33"/>
      <c r="HC36" s="33"/>
      <c r="HD36" s="33"/>
      <c r="HE36" s="33"/>
      <c r="HF36" s="33"/>
      <c r="HG36" s="33"/>
      <c r="HH36" s="33"/>
      <c r="HI36" s="33"/>
      <c r="HJ36" s="33"/>
      <c r="HK36" s="33"/>
      <c r="HL36" s="33"/>
      <c r="HM36" s="33"/>
      <c r="HN36" s="33"/>
      <c r="HO36" s="33"/>
      <c r="HP36" s="33"/>
      <c r="HQ36" s="33"/>
      <c r="HR36" s="33"/>
      <c r="HS36" s="33"/>
      <c r="HT36" s="33"/>
      <c r="HU36" s="33"/>
      <c r="HV36" s="33"/>
      <c r="HW36" s="33"/>
      <c r="HX36" s="33"/>
      <c r="HY36" s="33"/>
      <c r="HZ36" s="33"/>
      <c r="IA36" s="33"/>
      <c r="IB36" s="33"/>
      <c r="IC36" s="33"/>
    </row>
    <row r="37" spans="1:237" s="33" customFormat="1" x14ac:dyDescent="0.25">
      <c r="A37" s="33" t="s">
        <v>52</v>
      </c>
      <c r="B37" s="12" t="s">
        <v>53</v>
      </c>
      <c r="C37" s="15" t="s">
        <v>70</v>
      </c>
      <c r="D37" s="15" t="s">
        <v>207</v>
      </c>
      <c r="E37" s="7">
        <v>44244</v>
      </c>
      <c r="F37" s="7" t="s">
        <v>106</v>
      </c>
      <c r="G37" s="142">
        <v>133000</v>
      </c>
      <c r="H37" s="142">
        <v>3817.1</v>
      </c>
      <c r="I37" s="142">
        <v>19111.57</v>
      </c>
      <c r="J37" s="142">
        <v>4043.2</v>
      </c>
      <c r="K37" s="142">
        <v>16179.89</v>
      </c>
      <c r="L37" s="142">
        <v>43151.76</v>
      </c>
      <c r="M37" s="142">
        <v>89848.24</v>
      </c>
    </row>
    <row r="38" spans="1:237" x14ac:dyDescent="0.25">
      <c r="A38" s="48" t="s">
        <v>14</v>
      </c>
      <c r="B38" s="68">
        <v>1</v>
      </c>
      <c r="C38" s="54"/>
      <c r="D38" s="54"/>
      <c r="E38" s="48"/>
      <c r="F38" s="48" t="s">
        <v>185</v>
      </c>
      <c r="G38" s="172">
        <f>G37</f>
        <v>133000</v>
      </c>
      <c r="H38" s="107">
        <f t="shared" ref="H38:M38" si="5">H37</f>
        <v>3817.1</v>
      </c>
      <c r="I38" s="172">
        <f>I37</f>
        <v>19111.57</v>
      </c>
      <c r="J38" s="172">
        <f t="shared" si="5"/>
        <v>4043.2</v>
      </c>
      <c r="K38" s="172">
        <f>K37</f>
        <v>16179.89</v>
      </c>
      <c r="L38" s="172">
        <f t="shared" si="5"/>
        <v>43151.76</v>
      </c>
      <c r="M38" s="107">
        <f t="shared" si="5"/>
        <v>89848.24</v>
      </c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29"/>
      <c r="CC38" s="29"/>
      <c r="CD38" s="29"/>
      <c r="CE38" s="29"/>
      <c r="CF38" s="29"/>
      <c r="CG38" s="29"/>
      <c r="CH38" s="29"/>
      <c r="CI38" s="29"/>
      <c r="CJ38" s="29"/>
      <c r="CK38" s="29"/>
      <c r="CL38" s="29"/>
      <c r="CM38" s="29"/>
      <c r="CN38" s="29"/>
      <c r="CO38" s="29"/>
      <c r="CP38" s="29"/>
      <c r="CQ38" s="29"/>
      <c r="CR38" s="29"/>
      <c r="CS38" s="29"/>
      <c r="CT38" s="29"/>
      <c r="CU38" s="29"/>
      <c r="CV38" s="29"/>
      <c r="CW38" s="29"/>
      <c r="CX38" s="29"/>
      <c r="CY38" s="29"/>
      <c r="CZ38" s="29"/>
      <c r="DA38" s="29"/>
      <c r="DB38" s="29"/>
      <c r="DC38" s="29"/>
      <c r="DD38" s="29"/>
      <c r="DE38" s="29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  <c r="EB38" s="29"/>
      <c r="EC38" s="29"/>
      <c r="ED38" s="29"/>
      <c r="EE38" s="29"/>
      <c r="EF38" s="29"/>
      <c r="EG38" s="29"/>
      <c r="EH38" s="29"/>
      <c r="EI38" s="29"/>
      <c r="EJ38" s="29"/>
      <c r="EK38" s="29"/>
      <c r="EL38" s="29"/>
      <c r="EM38" s="29"/>
      <c r="EN38" s="29"/>
      <c r="EO38" s="29"/>
      <c r="EP38" s="29"/>
      <c r="EQ38" s="29"/>
      <c r="ER38" s="29"/>
      <c r="ES38" s="29"/>
      <c r="ET38" s="29"/>
      <c r="EU38" s="29"/>
      <c r="EV38" s="29"/>
      <c r="EW38" s="29"/>
      <c r="EX38" s="29"/>
      <c r="EY38" s="29"/>
      <c r="EZ38" s="29"/>
      <c r="FA38" s="29"/>
      <c r="FB38" s="29"/>
      <c r="FC38" s="29"/>
      <c r="FD38" s="29"/>
      <c r="FE38" s="29"/>
      <c r="FF38" s="29"/>
      <c r="FG38" s="29"/>
      <c r="FH38" s="29"/>
      <c r="FI38" s="29"/>
      <c r="FJ38" s="29"/>
      <c r="FK38" s="29"/>
      <c r="FL38" s="29"/>
      <c r="FM38" s="29"/>
      <c r="FN38" s="29"/>
      <c r="FO38" s="29"/>
      <c r="FP38" s="29"/>
      <c r="FQ38" s="29"/>
      <c r="FR38" s="29"/>
      <c r="FS38" s="29"/>
      <c r="FT38" s="29"/>
      <c r="FU38" s="29"/>
      <c r="FV38" s="29"/>
      <c r="FW38" s="29"/>
      <c r="FX38" s="29"/>
      <c r="FY38" s="29"/>
      <c r="FZ38" s="29"/>
      <c r="GA38" s="29"/>
      <c r="GB38" s="29"/>
      <c r="GC38" s="29"/>
      <c r="GD38" s="29"/>
      <c r="GE38" s="29"/>
      <c r="GF38" s="29"/>
      <c r="GG38" s="29"/>
      <c r="GH38" s="29"/>
      <c r="GI38" s="29"/>
      <c r="GJ38" s="29"/>
      <c r="GK38" s="29"/>
      <c r="GL38" s="29"/>
      <c r="GM38" s="29"/>
      <c r="GN38" s="29"/>
      <c r="GO38" s="29"/>
      <c r="GP38" s="29"/>
      <c r="GQ38" s="29"/>
      <c r="GR38" s="29"/>
      <c r="GS38" s="29"/>
      <c r="GT38" s="29"/>
      <c r="GU38" s="29"/>
      <c r="GV38" s="29"/>
      <c r="GW38" s="29"/>
      <c r="GX38" s="29"/>
      <c r="GY38" s="29"/>
      <c r="GZ38" s="29"/>
      <c r="HA38" s="29"/>
      <c r="HB38" s="29"/>
      <c r="HC38" s="29"/>
      <c r="HD38" s="29"/>
      <c r="HE38" s="29"/>
      <c r="HF38" s="29"/>
      <c r="HG38" s="29"/>
      <c r="HH38" s="29"/>
      <c r="HI38" s="29"/>
      <c r="HJ38" s="29"/>
      <c r="HK38" s="29"/>
      <c r="HL38" s="29"/>
      <c r="HM38" s="29"/>
      <c r="HN38" s="29"/>
      <c r="HO38" s="29"/>
      <c r="HP38" s="29"/>
      <c r="HQ38" s="29"/>
      <c r="HR38" s="29"/>
      <c r="HS38" s="29"/>
      <c r="HT38" s="29"/>
      <c r="HU38" s="29"/>
      <c r="HV38" s="29"/>
      <c r="HW38" s="29"/>
      <c r="HX38" s="29"/>
      <c r="HY38" s="29"/>
      <c r="HZ38" s="29"/>
      <c r="IA38" s="29"/>
      <c r="IB38" s="29"/>
      <c r="IC38" s="29"/>
    </row>
    <row r="39" spans="1:237" x14ac:dyDescent="0.25">
      <c r="G39" s="174"/>
      <c r="H39" s="106"/>
      <c r="I39" s="174"/>
      <c r="J39" s="174"/>
      <c r="K39" s="174"/>
      <c r="L39" s="174"/>
      <c r="M39" s="106"/>
    </row>
    <row r="40" spans="1:237" s="33" customFormat="1" x14ac:dyDescent="0.25">
      <c r="A40" s="30" t="s">
        <v>149</v>
      </c>
      <c r="B40" s="13"/>
      <c r="C40" s="14"/>
      <c r="D40" s="14"/>
      <c r="E40" s="30"/>
      <c r="F40" s="30"/>
      <c r="G40" s="173"/>
      <c r="H40" s="123"/>
      <c r="I40" s="173"/>
      <c r="J40" s="173"/>
      <c r="K40" s="173"/>
      <c r="L40" s="173"/>
      <c r="M40" s="123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  <c r="GR40" s="30"/>
      <c r="GS40" s="30"/>
      <c r="GT40" s="30"/>
      <c r="GU40" s="30"/>
      <c r="GV40" s="30"/>
      <c r="GW40" s="30"/>
      <c r="GX40" s="30"/>
      <c r="GY40" s="30"/>
      <c r="GZ40" s="30"/>
      <c r="HA40" s="30"/>
      <c r="HB40" s="30"/>
      <c r="HC40" s="30"/>
      <c r="HD40" s="30"/>
      <c r="HE40" s="30"/>
      <c r="HF40" s="30"/>
      <c r="HG40" s="30"/>
      <c r="HH40" s="30"/>
      <c r="HI40" s="30"/>
      <c r="HJ40" s="30"/>
      <c r="HK40" s="30"/>
      <c r="HL40" s="30"/>
      <c r="HM40" s="30"/>
      <c r="HN40" s="30"/>
      <c r="HO40" s="30"/>
      <c r="HP40" s="30"/>
      <c r="HQ40" s="30"/>
      <c r="HR40" s="30"/>
      <c r="HS40" s="30"/>
      <c r="HT40" s="30"/>
      <c r="HU40" s="30"/>
      <c r="HV40" s="30"/>
      <c r="HW40" s="30"/>
      <c r="HX40" s="30"/>
      <c r="HY40" s="30"/>
      <c r="HZ40" s="30"/>
      <c r="IA40" s="30"/>
      <c r="IB40" s="30"/>
      <c r="IC40" s="30"/>
    </row>
    <row r="41" spans="1:237" x14ac:dyDescent="0.25">
      <c r="A41" s="33" t="s">
        <v>34</v>
      </c>
      <c r="B41" s="3" t="s">
        <v>231</v>
      </c>
      <c r="C41" s="5" t="s">
        <v>70</v>
      </c>
      <c r="D41" s="5" t="s">
        <v>207</v>
      </c>
      <c r="E41" s="7">
        <v>44276</v>
      </c>
      <c r="F41" s="8" t="s">
        <v>106</v>
      </c>
      <c r="G41" s="142">
        <v>40000</v>
      </c>
      <c r="H41" s="142">
        <v>1148</v>
      </c>
      <c r="I41" s="142">
        <v>442.65</v>
      </c>
      <c r="J41" s="142">
        <v>1216</v>
      </c>
      <c r="K41" s="142">
        <v>815</v>
      </c>
      <c r="L41" s="142">
        <v>3621.65</v>
      </c>
      <c r="M41" s="142">
        <v>36378.35</v>
      </c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29"/>
      <c r="CC41" s="29"/>
      <c r="CD41" s="29"/>
      <c r="CE41" s="29"/>
      <c r="CF41" s="29"/>
      <c r="CG41" s="29"/>
      <c r="CH41" s="29"/>
      <c r="CI41" s="29"/>
      <c r="CJ41" s="29"/>
      <c r="CK41" s="29"/>
      <c r="CL41" s="29"/>
      <c r="CM41" s="29"/>
      <c r="CN41" s="29"/>
      <c r="CO41" s="29"/>
      <c r="CP41" s="29"/>
      <c r="CQ41" s="29"/>
      <c r="CR41" s="29"/>
      <c r="CS41" s="29"/>
      <c r="CT41" s="29"/>
      <c r="CU41" s="29"/>
      <c r="CV41" s="29"/>
      <c r="CW41" s="29"/>
      <c r="CX41" s="29"/>
      <c r="CY41" s="29"/>
      <c r="CZ41" s="29"/>
      <c r="DA41" s="29"/>
      <c r="DB41" s="29"/>
      <c r="DC41" s="29"/>
      <c r="DD41" s="29"/>
      <c r="DE41" s="29"/>
      <c r="DF41" s="29"/>
      <c r="DG41" s="29"/>
      <c r="DH41" s="29"/>
      <c r="DI41" s="29"/>
      <c r="DJ41" s="29"/>
      <c r="DK41" s="29"/>
      <c r="DL41" s="29"/>
      <c r="DM41" s="29"/>
      <c r="DN41" s="29"/>
      <c r="DO41" s="29"/>
      <c r="DP41" s="29"/>
      <c r="DQ41" s="29"/>
      <c r="DR41" s="29"/>
      <c r="DS41" s="29"/>
      <c r="DT41" s="29"/>
      <c r="DU41" s="29"/>
      <c r="DV41" s="29"/>
      <c r="DW41" s="29"/>
      <c r="DX41" s="29"/>
      <c r="DY41" s="29"/>
      <c r="DZ41" s="29"/>
      <c r="EA41" s="29"/>
      <c r="EB41" s="29"/>
      <c r="EC41" s="29"/>
      <c r="ED41" s="29"/>
      <c r="EE41" s="29"/>
      <c r="EF41" s="29"/>
      <c r="EG41" s="29"/>
      <c r="EH41" s="29"/>
      <c r="EI41" s="29"/>
      <c r="EJ41" s="29"/>
      <c r="EK41" s="29"/>
      <c r="EL41" s="29"/>
      <c r="EM41" s="29"/>
      <c r="EN41" s="29"/>
      <c r="EO41" s="29"/>
      <c r="EP41" s="29"/>
      <c r="EQ41" s="29"/>
      <c r="ER41" s="29"/>
      <c r="ES41" s="29"/>
      <c r="ET41" s="29"/>
      <c r="EU41" s="29"/>
      <c r="EV41" s="29"/>
      <c r="EW41" s="29"/>
      <c r="EX41" s="29"/>
      <c r="EY41" s="29"/>
      <c r="EZ41" s="29"/>
      <c r="FA41" s="29"/>
      <c r="FB41" s="29"/>
      <c r="FC41" s="29"/>
      <c r="FD41" s="29"/>
      <c r="FE41" s="29"/>
      <c r="FF41" s="29"/>
      <c r="FG41" s="29"/>
      <c r="FH41" s="29"/>
      <c r="FI41" s="29"/>
      <c r="FJ41" s="29"/>
      <c r="FK41" s="29"/>
      <c r="FL41" s="29"/>
      <c r="FM41" s="29"/>
      <c r="FN41" s="29"/>
      <c r="FO41" s="29"/>
      <c r="FP41" s="29"/>
      <c r="FQ41" s="29"/>
      <c r="FR41" s="29"/>
      <c r="FS41" s="29"/>
      <c r="FT41" s="29"/>
      <c r="FU41" s="29"/>
      <c r="FV41" s="29"/>
      <c r="FW41" s="29"/>
      <c r="FX41" s="29"/>
      <c r="FY41" s="29"/>
      <c r="FZ41" s="29"/>
      <c r="GA41" s="29"/>
      <c r="GB41" s="29"/>
      <c r="GC41" s="29"/>
      <c r="GD41" s="29"/>
      <c r="GE41" s="29"/>
      <c r="GF41" s="29"/>
      <c r="GG41" s="29"/>
      <c r="GH41" s="29"/>
      <c r="GI41" s="29"/>
      <c r="GJ41" s="29"/>
      <c r="GK41" s="29"/>
      <c r="GL41" s="29"/>
      <c r="GM41" s="29"/>
      <c r="GN41" s="29"/>
      <c r="GO41" s="29"/>
      <c r="GP41" s="29"/>
      <c r="GQ41" s="29"/>
      <c r="GR41" s="29"/>
      <c r="GS41" s="29"/>
      <c r="GT41" s="29"/>
      <c r="GU41" s="29"/>
      <c r="GV41" s="29"/>
      <c r="GW41" s="29"/>
      <c r="GX41" s="29"/>
      <c r="GY41" s="29"/>
      <c r="GZ41" s="29"/>
      <c r="HA41" s="29"/>
      <c r="HB41" s="29"/>
      <c r="HC41" s="29"/>
      <c r="HD41" s="29"/>
      <c r="HE41" s="29"/>
      <c r="HF41" s="29"/>
      <c r="HG41" s="29"/>
      <c r="HH41" s="29"/>
      <c r="HI41" s="29"/>
      <c r="HJ41" s="29"/>
      <c r="HK41" s="29"/>
      <c r="HL41" s="29"/>
      <c r="HM41" s="29"/>
      <c r="HN41" s="29"/>
      <c r="HO41" s="29"/>
      <c r="HP41" s="29"/>
      <c r="HQ41" s="29"/>
      <c r="HR41" s="29"/>
      <c r="HS41" s="29"/>
      <c r="HT41" s="29"/>
      <c r="HU41" s="29"/>
      <c r="HV41" s="29"/>
      <c r="HW41" s="29"/>
      <c r="HX41" s="29"/>
      <c r="HY41" s="29"/>
      <c r="HZ41" s="29"/>
      <c r="IA41" s="29"/>
      <c r="IB41" s="29"/>
      <c r="IC41" s="29"/>
    </row>
    <row r="42" spans="1:237" s="29" customFormat="1" x14ac:dyDescent="0.25">
      <c r="A42" s="4" t="s">
        <v>88</v>
      </c>
      <c r="B42" s="3" t="s">
        <v>231</v>
      </c>
      <c r="C42" s="2" t="s">
        <v>70</v>
      </c>
      <c r="D42" s="2" t="s">
        <v>207</v>
      </c>
      <c r="E42" s="8">
        <v>44348</v>
      </c>
      <c r="F42" s="8" t="s">
        <v>106</v>
      </c>
      <c r="G42" s="142">
        <v>40000</v>
      </c>
      <c r="H42" s="142">
        <v>1148</v>
      </c>
      <c r="I42" s="142">
        <v>442.65</v>
      </c>
      <c r="J42" s="142">
        <v>1216</v>
      </c>
      <c r="K42" s="142">
        <v>5529</v>
      </c>
      <c r="L42" s="142">
        <v>8335.65</v>
      </c>
      <c r="M42" s="142">
        <v>31664.35</v>
      </c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</row>
    <row r="43" spans="1:237" x14ac:dyDescent="0.25">
      <c r="A43" t="s">
        <v>76</v>
      </c>
      <c r="B43" s="3" t="s">
        <v>77</v>
      </c>
      <c r="C43" s="5" t="s">
        <v>69</v>
      </c>
      <c r="D43" s="5" t="s">
        <v>207</v>
      </c>
      <c r="E43" s="7">
        <v>44287</v>
      </c>
      <c r="F43" s="8" t="s">
        <v>106</v>
      </c>
      <c r="G43" s="142">
        <v>44000</v>
      </c>
      <c r="H43" s="142">
        <v>1262.8</v>
      </c>
      <c r="I43" s="142">
        <v>1007.19</v>
      </c>
      <c r="J43" s="142">
        <v>1337.6</v>
      </c>
      <c r="K43" s="142">
        <v>25</v>
      </c>
      <c r="L43" s="142">
        <v>3632.59</v>
      </c>
      <c r="M43" s="142">
        <v>40367.410000000003</v>
      </c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33"/>
      <c r="BB43" s="33"/>
      <c r="BC43" s="33"/>
      <c r="BD43" s="33"/>
      <c r="BE43" s="33"/>
      <c r="BF43" s="33"/>
    </row>
    <row r="44" spans="1:237" s="29" customFormat="1" x14ac:dyDescent="0.25">
      <c r="A44" s="48" t="s">
        <v>14</v>
      </c>
      <c r="B44" s="68">
        <v>3</v>
      </c>
      <c r="C44" s="54"/>
      <c r="D44" s="54"/>
      <c r="E44" s="48"/>
      <c r="F44" s="48"/>
      <c r="G44" s="172">
        <f>G43+G42+G41</f>
        <v>124000</v>
      </c>
      <c r="H44" s="107">
        <f>H43+H42+H41</f>
        <v>3558.8</v>
      </c>
      <c r="I44" s="172">
        <f>I43+I42+I41</f>
        <v>1892.4900000000002</v>
      </c>
      <c r="J44" s="172">
        <f>SUM(J41:J43)</f>
        <v>3769.6</v>
      </c>
      <c r="K44" s="172">
        <f>SUM(K41:K43)</f>
        <v>6369</v>
      </c>
      <c r="L44" s="172">
        <f>SUM(L41:L43)</f>
        <v>15589.89</v>
      </c>
      <c r="M44" s="107">
        <f>SUM(M41:M43)</f>
        <v>108410.11</v>
      </c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</row>
    <row r="45" spans="1:237" s="29" customFormat="1" x14ac:dyDescent="0.25">
      <c r="B45" s="11"/>
      <c r="C45" s="9"/>
      <c r="D45" s="9"/>
      <c r="G45" s="117"/>
      <c r="H45" s="116"/>
      <c r="I45" s="117"/>
      <c r="J45" s="117"/>
      <c r="K45" s="117"/>
      <c r="L45" s="117"/>
      <c r="M45" s="116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</row>
    <row r="46" spans="1:237" s="29" customFormat="1" x14ac:dyDescent="0.25">
      <c r="A46" s="28" t="s">
        <v>51</v>
      </c>
      <c r="B46" s="28"/>
      <c r="C46" s="28"/>
      <c r="D46" s="28"/>
      <c r="E46" s="28"/>
      <c r="F46" s="28"/>
      <c r="G46" s="117"/>
      <c r="H46" s="116"/>
      <c r="I46" s="117"/>
      <c r="J46" s="117"/>
      <c r="K46" s="117"/>
      <c r="L46" s="117"/>
      <c r="M46" s="116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34"/>
    </row>
    <row r="47" spans="1:237" s="29" customFormat="1" x14ac:dyDescent="0.25">
      <c r="A47" s="4" t="s">
        <v>37</v>
      </c>
      <c r="B47" s="2" t="s">
        <v>215</v>
      </c>
      <c r="C47" s="5" t="s">
        <v>69</v>
      </c>
      <c r="D47" s="5" t="s">
        <v>207</v>
      </c>
      <c r="E47" s="7">
        <v>44276</v>
      </c>
      <c r="F47" s="8" t="s">
        <v>106</v>
      </c>
      <c r="G47" s="142">
        <v>40000</v>
      </c>
      <c r="H47" s="142">
        <v>1148</v>
      </c>
      <c r="I47" s="142">
        <v>442.65</v>
      </c>
      <c r="J47" s="142">
        <v>1216</v>
      </c>
      <c r="K47" s="142">
        <v>3685.5</v>
      </c>
      <c r="L47" s="142">
        <v>6492.15</v>
      </c>
      <c r="M47" s="142">
        <v>33507.85</v>
      </c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5"/>
      <c r="AN47" s="35"/>
      <c r="AO47" s="35"/>
      <c r="AP47" s="35"/>
      <c r="AQ47" s="35"/>
      <c r="AR47" s="35"/>
      <c r="AS47" s="35"/>
      <c r="AT47" s="35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</row>
    <row r="48" spans="1:237" s="29" customFormat="1" x14ac:dyDescent="0.25">
      <c r="A48" s="48" t="s">
        <v>14</v>
      </c>
      <c r="B48" s="68">
        <v>1</v>
      </c>
      <c r="C48" s="54"/>
      <c r="D48" s="54"/>
      <c r="E48" s="48"/>
      <c r="F48" s="48"/>
      <c r="G48" s="172">
        <f>SUM(G47:G47)</f>
        <v>40000</v>
      </c>
      <c r="H48" s="107">
        <f>SUM(H47:H47)</f>
        <v>1148</v>
      </c>
      <c r="I48" s="172">
        <f>SUM(I47:I47)</f>
        <v>442.65</v>
      </c>
      <c r="J48" s="172">
        <f>SUM(J47:J47)</f>
        <v>1216</v>
      </c>
      <c r="K48" s="172">
        <f>+K47</f>
        <v>3685.5</v>
      </c>
      <c r="L48" s="172">
        <f>SUM(L47:L47)</f>
        <v>6492.15</v>
      </c>
      <c r="M48" s="107">
        <f>SUM(M47:M47)</f>
        <v>33507.85</v>
      </c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</row>
    <row r="49" spans="1:237" s="29" customFormat="1" x14ac:dyDescent="0.25">
      <c r="B49" s="11"/>
      <c r="G49" s="117"/>
      <c r="H49" s="116"/>
      <c r="I49" s="117"/>
      <c r="J49" s="117"/>
      <c r="K49" s="117"/>
      <c r="L49" s="117"/>
      <c r="M49" s="116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</row>
    <row r="50" spans="1:237" s="3" customFormat="1" x14ac:dyDescent="0.25">
      <c r="A50" s="28" t="s">
        <v>54</v>
      </c>
      <c r="B50" s="2"/>
      <c r="C50" s="2"/>
      <c r="D50" s="2"/>
      <c r="E50" s="2"/>
      <c r="F50" s="2"/>
      <c r="G50" s="174"/>
      <c r="H50" s="106"/>
      <c r="I50" s="174"/>
      <c r="J50" s="174"/>
      <c r="K50" s="174"/>
      <c r="L50" s="174"/>
      <c r="M50" s="106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  <c r="AM50" s="33"/>
      <c r="AN50" s="33"/>
      <c r="AO50" s="33"/>
      <c r="AP50" s="33"/>
      <c r="AQ50" s="33"/>
      <c r="AR50" s="33"/>
      <c r="AS50" s="33"/>
      <c r="AT50" s="33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</row>
    <row r="51" spans="1:237" s="29" customFormat="1" x14ac:dyDescent="0.25">
      <c r="A51" s="4" t="s">
        <v>35</v>
      </c>
      <c r="B51" s="2" t="s">
        <v>36</v>
      </c>
      <c r="C51" s="5" t="s">
        <v>70</v>
      </c>
      <c r="D51" s="5" t="s">
        <v>207</v>
      </c>
      <c r="E51" s="7">
        <v>44276</v>
      </c>
      <c r="F51" s="8" t="s">
        <v>106</v>
      </c>
      <c r="G51" s="142">
        <v>40000</v>
      </c>
      <c r="H51" s="142">
        <v>1148</v>
      </c>
      <c r="I51" s="142">
        <v>215.78</v>
      </c>
      <c r="J51" s="142">
        <v>1216</v>
      </c>
      <c r="K51" s="142">
        <v>1637.45</v>
      </c>
      <c r="L51" s="142">
        <v>4217.2299999999996</v>
      </c>
      <c r="M51" s="142">
        <v>35782.769999999997</v>
      </c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</row>
    <row r="52" spans="1:237" s="29" customFormat="1" x14ac:dyDescent="0.25">
      <c r="A52" s="48" t="s">
        <v>14</v>
      </c>
      <c r="B52" s="68">
        <v>1</v>
      </c>
      <c r="C52" s="54"/>
      <c r="D52" s="54"/>
      <c r="E52" s="48"/>
      <c r="F52" s="48"/>
      <c r="G52" s="172">
        <f>SUM(G51)</f>
        <v>40000</v>
      </c>
      <c r="H52" s="107">
        <f>SUM(H51)</f>
        <v>1148</v>
      </c>
      <c r="I52" s="172">
        <f>SUM(I51)</f>
        <v>215.78</v>
      </c>
      <c r="J52" s="172">
        <f>SUM(J51)</f>
        <v>1216</v>
      </c>
      <c r="K52" s="172">
        <f>K51</f>
        <v>1637.45</v>
      </c>
      <c r="L52" s="172">
        <f>SUM(L51)</f>
        <v>4217.2299999999996</v>
      </c>
      <c r="M52" s="107">
        <f>SUM(M51:M51)</f>
        <v>35782.769999999997</v>
      </c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</row>
    <row r="53" spans="1:237" s="29" customFormat="1" x14ac:dyDescent="0.25">
      <c r="B53" s="11"/>
      <c r="G53" s="117"/>
      <c r="H53" s="116"/>
      <c r="I53" s="117"/>
      <c r="J53" s="117"/>
      <c r="K53" s="117"/>
      <c r="L53" s="117"/>
      <c r="M53" s="116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</row>
    <row r="54" spans="1:237" s="29" customFormat="1" x14ac:dyDescent="0.25">
      <c r="A54" s="28" t="s">
        <v>55</v>
      </c>
      <c r="B54" s="28"/>
      <c r="C54" s="28"/>
      <c r="D54" s="28"/>
      <c r="E54" s="28"/>
      <c r="F54" s="28"/>
      <c r="G54" s="117"/>
      <c r="H54" s="116"/>
      <c r="I54" s="117"/>
      <c r="J54" s="117"/>
      <c r="K54" s="117"/>
      <c r="L54" s="117"/>
      <c r="M54" s="116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</row>
    <row r="55" spans="1:237" s="29" customFormat="1" x14ac:dyDescent="0.25">
      <c r="A55" s="4" t="s">
        <v>18</v>
      </c>
      <c r="B55" s="2" t="s">
        <v>216</v>
      </c>
      <c r="C55" s="5" t="s">
        <v>70</v>
      </c>
      <c r="D55" s="5" t="s">
        <v>207</v>
      </c>
      <c r="E55" s="8">
        <v>44256</v>
      </c>
      <c r="F55" s="8" t="s">
        <v>106</v>
      </c>
      <c r="G55" s="142">
        <v>40000</v>
      </c>
      <c r="H55" s="142">
        <v>1148</v>
      </c>
      <c r="I55" s="142">
        <v>442.65</v>
      </c>
      <c r="J55" s="142">
        <v>1216</v>
      </c>
      <c r="K55" s="142">
        <v>3473.4</v>
      </c>
      <c r="L55" s="142">
        <v>6280.05</v>
      </c>
      <c r="M55" s="142">
        <v>33719.949999999997</v>
      </c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</row>
    <row r="56" spans="1:237" s="29" customFormat="1" ht="14.25" customHeight="1" x14ac:dyDescent="0.25">
      <c r="A56" s="48" t="s">
        <v>14</v>
      </c>
      <c r="B56" s="68">
        <v>1</v>
      </c>
      <c r="C56" s="54"/>
      <c r="D56" s="54"/>
      <c r="E56" s="48"/>
      <c r="F56" s="48"/>
      <c r="G56" s="172">
        <f>SUM(G55:G55)</f>
        <v>40000</v>
      </c>
      <c r="H56" s="107">
        <f t="shared" ref="H56:L56" si="6">SUM(H55:H55)</f>
        <v>1148</v>
      </c>
      <c r="I56" s="172">
        <f>SUM(I55:I55)</f>
        <v>442.65</v>
      </c>
      <c r="J56" s="172">
        <f t="shared" si="6"/>
        <v>1216</v>
      </c>
      <c r="K56" s="172">
        <f>SUM(K55:K55)</f>
        <v>3473.4</v>
      </c>
      <c r="L56" s="172">
        <f t="shared" si="6"/>
        <v>6280.05</v>
      </c>
      <c r="M56" s="107">
        <f>SUM(M55:M55)</f>
        <v>33719.949999999997</v>
      </c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</row>
    <row r="57" spans="1:237" s="29" customFormat="1" x14ac:dyDescent="0.25">
      <c r="B57" s="11"/>
      <c r="C57" s="9"/>
      <c r="D57" s="9"/>
      <c r="G57" s="117"/>
      <c r="H57" s="116"/>
      <c r="I57" s="117"/>
      <c r="J57" s="117"/>
      <c r="K57" s="117"/>
      <c r="L57" s="117"/>
      <c r="M57" s="116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</row>
    <row r="58" spans="1:237" s="29" customFormat="1" x14ac:dyDescent="0.25">
      <c r="A58" s="28" t="s">
        <v>57</v>
      </c>
      <c r="B58" s="11"/>
      <c r="C58" s="9"/>
      <c r="D58" s="9"/>
      <c r="G58" s="117"/>
      <c r="H58" s="116"/>
      <c r="I58" s="117"/>
      <c r="J58" s="117"/>
      <c r="K58" s="142"/>
      <c r="L58" s="117"/>
      <c r="M58" s="116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</row>
    <row r="59" spans="1:237" s="29" customFormat="1" x14ac:dyDescent="0.25">
      <c r="A59" s="4" t="s">
        <v>23</v>
      </c>
      <c r="B59" s="2" t="s">
        <v>229</v>
      </c>
      <c r="C59" s="5" t="s">
        <v>70</v>
      </c>
      <c r="D59" s="5" t="s">
        <v>207</v>
      </c>
      <c r="E59" s="8">
        <v>44245</v>
      </c>
      <c r="F59" s="8" t="s">
        <v>106</v>
      </c>
      <c r="G59" s="142">
        <v>165000</v>
      </c>
      <c r="H59" s="142">
        <v>4735.5</v>
      </c>
      <c r="I59" s="142">
        <v>27413.040000000001</v>
      </c>
      <c r="J59" s="142">
        <v>4943.8</v>
      </c>
      <c r="K59" s="142">
        <v>25</v>
      </c>
      <c r="L59" s="142">
        <v>37117.339999999997</v>
      </c>
      <c r="M59" s="142">
        <v>127882.66</v>
      </c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</row>
    <row r="60" spans="1:237" x14ac:dyDescent="0.25">
      <c r="A60" s="48" t="s">
        <v>14</v>
      </c>
      <c r="B60" s="68">
        <v>1</v>
      </c>
      <c r="C60" s="54"/>
      <c r="D60" s="54"/>
      <c r="E60" s="48"/>
      <c r="F60" s="48"/>
      <c r="G60" s="172">
        <f>SUM(G59:G59)</f>
        <v>165000</v>
      </c>
      <c r="H60" s="107">
        <f t="shared" ref="H60" si="7">SUM(H59:H59)</f>
        <v>4735.5</v>
      </c>
      <c r="I60" s="172">
        <f>SUM(I59)</f>
        <v>27413.040000000001</v>
      </c>
      <c r="J60" s="172">
        <f t="shared" ref="J60:L60" si="8">SUM(J59:J59)</f>
        <v>4943.8</v>
      </c>
      <c r="K60" s="172">
        <f>SUM(K59:K59)</f>
        <v>25</v>
      </c>
      <c r="L60" s="172">
        <f t="shared" si="8"/>
        <v>37117.339999999997</v>
      </c>
      <c r="M60" s="107">
        <f>SUM(M59:M59)</f>
        <v>127882.66</v>
      </c>
    </row>
    <row r="61" spans="1:237" x14ac:dyDescent="0.25">
      <c r="A61" s="29"/>
      <c r="B61" s="11"/>
      <c r="C61" s="9"/>
      <c r="D61" s="9"/>
      <c r="E61" s="29"/>
      <c r="F61" s="29"/>
      <c r="G61" s="117"/>
      <c r="H61" s="116"/>
      <c r="I61" s="117"/>
      <c r="J61" s="117"/>
      <c r="K61" s="117"/>
      <c r="L61" s="117"/>
      <c r="M61" s="116"/>
    </row>
    <row r="62" spans="1:237" s="29" customFormat="1" x14ac:dyDescent="0.25">
      <c r="A62" s="28" t="s">
        <v>58</v>
      </c>
      <c r="B62" s="11"/>
      <c r="C62" s="9"/>
      <c r="D62" s="9"/>
      <c r="G62" s="117"/>
      <c r="H62" s="116"/>
      <c r="I62" s="117"/>
      <c r="J62" s="117"/>
      <c r="K62" s="117"/>
      <c r="L62" s="117"/>
      <c r="M62" s="116"/>
      <c r="P62"/>
      <c r="Q62"/>
      <c r="R62"/>
      <c r="S62"/>
      <c r="T62"/>
      <c r="U62"/>
      <c r="V62"/>
      <c r="W62"/>
      <c r="X62" s="33"/>
      <c r="Y62" s="33"/>
      <c r="Z62" s="33"/>
      <c r="AA62" s="33"/>
      <c r="AB62" s="33"/>
      <c r="AC62" s="33"/>
      <c r="AD62" s="33"/>
      <c r="AE62" s="33"/>
      <c r="AF62" s="33"/>
      <c r="AG62" s="33"/>
      <c r="AH62" s="33"/>
      <c r="AI62" s="33"/>
      <c r="AJ62" s="33"/>
      <c r="AK62" s="33"/>
      <c r="AL62" s="33"/>
      <c r="AM62" s="33"/>
      <c r="AN62" s="33"/>
      <c r="AO62" s="33"/>
      <c r="AP62" s="33"/>
      <c r="AQ62" s="33"/>
      <c r="AR62" s="33"/>
      <c r="AS62" s="33"/>
      <c r="AT62" s="33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</row>
    <row r="63" spans="1:237" s="29" customFormat="1" x14ac:dyDescent="0.25">
      <c r="A63" s="4" t="s">
        <v>24</v>
      </c>
      <c r="B63" s="2" t="s">
        <v>20</v>
      </c>
      <c r="C63" s="5" t="s">
        <v>70</v>
      </c>
      <c r="D63" s="5" t="s">
        <v>207</v>
      </c>
      <c r="E63" s="8">
        <v>44268</v>
      </c>
      <c r="F63" s="8" t="s">
        <v>106</v>
      </c>
      <c r="G63" s="142">
        <v>133000</v>
      </c>
      <c r="H63" s="142">
        <v>3817.1</v>
      </c>
      <c r="I63" s="142">
        <v>19489.68</v>
      </c>
      <c r="J63" s="142">
        <v>4043.2</v>
      </c>
      <c r="K63" s="142">
        <v>4019.45</v>
      </c>
      <c r="L63" s="142">
        <v>31369.43</v>
      </c>
      <c r="M63" s="142">
        <v>101630.57</v>
      </c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</row>
    <row r="64" spans="1:237" s="29" customFormat="1" x14ac:dyDescent="0.25">
      <c r="A64" s="4" t="s">
        <v>59</v>
      </c>
      <c r="B64" s="2" t="s">
        <v>60</v>
      </c>
      <c r="C64" s="5" t="s">
        <v>70</v>
      </c>
      <c r="D64" s="5" t="s">
        <v>207</v>
      </c>
      <c r="E64" s="8">
        <v>44242</v>
      </c>
      <c r="F64" s="8" t="s">
        <v>106</v>
      </c>
      <c r="G64" s="142">
        <v>37000</v>
      </c>
      <c r="H64" s="142">
        <v>1061.9000000000001</v>
      </c>
      <c r="I64" s="142">
        <v>19.25</v>
      </c>
      <c r="J64" s="142">
        <v>1124.8</v>
      </c>
      <c r="K64" s="142">
        <v>25</v>
      </c>
      <c r="L64" s="142">
        <v>2230.9499999999998</v>
      </c>
      <c r="M64" s="142">
        <v>34769.050000000003</v>
      </c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</row>
    <row r="65" spans="1:669" s="30" customFormat="1" ht="15.75" customHeight="1" x14ac:dyDescent="0.25">
      <c r="A65" s="48" t="s">
        <v>14</v>
      </c>
      <c r="B65" s="68">
        <v>2</v>
      </c>
      <c r="C65" s="54"/>
      <c r="D65" s="54"/>
      <c r="E65" s="48"/>
      <c r="F65" s="48"/>
      <c r="G65" s="172">
        <f>SUM(G63:G64)</f>
        <v>170000</v>
      </c>
      <c r="H65" s="107">
        <f t="shared" ref="H65" si="9">SUM(H63:H64)</f>
        <v>4879</v>
      </c>
      <c r="I65" s="172">
        <f>SUM(I63:I64)</f>
        <v>19508.93</v>
      </c>
      <c r="J65" s="172">
        <f t="shared" ref="J65:L65" si="10">SUM(J63:J64)</f>
        <v>5168</v>
      </c>
      <c r="K65" s="172">
        <f>SUM(K63:K64)</f>
        <v>4044.45</v>
      </c>
      <c r="L65" s="172">
        <f t="shared" si="10"/>
        <v>33600.379999999997</v>
      </c>
      <c r="M65" s="107">
        <f>SUM(M63:M64)</f>
        <v>136399.62</v>
      </c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G65" s="33"/>
      <c r="AH65" s="33"/>
      <c r="AI65" s="33"/>
      <c r="AJ65" s="33"/>
      <c r="AK65" s="33"/>
      <c r="AL65" s="33"/>
      <c r="AM65" s="33"/>
      <c r="AN65" s="33"/>
      <c r="AO65" s="33"/>
      <c r="AP65" s="33"/>
      <c r="AQ65" s="33"/>
      <c r="AR65" s="33"/>
      <c r="AS65" s="33"/>
      <c r="AT65" s="33"/>
    </row>
    <row r="66" spans="1:669" ht="18" customHeight="1" x14ac:dyDescent="0.25">
      <c r="A66" s="29"/>
      <c r="B66" s="11"/>
      <c r="C66" s="9"/>
      <c r="D66" s="9"/>
      <c r="E66" s="29"/>
      <c r="F66" s="29"/>
      <c r="G66" s="117"/>
      <c r="H66" s="116"/>
      <c r="I66" s="117"/>
      <c r="J66" s="117"/>
      <c r="K66" s="117"/>
      <c r="L66" s="117"/>
      <c r="M66" s="116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30"/>
      <c r="AR66" s="30"/>
      <c r="AS66" s="30"/>
      <c r="AT66" s="30"/>
      <c r="AU66" s="33"/>
      <c r="AV66" s="33"/>
      <c r="AW66" s="33"/>
      <c r="AX66" s="33"/>
      <c r="AY66" s="33"/>
      <c r="AZ66" s="33"/>
      <c r="BA66" s="33"/>
      <c r="BB66" s="33"/>
      <c r="BC66" s="33"/>
      <c r="BD66" s="33"/>
      <c r="BE66" s="33"/>
      <c r="BF66" s="33"/>
      <c r="BG66" s="33"/>
      <c r="BH66" s="33"/>
      <c r="BI66" s="33"/>
      <c r="BJ66" s="33"/>
      <c r="BK66" s="33"/>
      <c r="BL66" s="33"/>
      <c r="BM66" s="33"/>
      <c r="BN66" s="33"/>
      <c r="BO66" s="33"/>
      <c r="BP66" s="33"/>
      <c r="BQ66" s="33"/>
      <c r="BR66" s="33"/>
      <c r="BS66" s="33"/>
      <c r="BT66" s="33"/>
      <c r="BU66" s="33"/>
      <c r="BV66" s="33"/>
      <c r="BW66" s="33"/>
      <c r="BX66" s="33"/>
      <c r="BY66" s="33"/>
      <c r="BZ66" s="33"/>
      <c r="CA66" s="33"/>
      <c r="CB66" s="33"/>
      <c r="CC66" s="33"/>
      <c r="CD66" s="33"/>
      <c r="CE66" s="33"/>
      <c r="CF66" s="33"/>
      <c r="CG66" s="33"/>
      <c r="CH66" s="33"/>
      <c r="CI66" s="33"/>
      <c r="CJ66" s="33"/>
      <c r="CK66" s="33"/>
      <c r="CL66" s="33"/>
      <c r="CM66" s="33"/>
      <c r="CN66" s="33"/>
      <c r="CO66" s="33"/>
      <c r="CP66" s="33"/>
      <c r="CQ66" s="33"/>
      <c r="CR66" s="33"/>
      <c r="CS66" s="33"/>
      <c r="CT66" s="33"/>
      <c r="CU66" s="33"/>
      <c r="CV66" s="33"/>
      <c r="CW66" s="33"/>
      <c r="CX66" s="33"/>
      <c r="CY66" s="33"/>
      <c r="CZ66" s="33"/>
      <c r="DA66" s="33"/>
      <c r="DB66" s="33"/>
      <c r="DC66" s="33"/>
      <c r="DD66" s="33"/>
      <c r="DE66" s="33"/>
      <c r="DF66" s="33"/>
      <c r="DG66" s="33"/>
      <c r="DH66" s="33"/>
      <c r="DI66" s="33"/>
      <c r="DJ66" s="33"/>
      <c r="DK66" s="33"/>
      <c r="DL66" s="33"/>
      <c r="DM66" s="33"/>
      <c r="DN66" s="33"/>
      <c r="DO66" s="33"/>
      <c r="DP66" s="33"/>
      <c r="DQ66" s="33"/>
      <c r="DR66" s="33"/>
      <c r="DS66" s="33"/>
      <c r="DT66" s="33"/>
      <c r="DU66" s="33"/>
      <c r="DV66" s="33"/>
      <c r="DW66" s="33"/>
      <c r="DX66" s="33"/>
      <c r="DY66" s="33"/>
      <c r="DZ66" s="33"/>
      <c r="EA66" s="33"/>
      <c r="EB66" s="33"/>
      <c r="EC66" s="33"/>
      <c r="ED66" s="33"/>
      <c r="EE66" s="33"/>
      <c r="EF66" s="33"/>
      <c r="EG66" s="33"/>
      <c r="EH66" s="33"/>
      <c r="EI66" s="33"/>
      <c r="EJ66" s="33"/>
      <c r="EK66" s="33"/>
      <c r="EL66" s="33"/>
      <c r="EM66" s="33"/>
      <c r="EN66" s="33"/>
      <c r="EO66" s="33"/>
      <c r="EP66" s="33"/>
      <c r="EQ66" s="33"/>
      <c r="ER66" s="33"/>
      <c r="ES66" s="33"/>
      <c r="ET66" s="33"/>
      <c r="EU66" s="33"/>
      <c r="EV66" s="33"/>
      <c r="EW66" s="33"/>
      <c r="EX66" s="33"/>
      <c r="EY66" s="33"/>
      <c r="EZ66" s="33"/>
      <c r="FA66" s="33"/>
      <c r="FB66" s="33"/>
      <c r="FC66" s="33"/>
      <c r="FD66" s="33"/>
      <c r="FE66" s="33"/>
      <c r="FF66" s="33"/>
      <c r="FG66" s="33"/>
      <c r="FH66" s="33"/>
      <c r="FI66" s="33"/>
      <c r="FJ66" s="33"/>
      <c r="FK66" s="33"/>
      <c r="FL66" s="33"/>
      <c r="FM66" s="33"/>
      <c r="FN66" s="33"/>
      <c r="FO66" s="33"/>
      <c r="FP66" s="33"/>
      <c r="FQ66" s="33"/>
      <c r="FR66" s="33"/>
      <c r="FS66" s="33"/>
    </row>
    <row r="67" spans="1:669" ht="12.75" customHeight="1" x14ac:dyDescent="0.25">
      <c r="A67" s="29" t="s">
        <v>116</v>
      </c>
      <c r="B67" s="28"/>
      <c r="C67" s="28"/>
      <c r="D67" s="28"/>
      <c r="E67" s="28"/>
      <c r="F67" s="28"/>
      <c r="G67" s="117"/>
      <c r="H67" s="116"/>
      <c r="I67" s="117"/>
      <c r="J67" s="117"/>
      <c r="K67" s="117"/>
      <c r="L67" s="117"/>
      <c r="M67" s="116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30"/>
      <c r="AR67" s="30"/>
      <c r="AS67" s="30"/>
      <c r="AT67" s="30"/>
      <c r="AU67" s="33"/>
      <c r="AV67" s="33"/>
      <c r="AW67" s="33"/>
      <c r="AX67" s="33"/>
      <c r="AY67" s="33"/>
      <c r="AZ67" s="33"/>
      <c r="BA67" s="33"/>
      <c r="BB67" s="33"/>
      <c r="BC67" s="33"/>
      <c r="BD67" s="33"/>
      <c r="BE67" s="33"/>
      <c r="BF67" s="33"/>
      <c r="BG67" s="33"/>
      <c r="BH67" s="33"/>
      <c r="BI67" s="33"/>
      <c r="BJ67" s="33"/>
      <c r="BK67" s="33"/>
      <c r="BL67" s="33"/>
      <c r="BM67" s="33"/>
      <c r="BN67" s="33"/>
      <c r="BO67" s="33"/>
      <c r="BP67" s="33"/>
      <c r="BQ67" s="33"/>
      <c r="BR67" s="33"/>
      <c r="BS67" s="33"/>
      <c r="BT67" s="33"/>
      <c r="BU67" s="33"/>
      <c r="BV67" s="33"/>
      <c r="BW67" s="33"/>
      <c r="BX67" s="33"/>
      <c r="BY67" s="33"/>
      <c r="BZ67" s="33"/>
      <c r="CA67" s="33"/>
      <c r="CB67" s="33"/>
      <c r="CC67" s="33"/>
      <c r="CD67" s="33"/>
      <c r="CE67" s="33"/>
      <c r="CF67" s="33"/>
      <c r="CG67" s="33"/>
      <c r="CH67" s="33"/>
      <c r="CI67" s="33"/>
      <c r="CJ67" s="33"/>
      <c r="CK67" s="33"/>
      <c r="CL67" s="33"/>
      <c r="CM67" s="33"/>
      <c r="CN67" s="33"/>
      <c r="CO67" s="33"/>
      <c r="CP67" s="33"/>
      <c r="CQ67" s="33"/>
      <c r="CR67" s="33"/>
      <c r="CS67" s="33"/>
      <c r="CT67" s="33"/>
      <c r="CU67" s="33"/>
      <c r="CV67" s="33"/>
      <c r="CW67" s="33"/>
      <c r="CX67" s="33"/>
      <c r="CY67" s="33"/>
      <c r="CZ67" s="33"/>
      <c r="DA67" s="33"/>
      <c r="DB67" s="33"/>
      <c r="DC67" s="33"/>
      <c r="DD67" s="33"/>
      <c r="DE67" s="33"/>
      <c r="DF67" s="33"/>
      <c r="DG67" s="33"/>
      <c r="DH67" s="33"/>
      <c r="DI67" s="33"/>
      <c r="DJ67" s="33"/>
      <c r="DK67" s="33"/>
      <c r="DL67" s="33"/>
      <c r="DM67" s="33"/>
      <c r="DN67" s="33"/>
      <c r="DO67" s="33"/>
      <c r="DP67" s="33"/>
      <c r="DQ67" s="33"/>
      <c r="DR67" s="33"/>
      <c r="DS67" s="33"/>
      <c r="DT67" s="33"/>
      <c r="DU67" s="33"/>
      <c r="DV67" s="33"/>
      <c r="DW67" s="33"/>
      <c r="DX67" s="33"/>
      <c r="DY67" s="33"/>
      <c r="DZ67" s="33"/>
      <c r="EA67" s="33"/>
      <c r="EB67" s="33"/>
      <c r="EC67" s="33"/>
      <c r="ED67" s="33"/>
      <c r="EE67" s="33"/>
      <c r="EF67" s="33"/>
      <c r="EG67" s="33"/>
      <c r="EH67" s="33"/>
      <c r="EI67" s="33"/>
      <c r="EJ67" s="33"/>
      <c r="EK67" s="33"/>
      <c r="EL67" s="33"/>
      <c r="EM67" s="33"/>
      <c r="EN67" s="33"/>
      <c r="EO67" s="33"/>
      <c r="EP67" s="33"/>
      <c r="EQ67" s="33"/>
      <c r="ER67" s="33"/>
      <c r="ES67" s="33"/>
      <c r="ET67" s="33"/>
      <c r="EU67" s="33"/>
      <c r="EV67" s="33"/>
      <c r="EW67" s="33"/>
      <c r="EX67" s="33"/>
      <c r="EY67" s="33"/>
      <c r="EZ67" s="33"/>
      <c r="FA67" s="33"/>
      <c r="FB67" s="33"/>
      <c r="FC67" s="33"/>
      <c r="FD67" s="33"/>
      <c r="FE67" s="33"/>
      <c r="FF67" s="33"/>
      <c r="FG67" s="33"/>
      <c r="FH67" s="33"/>
      <c r="FI67" s="33"/>
      <c r="FJ67" s="33"/>
      <c r="FK67" s="33"/>
      <c r="FL67" s="33"/>
      <c r="FM67" s="33"/>
      <c r="FN67" s="33"/>
      <c r="FO67" s="33"/>
      <c r="FP67" s="33"/>
      <c r="FQ67" s="33"/>
      <c r="FR67" s="33"/>
      <c r="FS67" s="33"/>
    </row>
    <row r="68" spans="1:669" ht="18" customHeight="1" x14ac:dyDescent="0.25">
      <c r="A68" s="4" t="s">
        <v>25</v>
      </c>
      <c r="B68" s="2" t="s">
        <v>53</v>
      </c>
      <c r="C68" s="5" t="s">
        <v>70</v>
      </c>
      <c r="D68" s="5" t="s">
        <v>207</v>
      </c>
      <c r="E68" s="8">
        <v>44268</v>
      </c>
      <c r="F68" s="8" t="s">
        <v>106</v>
      </c>
      <c r="G68" s="142">
        <v>75000</v>
      </c>
      <c r="H68" s="142">
        <v>2152.5</v>
      </c>
      <c r="I68" s="142">
        <v>6309.38</v>
      </c>
      <c r="J68" s="142">
        <v>2280</v>
      </c>
      <c r="K68" s="142">
        <v>125</v>
      </c>
      <c r="L68" s="142">
        <v>10866.88</v>
      </c>
      <c r="M68" s="142">
        <v>64133.120000000003</v>
      </c>
      <c r="AQ68" s="33"/>
      <c r="AR68" s="33"/>
      <c r="AS68" s="33"/>
      <c r="AT68" s="33"/>
      <c r="AU68" s="33"/>
      <c r="AV68" s="33"/>
      <c r="AW68" s="33"/>
      <c r="AX68" s="33"/>
      <c r="AY68" s="33"/>
      <c r="AZ68" s="33"/>
      <c r="BA68" s="33"/>
      <c r="BB68" s="33"/>
      <c r="BC68" s="33"/>
      <c r="BD68" s="33"/>
      <c r="BE68" s="33"/>
      <c r="BF68" s="33"/>
      <c r="BG68" s="33"/>
      <c r="BH68" s="33"/>
      <c r="BI68" s="33"/>
      <c r="BJ68" s="33"/>
      <c r="BK68" s="33"/>
      <c r="BL68" s="33"/>
      <c r="BM68" s="33"/>
      <c r="BN68" s="33"/>
      <c r="BO68" s="33"/>
      <c r="BP68" s="33"/>
      <c r="BQ68" s="33"/>
      <c r="BR68" s="33"/>
      <c r="BS68" s="33"/>
      <c r="BT68" s="33"/>
      <c r="BU68" s="33"/>
      <c r="BV68" s="33"/>
      <c r="BW68" s="33"/>
      <c r="BX68" s="33"/>
      <c r="BY68" s="33"/>
      <c r="BZ68" s="33"/>
      <c r="CA68" s="33"/>
      <c r="CB68" s="33"/>
      <c r="CC68" s="33"/>
      <c r="CD68" s="33"/>
      <c r="CE68" s="33"/>
      <c r="CF68" s="33"/>
      <c r="CG68" s="33"/>
      <c r="CH68" s="33"/>
      <c r="CI68" s="33"/>
      <c r="CJ68" s="33"/>
      <c r="CK68" s="33"/>
      <c r="CL68" s="33"/>
      <c r="CM68" s="33"/>
      <c r="CN68" s="33"/>
      <c r="CO68" s="33"/>
      <c r="CP68" s="33"/>
      <c r="CQ68" s="33"/>
      <c r="CR68" s="33"/>
      <c r="CS68" s="33"/>
      <c r="CT68" s="33"/>
      <c r="CU68" s="33"/>
      <c r="CV68" s="33"/>
      <c r="CW68" s="33"/>
      <c r="CX68" s="33"/>
      <c r="CY68" s="33"/>
      <c r="CZ68" s="33"/>
      <c r="DA68" s="33"/>
      <c r="DB68" s="33"/>
      <c r="DC68" s="33"/>
      <c r="DD68" s="33"/>
      <c r="DE68" s="33"/>
      <c r="DF68" s="33"/>
      <c r="DG68" s="33"/>
      <c r="DH68" s="33"/>
      <c r="DI68" s="33"/>
      <c r="DJ68" s="33"/>
      <c r="DK68" s="33"/>
      <c r="DL68" s="33"/>
      <c r="DM68" s="33"/>
      <c r="DN68" s="33"/>
      <c r="DO68" s="33"/>
      <c r="DP68" s="33"/>
      <c r="DQ68" s="33"/>
      <c r="DR68" s="33"/>
      <c r="DS68" s="33"/>
      <c r="DT68" s="33"/>
      <c r="DU68" s="33"/>
      <c r="DV68" s="33"/>
      <c r="DW68" s="33"/>
      <c r="DX68" s="33"/>
      <c r="DY68" s="33"/>
      <c r="DZ68" s="33"/>
      <c r="EA68" s="33"/>
      <c r="EB68" s="33"/>
      <c r="EC68" s="33"/>
      <c r="ED68" s="33"/>
      <c r="EE68" s="33"/>
      <c r="EF68" s="33"/>
      <c r="EG68" s="33"/>
      <c r="EH68" s="33"/>
      <c r="EI68" s="33"/>
      <c r="EJ68" s="33"/>
      <c r="EK68" s="33"/>
      <c r="EL68" s="33"/>
      <c r="EM68" s="33"/>
      <c r="EN68" s="33"/>
      <c r="EO68" s="33"/>
      <c r="EP68" s="33"/>
      <c r="EQ68" s="33"/>
      <c r="ER68" s="33"/>
      <c r="ES68" s="33"/>
      <c r="ET68" s="33"/>
      <c r="EU68" s="33"/>
      <c r="EV68" s="33"/>
      <c r="EW68" s="33"/>
      <c r="EX68" s="33"/>
      <c r="EY68" s="33"/>
      <c r="EZ68" s="33"/>
      <c r="FA68" s="33"/>
      <c r="FB68" s="33"/>
      <c r="FC68" s="33"/>
      <c r="FD68" s="33"/>
      <c r="FE68" s="33"/>
      <c r="FF68" s="33"/>
      <c r="FG68" s="33"/>
      <c r="FH68" s="33"/>
      <c r="FI68" s="33"/>
      <c r="FJ68" s="33"/>
      <c r="FK68" s="33"/>
      <c r="FL68" s="33"/>
      <c r="FM68" s="33"/>
      <c r="FN68" s="33"/>
      <c r="FO68" s="33"/>
      <c r="FP68" s="33"/>
      <c r="FQ68" s="33"/>
      <c r="FR68" s="33"/>
      <c r="FS68" s="33"/>
    </row>
    <row r="69" spans="1:669" ht="18" customHeight="1" x14ac:dyDescent="0.25">
      <c r="A69" s="48" t="s">
        <v>14</v>
      </c>
      <c r="B69" s="68">
        <v>1</v>
      </c>
      <c r="C69" s="54"/>
      <c r="D69" s="54"/>
      <c r="E69" s="48"/>
      <c r="F69" s="48"/>
      <c r="G69" s="172">
        <f>SUM(G68:G68)</f>
        <v>75000</v>
      </c>
      <c r="H69" s="107">
        <f t="shared" ref="H69" si="11">SUM(H68:H68)</f>
        <v>2152.5</v>
      </c>
      <c r="I69" s="172">
        <f>SUM(I68:I68)</f>
        <v>6309.38</v>
      </c>
      <c r="J69" s="172">
        <f t="shared" ref="J69" si="12">SUM(J68:J68)</f>
        <v>2280</v>
      </c>
      <c r="K69" s="172">
        <f>K68</f>
        <v>125</v>
      </c>
      <c r="L69" s="172">
        <f t="shared" ref="L69" si="13">SUM(L68:L68)</f>
        <v>10866.88</v>
      </c>
      <c r="M69" s="107">
        <f>SUM(M68:M68)</f>
        <v>64133.120000000003</v>
      </c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30"/>
      <c r="AR69" s="30"/>
      <c r="AS69" s="30"/>
      <c r="AT69" s="30"/>
      <c r="AU69" s="33"/>
      <c r="AV69" s="33"/>
      <c r="AW69" s="33"/>
      <c r="AX69" s="33"/>
      <c r="AY69" s="33"/>
      <c r="AZ69" s="33"/>
      <c r="BA69" s="33"/>
      <c r="BB69" s="33"/>
      <c r="BC69" s="33"/>
      <c r="BD69" s="33"/>
      <c r="BE69" s="33"/>
      <c r="BF69" s="33"/>
      <c r="BG69" s="33"/>
      <c r="BH69" s="33"/>
      <c r="BI69" s="33"/>
      <c r="BJ69" s="33"/>
      <c r="BK69" s="33"/>
      <c r="BL69" s="33"/>
      <c r="BM69" s="33"/>
      <c r="BN69" s="33"/>
      <c r="BO69" s="33"/>
      <c r="BP69" s="33"/>
      <c r="BQ69" s="33"/>
      <c r="BR69" s="33"/>
      <c r="BS69" s="33"/>
      <c r="BT69" s="33"/>
      <c r="BU69" s="33"/>
      <c r="BV69" s="33"/>
      <c r="BW69" s="33"/>
      <c r="BX69" s="33"/>
      <c r="BY69" s="33"/>
      <c r="BZ69" s="33"/>
      <c r="CA69" s="33"/>
      <c r="CB69" s="33"/>
      <c r="CC69" s="33"/>
      <c r="CD69" s="33"/>
      <c r="CE69" s="33"/>
      <c r="CF69" s="33"/>
      <c r="CG69" s="33"/>
      <c r="CH69" s="33"/>
      <c r="CI69" s="33"/>
      <c r="CJ69" s="33"/>
      <c r="CK69" s="33"/>
      <c r="CL69" s="33"/>
      <c r="CM69" s="33"/>
      <c r="CN69" s="33"/>
      <c r="CO69" s="33"/>
      <c r="CP69" s="33"/>
      <c r="CQ69" s="33"/>
      <c r="CR69" s="33"/>
      <c r="CS69" s="33"/>
      <c r="CT69" s="33"/>
      <c r="CU69" s="33"/>
      <c r="CV69" s="33"/>
      <c r="CW69" s="33"/>
      <c r="CX69" s="33"/>
      <c r="CY69" s="33"/>
      <c r="CZ69" s="33"/>
      <c r="DA69" s="33"/>
      <c r="DB69" s="33"/>
      <c r="DC69" s="33"/>
      <c r="DD69" s="33"/>
      <c r="DE69" s="33"/>
      <c r="DF69" s="33"/>
      <c r="DG69" s="33"/>
      <c r="DH69" s="33"/>
      <c r="DI69" s="33"/>
      <c r="DJ69" s="33"/>
      <c r="DK69" s="33"/>
      <c r="DL69" s="33"/>
      <c r="DM69" s="33"/>
      <c r="DN69" s="33"/>
      <c r="DO69" s="33"/>
      <c r="DP69" s="33"/>
      <c r="DQ69" s="33"/>
      <c r="DR69" s="33"/>
      <c r="DS69" s="33"/>
      <c r="DT69" s="33"/>
      <c r="DU69" s="33"/>
      <c r="DV69" s="33"/>
      <c r="DW69" s="33"/>
      <c r="DX69" s="33"/>
      <c r="DY69" s="33"/>
      <c r="DZ69" s="33"/>
      <c r="EA69" s="33"/>
      <c r="EB69" s="33"/>
      <c r="EC69" s="33"/>
      <c r="ED69" s="33"/>
      <c r="EE69" s="33"/>
      <c r="EF69" s="33"/>
      <c r="EG69" s="33"/>
      <c r="EH69" s="33"/>
      <c r="EI69" s="33"/>
      <c r="EJ69" s="33"/>
      <c r="EK69" s="33"/>
      <c r="EL69" s="33"/>
      <c r="EM69" s="33"/>
      <c r="EN69" s="33"/>
      <c r="EO69" s="33"/>
      <c r="EP69" s="33"/>
      <c r="EQ69" s="33"/>
      <c r="ER69" s="33"/>
      <c r="ES69" s="33"/>
      <c r="ET69" s="33"/>
      <c r="EU69" s="33"/>
      <c r="EV69" s="33"/>
      <c r="EW69" s="33"/>
      <c r="EX69" s="33"/>
      <c r="EY69" s="33"/>
      <c r="EZ69" s="33"/>
      <c r="FA69" s="33"/>
      <c r="FB69" s="33"/>
      <c r="FC69" s="33"/>
      <c r="FD69" s="33"/>
      <c r="FE69" s="33"/>
      <c r="FF69" s="33"/>
      <c r="FG69" s="33"/>
      <c r="FH69" s="33"/>
      <c r="FI69" s="33"/>
      <c r="FJ69" s="33"/>
      <c r="FK69" s="33"/>
      <c r="FL69" s="33"/>
      <c r="FM69" s="33"/>
      <c r="FN69" s="33"/>
      <c r="FO69" s="33"/>
      <c r="FP69" s="33"/>
      <c r="FQ69" s="33"/>
      <c r="FR69" s="33"/>
      <c r="FS69" s="33"/>
    </row>
    <row r="70" spans="1:669" ht="18" customHeight="1" x14ac:dyDescent="0.25">
      <c r="A70" s="29"/>
      <c r="B70" s="11"/>
      <c r="C70" s="9"/>
      <c r="D70" s="9"/>
      <c r="E70" s="29"/>
      <c r="F70" s="29"/>
      <c r="G70" s="117"/>
      <c r="H70" s="116"/>
      <c r="I70" s="117"/>
      <c r="J70" s="117"/>
      <c r="K70" s="117"/>
      <c r="L70" s="117"/>
      <c r="M70" s="116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</row>
    <row r="71" spans="1:669" s="30" customFormat="1" x14ac:dyDescent="0.25">
      <c r="A71" s="28" t="s">
        <v>61</v>
      </c>
      <c r="B71" s="11"/>
      <c r="C71" s="9"/>
      <c r="D71" s="9"/>
      <c r="E71" s="29"/>
      <c r="F71" s="29"/>
      <c r="G71" s="117"/>
      <c r="H71" s="116"/>
      <c r="I71" s="117"/>
      <c r="J71" s="117"/>
      <c r="K71" s="117"/>
      <c r="L71" s="117"/>
      <c r="M71" s="116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  <c r="AG71" s="33"/>
      <c r="AH71" s="33"/>
      <c r="AI71" s="33"/>
      <c r="AJ71" s="33"/>
      <c r="AK71" s="33"/>
      <c r="AL71" s="33"/>
      <c r="AM71" s="33"/>
      <c r="AN71" s="33"/>
      <c r="AO71" s="33"/>
      <c r="AP71" s="33"/>
      <c r="AQ71" s="33"/>
      <c r="AR71" s="33"/>
      <c r="AS71" s="33"/>
      <c r="AT71" s="33"/>
    </row>
    <row r="72" spans="1:669" s="30" customFormat="1" x14ac:dyDescent="0.25">
      <c r="A72" s="26" t="s">
        <v>19</v>
      </c>
      <c r="B72" s="2" t="s">
        <v>20</v>
      </c>
      <c r="C72" s="5" t="s">
        <v>70</v>
      </c>
      <c r="D72" s="5" t="s">
        <v>207</v>
      </c>
      <c r="E72" s="8">
        <v>44256</v>
      </c>
      <c r="F72" s="8" t="s">
        <v>106</v>
      </c>
      <c r="G72" s="142">
        <v>133000</v>
      </c>
      <c r="H72" s="142">
        <v>3817.1</v>
      </c>
      <c r="I72" s="142">
        <v>19867.79</v>
      </c>
      <c r="J72" s="142">
        <v>4043.2</v>
      </c>
      <c r="K72" s="142">
        <v>25</v>
      </c>
      <c r="L72" s="142">
        <v>27753.09</v>
      </c>
      <c r="M72" s="142">
        <v>105246.91</v>
      </c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G72" s="33"/>
      <c r="AH72" s="33"/>
      <c r="AI72" s="33"/>
      <c r="AJ72" s="33"/>
      <c r="AK72" s="33"/>
      <c r="AL72" s="33"/>
      <c r="AM72" s="33"/>
      <c r="AN72" s="33"/>
      <c r="AO72" s="33"/>
      <c r="AP72" s="33"/>
      <c r="AQ72" s="33"/>
      <c r="AR72" s="33"/>
      <c r="AS72" s="33"/>
      <c r="AT72" s="33"/>
    </row>
    <row r="73" spans="1:669" s="30" customFormat="1" x14ac:dyDescent="0.25">
      <c r="A73" s="48" t="s">
        <v>14</v>
      </c>
      <c r="B73" s="68">
        <v>1</v>
      </c>
      <c r="C73" s="54"/>
      <c r="D73" s="54"/>
      <c r="E73" s="48"/>
      <c r="F73" s="48"/>
      <c r="G73" s="172">
        <f>SUM(G72:G72)</f>
        <v>133000</v>
      </c>
      <c r="H73" s="107">
        <f t="shared" ref="H73" si="14">SUM(H72:H72)</f>
        <v>3817.1</v>
      </c>
      <c r="I73" s="172">
        <f>SUM(I72:I72)</f>
        <v>19867.79</v>
      </c>
      <c r="J73" s="172">
        <f t="shared" ref="J73:L73" si="15">SUM(J72:J72)</f>
        <v>4043.2</v>
      </c>
      <c r="K73" s="172">
        <f>SUM(K72:K72)</f>
        <v>25</v>
      </c>
      <c r="L73" s="172">
        <f t="shared" si="15"/>
        <v>27753.09</v>
      </c>
      <c r="M73" s="107">
        <f>G73-L73</f>
        <v>105246.91</v>
      </c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</row>
    <row r="74" spans="1:669" x14ac:dyDescent="0.25">
      <c r="A74" s="29"/>
      <c r="B74" s="11"/>
      <c r="C74" s="9"/>
      <c r="D74" s="9"/>
      <c r="E74" s="29"/>
      <c r="F74" s="29"/>
      <c r="G74" s="117"/>
      <c r="H74" s="116"/>
      <c r="I74" s="117"/>
      <c r="J74" s="117"/>
      <c r="K74" s="117"/>
      <c r="L74" s="117"/>
      <c r="M74" s="116"/>
    </row>
    <row r="75" spans="1:669" x14ac:dyDescent="0.25">
      <c r="A75" s="29" t="s">
        <v>211</v>
      </c>
      <c r="B75" s="11"/>
      <c r="C75" s="9"/>
      <c r="D75" s="9"/>
      <c r="E75" s="29"/>
      <c r="F75" s="29"/>
      <c r="G75" s="117"/>
      <c r="H75" s="116"/>
      <c r="I75" s="117"/>
      <c r="J75" s="117"/>
      <c r="K75" s="117"/>
      <c r="L75" s="117"/>
      <c r="M75" s="116"/>
      <c r="AQ75" s="33"/>
      <c r="AR75" s="33"/>
      <c r="AS75" s="33"/>
      <c r="AT75" s="33"/>
      <c r="AU75" s="33"/>
      <c r="AV75" s="33"/>
      <c r="AW75" s="33"/>
      <c r="AX75" s="33"/>
      <c r="AY75" s="33"/>
      <c r="AZ75" s="33"/>
      <c r="BA75" s="33"/>
      <c r="BB75" s="33"/>
      <c r="BC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3"/>
      <c r="BR75" s="33"/>
      <c r="BS75" s="33"/>
    </row>
    <row r="76" spans="1:669" s="33" customFormat="1" ht="18" customHeight="1" x14ac:dyDescent="0.25">
      <c r="A76" t="s">
        <v>212</v>
      </c>
      <c r="B76" s="3" t="s">
        <v>213</v>
      </c>
      <c r="C76" s="5" t="s">
        <v>69</v>
      </c>
      <c r="D76" s="5" t="s">
        <v>207</v>
      </c>
      <c r="E76" s="7">
        <v>43617</v>
      </c>
      <c r="F76" s="3" t="s">
        <v>106</v>
      </c>
      <c r="G76" s="142">
        <v>57000</v>
      </c>
      <c r="H76" s="142">
        <v>1635.9</v>
      </c>
      <c r="I76" s="142">
        <v>2922.14</v>
      </c>
      <c r="J76" s="142">
        <v>1732.8</v>
      </c>
      <c r="K76" s="142">
        <v>1125</v>
      </c>
      <c r="L76" s="142">
        <v>7415.84</v>
      </c>
      <c r="M76" s="142">
        <v>49584.160000000003</v>
      </c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 s="36"/>
      <c r="IC76" s="3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</row>
    <row r="77" spans="1:669" ht="12.75" customHeight="1" x14ac:dyDescent="0.25">
      <c r="A77" t="s">
        <v>188</v>
      </c>
      <c r="B77" s="3" t="s">
        <v>189</v>
      </c>
      <c r="C77" s="5" t="s">
        <v>70</v>
      </c>
      <c r="D77" s="5" t="s">
        <v>207</v>
      </c>
      <c r="E77" s="7">
        <v>44713</v>
      </c>
      <c r="F77" s="3" t="s">
        <v>106</v>
      </c>
      <c r="G77" s="142">
        <v>40000</v>
      </c>
      <c r="H77" s="142">
        <v>1148</v>
      </c>
      <c r="I77" s="142">
        <v>442.65</v>
      </c>
      <c r="J77" s="142">
        <v>1216</v>
      </c>
      <c r="K77" s="142">
        <v>25</v>
      </c>
      <c r="L77" s="142">
        <v>2831.65</v>
      </c>
      <c r="M77" s="142">
        <v>37168.35</v>
      </c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  <c r="BJ77" s="33"/>
      <c r="BK77" s="33"/>
      <c r="BL77" s="33"/>
      <c r="BM77" s="33"/>
      <c r="BN77" s="33"/>
      <c r="BO77" s="33"/>
      <c r="BP77" s="33"/>
      <c r="BQ77" s="33"/>
      <c r="BR77" s="33"/>
      <c r="BS77" s="33"/>
      <c r="IB77" s="36"/>
      <c r="IC77" s="36"/>
    </row>
    <row r="78" spans="1:669" s="37" customFormat="1" ht="18" customHeight="1" x14ac:dyDescent="0.25">
      <c r="A78" s="48" t="s">
        <v>14</v>
      </c>
      <c r="B78" s="70">
        <v>2</v>
      </c>
      <c r="C78" s="49"/>
      <c r="D78" s="49"/>
      <c r="E78" s="50"/>
      <c r="F78" s="50"/>
      <c r="G78" s="172">
        <f t="shared" ref="G78:M78" si="16">G76+G77</f>
        <v>97000</v>
      </c>
      <c r="H78" s="107">
        <f t="shared" si="16"/>
        <v>2783.9</v>
      </c>
      <c r="I78" s="172">
        <f>I76+I77</f>
        <v>3364.79</v>
      </c>
      <c r="J78" s="172">
        <f t="shared" si="16"/>
        <v>2948.8</v>
      </c>
      <c r="K78" s="172">
        <f>SUM(K76:K77)</f>
        <v>1150</v>
      </c>
      <c r="L78" s="172">
        <f t="shared" si="16"/>
        <v>10247.49</v>
      </c>
      <c r="M78" s="107">
        <f t="shared" si="16"/>
        <v>86752.510000000009</v>
      </c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  <c r="BR78" s="33"/>
      <c r="BS78" s="33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 s="36"/>
      <c r="IC78" s="36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</row>
    <row r="79" spans="1:669" x14ac:dyDescent="0.25">
      <c r="A79" s="30"/>
      <c r="B79" s="125"/>
      <c r="C79" s="15"/>
      <c r="D79" s="15"/>
      <c r="E79" s="79"/>
      <c r="F79" s="79"/>
      <c r="G79" s="173"/>
      <c r="H79" s="123"/>
      <c r="I79" s="173"/>
      <c r="J79" s="173"/>
      <c r="K79" s="173"/>
      <c r="L79" s="173"/>
      <c r="M79" s="123"/>
      <c r="AQ79" s="33"/>
      <c r="AR79" s="33"/>
      <c r="AS79" s="33"/>
      <c r="AT79" s="33"/>
      <c r="AU79" s="33"/>
      <c r="AV79" s="33"/>
      <c r="AW79" s="33"/>
      <c r="AX79" s="33"/>
      <c r="AY79" s="33"/>
      <c r="AZ79" s="33"/>
      <c r="BA79" s="33"/>
      <c r="BB79" s="33"/>
      <c r="BC79" s="33"/>
      <c r="BD79" s="33"/>
      <c r="BE79" s="33"/>
      <c r="BF79" s="33"/>
      <c r="BG79" s="33"/>
      <c r="BH79" s="33"/>
      <c r="BI79" s="33"/>
      <c r="BJ79" s="33"/>
      <c r="BK79" s="33"/>
      <c r="BL79" s="33"/>
      <c r="BM79" s="33"/>
      <c r="BN79" s="33"/>
      <c r="BO79" s="33"/>
      <c r="BP79" s="33"/>
      <c r="BQ79" s="33"/>
      <c r="BR79" s="33"/>
      <c r="BS79" s="33"/>
    </row>
    <row r="80" spans="1:669" s="29" customFormat="1" ht="15.75" x14ac:dyDescent="0.25">
      <c r="A80" s="30" t="s">
        <v>87</v>
      </c>
      <c r="B80" s="11"/>
      <c r="C80" s="9"/>
      <c r="D80" s="9"/>
      <c r="G80" s="174"/>
      <c r="H80" s="106"/>
      <c r="I80" s="174"/>
      <c r="J80" s="174"/>
      <c r="K80" s="174"/>
      <c r="L80" s="174"/>
      <c r="M80" s="174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3"/>
      <c r="AY80" s="33"/>
      <c r="AZ80" s="33"/>
      <c r="BA80" s="33"/>
      <c r="BB80" s="33"/>
      <c r="BC80" s="33"/>
      <c r="BD80" s="33"/>
      <c r="BE80" s="33"/>
      <c r="BF80" s="33"/>
      <c r="BG80" s="33"/>
      <c r="BH80" s="33"/>
      <c r="BI80" s="33"/>
      <c r="BJ80" s="33"/>
      <c r="BK80" s="33"/>
      <c r="BL80" s="33"/>
      <c r="BM80" s="33"/>
      <c r="BN80" s="33"/>
      <c r="BO80" s="33"/>
      <c r="BP80" s="33"/>
      <c r="BQ80" s="33"/>
      <c r="BR80" s="33"/>
      <c r="BS80" s="33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 s="36"/>
      <c r="IC80" s="36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  <c r="OK80"/>
      <c r="OL80"/>
      <c r="OM80"/>
      <c r="ON80"/>
      <c r="OO80"/>
      <c r="OP80"/>
      <c r="OQ80"/>
      <c r="OR80"/>
      <c r="OS80"/>
      <c r="OT80"/>
      <c r="OU80"/>
      <c r="OV80"/>
      <c r="OW80"/>
      <c r="OX80"/>
      <c r="OY80"/>
      <c r="OZ80"/>
      <c r="PA80"/>
      <c r="PB80"/>
      <c r="PC80"/>
      <c r="PD80"/>
      <c r="PE80"/>
      <c r="PF80"/>
      <c r="PG80"/>
      <c r="PH80"/>
      <c r="PI80"/>
      <c r="PJ80"/>
      <c r="PK80"/>
      <c r="PL80"/>
      <c r="PM80"/>
      <c r="PN80"/>
      <c r="PO80"/>
      <c r="PP80"/>
      <c r="PQ80"/>
      <c r="PR80"/>
      <c r="PS80"/>
      <c r="PT80"/>
      <c r="PU80"/>
      <c r="PV80"/>
      <c r="PW80"/>
      <c r="PX80"/>
      <c r="PY80"/>
      <c r="PZ80"/>
      <c r="QA80"/>
      <c r="QB80"/>
      <c r="QC80"/>
      <c r="QD80"/>
      <c r="QE80"/>
      <c r="QF80"/>
      <c r="QG80"/>
      <c r="QH80"/>
      <c r="QI80"/>
      <c r="QJ80"/>
      <c r="QK80"/>
      <c r="QL80"/>
      <c r="QM80"/>
      <c r="QN80"/>
      <c r="QO80"/>
      <c r="QP80"/>
      <c r="QQ80"/>
      <c r="QR80"/>
      <c r="QS80"/>
      <c r="QT80"/>
      <c r="QU80"/>
      <c r="QV80"/>
      <c r="QW80"/>
      <c r="QX80"/>
      <c r="QY80"/>
      <c r="QZ80"/>
      <c r="RA80"/>
      <c r="RB80"/>
      <c r="RC80"/>
      <c r="RD80"/>
      <c r="RE80"/>
      <c r="RF80"/>
      <c r="RG80"/>
      <c r="RH80"/>
      <c r="RI80"/>
      <c r="RJ80"/>
      <c r="RK80"/>
      <c r="RL80"/>
      <c r="RM80"/>
      <c r="RN80"/>
      <c r="RO80"/>
      <c r="RP80"/>
      <c r="RQ80"/>
      <c r="RR80"/>
      <c r="RS80"/>
      <c r="RT80"/>
      <c r="RU80"/>
      <c r="RV80"/>
      <c r="RW80"/>
      <c r="RX80"/>
      <c r="RY80"/>
      <c r="RZ80"/>
      <c r="SA80"/>
      <c r="SB80"/>
      <c r="SC80"/>
      <c r="SD80"/>
      <c r="SE80"/>
      <c r="SF80"/>
      <c r="SG80"/>
      <c r="SH80"/>
      <c r="SI80"/>
      <c r="SJ80"/>
      <c r="SK80"/>
      <c r="SL80"/>
      <c r="SM80"/>
      <c r="SN80"/>
      <c r="SO80"/>
      <c r="SP80"/>
      <c r="SQ80"/>
      <c r="SR80"/>
      <c r="SS80"/>
      <c r="ST80"/>
      <c r="SU80"/>
      <c r="SV80"/>
      <c r="SW80"/>
      <c r="SX80"/>
      <c r="SY80"/>
      <c r="SZ80"/>
      <c r="TA80"/>
      <c r="TB80"/>
      <c r="TC80"/>
      <c r="TD80"/>
      <c r="TE80"/>
      <c r="TF80"/>
      <c r="TG80"/>
      <c r="TH80"/>
      <c r="TI80"/>
      <c r="TJ80"/>
      <c r="TK80"/>
      <c r="TL80"/>
      <c r="TM80"/>
      <c r="TN80"/>
      <c r="TO80"/>
      <c r="TP80"/>
      <c r="TQ80"/>
      <c r="TR80"/>
      <c r="TS80"/>
      <c r="TT80"/>
      <c r="TU80"/>
      <c r="TV80"/>
      <c r="TW80"/>
      <c r="TX80"/>
      <c r="TY80"/>
      <c r="TZ80"/>
      <c r="UA80"/>
      <c r="UB80"/>
      <c r="UC80"/>
      <c r="UD80"/>
      <c r="UE80"/>
      <c r="UF80"/>
      <c r="UG80"/>
      <c r="UH80"/>
      <c r="UI80"/>
      <c r="UJ80"/>
      <c r="UK80"/>
      <c r="UL80"/>
      <c r="UM80"/>
      <c r="UN80"/>
      <c r="UO80"/>
      <c r="UP80"/>
      <c r="UQ80"/>
      <c r="UR80"/>
      <c r="US80"/>
      <c r="UT80"/>
      <c r="UU80"/>
      <c r="UV80"/>
      <c r="UW80"/>
      <c r="UX80"/>
      <c r="UY80"/>
      <c r="UZ80"/>
      <c r="VA80"/>
      <c r="VB80"/>
      <c r="VC80"/>
      <c r="VD80"/>
      <c r="VE80"/>
      <c r="VF80"/>
      <c r="VG80"/>
      <c r="VH80"/>
      <c r="VI80"/>
      <c r="VJ80"/>
      <c r="VK80"/>
      <c r="VL80"/>
      <c r="VM80"/>
      <c r="VN80"/>
      <c r="VO80"/>
      <c r="VP80"/>
      <c r="VQ80"/>
      <c r="VR80"/>
      <c r="VS80"/>
      <c r="VT80"/>
      <c r="VU80"/>
      <c r="VV80"/>
      <c r="VW80"/>
      <c r="VX80"/>
      <c r="VY80"/>
      <c r="VZ80"/>
      <c r="WA80"/>
      <c r="WB80"/>
      <c r="WC80"/>
      <c r="WD80"/>
      <c r="WE80"/>
      <c r="WF80"/>
      <c r="WG80"/>
      <c r="WH80"/>
      <c r="WI80"/>
      <c r="WJ80"/>
      <c r="WK80"/>
      <c r="WL80"/>
      <c r="WM80"/>
      <c r="WN80"/>
      <c r="WO80"/>
      <c r="WP80"/>
      <c r="WQ80"/>
      <c r="WR80"/>
      <c r="WS80"/>
      <c r="WT80"/>
      <c r="WU80"/>
      <c r="WV80"/>
      <c r="WW80"/>
      <c r="WX80"/>
      <c r="WY80"/>
      <c r="WZ80"/>
      <c r="XA80"/>
      <c r="XB80"/>
      <c r="XC80"/>
      <c r="XD80"/>
      <c r="XE80"/>
      <c r="XF80"/>
      <c r="XG80"/>
      <c r="XH80"/>
      <c r="XI80"/>
      <c r="XJ80"/>
      <c r="XK80"/>
      <c r="XL80"/>
      <c r="XM80"/>
      <c r="XN80"/>
      <c r="XO80"/>
      <c r="XP80"/>
      <c r="XQ80"/>
      <c r="XR80"/>
      <c r="XS80"/>
      <c r="XT80"/>
      <c r="XU80"/>
      <c r="XV80"/>
      <c r="XW80"/>
      <c r="XX80"/>
      <c r="XY80"/>
      <c r="XZ80"/>
      <c r="YA80"/>
      <c r="YB80"/>
      <c r="YC80"/>
      <c r="YD80"/>
      <c r="YE80"/>
      <c r="YF80"/>
      <c r="YG80"/>
      <c r="YH80"/>
      <c r="YI80"/>
      <c r="YJ80"/>
      <c r="YK80"/>
      <c r="YL80"/>
      <c r="YM80"/>
      <c r="YN80"/>
      <c r="YO80"/>
      <c r="YP80"/>
      <c r="YQ80"/>
      <c r="YR80"/>
      <c r="YS80"/>
    </row>
    <row r="81" spans="1:669" s="29" customFormat="1" ht="15.75" x14ac:dyDescent="0.25">
      <c r="A81" s="33" t="s">
        <v>80</v>
      </c>
      <c r="B81" s="12" t="s">
        <v>20</v>
      </c>
      <c r="C81" s="15" t="s">
        <v>70</v>
      </c>
      <c r="D81" s="15" t="s">
        <v>207</v>
      </c>
      <c r="E81" s="16">
        <v>44348</v>
      </c>
      <c r="F81" s="8" t="s">
        <v>106</v>
      </c>
      <c r="G81" s="142">
        <v>110000</v>
      </c>
      <c r="H81" s="142">
        <v>3157</v>
      </c>
      <c r="I81" s="142">
        <v>14457.62</v>
      </c>
      <c r="J81" s="142">
        <v>3344</v>
      </c>
      <c r="K81" s="142">
        <v>25</v>
      </c>
      <c r="L81" s="142">
        <v>20983.62</v>
      </c>
      <c r="M81" s="142">
        <v>89016.38</v>
      </c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3"/>
      <c r="AY81" s="33"/>
      <c r="AZ81" s="33"/>
      <c r="BA81" s="33"/>
      <c r="BB81" s="33"/>
      <c r="BC81" s="33"/>
      <c r="BD81" s="33"/>
      <c r="BE81" s="33"/>
      <c r="BF81" s="33"/>
      <c r="BG81" s="33"/>
      <c r="BH81" s="33"/>
      <c r="BI81" s="33"/>
      <c r="BJ81" s="33"/>
      <c r="BK81" s="33"/>
      <c r="BL81" s="33"/>
      <c r="BM81" s="33"/>
      <c r="BN81" s="33"/>
      <c r="BO81" s="33"/>
      <c r="BP81" s="33"/>
      <c r="BQ81" s="33"/>
      <c r="BR81" s="33"/>
      <c r="BS81" s="33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 s="36"/>
      <c r="IC81" s="36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  <c r="VD81"/>
      <c r="VE81"/>
      <c r="VF81"/>
      <c r="VG81"/>
      <c r="VH81"/>
      <c r="VI81"/>
      <c r="VJ81"/>
      <c r="VK81"/>
      <c r="VL81"/>
      <c r="VM81"/>
      <c r="VN81"/>
      <c r="VO81"/>
      <c r="VP81"/>
      <c r="VQ81"/>
      <c r="VR81"/>
      <c r="VS81"/>
      <c r="VT81"/>
      <c r="VU81"/>
      <c r="VV81"/>
      <c r="VW81"/>
      <c r="VX81"/>
      <c r="VY81"/>
      <c r="VZ81"/>
      <c r="WA81"/>
      <c r="WB81"/>
      <c r="WC81"/>
      <c r="WD81"/>
      <c r="WE81"/>
      <c r="WF81"/>
      <c r="WG81"/>
      <c r="WH81"/>
      <c r="WI81"/>
      <c r="WJ81"/>
      <c r="WK81"/>
      <c r="WL81"/>
      <c r="WM81"/>
      <c r="WN81"/>
      <c r="WO81"/>
      <c r="WP81"/>
      <c r="WQ81"/>
      <c r="WR81"/>
      <c r="WS81"/>
      <c r="WT81"/>
      <c r="WU81"/>
      <c r="WV81"/>
      <c r="WW81"/>
      <c r="WX81"/>
      <c r="WY81"/>
      <c r="WZ81"/>
      <c r="XA81"/>
      <c r="XB81"/>
      <c r="XC81"/>
      <c r="XD81"/>
      <c r="XE81"/>
      <c r="XF81"/>
      <c r="XG81"/>
      <c r="XH81"/>
      <c r="XI81"/>
      <c r="XJ81"/>
      <c r="XK81"/>
      <c r="XL81"/>
      <c r="XM81"/>
      <c r="XN81"/>
      <c r="XO81"/>
      <c r="XP81"/>
      <c r="XQ81"/>
      <c r="XR81"/>
      <c r="XS81"/>
      <c r="XT81"/>
      <c r="XU81"/>
      <c r="XV81"/>
      <c r="XW81"/>
      <c r="XX81"/>
      <c r="XY81"/>
      <c r="XZ81"/>
      <c r="YA81"/>
      <c r="YB81"/>
      <c r="YC81"/>
      <c r="YD81"/>
      <c r="YE81"/>
      <c r="YF81"/>
      <c r="YG81"/>
      <c r="YH81"/>
      <c r="YI81"/>
      <c r="YJ81"/>
      <c r="YK81"/>
      <c r="YL81"/>
      <c r="YM81"/>
      <c r="YN81"/>
      <c r="YO81"/>
      <c r="YP81"/>
      <c r="YQ81"/>
      <c r="YR81"/>
      <c r="YS81"/>
    </row>
    <row r="82" spans="1:669" s="29" customFormat="1" ht="15.75" x14ac:dyDescent="0.25">
      <c r="A82" s="31" t="s">
        <v>14</v>
      </c>
      <c r="B82" s="17">
        <v>1</v>
      </c>
      <c r="C82" s="6"/>
      <c r="D82" s="6"/>
      <c r="E82" s="31"/>
      <c r="F82" s="31"/>
      <c r="G82" s="176">
        <f t="shared" ref="G82:L82" si="17">SUM(G81:G81)</f>
        <v>110000</v>
      </c>
      <c r="H82" s="110">
        <f t="shared" si="17"/>
        <v>3157</v>
      </c>
      <c r="I82" s="176">
        <f>SUM(I81:I81)</f>
        <v>14457.62</v>
      </c>
      <c r="J82" s="176">
        <f t="shared" si="17"/>
        <v>3344</v>
      </c>
      <c r="K82" s="176">
        <f>SUM(K81:K81)</f>
        <v>25</v>
      </c>
      <c r="L82" s="176">
        <f t="shared" si="17"/>
        <v>20983.62</v>
      </c>
      <c r="M82" s="110">
        <f>SUM(M81:M81)</f>
        <v>89016.38</v>
      </c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3"/>
      <c r="AV82" s="33"/>
      <c r="AW82" s="33"/>
      <c r="AX82" s="33"/>
      <c r="AY82" s="33"/>
      <c r="AZ82" s="33"/>
      <c r="BA82" s="33"/>
      <c r="BB82" s="33"/>
      <c r="BC82" s="33"/>
      <c r="BD82" s="33"/>
      <c r="BE82" s="33"/>
      <c r="BF82" s="33"/>
      <c r="BG82" s="33"/>
      <c r="BH82" s="33"/>
      <c r="BI82" s="33"/>
      <c r="BJ82" s="33"/>
      <c r="BK82" s="33"/>
      <c r="BL82" s="33"/>
      <c r="BM82" s="33"/>
      <c r="BN82" s="33"/>
      <c r="BO82" s="33"/>
      <c r="BP82" s="33"/>
      <c r="BQ82" s="33"/>
      <c r="BR82" s="33"/>
      <c r="BS82" s="33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 s="36"/>
      <c r="IC82" s="36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  <c r="TY82"/>
      <c r="TZ82"/>
      <c r="UA82"/>
      <c r="UB82"/>
      <c r="UC82"/>
      <c r="UD82"/>
      <c r="UE82"/>
      <c r="UF82"/>
      <c r="UG82"/>
      <c r="UH82"/>
      <c r="UI82"/>
      <c r="UJ82"/>
      <c r="UK82"/>
      <c r="UL82"/>
      <c r="UM82"/>
      <c r="UN82"/>
      <c r="UO82"/>
      <c r="UP82"/>
      <c r="UQ82"/>
      <c r="UR82"/>
      <c r="US82"/>
      <c r="UT82"/>
      <c r="UU82"/>
      <c r="UV82"/>
      <c r="UW82"/>
      <c r="UX82"/>
      <c r="UY82"/>
      <c r="UZ82"/>
      <c r="VA82"/>
      <c r="VB82"/>
      <c r="VC82"/>
      <c r="VD82"/>
      <c r="VE82"/>
      <c r="VF82"/>
      <c r="VG82"/>
      <c r="VH82"/>
      <c r="VI82"/>
      <c r="VJ82"/>
      <c r="VK82"/>
      <c r="VL82"/>
      <c r="VM82"/>
      <c r="VN82"/>
      <c r="VO82"/>
      <c r="VP82"/>
      <c r="VQ82"/>
      <c r="VR82"/>
      <c r="VS82"/>
      <c r="VT82"/>
      <c r="VU82"/>
      <c r="VV82"/>
      <c r="VW82"/>
      <c r="VX82"/>
      <c r="VY82"/>
      <c r="VZ82"/>
      <c r="WA82"/>
      <c r="WB82"/>
      <c r="WC82"/>
      <c r="WD82"/>
      <c r="WE82"/>
      <c r="WF82"/>
      <c r="WG82"/>
      <c r="WH82"/>
      <c r="WI82"/>
      <c r="WJ82"/>
      <c r="WK82"/>
      <c r="WL82"/>
      <c r="WM82"/>
      <c r="WN82"/>
      <c r="WO82"/>
      <c r="WP82"/>
      <c r="WQ82"/>
      <c r="WR82"/>
      <c r="WS82"/>
      <c r="WT82"/>
      <c r="WU82"/>
      <c r="WV82"/>
      <c r="WW82"/>
      <c r="WX82"/>
      <c r="WY82"/>
      <c r="WZ82"/>
      <c r="XA82"/>
      <c r="XB82"/>
      <c r="XC82"/>
      <c r="XD82"/>
      <c r="XE82"/>
      <c r="XF82"/>
      <c r="XG82"/>
      <c r="XH82"/>
      <c r="XI82"/>
      <c r="XJ82"/>
      <c r="XK82"/>
      <c r="XL82"/>
      <c r="XM82"/>
      <c r="XN82"/>
      <c r="XO82"/>
      <c r="XP82"/>
      <c r="XQ82"/>
      <c r="XR82"/>
      <c r="XS82"/>
      <c r="XT82"/>
      <c r="XU82"/>
      <c r="XV82"/>
      <c r="XW82"/>
      <c r="XX82"/>
      <c r="XY82"/>
      <c r="XZ82"/>
      <c r="YA82"/>
      <c r="YB82"/>
      <c r="YC82"/>
      <c r="YD82"/>
      <c r="YE82"/>
      <c r="YF82"/>
      <c r="YG82"/>
      <c r="YH82"/>
      <c r="YI82"/>
      <c r="YJ82"/>
      <c r="YK82"/>
      <c r="YL82"/>
      <c r="YM82"/>
      <c r="YN82"/>
      <c r="YO82"/>
      <c r="YP82"/>
      <c r="YQ82"/>
      <c r="YR82"/>
      <c r="YS82"/>
    </row>
    <row r="83" spans="1:669" s="29" customFormat="1" ht="15.75" x14ac:dyDescent="0.25">
      <c r="B83" s="80"/>
      <c r="C83" s="5"/>
      <c r="D83" s="5"/>
      <c r="E83" s="8"/>
      <c r="F83" s="8"/>
      <c r="G83" s="117"/>
      <c r="H83" s="116"/>
      <c r="I83" s="117"/>
      <c r="J83" s="117"/>
      <c r="K83" s="117"/>
      <c r="L83" s="117"/>
      <c r="M83" s="116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3"/>
      <c r="AY83" s="33"/>
      <c r="AZ83" s="33"/>
      <c r="BA83" s="33"/>
      <c r="BB83" s="33"/>
      <c r="BC83" s="33"/>
      <c r="BD83" s="33"/>
      <c r="BE83" s="33"/>
      <c r="BF83" s="33"/>
      <c r="BG83" s="33"/>
      <c r="BH83" s="33"/>
      <c r="BI83" s="33"/>
      <c r="BJ83" s="33"/>
      <c r="BK83" s="33"/>
      <c r="BL83" s="33"/>
      <c r="BM83" s="33"/>
      <c r="BN83" s="33"/>
      <c r="BO83" s="33"/>
      <c r="BP83" s="33"/>
      <c r="BQ83" s="33"/>
      <c r="BR83" s="33"/>
      <c r="BS83" s="3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 s="36"/>
      <c r="IC83" s="36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  <c r="TY83"/>
      <c r="TZ83"/>
      <c r="UA83"/>
      <c r="UB83"/>
      <c r="UC83"/>
      <c r="UD83"/>
      <c r="UE83"/>
      <c r="UF83"/>
      <c r="UG83"/>
      <c r="UH83"/>
      <c r="UI83"/>
      <c r="UJ83"/>
      <c r="UK83"/>
      <c r="UL83"/>
      <c r="UM83"/>
      <c r="UN83"/>
      <c r="UO83"/>
      <c r="UP83"/>
      <c r="UQ83"/>
      <c r="UR83"/>
      <c r="US83"/>
      <c r="UT83"/>
      <c r="UU83"/>
      <c r="UV83"/>
      <c r="UW83"/>
      <c r="UX83"/>
      <c r="UY83"/>
      <c r="UZ83"/>
      <c r="VA83"/>
      <c r="VB83"/>
      <c r="VC83"/>
      <c r="VD83"/>
      <c r="VE83"/>
      <c r="VF83"/>
      <c r="VG83"/>
      <c r="VH83"/>
      <c r="VI83"/>
      <c r="VJ83"/>
      <c r="VK83"/>
      <c r="VL83"/>
      <c r="VM83"/>
      <c r="VN83"/>
      <c r="VO83"/>
      <c r="VP83"/>
      <c r="VQ83"/>
      <c r="VR83"/>
      <c r="VS83"/>
      <c r="VT83"/>
      <c r="VU83"/>
      <c r="VV83"/>
      <c r="VW83"/>
      <c r="VX83"/>
      <c r="VY83"/>
      <c r="VZ83"/>
      <c r="WA83"/>
      <c r="WB83"/>
      <c r="WC83"/>
      <c r="WD83"/>
      <c r="WE83"/>
      <c r="WF83"/>
      <c r="WG83"/>
      <c r="WH83"/>
      <c r="WI83"/>
      <c r="WJ83"/>
      <c r="WK83"/>
      <c r="WL83"/>
      <c r="WM83"/>
      <c r="WN83"/>
      <c r="WO83"/>
      <c r="WP83"/>
      <c r="WQ83"/>
      <c r="WR83"/>
      <c r="WS83"/>
      <c r="WT83"/>
      <c r="WU83"/>
      <c r="WV83"/>
      <c r="WW83"/>
      <c r="WX83"/>
      <c r="WY83"/>
      <c r="WZ83"/>
      <c r="XA83"/>
      <c r="XB83"/>
      <c r="XC83"/>
      <c r="XD83"/>
      <c r="XE83"/>
      <c r="XF83"/>
      <c r="XG83"/>
      <c r="XH83"/>
      <c r="XI83"/>
      <c r="XJ83"/>
      <c r="XK83"/>
      <c r="XL83"/>
      <c r="XM83"/>
      <c r="XN83"/>
      <c r="XO83"/>
      <c r="XP83"/>
      <c r="XQ83"/>
      <c r="XR83"/>
      <c r="XS83"/>
      <c r="XT83"/>
      <c r="XU83"/>
      <c r="XV83"/>
      <c r="XW83"/>
      <c r="XX83"/>
      <c r="XY83"/>
      <c r="XZ83"/>
      <c r="YA83"/>
      <c r="YB83"/>
      <c r="YC83"/>
      <c r="YD83"/>
      <c r="YE83"/>
      <c r="YF83"/>
      <c r="YG83"/>
      <c r="YH83"/>
      <c r="YI83"/>
      <c r="YJ83"/>
      <c r="YK83"/>
      <c r="YL83"/>
      <c r="YM83"/>
      <c r="YN83"/>
      <c r="YO83"/>
      <c r="YP83"/>
      <c r="YQ83"/>
      <c r="YR83"/>
      <c r="YS83"/>
    </row>
    <row r="84" spans="1:669" s="29" customFormat="1" ht="15.75" x14ac:dyDescent="0.25">
      <c r="A84" s="28" t="s">
        <v>62</v>
      </c>
      <c r="B84" s="28"/>
      <c r="C84" s="28"/>
      <c r="D84" s="28"/>
      <c r="E84" s="28"/>
      <c r="F84" s="28"/>
      <c r="G84" s="117"/>
      <c r="H84" s="116"/>
      <c r="I84" s="117"/>
      <c r="J84" s="117"/>
      <c r="K84" s="117"/>
      <c r="L84" s="117"/>
      <c r="M84" s="116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3"/>
      <c r="AV84" s="33"/>
      <c r="AW84" s="33"/>
      <c r="AX84" s="33"/>
      <c r="AY84" s="33"/>
      <c r="AZ84" s="33"/>
      <c r="BA84" s="33"/>
      <c r="BB84" s="33"/>
      <c r="BC84" s="33"/>
      <c r="BD84" s="33"/>
      <c r="BE84" s="33"/>
      <c r="BF84" s="33"/>
      <c r="BG84" s="33"/>
      <c r="BH84" s="33"/>
      <c r="BI84" s="33"/>
      <c r="BJ84" s="33"/>
      <c r="BK84" s="33"/>
      <c r="BL84" s="33"/>
      <c r="BM84" s="33"/>
      <c r="BN84" s="33"/>
      <c r="BO84" s="33"/>
      <c r="BP84" s="33"/>
      <c r="BQ84" s="33"/>
      <c r="BR84" s="33"/>
      <c r="BS84" s="33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 s="36"/>
      <c r="IC84" s="36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  <c r="TY84"/>
      <c r="TZ84"/>
      <c r="UA84"/>
      <c r="UB84"/>
      <c r="UC84"/>
      <c r="UD84"/>
      <c r="UE84"/>
      <c r="UF84"/>
      <c r="UG84"/>
      <c r="UH84"/>
      <c r="UI84"/>
      <c r="UJ84"/>
      <c r="UK84"/>
      <c r="UL84"/>
      <c r="UM84"/>
      <c r="UN84"/>
      <c r="UO84"/>
      <c r="UP84"/>
      <c r="UQ84"/>
      <c r="UR84"/>
      <c r="US84"/>
      <c r="UT84"/>
      <c r="UU84"/>
      <c r="UV84"/>
      <c r="UW84"/>
      <c r="UX84"/>
      <c r="UY84"/>
      <c r="UZ84"/>
      <c r="VA84"/>
      <c r="VB84"/>
      <c r="VC84"/>
      <c r="VD84"/>
      <c r="VE84"/>
      <c r="VF84"/>
      <c r="VG84"/>
      <c r="VH84"/>
      <c r="VI84"/>
      <c r="VJ84"/>
      <c r="VK84"/>
      <c r="VL84"/>
      <c r="VM84"/>
      <c r="VN84"/>
      <c r="VO84"/>
      <c r="VP84"/>
      <c r="VQ84"/>
      <c r="VR84"/>
      <c r="VS84"/>
      <c r="VT84"/>
      <c r="VU84"/>
      <c r="VV84"/>
      <c r="VW84"/>
      <c r="VX84"/>
      <c r="VY84"/>
      <c r="VZ84"/>
      <c r="WA84"/>
      <c r="WB84"/>
      <c r="WC84"/>
      <c r="WD84"/>
      <c r="WE84"/>
      <c r="WF84"/>
      <c r="WG84"/>
      <c r="WH84"/>
      <c r="WI84"/>
      <c r="WJ84"/>
      <c r="WK84"/>
      <c r="WL84"/>
      <c r="WM84"/>
      <c r="WN84"/>
      <c r="WO84"/>
      <c r="WP84"/>
      <c r="WQ84"/>
      <c r="WR84"/>
      <c r="WS84"/>
      <c r="WT84"/>
      <c r="WU84"/>
      <c r="WV84"/>
      <c r="WW84"/>
      <c r="WX84"/>
      <c r="WY84"/>
      <c r="WZ84"/>
      <c r="XA84"/>
      <c r="XB84"/>
      <c r="XC84"/>
      <c r="XD84"/>
      <c r="XE84"/>
      <c r="XF84"/>
      <c r="XG84"/>
      <c r="XH84"/>
      <c r="XI84"/>
      <c r="XJ84"/>
      <c r="XK84"/>
      <c r="XL84"/>
      <c r="XM84"/>
      <c r="XN84"/>
      <c r="XO84"/>
      <c r="XP84"/>
      <c r="XQ84"/>
      <c r="XR84"/>
      <c r="XS84"/>
      <c r="XT84"/>
      <c r="XU84"/>
      <c r="XV84"/>
      <c r="XW84"/>
      <c r="XX84"/>
      <c r="XY84"/>
      <c r="XZ84"/>
      <c r="YA84"/>
      <c r="YB84"/>
      <c r="YC84"/>
      <c r="YD84"/>
      <c r="YE84"/>
      <c r="YF84"/>
      <c r="YG84"/>
      <c r="YH84"/>
      <c r="YI84"/>
      <c r="YJ84"/>
      <c r="YK84"/>
      <c r="YL84"/>
      <c r="YM84"/>
      <c r="YN84"/>
      <c r="YO84"/>
      <c r="YP84"/>
      <c r="YQ84"/>
      <c r="YR84"/>
      <c r="YS84"/>
    </row>
    <row r="85" spans="1:669" ht="18" customHeight="1" x14ac:dyDescent="0.25">
      <c r="A85" s="4" t="s">
        <v>38</v>
      </c>
      <c r="B85" s="2" t="s">
        <v>39</v>
      </c>
      <c r="C85" s="5" t="s">
        <v>70</v>
      </c>
      <c r="D85" s="5" t="s">
        <v>207</v>
      </c>
      <c r="E85" s="8">
        <v>44286</v>
      </c>
      <c r="F85" s="8" t="s">
        <v>106</v>
      </c>
      <c r="G85" s="142">
        <v>50000</v>
      </c>
      <c r="H85" s="142">
        <v>1435</v>
      </c>
      <c r="I85" s="142">
        <v>1854</v>
      </c>
      <c r="J85" s="142">
        <v>1520</v>
      </c>
      <c r="K85" s="142">
        <v>25</v>
      </c>
      <c r="L85" s="142">
        <v>4834</v>
      </c>
      <c r="M85" s="142">
        <v>45166</v>
      </c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BR85" s="33"/>
      <c r="BS85" s="33"/>
      <c r="IB85" s="36"/>
      <c r="IC85" s="36"/>
    </row>
    <row r="86" spans="1:669" ht="12.75" customHeight="1" x14ac:dyDescent="0.25">
      <c r="A86" s="4" t="s">
        <v>72</v>
      </c>
      <c r="B86" s="2" t="s">
        <v>39</v>
      </c>
      <c r="C86" s="5" t="s">
        <v>69</v>
      </c>
      <c r="D86" s="5" t="s">
        <v>207</v>
      </c>
      <c r="E86" s="8">
        <v>44256</v>
      </c>
      <c r="F86" s="8" t="s">
        <v>106</v>
      </c>
      <c r="G86" s="142">
        <v>44000</v>
      </c>
      <c r="H86" s="142">
        <v>1262.8</v>
      </c>
      <c r="I86" s="142">
        <v>1007.19</v>
      </c>
      <c r="J86" s="142">
        <v>1337.6</v>
      </c>
      <c r="K86" s="142">
        <v>4757.33</v>
      </c>
      <c r="L86" s="142">
        <v>8364.92</v>
      </c>
      <c r="M86" s="142">
        <v>35635.08</v>
      </c>
      <c r="AQ86" s="33"/>
      <c r="AR86" s="33"/>
      <c r="AS86" s="33"/>
      <c r="AT86" s="33"/>
      <c r="AU86" s="33"/>
      <c r="AV86" s="33"/>
      <c r="AW86" s="33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BR86" s="33"/>
      <c r="BS86" s="33"/>
    </row>
    <row r="87" spans="1:669" s="33" customFormat="1" ht="17.25" customHeight="1" x14ac:dyDescent="0.25">
      <c r="A87" s="31" t="s">
        <v>14</v>
      </c>
      <c r="B87" s="10">
        <v>2</v>
      </c>
      <c r="C87" s="6"/>
      <c r="D87" s="6"/>
      <c r="E87" s="31"/>
      <c r="F87" s="31"/>
      <c r="G87" s="176">
        <f>SUM(G85:G85)+G86</f>
        <v>94000</v>
      </c>
      <c r="H87" s="110">
        <f>SUM(H85:H85)+H86</f>
        <v>2697.8</v>
      </c>
      <c r="I87" s="176">
        <f>SUM(I85:I85)+I86</f>
        <v>2861.19</v>
      </c>
      <c r="J87" s="176">
        <f>SUM(J85:J85)+J86</f>
        <v>2857.6</v>
      </c>
      <c r="K87" s="176">
        <f>SUM(K85:K86)</f>
        <v>4782.33</v>
      </c>
      <c r="L87" s="176">
        <f>SUM(L85:L85)+L86</f>
        <v>13198.92</v>
      </c>
      <c r="M87" s="110">
        <f>SUM(M85:M85)+M86</f>
        <v>80801.08</v>
      </c>
      <c r="AU87" s="65"/>
      <c r="AV87" s="65"/>
      <c r="AW87" s="65"/>
      <c r="AX87" s="65"/>
      <c r="AY87" s="65"/>
      <c r="AZ87" s="65"/>
      <c r="BA87" s="65"/>
      <c r="BB87" s="65"/>
      <c r="BC87" s="65"/>
      <c r="BD87" s="65"/>
      <c r="BE87" s="65"/>
      <c r="BF87" s="65"/>
      <c r="BG87" s="65"/>
      <c r="BH87" s="65"/>
      <c r="BI87" s="65"/>
      <c r="BJ87" s="65"/>
      <c r="BK87" s="65"/>
      <c r="BL87" s="65"/>
      <c r="BM87" s="65"/>
      <c r="BN87" s="65"/>
      <c r="BO87" s="65"/>
      <c r="BP87" s="65"/>
      <c r="BQ87" s="65"/>
      <c r="BR87" s="65"/>
      <c r="BS87" s="65"/>
      <c r="BT87" s="36"/>
      <c r="BU87" s="36"/>
      <c r="BV87" s="36"/>
      <c r="BW87" s="36"/>
      <c r="BX87" s="36"/>
      <c r="BY87" s="36"/>
      <c r="BZ87" s="36"/>
      <c r="CA87" s="36"/>
      <c r="CB87" s="36"/>
      <c r="CC87" s="36"/>
      <c r="CD87" s="36"/>
      <c r="CE87" s="36"/>
      <c r="CF87" s="36"/>
      <c r="CG87" s="36"/>
      <c r="CH87" s="36"/>
      <c r="CI87" s="36"/>
      <c r="CJ87" s="36"/>
      <c r="CK87" s="36"/>
      <c r="CL87" s="36"/>
      <c r="CM87" s="36"/>
      <c r="CN87" s="36"/>
      <c r="CO87" s="36"/>
      <c r="CP87" s="36"/>
      <c r="CQ87" s="36"/>
      <c r="CR87" s="36"/>
      <c r="CS87" s="36"/>
      <c r="CT87" s="36"/>
      <c r="CU87" s="36"/>
      <c r="CV87" s="36"/>
      <c r="CW87" s="36"/>
      <c r="CX87" s="36"/>
      <c r="CY87" s="36"/>
      <c r="CZ87" s="36"/>
      <c r="DA87" s="36"/>
      <c r="DB87" s="36"/>
      <c r="DC87" s="36"/>
      <c r="DD87" s="36"/>
      <c r="DE87" s="36"/>
      <c r="DF87" s="36"/>
      <c r="DG87" s="36"/>
      <c r="DH87" s="36"/>
      <c r="DI87" s="36"/>
      <c r="DJ87" s="36"/>
      <c r="DK87" s="36"/>
      <c r="DL87" s="36"/>
      <c r="DM87" s="36"/>
      <c r="DN87" s="36"/>
      <c r="DO87" s="36"/>
      <c r="DP87" s="36"/>
      <c r="DQ87" s="36"/>
      <c r="DR87" s="36"/>
      <c r="DS87" s="36"/>
      <c r="DT87" s="36"/>
      <c r="DU87" s="36"/>
      <c r="DV87" s="36"/>
      <c r="DW87" s="36"/>
      <c r="DX87" s="36"/>
      <c r="DY87" s="36"/>
      <c r="DZ87" s="36"/>
      <c r="EA87" s="36"/>
      <c r="EB87" s="36"/>
      <c r="EC87" s="36"/>
      <c r="ED87" s="36"/>
      <c r="EE87" s="36"/>
      <c r="EF87" s="36"/>
      <c r="EG87" s="36"/>
      <c r="EH87" s="36"/>
      <c r="EI87" s="36"/>
      <c r="EJ87" s="36"/>
      <c r="EK87" s="36"/>
      <c r="EL87" s="36"/>
      <c r="EM87" s="36"/>
      <c r="EN87" s="36"/>
      <c r="EO87" s="36"/>
      <c r="EP87" s="36"/>
      <c r="EQ87" s="36"/>
      <c r="ER87" s="36"/>
      <c r="ES87" s="36"/>
      <c r="ET87" s="36"/>
      <c r="EU87" s="36"/>
      <c r="EV87" s="36"/>
      <c r="EW87" s="36"/>
      <c r="EX87" s="36"/>
      <c r="EY87" s="36"/>
      <c r="EZ87" s="36"/>
      <c r="FA87" s="36"/>
      <c r="FB87" s="36"/>
      <c r="FC87" s="36"/>
      <c r="FD87" s="36"/>
      <c r="FE87" s="36"/>
      <c r="FF87" s="36"/>
      <c r="FG87" s="36"/>
      <c r="FH87" s="36"/>
      <c r="FI87" s="36"/>
      <c r="FJ87" s="36"/>
      <c r="FK87" s="36"/>
      <c r="FL87" s="36"/>
      <c r="FM87" s="36"/>
      <c r="FN87" s="36"/>
      <c r="FO87" s="36"/>
      <c r="FP87" s="36"/>
      <c r="FQ87" s="36"/>
      <c r="FR87" s="36"/>
      <c r="FS87" s="36"/>
      <c r="FT87" s="36"/>
      <c r="FU87" s="36"/>
      <c r="FV87" s="36"/>
      <c r="FW87" s="36"/>
      <c r="FX87" s="36"/>
      <c r="FY87" s="36"/>
      <c r="FZ87" s="36"/>
      <c r="GA87" s="36"/>
      <c r="GB87" s="36"/>
      <c r="GC87" s="36"/>
      <c r="GD87" s="36"/>
      <c r="GE87" s="36"/>
      <c r="GF87" s="36"/>
      <c r="GG87" s="36"/>
      <c r="GH87" s="36"/>
      <c r="GI87" s="36"/>
      <c r="GJ87" s="36"/>
      <c r="GK87" s="36"/>
      <c r="GL87" s="36"/>
      <c r="GM87" s="36"/>
      <c r="GN87" s="36"/>
      <c r="GO87" s="36"/>
      <c r="GP87" s="36"/>
      <c r="GQ87" s="36"/>
      <c r="GR87" s="36"/>
      <c r="GS87" s="36"/>
      <c r="GT87" s="36"/>
      <c r="GU87" s="36"/>
      <c r="GV87" s="36"/>
      <c r="GW87" s="36"/>
      <c r="GX87" s="36"/>
      <c r="GY87" s="36"/>
      <c r="GZ87" s="36"/>
      <c r="HA87" s="36"/>
      <c r="HB87" s="36"/>
      <c r="HC87" s="36"/>
      <c r="HD87" s="36"/>
      <c r="HE87" s="36"/>
      <c r="HF87" s="36"/>
      <c r="HG87" s="36"/>
      <c r="HH87" s="36"/>
      <c r="HI87" s="36"/>
      <c r="HJ87" s="36"/>
      <c r="HK87" s="36"/>
      <c r="HL87" s="36"/>
      <c r="HM87" s="36"/>
      <c r="HN87" s="36"/>
      <c r="HO87" s="36"/>
      <c r="HP87" s="36"/>
      <c r="HQ87" s="36"/>
      <c r="HR87" s="36"/>
      <c r="HS87" s="36"/>
      <c r="HT87" s="36"/>
      <c r="HU87" s="36"/>
      <c r="HV87" s="36"/>
      <c r="HW87" s="36"/>
      <c r="HX87" s="36"/>
      <c r="HY87" s="36"/>
      <c r="HZ87" s="36"/>
      <c r="IA87" s="36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</row>
    <row r="88" spans="1:669" s="33" customFormat="1" ht="15.75" x14ac:dyDescent="0.25">
      <c r="A88"/>
      <c r="B88" s="3"/>
      <c r="C88" s="3"/>
      <c r="D88" s="3"/>
      <c r="E88"/>
      <c r="F88"/>
      <c r="G88" s="174"/>
      <c r="H88" s="106"/>
      <c r="I88" s="174"/>
      <c r="J88" s="174"/>
      <c r="K88" s="174"/>
      <c r="L88" s="174"/>
      <c r="M88" s="106"/>
      <c r="AU88" s="65"/>
      <c r="AV88" s="65"/>
      <c r="AW88" s="65"/>
      <c r="AX88" s="65"/>
      <c r="AY88" s="65"/>
      <c r="AZ88" s="65"/>
      <c r="BA88" s="65"/>
      <c r="BB88" s="65"/>
      <c r="BC88" s="65"/>
      <c r="BD88" s="65"/>
      <c r="BE88" s="65"/>
      <c r="BF88" s="65"/>
      <c r="BG88" s="65"/>
      <c r="BH88" s="65"/>
      <c r="BI88" s="65"/>
      <c r="BJ88" s="65"/>
      <c r="BK88" s="65"/>
      <c r="BL88" s="65"/>
      <c r="BM88" s="65"/>
      <c r="BN88" s="65"/>
      <c r="BO88" s="65"/>
      <c r="BP88" s="65"/>
      <c r="BQ88" s="65"/>
      <c r="BR88" s="65"/>
      <c r="BS88" s="65"/>
      <c r="BT88" s="36"/>
      <c r="BU88" s="36"/>
      <c r="BV88" s="36"/>
      <c r="BW88" s="36"/>
      <c r="BX88" s="36"/>
      <c r="BY88" s="36"/>
      <c r="BZ88" s="36"/>
      <c r="CA88" s="36"/>
      <c r="CB88" s="36"/>
      <c r="CC88" s="36"/>
      <c r="CD88" s="36"/>
      <c r="CE88" s="36"/>
      <c r="CF88" s="36"/>
      <c r="CG88" s="36"/>
      <c r="CH88" s="36"/>
      <c r="CI88" s="36"/>
      <c r="CJ88" s="36"/>
      <c r="CK88" s="36"/>
      <c r="CL88" s="36"/>
      <c r="CM88" s="36"/>
      <c r="CN88" s="36"/>
      <c r="CO88" s="36"/>
      <c r="CP88" s="36"/>
      <c r="CQ88" s="36"/>
      <c r="CR88" s="36"/>
      <c r="CS88" s="36"/>
      <c r="CT88" s="36"/>
      <c r="CU88" s="36"/>
      <c r="CV88" s="36"/>
      <c r="CW88" s="36"/>
      <c r="CX88" s="36"/>
      <c r="CY88" s="36"/>
      <c r="CZ88" s="36"/>
      <c r="DA88" s="36"/>
      <c r="DB88" s="36"/>
      <c r="DC88" s="36"/>
      <c r="DD88" s="36"/>
      <c r="DE88" s="36"/>
      <c r="DF88" s="36"/>
      <c r="DG88" s="36"/>
      <c r="DH88" s="36"/>
      <c r="DI88" s="36"/>
      <c r="DJ88" s="36"/>
      <c r="DK88" s="36"/>
      <c r="DL88" s="36"/>
      <c r="DM88" s="36"/>
      <c r="DN88" s="36"/>
      <c r="DO88" s="36"/>
      <c r="DP88" s="36"/>
      <c r="DQ88" s="36"/>
      <c r="DR88" s="36"/>
      <c r="DS88" s="36"/>
      <c r="DT88" s="36"/>
      <c r="DU88" s="36"/>
      <c r="DV88" s="36"/>
      <c r="DW88" s="36"/>
      <c r="DX88" s="36"/>
      <c r="DY88" s="36"/>
      <c r="DZ88" s="36"/>
      <c r="EA88" s="36"/>
      <c r="EB88" s="36"/>
      <c r="EC88" s="36"/>
      <c r="ED88" s="36"/>
      <c r="EE88" s="36"/>
      <c r="EF88" s="36"/>
      <c r="EG88" s="36"/>
      <c r="EH88" s="36"/>
      <c r="EI88" s="36"/>
      <c r="EJ88" s="36"/>
      <c r="EK88" s="36"/>
      <c r="EL88" s="36"/>
      <c r="EM88" s="36"/>
      <c r="EN88" s="36"/>
      <c r="EO88" s="36"/>
      <c r="EP88" s="36"/>
      <c r="EQ88" s="36"/>
      <c r="ER88" s="36"/>
      <c r="ES88" s="36"/>
      <c r="ET88" s="36"/>
      <c r="EU88" s="36"/>
      <c r="EV88" s="36"/>
      <c r="EW88" s="36"/>
      <c r="EX88" s="36"/>
      <c r="EY88" s="36"/>
      <c r="EZ88" s="36"/>
      <c r="FA88" s="36"/>
      <c r="FB88" s="36"/>
      <c r="FC88" s="36"/>
      <c r="FD88" s="36"/>
      <c r="FE88" s="36"/>
      <c r="FF88" s="36"/>
      <c r="FG88" s="36"/>
      <c r="FH88" s="36"/>
      <c r="FI88" s="36"/>
      <c r="FJ88" s="36"/>
      <c r="FK88" s="36"/>
      <c r="FL88" s="36"/>
      <c r="FM88" s="36"/>
      <c r="FN88" s="36"/>
      <c r="FO88" s="36"/>
      <c r="FP88" s="36"/>
      <c r="FQ88" s="36"/>
      <c r="FR88" s="36"/>
      <c r="FS88" s="36"/>
      <c r="FT88" s="36"/>
      <c r="FU88" s="36"/>
      <c r="FV88" s="36"/>
      <c r="FW88" s="36"/>
      <c r="FX88" s="36"/>
      <c r="FY88" s="36"/>
      <c r="FZ88" s="36"/>
      <c r="GA88" s="36"/>
      <c r="GB88" s="36"/>
      <c r="GC88" s="36"/>
      <c r="GD88" s="36"/>
      <c r="GE88" s="36"/>
      <c r="GF88" s="36"/>
      <c r="GG88" s="36"/>
      <c r="GH88" s="36"/>
      <c r="GI88" s="36"/>
      <c r="GJ88" s="36"/>
      <c r="GK88" s="36"/>
      <c r="GL88" s="36"/>
      <c r="GM88" s="36"/>
      <c r="GN88" s="36"/>
      <c r="GO88" s="36"/>
      <c r="GP88" s="36"/>
      <c r="GQ88" s="36"/>
      <c r="GR88" s="36"/>
      <c r="GS88" s="36"/>
      <c r="GT88" s="36"/>
      <c r="GU88" s="36"/>
      <c r="GV88" s="36"/>
      <c r="GW88" s="36"/>
      <c r="GX88" s="36"/>
      <c r="GY88" s="36"/>
      <c r="GZ88" s="36"/>
      <c r="HA88" s="36"/>
      <c r="HB88" s="36"/>
      <c r="HC88" s="36"/>
      <c r="HD88" s="36"/>
      <c r="HE88" s="36"/>
      <c r="HF88" s="36"/>
      <c r="HG88" s="36"/>
      <c r="HH88" s="36"/>
      <c r="HI88" s="36"/>
      <c r="HJ88" s="36"/>
      <c r="HK88" s="36"/>
      <c r="HL88" s="36"/>
      <c r="HM88" s="36"/>
      <c r="HN88" s="36"/>
      <c r="HO88" s="36"/>
      <c r="HP88" s="36"/>
      <c r="HQ88" s="36"/>
      <c r="HR88" s="36"/>
      <c r="HS88" s="36"/>
      <c r="HT88" s="36"/>
      <c r="HU88" s="36"/>
      <c r="HV88" s="36"/>
      <c r="HW88" s="36"/>
      <c r="HX88" s="36"/>
      <c r="HY88" s="36"/>
      <c r="HZ88" s="36"/>
      <c r="IA88" s="36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</row>
    <row r="89" spans="1:669" s="37" customFormat="1" ht="15.75" x14ac:dyDescent="0.25">
      <c r="A89" s="30" t="s">
        <v>112</v>
      </c>
      <c r="B89" s="13"/>
      <c r="C89" s="14"/>
      <c r="D89" s="14"/>
      <c r="E89" s="30"/>
      <c r="F89" s="30"/>
      <c r="G89" s="173"/>
      <c r="H89" s="123"/>
      <c r="I89" s="173"/>
      <c r="J89" s="173"/>
      <c r="K89" s="173"/>
      <c r="L89" s="173"/>
      <c r="M89" s="123"/>
      <c r="N89" s="69"/>
      <c r="O89" s="69"/>
      <c r="P89" s="69"/>
      <c r="Q89" s="69"/>
      <c r="R89" s="69"/>
      <c r="S89" s="69"/>
      <c r="T89" s="69"/>
      <c r="U89" s="69"/>
      <c r="V89" s="69"/>
      <c r="W89" s="69"/>
      <c r="X89" s="69"/>
      <c r="Y89" s="69"/>
      <c r="Z89" s="69"/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  <c r="AM89" s="69"/>
      <c r="AN89" s="69"/>
      <c r="AO89" s="33"/>
      <c r="AP89" s="33"/>
      <c r="AQ89" s="33"/>
      <c r="AR89" s="33"/>
      <c r="AS89" s="33"/>
      <c r="AT89" s="33"/>
      <c r="AU89" s="65"/>
      <c r="AV89" s="65"/>
      <c r="AW89" s="65"/>
      <c r="AX89" s="65"/>
      <c r="AY89" s="65"/>
      <c r="AZ89" s="65"/>
      <c r="BA89" s="65"/>
      <c r="BB89" s="65"/>
      <c r="BC89" s="65"/>
      <c r="BD89" s="65"/>
      <c r="BE89" s="65"/>
      <c r="BF89" s="65"/>
      <c r="BG89" s="65"/>
      <c r="BH89" s="65"/>
      <c r="BI89" s="65"/>
      <c r="BJ89" s="65"/>
      <c r="BK89" s="65"/>
      <c r="BL89" s="65"/>
      <c r="BM89" s="65"/>
      <c r="BN89" s="65"/>
      <c r="BO89" s="65"/>
      <c r="BP89" s="65"/>
      <c r="BQ89" s="65"/>
      <c r="BR89" s="65"/>
      <c r="BS89" s="65"/>
      <c r="BT89" s="36"/>
      <c r="BU89" s="36"/>
      <c r="BV89" s="36"/>
      <c r="BW89" s="36"/>
      <c r="BX89" s="36"/>
      <c r="BY89" s="36"/>
      <c r="BZ89" s="36"/>
      <c r="CA89" s="36"/>
      <c r="CB89" s="36"/>
      <c r="CC89" s="36"/>
      <c r="CD89" s="36"/>
      <c r="CE89" s="36"/>
      <c r="CF89" s="36"/>
      <c r="CG89" s="36"/>
      <c r="CH89" s="36"/>
      <c r="CI89" s="36"/>
      <c r="CJ89" s="36"/>
      <c r="CK89" s="36"/>
      <c r="CL89" s="36"/>
      <c r="CM89" s="36"/>
      <c r="CN89" s="36"/>
      <c r="CO89" s="36"/>
      <c r="CP89" s="36"/>
      <c r="CQ89" s="36"/>
      <c r="CR89" s="36"/>
      <c r="CS89" s="36"/>
      <c r="CT89" s="36"/>
      <c r="CU89" s="36"/>
      <c r="CV89" s="36"/>
      <c r="CW89" s="36"/>
      <c r="CX89" s="36"/>
      <c r="CY89" s="36"/>
      <c r="CZ89" s="36"/>
      <c r="DA89" s="36"/>
      <c r="DB89" s="36"/>
      <c r="DC89" s="36"/>
      <c r="DD89" s="36"/>
      <c r="DE89" s="36"/>
      <c r="DF89" s="36"/>
      <c r="DG89" s="36"/>
      <c r="DH89" s="36"/>
      <c r="DI89" s="36"/>
      <c r="DJ89" s="36"/>
      <c r="DK89" s="36"/>
      <c r="DL89" s="36"/>
      <c r="DM89" s="36"/>
      <c r="DN89" s="36"/>
      <c r="DO89" s="36"/>
      <c r="DP89" s="36"/>
      <c r="DQ89" s="36"/>
      <c r="DR89" s="36"/>
      <c r="DS89" s="36"/>
      <c r="DT89" s="36"/>
      <c r="DU89" s="36"/>
      <c r="DV89" s="36"/>
      <c r="DW89" s="36"/>
      <c r="DX89" s="36"/>
      <c r="DY89" s="36"/>
      <c r="DZ89" s="36"/>
      <c r="EA89" s="36"/>
      <c r="EB89" s="36"/>
      <c r="EC89" s="36"/>
      <c r="ED89" s="36"/>
      <c r="EE89" s="36"/>
      <c r="EF89" s="36"/>
      <c r="EG89" s="36"/>
      <c r="EH89" s="36"/>
      <c r="EI89" s="36"/>
      <c r="EJ89" s="36"/>
      <c r="EK89" s="36"/>
      <c r="EL89" s="36"/>
      <c r="EM89" s="36"/>
      <c r="EN89" s="36"/>
      <c r="EO89" s="36"/>
      <c r="EP89" s="36"/>
      <c r="EQ89" s="36"/>
      <c r="ER89" s="36"/>
      <c r="ES89" s="36"/>
      <c r="ET89" s="36"/>
      <c r="EU89" s="36"/>
      <c r="EV89" s="36"/>
      <c r="EW89" s="36"/>
      <c r="EX89" s="36"/>
      <c r="EY89" s="36"/>
      <c r="EZ89" s="36"/>
      <c r="FA89" s="36"/>
      <c r="FB89" s="36"/>
      <c r="FC89" s="36"/>
      <c r="FD89" s="36"/>
      <c r="FE89" s="36"/>
      <c r="FF89" s="36"/>
      <c r="FG89" s="36"/>
      <c r="FH89" s="36"/>
      <c r="FI89" s="36"/>
      <c r="FJ89" s="36"/>
      <c r="FK89" s="36"/>
      <c r="FL89" s="36"/>
      <c r="FM89" s="36"/>
      <c r="FN89" s="36"/>
      <c r="FO89" s="36"/>
      <c r="FP89" s="36"/>
      <c r="FQ89" s="36"/>
      <c r="FR89" s="36"/>
      <c r="FS89" s="36"/>
      <c r="FT89" s="36"/>
      <c r="FU89" s="36"/>
      <c r="FV89" s="36"/>
      <c r="FW89" s="36"/>
      <c r="FX89" s="36"/>
      <c r="FY89" s="36"/>
      <c r="FZ89" s="36"/>
      <c r="GA89" s="36"/>
      <c r="GB89" s="36"/>
      <c r="GC89" s="36"/>
      <c r="GD89" s="36"/>
      <c r="GE89" s="36"/>
      <c r="GF89" s="36"/>
      <c r="GG89" s="36"/>
      <c r="GH89" s="36"/>
      <c r="GI89" s="36"/>
      <c r="GJ89" s="36"/>
      <c r="GK89" s="36"/>
      <c r="GL89" s="36"/>
      <c r="GM89" s="36"/>
      <c r="GN89" s="36"/>
      <c r="GO89" s="36"/>
      <c r="GP89" s="36"/>
      <c r="GQ89" s="36"/>
      <c r="GR89" s="36"/>
      <c r="GS89" s="36"/>
      <c r="GT89" s="36"/>
      <c r="GU89" s="36"/>
      <c r="GV89" s="36"/>
      <c r="GW89" s="36"/>
      <c r="GX89" s="36"/>
      <c r="GY89" s="36"/>
      <c r="GZ89" s="36"/>
      <c r="HA89" s="36"/>
      <c r="HB89" s="36"/>
      <c r="HC89" s="36"/>
      <c r="HD89" s="36"/>
      <c r="HE89" s="36"/>
      <c r="HF89" s="36"/>
      <c r="HG89" s="36"/>
      <c r="HH89" s="36"/>
      <c r="HI89" s="36"/>
      <c r="HJ89" s="36"/>
      <c r="HK89" s="36"/>
      <c r="HL89" s="36"/>
      <c r="HM89" s="36"/>
      <c r="HN89" s="36"/>
      <c r="HO89" s="36"/>
      <c r="HP89" s="36"/>
      <c r="HQ89" s="36"/>
      <c r="HR89" s="36"/>
      <c r="HS89" s="36"/>
      <c r="HT89" s="36"/>
      <c r="HU89" s="36"/>
      <c r="HV89" s="36"/>
      <c r="HW89" s="36"/>
      <c r="HX89" s="36"/>
      <c r="HY89" s="36"/>
      <c r="HZ89" s="36"/>
      <c r="IA89" s="36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</row>
    <row r="90" spans="1:669" ht="15.75" x14ac:dyDescent="0.25">
      <c r="A90" s="4" t="s">
        <v>98</v>
      </c>
      <c r="B90" s="2" t="s">
        <v>194</v>
      </c>
      <c r="C90" s="5" t="s">
        <v>69</v>
      </c>
      <c r="D90" s="5" t="s">
        <v>207</v>
      </c>
      <c r="E90" s="8">
        <v>44440</v>
      </c>
      <c r="F90" s="8" t="s">
        <v>106</v>
      </c>
      <c r="G90" s="142">
        <v>165000</v>
      </c>
      <c r="H90" s="142">
        <v>4735.5</v>
      </c>
      <c r="I90" s="142">
        <v>27413.040000000001</v>
      </c>
      <c r="J90" s="142">
        <v>4943.8</v>
      </c>
      <c r="K90" s="142">
        <v>25</v>
      </c>
      <c r="L90" s="142">
        <v>37117.339999999997</v>
      </c>
      <c r="M90" s="142">
        <v>127882.66</v>
      </c>
      <c r="N90" s="127"/>
      <c r="O90" s="127"/>
      <c r="P90" s="127"/>
      <c r="Q90" s="127"/>
      <c r="R90" s="127"/>
      <c r="S90" s="127"/>
      <c r="T90" s="127"/>
      <c r="U90" s="127"/>
      <c r="V90" s="127"/>
      <c r="W90" s="127"/>
      <c r="X90" s="127"/>
      <c r="Y90" s="127"/>
      <c r="Z90" s="127"/>
      <c r="AA90" s="127"/>
      <c r="AB90" s="127"/>
      <c r="AC90" s="127"/>
      <c r="AD90" s="127"/>
      <c r="AE90" s="127"/>
      <c r="AF90" s="127"/>
      <c r="AG90" s="127"/>
      <c r="AH90" s="127"/>
      <c r="AI90" s="127"/>
      <c r="AJ90" s="127"/>
      <c r="AK90" s="127"/>
      <c r="AL90" s="127"/>
      <c r="AM90" s="127"/>
      <c r="AN90" s="127"/>
      <c r="AU90" s="36"/>
      <c r="AV90" s="36"/>
      <c r="AW90" s="36"/>
      <c r="AX90" s="36"/>
      <c r="AY90" s="36"/>
      <c r="AZ90" s="36"/>
      <c r="BA90" s="36"/>
      <c r="BB90" s="36"/>
      <c r="BC90" s="36"/>
      <c r="BD90" s="36"/>
      <c r="BE90" s="36"/>
      <c r="BF90" s="36"/>
      <c r="BG90" s="36"/>
      <c r="BH90" s="36"/>
      <c r="BI90" s="36"/>
      <c r="BJ90" s="36"/>
      <c r="BK90" s="36"/>
      <c r="BL90" s="36"/>
      <c r="BM90" s="36"/>
      <c r="BN90" s="36"/>
      <c r="BO90" s="36"/>
      <c r="BP90" s="36"/>
      <c r="BQ90" s="36"/>
      <c r="BR90" s="36"/>
      <c r="BS90" s="36"/>
      <c r="BT90" s="36"/>
      <c r="BU90" s="36"/>
      <c r="BV90" s="36"/>
      <c r="BW90" s="36"/>
      <c r="BX90" s="36"/>
      <c r="BY90" s="36"/>
      <c r="BZ90" s="36"/>
      <c r="CA90" s="36"/>
      <c r="CB90" s="36"/>
      <c r="CC90" s="36"/>
      <c r="CD90" s="36"/>
      <c r="CE90" s="36"/>
      <c r="CF90" s="36"/>
      <c r="CG90" s="36"/>
      <c r="CH90" s="36"/>
      <c r="CI90" s="36"/>
      <c r="CJ90" s="36"/>
      <c r="CK90" s="36"/>
      <c r="CL90" s="36"/>
      <c r="CM90" s="36"/>
      <c r="CN90" s="36"/>
      <c r="CO90" s="36"/>
      <c r="CP90" s="36"/>
      <c r="CQ90" s="36"/>
      <c r="CR90" s="36"/>
      <c r="CS90" s="36"/>
      <c r="CT90" s="36"/>
      <c r="CU90" s="36"/>
      <c r="CV90" s="36"/>
      <c r="CW90" s="36"/>
      <c r="CX90" s="36"/>
      <c r="CY90" s="36"/>
      <c r="CZ90" s="36"/>
      <c r="DA90" s="36"/>
      <c r="DB90" s="36"/>
      <c r="DC90" s="36"/>
      <c r="DD90" s="36"/>
      <c r="DE90" s="36"/>
      <c r="DF90" s="36"/>
      <c r="DG90" s="36"/>
      <c r="DH90" s="36"/>
      <c r="DI90" s="36"/>
      <c r="DJ90" s="36"/>
      <c r="DK90" s="36"/>
      <c r="DL90" s="36"/>
      <c r="DM90" s="36"/>
      <c r="DN90" s="36"/>
      <c r="DO90" s="36"/>
      <c r="DP90" s="36"/>
      <c r="DQ90" s="36"/>
      <c r="DR90" s="36"/>
      <c r="DS90" s="36"/>
      <c r="DT90" s="36"/>
      <c r="DU90" s="36"/>
      <c r="DV90" s="36"/>
      <c r="DW90" s="36"/>
      <c r="DX90" s="36"/>
      <c r="DY90" s="36"/>
      <c r="DZ90" s="36"/>
      <c r="EA90" s="36"/>
      <c r="EB90" s="36"/>
      <c r="EC90" s="36"/>
      <c r="ED90" s="36"/>
      <c r="EE90" s="36"/>
      <c r="EF90" s="36"/>
      <c r="EG90" s="36"/>
      <c r="EH90" s="36"/>
      <c r="EI90" s="36"/>
      <c r="EJ90" s="36"/>
      <c r="EK90" s="36"/>
      <c r="EL90" s="36"/>
      <c r="EM90" s="36"/>
      <c r="EN90" s="36"/>
      <c r="EO90" s="36"/>
      <c r="EP90" s="36"/>
      <c r="EQ90" s="36"/>
      <c r="ER90" s="36"/>
      <c r="ES90" s="36"/>
      <c r="ET90" s="36"/>
      <c r="EU90" s="36"/>
      <c r="EV90" s="36"/>
      <c r="EW90" s="36"/>
      <c r="EX90" s="36"/>
      <c r="EY90" s="36"/>
      <c r="EZ90" s="36"/>
      <c r="FA90" s="36"/>
      <c r="FB90" s="36"/>
      <c r="FC90" s="36"/>
      <c r="FD90" s="36"/>
      <c r="FE90" s="36"/>
      <c r="FF90" s="36"/>
      <c r="FG90" s="36"/>
      <c r="FH90" s="36"/>
      <c r="FI90" s="36"/>
      <c r="FJ90" s="36"/>
      <c r="FK90" s="36"/>
      <c r="FL90" s="36"/>
      <c r="FM90" s="36"/>
      <c r="FN90" s="36"/>
      <c r="FO90" s="36"/>
      <c r="FP90" s="36"/>
      <c r="FQ90" s="36"/>
      <c r="FR90" s="36"/>
      <c r="FS90" s="36"/>
      <c r="FT90" s="36"/>
      <c r="FU90" s="36"/>
      <c r="FV90" s="36"/>
      <c r="FW90" s="36"/>
      <c r="FX90" s="36"/>
      <c r="FY90" s="36"/>
      <c r="FZ90" s="36"/>
      <c r="GA90" s="36"/>
      <c r="GB90" s="36"/>
      <c r="GC90" s="36"/>
      <c r="GD90" s="36"/>
      <c r="GE90" s="36"/>
      <c r="GF90" s="36"/>
      <c r="GG90" s="36"/>
      <c r="GH90" s="36"/>
      <c r="GI90" s="36"/>
      <c r="GJ90" s="36"/>
      <c r="GK90" s="36"/>
      <c r="GL90" s="36"/>
      <c r="GM90" s="36"/>
      <c r="GN90" s="36"/>
      <c r="GO90" s="36"/>
      <c r="GP90" s="36"/>
      <c r="GQ90" s="36"/>
      <c r="GR90" s="36"/>
      <c r="GS90" s="36"/>
      <c r="GT90" s="36"/>
      <c r="GU90" s="36"/>
      <c r="GV90" s="36"/>
      <c r="GW90" s="36"/>
      <c r="GX90" s="36"/>
      <c r="GY90" s="36"/>
      <c r="GZ90" s="36"/>
      <c r="HA90" s="36"/>
      <c r="HB90" s="36"/>
      <c r="HC90" s="36"/>
      <c r="HD90" s="36"/>
      <c r="HE90" s="36"/>
      <c r="HF90" s="36"/>
      <c r="HG90" s="36"/>
      <c r="HH90" s="36"/>
      <c r="HI90" s="36"/>
      <c r="HJ90" s="36"/>
      <c r="HK90" s="36"/>
      <c r="HL90" s="36"/>
      <c r="HM90" s="36"/>
      <c r="HN90" s="36"/>
      <c r="HO90" s="36"/>
      <c r="HP90" s="36"/>
      <c r="HQ90" s="36"/>
      <c r="HR90" s="36"/>
      <c r="HS90" s="36"/>
      <c r="HT90" s="36"/>
      <c r="HU90" s="36"/>
      <c r="HV90" s="36"/>
      <c r="HW90" s="36"/>
      <c r="HX90" s="36"/>
      <c r="HY90" s="36"/>
      <c r="HZ90" s="36"/>
      <c r="IA90" s="36"/>
    </row>
    <row r="91" spans="1:669" ht="15.75" x14ac:dyDescent="0.25">
      <c r="A91" s="48" t="s">
        <v>14</v>
      </c>
      <c r="B91" s="68">
        <v>1</v>
      </c>
      <c r="C91" s="54"/>
      <c r="D91" s="54"/>
      <c r="E91" s="48"/>
      <c r="F91" s="48"/>
      <c r="G91" s="172">
        <f t="shared" ref="G91:M91" si="18">G90</f>
        <v>165000</v>
      </c>
      <c r="H91" s="107">
        <f t="shared" si="18"/>
        <v>4735.5</v>
      </c>
      <c r="I91" s="172">
        <f>I90</f>
        <v>27413.040000000001</v>
      </c>
      <c r="J91" s="172">
        <f t="shared" si="18"/>
        <v>4943.8</v>
      </c>
      <c r="K91" s="172">
        <f>K90</f>
        <v>25</v>
      </c>
      <c r="L91" s="172">
        <f t="shared" si="18"/>
        <v>37117.339999999997</v>
      </c>
      <c r="M91" s="107">
        <f t="shared" si="18"/>
        <v>127882.66</v>
      </c>
      <c r="N91" s="127"/>
      <c r="O91" s="127"/>
      <c r="P91" s="127"/>
      <c r="Q91" s="127"/>
      <c r="R91" s="127"/>
      <c r="S91" s="127"/>
      <c r="T91" s="127"/>
      <c r="U91" s="127"/>
      <c r="V91" s="127"/>
      <c r="W91" s="127"/>
      <c r="X91" s="127"/>
      <c r="Y91" s="127"/>
      <c r="Z91" s="127"/>
      <c r="AA91" s="127"/>
      <c r="AB91" s="127"/>
      <c r="AC91" s="127"/>
      <c r="AD91" s="127"/>
      <c r="AE91" s="127"/>
      <c r="AF91" s="127"/>
      <c r="AG91" s="127"/>
      <c r="AH91" s="127"/>
      <c r="AI91" s="127"/>
      <c r="AJ91" s="127"/>
      <c r="AK91" s="127"/>
      <c r="AL91" s="127"/>
      <c r="AM91" s="127"/>
      <c r="AN91" s="127"/>
      <c r="AU91" s="36"/>
      <c r="AV91" s="36"/>
      <c r="AW91" s="36"/>
      <c r="AX91" s="36"/>
      <c r="AY91" s="36"/>
      <c r="AZ91" s="36"/>
      <c r="BA91" s="36"/>
      <c r="BB91" s="36"/>
      <c r="BC91" s="36"/>
      <c r="BD91" s="36"/>
      <c r="BE91" s="36"/>
      <c r="BF91" s="36"/>
      <c r="BG91" s="36"/>
      <c r="BH91" s="36"/>
      <c r="BI91" s="36"/>
      <c r="BJ91" s="36"/>
      <c r="BK91" s="36"/>
      <c r="BL91" s="36"/>
      <c r="BM91" s="36"/>
      <c r="BN91" s="36"/>
      <c r="BO91" s="36"/>
      <c r="BP91" s="36"/>
      <c r="BQ91" s="36"/>
      <c r="BR91" s="36"/>
      <c r="BS91" s="36"/>
      <c r="BT91" s="36"/>
      <c r="BU91" s="36"/>
      <c r="BV91" s="36"/>
      <c r="BW91" s="36"/>
      <c r="BX91" s="36"/>
      <c r="BY91" s="36"/>
      <c r="BZ91" s="36"/>
      <c r="CA91" s="36"/>
      <c r="CB91" s="36"/>
      <c r="CC91" s="36"/>
      <c r="CD91" s="36"/>
      <c r="CE91" s="36"/>
      <c r="CF91" s="36"/>
      <c r="CG91" s="36"/>
      <c r="CH91" s="36"/>
      <c r="CI91" s="36"/>
      <c r="CJ91" s="36"/>
      <c r="CK91" s="36"/>
      <c r="CL91" s="36"/>
      <c r="CM91" s="36"/>
      <c r="CN91" s="36"/>
      <c r="CO91" s="36"/>
      <c r="CP91" s="36"/>
      <c r="CQ91" s="36"/>
      <c r="CR91" s="36"/>
      <c r="CS91" s="36"/>
      <c r="CT91" s="36"/>
      <c r="CU91" s="36"/>
      <c r="CV91" s="36"/>
      <c r="CW91" s="36"/>
      <c r="CX91" s="36"/>
      <c r="CY91" s="36"/>
      <c r="CZ91" s="36"/>
      <c r="DA91" s="36"/>
      <c r="DB91" s="36"/>
      <c r="DC91" s="36"/>
      <c r="DD91" s="36"/>
      <c r="DE91" s="36"/>
      <c r="DF91" s="36"/>
      <c r="DG91" s="36"/>
      <c r="DH91" s="36"/>
      <c r="DI91" s="36"/>
      <c r="DJ91" s="36"/>
      <c r="DK91" s="36"/>
      <c r="DL91" s="36"/>
      <c r="DM91" s="36"/>
      <c r="DN91" s="36"/>
      <c r="DO91" s="36"/>
      <c r="DP91" s="36"/>
      <c r="DQ91" s="36"/>
      <c r="DR91" s="36"/>
      <c r="DS91" s="36"/>
      <c r="DT91" s="36"/>
      <c r="DU91" s="36"/>
      <c r="DV91" s="36"/>
      <c r="DW91" s="36"/>
      <c r="DX91" s="36"/>
      <c r="DY91" s="36"/>
      <c r="DZ91" s="36"/>
      <c r="EA91" s="36"/>
      <c r="EB91" s="36"/>
      <c r="EC91" s="36"/>
      <c r="ED91" s="36"/>
      <c r="EE91" s="36"/>
      <c r="EF91" s="36"/>
      <c r="EG91" s="36"/>
      <c r="EH91" s="36"/>
      <c r="EI91" s="36"/>
      <c r="EJ91" s="36"/>
      <c r="EK91" s="36"/>
      <c r="EL91" s="36"/>
      <c r="EM91" s="36"/>
      <c r="EN91" s="36"/>
      <c r="EO91" s="36"/>
      <c r="EP91" s="36"/>
      <c r="EQ91" s="36"/>
      <c r="ER91" s="36"/>
      <c r="ES91" s="36"/>
      <c r="ET91" s="36"/>
      <c r="EU91" s="36"/>
      <c r="EV91" s="36"/>
      <c r="EW91" s="36"/>
      <c r="EX91" s="36"/>
      <c r="EY91" s="36"/>
      <c r="EZ91" s="36"/>
      <c r="FA91" s="36"/>
      <c r="FB91" s="36"/>
      <c r="FC91" s="36"/>
      <c r="FD91" s="36"/>
      <c r="FE91" s="36"/>
      <c r="FF91" s="36"/>
      <c r="FG91" s="36"/>
      <c r="FH91" s="36"/>
      <c r="FI91" s="36"/>
      <c r="FJ91" s="36"/>
      <c r="FK91" s="36"/>
      <c r="FL91" s="36"/>
      <c r="FM91" s="36"/>
      <c r="FN91" s="36"/>
      <c r="FO91" s="36"/>
      <c r="FP91" s="36"/>
      <c r="FQ91" s="36"/>
      <c r="FR91" s="36"/>
      <c r="FS91" s="36"/>
      <c r="FT91" s="36"/>
      <c r="FU91" s="36"/>
      <c r="FV91" s="36"/>
      <c r="FW91" s="36"/>
      <c r="FX91" s="36"/>
      <c r="FY91" s="36"/>
      <c r="FZ91" s="36"/>
      <c r="GA91" s="36"/>
      <c r="GB91" s="36"/>
      <c r="GC91" s="36"/>
      <c r="GD91" s="36"/>
      <c r="GE91" s="36"/>
      <c r="GF91" s="36"/>
      <c r="GG91" s="36"/>
      <c r="GH91" s="36"/>
      <c r="GI91" s="36"/>
      <c r="GJ91" s="36"/>
      <c r="GK91" s="36"/>
      <c r="GL91" s="36"/>
      <c r="GM91" s="36"/>
      <c r="GN91" s="36"/>
      <c r="GO91" s="36"/>
      <c r="GP91" s="36"/>
      <c r="GQ91" s="36"/>
      <c r="GR91" s="36"/>
      <c r="GS91" s="36"/>
      <c r="GT91" s="36"/>
      <c r="GU91" s="36"/>
      <c r="GV91" s="36"/>
      <c r="GW91" s="36"/>
      <c r="GX91" s="36"/>
      <c r="GY91" s="36"/>
      <c r="GZ91" s="36"/>
      <c r="HA91" s="36"/>
      <c r="HB91" s="36"/>
      <c r="HC91" s="36"/>
      <c r="HD91" s="36"/>
      <c r="HE91" s="36"/>
      <c r="HF91" s="36"/>
      <c r="HG91" s="36"/>
      <c r="HH91" s="36"/>
      <c r="HI91" s="36"/>
      <c r="HJ91" s="36"/>
      <c r="HK91" s="36"/>
      <c r="HL91" s="36"/>
      <c r="HM91" s="36"/>
      <c r="HN91" s="36"/>
      <c r="HO91" s="36"/>
      <c r="HP91" s="36"/>
      <c r="HQ91" s="36"/>
      <c r="HR91" s="36"/>
      <c r="HS91" s="36"/>
      <c r="HT91" s="36"/>
      <c r="HU91" s="36"/>
      <c r="HV91" s="36"/>
      <c r="HW91" s="36"/>
      <c r="HX91" s="36"/>
      <c r="HY91" s="36"/>
      <c r="HZ91" s="36"/>
      <c r="IA91" s="36"/>
    </row>
    <row r="92" spans="1:669" s="33" customFormat="1" ht="15.75" x14ac:dyDescent="0.25">
      <c r="A92"/>
      <c r="B92" s="3"/>
      <c r="C92" s="3"/>
      <c r="D92" s="3"/>
      <c r="E92"/>
      <c r="F92"/>
      <c r="G92" s="174"/>
      <c r="H92" s="106"/>
      <c r="I92" s="174"/>
      <c r="J92" s="174"/>
      <c r="K92" s="174"/>
      <c r="L92" s="174"/>
      <c r="M92" s="106"/>
      <c r="N92" s="69"/>
      <c r="O92" s="69"/>
      <c r="P92" s="69"/>
      <c r="Q92" s="69"/>
      <c r="R92" s="69"/>
      <c r="S92" s="69"/>
      <c r="T92" s="69"/>
      <c r="U92" s="69"/>
      <c r="V92" s="69"/>
      <c r="W92" s="69"/>
      <c r="X92" s="69"/>
      <c r="Y92" s="69"/>
      <c r="Z92" s="69"/>
      <c r="AA92" s="69"/>
      <c r="AB92" s="69"/>
      <c r="AC92" s="69"/>
      <c r="AD92" s="69"/>
      <c r="AE92" s="69"/>
      <c r="AF92" s="69"/>
      <c r="AG92" s="127"/>
      <c r="AH92" s="127"/>
      <c r="AI92" s="127"/>
      <c r="AJ92" s="127"/>
      <c r="AK92" s="127"/>
      <c r="AL92" s="127"/>
      <c r="AM92" s="127"/>
      <c r="AN92" s="127"/>
      <c r="AO92"/>
      <c r="AP92"/>
      <c r="AQ92"/>
      <c r="AR92"/>
      <c r="AS92"/>
      <c r="AT92"/>
      <c r="AU92" s="36"/>
      <c r="AV92" s="36"/>
      <c r="AW92" s="36"/>
      <c r="AX92" s="36"/>
      <c r="AY92" s="36"/>
      <c r="AZ92" s="36"/>
      <c r="BA92" s="36"/>
      <c r="BB92" s="36"/>
      <c r="BC92" s="36"/>
      <c r="BD92" s="36"/>
      <c r="BE92" s="36"/>
      <c r="BF92" s="36"/>
      <c r="BG92" s="36"/>
      <c r="BH92" s="36"/>
      <c r="BI92" s="36"/>
      <c r="BJ92" s="36"/>
      <c r="BK92" s="36"/>
      <c r="BL92" s="36"/>
      <c r="BM92" s="36"/>
      <c r="BN92" s="36"/>
      <c r="BO92" s="36"/>
      <c r="BP92" s="36"/>
      <c r="BQ92" s="36"/>
      <c r="BR92" s="36"/>
      <c r="BS92" s="36"/>
      <c r="BT92" s="36"/>
      <c r="BU92" s="36"/>
      <c r="BV92" s="36"/>
      <c r="BW92" s="36"/>
      <c r="BX92" s="36"/>
      <c r="BY92" s="36"/>
      <c r="BZ92" s="36"/>
      <c r="CA92" s="36"/>
      <c r="CB92" s="36"/>
      <c r="CC92" s="36"/>
      <c r="CD92" s="36"/>
      <c r="CE92" s="36"/>
      <c r="CF92" s="36"/>
      <c r="CG92" s="36"/>
      <c r="CH92" s="36"/>
      <c r="CI92" s="36"/>
      <c r="CJ92" s="36"/>
      <c r="CK92" s="36"/>
      <c r="CL92" s="36"/>
      <c r="CM92" s="36"/>
      <c r="CN92" s="36"/>
      <c r="CO92" s="36"/>
      <c r="CP92" s="36"/>
      <c r="CQ92" s="36"/>
      <c r="CR92" s="36"/>
      <c r="CS92" s="36"/>
      <c r="CT92" s="36"/>
      <c r="CU92" s="36"/>
      <c r="CV92" s="36"/>
      <c r="CW92" s="36"/>
      <c r="CX92" s="36"/>
      <c r="CY92" s="36"/>
      <c r="CZ92" s="36"/>
      <c r="DA92" s="36"/>
      <c r="DB92" s="36"/>
      <c r="DC92" s="36"/>
      <c r="DD92" s="36"/>
      <c r="DE92" s="36"/>
      <c r="DF92" s="36"/>
      <c r="DG92" s="36"/>
      <c r="DH92" s="36"/>
      <c r="DI92" s="36"/>
      <c r="DJ92" s="36"/>
      <c r="DK92" s="36"/>
      <c r="DL92" s="36"/>
      <c r="DM92" s="36"/>
      <c r="DN92" s="36"/>
      <c r="DO92" s="36"/>
      <c r="DP92" s="36"/>
      <c r="DQ92" s="36"/>
      <c r="DR92" s="36"/>
      <c r="DS92" s="36"/>
      <c r="DT92" s="36"/>
      <c r="DU92" s="36"/>
      <c r="DV92" s="36"/>
      <c r="DW92" s="36"/>
      <c r="DX92" s="36"/>
      <c r="DY92" s="36"/>
      <c r="DZ92" s="36"/>
      <c r="EA92" s="36"/>
      <c r="EB92" s="36"/>
      <c r="EC92" s="36"/>
      <c r="ED92" s="36"/>
      <c r="EE92" s="36"/>
      <c r="EF92" s="36"/>
      <c r="EG92" s="36"/>
      <c r="EH92" s="36"/>
      <c r="EI92" s="36"/>
      <c r="EJ92" s="36"/>
      <c r="EK92" s="36"/>
      <c r="EL92" s="36"/>
      <c r="EM92" s="36"/>
      <c r="EN92" s="36"/>
      <c r="EO92" s="36"/>
      <c r="EP92" s="36"/>
      <c r="EQ92" s="36"/>
      <c r="ER92" s="36"/>
      <c r="ES92" s="36"/>
      <c r="ET92" s="36"/>
      <c r="EU92" s="36"/>
      <c r="EV92" s="36"/>
      <c r="EW92" s="36"/>
      <c r="EX92" s="36"/>
      <c r="EY92" s="36"/>
      <c r="EZ92" s="36"/>
      <c r="FA92" s="36"/>
      <c r="FB92" s="36"/>
      <c r="FC92" s="36"/>
      <c r="FD92" s="36"/>
      <c r="FE92" s="36"/>
      <c r="FF92" s="36"/>
      <c r="FG92" s="36"/>
      <c r="FH92" s="36"/>
      <c r="FI92" s="36"/>
      <c r="FJ92" s="36"/>
      <c r="FK92" s="36"/>
      <c r="FL92" s="36"/>
      <c r="FM92" s="36"/>
      <c r="FN92" s="36"/>
      <c r="FO92" s="36"/>
      <c r="FP92" s="36"/>
      <c r="FQ92" s="36"/>
      <c r="FR92" s="36"/>
      <c r="FS92" s="36"/>
      <c r="FT92" s="36"/>
      <c r="FU92" s="36"/>
      <c r="FV92" s="36"/>
      <c r="FW92" s="36"/>
      <c r="FX92" s="36"/>
      <c r="FY92" s="36"/>
      <c r="FZ92" s="36"/>
      <c r="GA92" s="36"/>
      <c r="GB92" s="36"/>
      <c r="GC92" s="36"/>
      <c r="GD92" s="36"/>
      <c r="GE92" s="36"/>
      <c r="GF92" s="36"/>
      <c r="GG92" s="36"/>
      <c r="GH92" s="36"/>
      <c r="GI92" s="36"/>
      <c r="GJ92" s="36"/>
      <c r="GK92" s="36"/>
      <c r="GL92" s="36"/>
      <c r="GM92" s="36"/>
      <c r="GN92" s="36"/>
      <c r="GO92" s="36"/>
      <c r="GP92" s="36"/>
      <c r="GQ92" s="36"/>
      <c r="GR92" s="36"/>
      <c r="GS92" s="36"/>
      <c r="GT92" s="36"/>
      <c r="GU92" s="36"/>
      <c r="GV92" s="36"/>
      <c r="GW92" s="36"/>
      <c r="GX92" s="36"/>
      <c r="GY92" s="36"/>
      <c r="GZ92" s="36"/>
      <c r="HA92" s="36"/>
      <c r="HB92" s="36"/>
      <c r="HC92" s="36"/>
      <c r="HD92" s="36"/>
      <c r="HE92" s="36"/>
      <c r="HF92" s="36"/>
      <c r="HG92" s="36"/>
      <c r="HH92" s="36"/>
      <c r="HI92" s="36"/>
      <c r="HJ92" s="36"/>
      <c r="HK92" s="36"/>
      <c r="HL92" s="36"/>
      <c r="HM92" s="36"/>
      <c r="HN92" s="36"/>
      <c r="HO92" s="36"/>
      <c r="HP92" s="36"/>
      <c r="HQ92" s="36"/>
      <c r="HR92" s="36"/>
      <c r="HS92" s="36"/>
      <c r="HT92" s="36"/>
      <c r="HU92" s="36"/>
      <c r="HV92" s="36"/>
      <c r="HW92" s="36"/>
      <c r="HX92" s="36"/>
      <c r="HY92" s="36"/>
      <c r="HZ92" s="36"/>
      <c r="IA92" s="36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</row>
    <row r="93" spans="1:669" s="37" customFormat="1" ht="12.75" customHeight="1" x14ac:dyDescent="0.25">
      <c r="A93" s="28" t="s">
        <v>97</v>
      </c>
      <c r="B93" s="28"/>
      <c r="C93" s="28"/>
      <c r="D93" s="28"/>
      <c r="E93" s="28"/>
      <c r="F93" s="28"/>
      <c r="G93" s="117"/>
      <c r="H93" s="116"/>
      <c r="I93" s="117"/>
      <c r="J93" s="117"/>
      <c r="K93" s="117"/>
      <c r="L93" s="117"/>
      <c r="M93" s="116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/>
      <c r="NE93"/>
      <c r="NF93"/>
      <c r="NG93"/>
      <c r="NH93"/>
      <c r="NI93"/>
      <c r="NJ93"/>
      <c r="NK93"/>
      <c r="NL93"/>
      <c r="NM93"/>
      <c r="NN93"/>
      <c r="NO93"/>
      <c r="NP93"/>
      <c r="NQ93"/>
      <c r="NR93"/>
      <c r="NS93"/>
      <c r="NT93"/>
      <c r="NU93"/>
      <c r="NV93"/>
      <c r="NW93"/>
      <c r="NX93"/>
      <c r="NY93"/>
      <c r="NZ93"/>
      <c r="OA93"/>
      <c r="OB93"/>
      <c r="OC93"/>
      <c r="OD93"/>
      <c r="OE93"/>
      <c r="OF93"/>
      <c r="OG93"/>
      <c r="OH93"/>
      <c r="OI93"/>
      <c r="OJ93"/>
      <c r="OK93"/>
      <c r="OL93"/>
      <c r="OM93"/>
      <c r="ON93"/>
      <c r="OO93"/>
      <c r="OP93"/>
      <c r="OQ93"/>
      <c r="OR93"/>
      <c r="OS93"/>
      <c r="OT93"/>
      <c r="OU93"/>
      <c r="OV93"/>
      <c r="OW93"/>
      <c r="OX93"/>
      <c r="OY93"/>
      <c r="OZ93"/>
      <c r="PA93"/>
      <c r="PB93"/>
      <c r="PC93"/>
      <c r="PD93"/>
      <c r="PE93"/>
      <c r="PF93"/>
      <c r="PG93"/>
      <c r="PH93"/>
      <c r="PI93"/>
      <c r="PJ93"/>
      <c r="PK93"/>
      <c r="PL93"/>
      <c r="PM93"/>
      <c r="PN93"/>
      <c r="PO93"/>
      <c r="PP93"/>
      <c r="PQ93"/>
      <c r="PR93"/>
      <c r="PS93"/>
      <c r="PT93"/>
      <c r="PU93"/>
      <c r="PV93"/>
      <c r="PW93"/>
      <c r="PX93"/>
      <c r="PY93"/>
      <c r="PZ93"/>
      <c r="QA93"/>
      <c r="QB93"/>
      <c r="QC93"/>
      <c r="QD93"/>
      <c r="QE93"/>
      <c r="QF93"/>
      <c r="QG93"/>
      <c r="QH93"/>
      <c r="QI93"/>
      <c r="QJ93"/>
      <c r="QK93"/>
      <c r="QL93"/>
      <c r="QM93"/>
      <c r="QN93"/>
      <c r="QO93"/>
      <c r="QP93"/>
      <c r="QQ93"/>
      <c r="QR93"/>
      <c r="QS93"/>
      <c r="QT93"/>
      <c r="QU93"/>
      <c r="QV93"/>
      <c r="QW93"/>
      <c r="QX93"/>
      <c r="QY93"/>
      <c r="QZ93"/>
      <c r="RA93"/>
      <c r="RB93"/>
      <c r="RC93"/>
      <c r="RD93"/>
      <c r="RE93"/>
      <c r="RF93"/>
      <c r="RG93"/>
      <c r="RH93"/>
      <c r="RI93"/>
      <c r="RJ93"/>
      <c r="RK93"/>
      <c r="RL93"/>
      <c r="RM93"/>
      <c r="RN93"/>
      <c r="RO93"/>
      <c r="RP93"/>
      <c r="RQ93"/>
      <c r="RR93"/>
      <c r="RS93"/>
      <c r="RT93"/>
      <c r="RU93"/>
      <c r="RV93"/>
      <c r="RW93"/>
      <c r="RX93"/>
      <c r="RY93"/>
      <c r="RZ93"/>
      <c r="SA93"/>
      <c r="SB93"/>
      <c r="SC93"/>
      <c r="SD93"/>
      <c r="SE93"/>
      <c r="SF93"/>
      <c r="SG93"/>
      <c r="SH93"/>
      <c r="SI93"/>
      <c r="SJ93"/>
      <c r="SK93"/>
      <c r="SL93"/>
      <c r="SM93"/>
      <c r="SN93"/>
      <c r="SO93"/>
      <c r="SP93"/>
      <c r="SQ93"/>
      <c r="SR93"/>
      <c r="SS93"/>
      <c r="ST93"/>
      <c r="SU93"/>
      <c r="SV93"/>
      <c r="SW93"/>
      <c r="SX93"/>
      <c r="SY93"/>
      <c r="SZ93"/>
      <c r="TA93"/>
      <c r="TB93"/>
      <c r="TC93"/>
      <c r="TD93"/>
      <c r="TE93"/>
      <c r="TF93"/>
      <c r="TG93"/>
      <c r="TH93"/>
      <c r="TI93"/>
      <c r="TJ93"/>
      <c r="TK93"/>
      <c r="TL93"/>
      <c r="TM93"/>
      <c r="TN93"/>
      <c r="TO93"/>
      <c r="TP93"/>
      <c r="TQ93"/>
      <c r="TR93"/>
      <c r="TS93"/>
      <c r="TT93"/>
      <c r="TU93"/>
      <c r="TV93"/>
      <c r="TW93"/>
      <c r="TX93"/>
    </row>
    <row r="94" spans="1:669" s="33" customFormat="1" ht="12.75" customHeight="1" x14ac:dyDescent="0.25">
      <c r="A94" s="4" t="s">
        <v>89</v>
      </c>
      <c r="B94" s="2" t="s">
        <v>90</v>
      </c>
      <c r="C94" s="2" t="s">
        <v>69</v>
      </c>
      <c r="D94" s="2" t="s">
        <v>207</v>
      </c>
      <c r="E94" s="8">
        <v>44317</v>
      </c>
      <c r="F94" s="8" t="s">
        <v>106</v>
      </c>
      <c r="G94" s="142">
        <v>32000</v>
      </c>
      <c r="H94" s="142">
        <v>918.4</v>
      </c>
      <c r="I94" s="142">
        <v>0</v>
      </c>
      <c r="J94" s="142">
        <v>972.8</v>
      </c>
      <c r="K94" s="142">
        <v>25</v>
      </c>
      <c r="L94" s="142">
        <v>1916.2</v>
      </c>
      <c r="M94" s="142">
        <v>30083.8</v>
      </c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  <c r="ND94"/>
      <c r="NE94"/>
      <c r="NF94"/>
      <c r="NG94"/>
      <c r="NH94"/>
      <c r="NI94"/>
      <c r="NJ94"/>
      <c r="NK94"/>
      <c r="NL94"/>
      <c r="NM94"/>
      <c r="NN94"/>
      <c r="NO94"/>
      <c r="NP94"/>
      <c r="NQ94"/>
      <c r="NR94"/>
      <c r="NS94"/>
      <c r="NT94"/>
      <c r="NU94"/>
      <c r="NV94"/>
      <c r="NW94"/>
      <c r="NX94"/>
      <c r="NY94"/>
      <c r="NZ94"/>
      <c r="OA94"/>
      <c r="OB94"/>
      <c r="OC94"/>
      <c r="OD94"/>
      <c r="OE94"/>
      <c r="OF94"/>
      <c r="OG94"/>
      <c r="OH94"/>
      <c r="OI94"/>
      <c r="OJ94"/>
      <c r="OK94"/>
      <c r="OL94"/>
      <c r="OM94"/>
      <c r="ON94"/>
      <c r="OO94"/>
      <c r="OP94"/>
      <c r="OQ94"/>
      <c r="OR94"/>
      <c r="OS94"/>
      <c r="OT94"/>
      <c r="OU94"/>
      <c r="OV94"/>
      <c r="OW94"/>
      <c r="OX94"/>
      <c r="OY94"/>
      <c r="OZ94"/>
      <c r="PA94"/>
      <c r="PB94"/>
      <c r="PC94"/>
      <c r="PD94"/>
      <c r="PE94"/>
      <c r="PF94"/>
      <c r="PG94"/>
      <c r="PH94"/>
      <c r="PI94"/>
      <c r="PJ94"/>
      <c r="PK94"/>
      <c r="PL94"/>
      <c r="PM94"/>
      <c r="PN94"/>
      <c r="PO94"/>
      <c r="PP94"/>
      <c r="PQ94"/>
      <c r="PR94"/>
      <c r="PS94"/>
      <c r="PT94"/>
      <c r="PU94"/>
      <c r="PV94"/>
      <c r="PW94"/>
      <c r="PX94"/>
      <c r="PY94"/>
      <c r="PZ94"/>
      <c r="QA94"/>
      <c r="QB94"/>
      <c r="QC94"/>
      <c r="QD94"/>
      <c r="QE94"/>
      <c r="QF94"/>
      <c r="QG94"/>
      <c r="QH94"/>
      <c r="QI94"/>
      <c r="QJ94"/>
      <c r="QK94"/>
      <c r="QL94"/>
      <c r="QM94"/>
      <c r="QN94"/>
      <c r="QO94"/>
      <c r="QP94"/>
      <c r="QQ94"/>
      <c r="QR94"/>
      <c r="QS94"/>
      <c r="QT94"/>
      <c r="QU94"/>
      <c r="QV94"/>
      <c r="QW94"/>
      <c r="QX94"/>
      <c r="QY94"/>
      <c r="QZ94"/>
      <c r="RA94"/>
      <c r="RB94"/>
      <c r="RC94"/>
      <c r="RD94"/>
      <c r="RE94"/>
      <c r="RF94"/>
      <c r="RG94"/>
      <c r="RH94"/>
      <c r="RI94"/>
      <c r="RJ94"/>
      <c r="RK94"/>
      <c r="RL94"/>
      <c r="RM94"/>
      <c r="RN94"/>
      <c r="RO94"/>
      <c r="RP94"/>
      <c r="RQ94"/>
      <c r="RR94"/>
      <c r="RS94"/>
      <c r="RT94"/>
      <c r="RU94"/>
      <c r="RV94"/>
      <c r="RW94"/>
      <c r="RX94"/>
      <c r="RY94"/>
      <c r="RZ94"/>
      <c r="SA94"/>
      <c r="SB94"/>
      <c r="SC94"/>
      <c r="SD94"/>
      <c r="SE94"/>
      <c r="SF94"/>
      <c r="SG94"/>
      <c r="SH94"/>
      <c r="SI94"/>
      <c r="SJ94"/>
      <c r="SK94"/>
      <c r="SL94"/>
      <c r="SM94"/>
      <c r="SN94"/>
      <c r="SO94"/>
      <c r="SP94"/>
      <c r="SQ94"/>
      <c r="SR94"/>
      <c r="SS94"/>
      <c r="ST94"/>
      <c r="SU94"/>
      <c r="SV94"/>
      <c r="SW94"/>
      <c r="SX94"/>
      <c r="SY94"/>
      <c r="SZ94"/>
      <c r="TA94"/>
      <c r="TB94"/>
      <c r="TC94"/>
      <c r="TD94"/>
      <c r="TE94"/>
      <c r="TF94"/>
      <c r="TG94"/>
      <c r="TH94"/>
      <c r="TI94"/>
      <c r="TJ94"/>
      <c r="TK94"/>
      <c r="TL94"/>
      <c r="TM94"/>
      <c r="TN94"/>
      <c r="TO94"/>
      <c r="TP94"/>
      <c r="TQ94"/>
      <c r="TR94"/>
      <c r="TS94"/>
      <c r="TT94"/>
      <c r="TU94"/>
      <c r="TV94"/>
      <c r="TW94"/>
      <c r="TX94"/>
    </row>
    <row r="95" spans="1:669" s="33" customFormat="1" ht="17.25" customHeight="1" x14ac:dyDescent="0.25">
      <c r="A95" s="4" t="s">
        <v>91</v>
      </c>
      <c r="B95" s="2" t="s">
        <v>90</v>
      </c>
      <c r="C95" s="2" t="s">
        <v>69</v>
      </c>
      <c r="D95" s="2" t="s">
        <v>207</v>
      </c>
      <c r="E95" s="8">
        <v>44318</v>
      </c>
      <c r="F95" s="8" t="s">
        <v>106</v>
      </c>
      <c r="G95" s="142">
        <v>32000</v>
      </c>
      <c r="H95" s="142">
        <v>918.4</v>
      </c>
      <c r="I95" s="142">
        <v>0</v>
      </c>
      <c r="J95" s="142">
        <v>972.8</v>
      </c>
      <c r="K95" s="142">
        <v>25</v>
      </c>
      <c r="L95" s="142">
        <v>1916.2</v>
      </c>
      <c r="M95" s="142">
        <v>30083.8</v>
      </c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 s="36"/>
      <c r="AV95" s="36"/>
      <c r="AW95" s="36"/>
      <c r="AX95" s="36"/>
      <c r="AY95" s="36"/>
      <c r="AZ95" s="36"/>
      <c r="BA95" s="36"/>
      <c r="BB95" s="36"/>
      <c r="BC95" s="36"/>
      <c r="BD95" s="36"/>
      <c r="BE95" s="36"/>
      <c r="BF95" s="36"/>
      <c r="BG95" s="36"/>
      <c r="BH95" s="36"/>
      <c r="BI95" s="36"/>
      <c r="BJ95" s="36"/>
      <c r="BK95" s="36"/>
      <c r="BL95" s="36"/>
      <c r="BM95" s="36"/>
      <c r="BN95" s="36"/>
      <c r="BO95" s="36"/>
      <c r="BP95" s="36"/>
      <c r="BQ95" s="36"/>
      <c r="BR95" s="36"/>
      <c r="BS95" s="36"/>
      <c r="BT95" s="36"/>
      <c r="BU95" s="36"/>
      <c r="BV95" s="36"/>
      <c r="BW95" s="36"/>
      <c r="BX95" s="36"/>
      <c r="BY95" s="36"/>
      <c r="BZ95" s="36"/>
      <c r="CA95" s="36"/>
      <c r="CB95" s="36"/>
      <c r="CC95" s="36"/>
      <c r="CD95" s="36"/>
      <c r="CE95" s="36"/>
      <c r="CF95" s="36"/>
      <c r="CG95" s="36"/>
      <c r="CH95" s="36"/>
      <c r="CI95" s="36"/>
      <c r="CJ95" s="36"/>
      <c r="CK95" s="36"/>
      <c r="CL95" s="36"/>
      <c r="CM95" s="36"/>
      <c r="CN95" s="36"/>
      <c r="CO95" s="36"/>
      <c r="CP95" s="36"/>
      <c r="CQ95" s="36"/>
      <c r="CR95" s="36"/>
      <c r="CS95" s="36"/>
      <c r="CT95" s="36"/>
      <c r="CU95" s="36"/>
      <c r="CV95" s="36"/>
      <c r="CW95" s="36"/>
      <c r="CX95" s="36"/>
      <c r="CY95" s="36"/>
      <c r="CZ95" s="36"/>
      <c r="DA95" s="36"/>
      <c r="DB95" s="36"/>
      <c r="DC95" s="36"/>
      <c r="DD95" s="36"/>
      <c r="DE95" s="36"/>
      <c r="DF95" s="36"/>
      <c r="DG95" s="36"/>
      <c r="DH95" s="36"/>
      <c r="DI95" s="36"/>
      <c r="DJ95" s="36"/>
      <c r="DK95" s="36"/>
      <c r="DL95" s="36"/>
      <c r="DM95" s="36"/>
      <c r="DN95" s="36"/>
      <c r="DO95" s="36"/>
      <c r="DP95" s="36"/>
      <c r="DQ95" s="36"/>
      <c r="DR95" s="36"/>
      <c r="DS95" s="36"/>
      <c r="DT95" s="36"/>
      <c r="DU95" s="36"/>
      <c r="DV95" s="36"/>
      <c r="DW95" s="36"/>
      <c r="DX95" s="36"/>
      <c r="DY95" s="36"/>
      <c r="DZ95" s="36"/>
      <c r="EA95" s="36"/>
      <c r="EB95" s="36"/>
      <c r="EC95" s="36"/>
      <c r="ED95" s="36"/>
      <c r="EE95" s="36"/>
      <c r="EF95" s="36"/>
      <c r="EG95" s="36"/>
      <c r="EH95" s="36"/>
      <c r="EI95" s="36"/>
      <c r="EJ95" s="36"/>
      <c r="EK95" s="36"/>
      <c r="EL95" s="36"/>
      <c r="EM95" s="36"/>
      <c r="EN95" s="36"/>
      <c r="EO95" s="36"/>
      <c r="EP95" s="36"/>
      <c r="EQ95" s="36"/>
      <c r="ER95" s="36"/>
      <c r="ES95" s="36"/>
      <c r="ET95" s="36"/>
      <c r="EU95" s="36"/>
      <c r="EV95" s="36"/>
      <c r="EW95" s="36"/>
      <c r="EX95" s="36"/>
      <c r="EY95" s="36"/>
      <c r="EZ95" s="36"/>
      <c r="FA95" s="36"/>
      <c r="FB95" s="36"/>
      <c r="FC95" s="36"/>
      <c r="FD95" s="36"/>
      <c r="FE95" s="36"/>
      <c r="FF95" s="36"/>
      <c r="FG95" s="36"/>
      <c r="FH95" s="36"/>
      <c r="FI95" s="36"/>
      <c r="FJ95" s="36"/>
      <c r="FK95" s="36"/>
      <c r="FL95" s="36"/>
      <c r="FM95" s="36"/>
      <c r="FN95" s="36"/>
      <c r="FO95" s="36"/>
      <c r="FP95" s="36"/>
      <c r="FQ95" s="36"/>
      <c r="FR95" s="36"/>
      <c r="FS95" s="36"/>
      <c r="FT95" s="36"/>
      <c r="FU95" s="36"/>
      <c r="FV95" s="36"/>
      <c r="FW95" s="36"/>
      <c r="FX95" s="36"/>
      <c r="FY95" s="36"/>
      <c r="FZ95" s="36"/>
      <c r="GA95" s="36"/>
      <c r="GB95" s="36"/>
      <c r="GC95" s="36"/>
      <c r="GD95" s="36"/>
      <c r="GE95" s="36"/>
      <c r="GF95" s="36"/>
      <c r="GG95" s="36"/>
      <c r="GH95" s="36"/>
      <c r="GI95" s="36"/>
      <c r="GJ95" s="36"/>
      <c r="GK95" s="36"/>
      <c r="GL95" s="36"/>
      <c r="GM95" s="36"/>
      <c r="GN95" s="36"/>
      <c r="GO95" s="36"/>
      <c r="GP95" s="36"/>
      <c r="GQ95" s="36"/>
      <c r="GR95" s="36"/>
      <c r="GS95" s="36"/>
      <c r="GT95" s="36"/>
      <c r="GU95" s="36"/>
      <c r="GV95" s="36"/>
      <c r="GW95" s="36"/>
      <c r="GX95" s="36"/>
      <c r="GY95" s="36"/>
      <c r="GZ95" s="36"/>
      <c r="HA95" s="36"/>
      <c r="HB95" s="36"/>
      <c r="HC95" s="36"/>
      <c r="HD95" s="36"/>
      <c r="HE95" s="36"/>
      <c r="HF95" s="36"/>
      <c r="HG95" s="36"/>
      <c r="HH95" s="36"/>
      <c r="HI95" s="36"/>
      <c r="HJ95" s="36"/>
      <c r="HK95" s="36"/>
      <c r="HL95" s="36"/>
      <c r="HM95" s="36"/>
      <c r="HN95" s="36"/>
      <c r="HO95" s="36"/>
      <c r="HP95" s="36"/>
      <c r="HQ95" s="36"/>
      <c r="HR95" s="36"/>
      <c r="HS95" s="36"/>
      <c r="HT95" s="36"/>
      <c r="HU95" s="36"/>
      <c r="HV95" s="36"/>
      <c r="HW95" s="36"/>
      <c r="HX95" s="36"/>
      <c r="HY95" s="36"/>
      <c r="HZ95" s="36"/>
      <c r="IA95" s="36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  <c r="ND95"/>
      <c r="NE95"/>
      <c r="NF95"/>
      <c r="NG95"/>
      <c r="NH95"/>
      <c r="NI95"/>
      <c r="NJ95"/>
      <c r="NK95"/>
      <c r="NL95"/>
      <c r="NM95"/>
      <c r="NN95"/>
      <c r="NO95"/>
      <c r="NP95"/>
      <c r="NQ95"/>
      <c r="NR95"/>
      <c r="NS95"/>
      <c r="NT95"/>
      <c r="NU95"/>
      <c r="NV95"/>
      <c r="NW95"/>
      <c r="NX95"/>
      <c r="NY95"/>
      <c r="NZ95"/>
      <c r="OA95"/>
      <c r="OB95"/>
      <c r="OC95"/>
      <c r="OD95"/>
      <c r="OE95"/>
      <c r="OF95"/>
      <c r="OG95"/>
      <c r="OH95"/>
      <c r="OI95"/>
      <c r="OJ95"/>
      <c r="OK95"/>
      <c r="OL95"/>
      <c r="OM95"/>
      <c r="ON95"/>
      <c r="OO95"/>
      <c r="OP95"/>
      <c r="OQ95"/>
      <c r="OR95"/>
      <c r="OS95"/>
      <c r="OT95"/>
      <c r="OU95"/>
      <c r="OV95"/>
      <c r="OW95"/>
      <c r="OX95"/>
      <c r="OY95"/>
      <c r="OZ95"/>
      <c r="PA95"/>
      <c r="PB95"/>
      <c r="PC95"/>
      <c r="PD95"/>
      <c r="PE95"/>
      <c r="PF95"/>
      <c r="PG95"/>
      <c r="PH95"/>
      <c r="PI95"/>
      <c r="PJ95"/>
      <c r="PK95"/>
      <c r="PL95"/>
      <c r="PM95"/>
      <c r="PN95"/>
      <c r="PO95"/>
      <c r="PP95"/>
      <c r="PQ95"/>
      <c r="PR95"/>
      <c r="PS95"/>
      <c r="PT95"/>
      <c r="PU95"/>
      <c r="PV95"/>
      <c r="PW95"/>
      <c r="PX95"/>
      <c r="PY95"/>
      <c r="PZ95"/>
      <c r="QA95"/>
      <c r="QB95"/>
      <c r="QC95"/>
      <c r="QD95"/>
      <c r="QE95"/>
      <c r="QF95"/>
      <c r="QG95"/>
      <c r="QH95"/>
      <c r="QI95"/>
      <c r="QJ95"/>
      <c r="QK95"/>
      <c r="QL95"/>
      <c r="QM95"/>
      <c r="QN95"/>
      <c r="QO95"/>
      <c r="QP95"/>
      <c r="QQ95"/>
      <c r="QR95"/>
      <c r="QS95"/>
      <c r="QT95"/>
      <c r="QU95"/>
      <c r="QV95"/>
      <c r="QW95"/>
      <c r="QX95"/>
      <c r="QY95"/>
      <c r="QZ95"/>
      <c r="RA95"/>
      <c r="RB95"/>
      <c r="RC95"/>
      <c r="RD95"/>
      <c r="RE95"/>
      <c r="RF95"/>
      <c r="RG95"/>
      <c r="RH95"/>
      <c r="RI95"/>
      <c r="RJ95"/>
      <c r="RK95"/>
      <c r="RL95"/>
      <c r="RM95"/>
      <c r="RN95"/>
      <c r="RO95"/>
      <c r="RP95"/>
      <c r="RQ95"/>
      <c r="RR95"/>
      <c r="RS95"/>
      <c r="RT95"/>
      <c r="RU95"/>
      <c r="RV95"/>
      <c r="RW95"/>
      <c r="RX95"/>
      <c r="RY95"/>
      <c r="RZ95"/>
      <c r="SA95"/>
      <c r="SB95"/>
      <c r="SC95"/>
      <c r="SD95"/>
      <c r="SE95"/>
      <c r="SF95"/>
      <c r="SG95"/>
      <c r="SH95"/>
      <c r="SI95"/>
      <c r="SJ95"/>
      <c r="SK95"/>
      <c r="SL95"/>
      <c r="SM95"/>
      <c r="SN95"/>
      <c r="SO95"/>
      <c r="SP95"/>
      <c r="SQ95"/>
      <c r="SR95"/>
      <c r="SS95"/>
      <c r="ST95"/>
      <c r="SU95"/>
      <c r="SV95"/>
      <c r="SW95"/>
      <c r="SX95"/>
      <c r="SY95"/>
      <c r="SZ95"/>
      <c r="TA95"/>
      <c r="TB95"/>
      <c r="TC95"/>
      <c r="TD95"/>
      <c r="TE95"/>
      <c r="TF95"/>
      <c r="TG95"/>
      <c r="TH95"/>
      <c r="TI95"/>
      <c r="TJ95"/>
      <c r="TK95"/>
      <c r="TL95"/>
      <c r="TM95"/>
      <c r="TN95"/>
      <c r="TO95"/>
      <c r="TP95"/>
      <c r="TQ95"/>
      <c r="TR95"/>
      <c r="TS95"/>
      <c r="TT95"/>
      <c r="TU95"/>
      <c r="TV95"/>
      <c r="TW95"/>
      <c r="TX95"/>
    </row>
    <row r="96" spans="1:669" ht="12.75" customHeight="1" x14ac:dyDescent="0.25">
      <c r="A96" s="4" t="s">
        <v>92</v>
      </c>
      <c r="B96" s="2" t="s">
        <v>90</v>
      </c>
      <c r="C96" s="2" t="s">
        <v>69</v>
      </c>
      <c r="D96" s="2" t="s">
        <v>207</v>
      </c>
      <c r="E96" s="8">
        <v>44317</v>
      </c>
      <c r="F96" s="8" t="s">
        <v>106</v>
      </c>
      <c r="G96" s="142">
        <v>32000</v>
      </c>
      <c r="H96" s="142">
        <v>918.4</v>
      </c>
      <c r="I96" s="142">
        <v>0</v>
      </c>
      <c r="J96" s="142">
        <v>972.8</v>
      </c>
      <c r="K96" s="142">
        <v>175</v>
      </c>
      <c r="L96" s="142">
        <v>2066.1999999999998</v>
      </c>
      <c r="M96" s="142">
        <v>29933.8</v>
      </c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33"/>
    </row>
    <row r="97" spans="1:669" s="37" customFormat="1" ht="15.75" x14ac:dyDescent="0.25">
      <c r="A97" s="4" t="s">
        <v>170</v>
      </c>
      <c r="B97" s="2" t="s">
        <v>193</v>
      </c>
      <c r="C97" s="2" t="s">
        <v>69</v>
      </c>
      <c r="D97" s="2" t="s">
        <v>207</v>
      </c>
      <c r="E97" s="8">
        <v>44652</v>
      </c>
      <c r="F97" s="8" t="s">
        <v>106</v>
      </c>
      <c r="G97" s="142">
        <v>32000</v>
      </c>
      <c r="H97" s="142">
        <v>918.4</v>
      </c>
      <c r="I97" s="142">
        <v>0</v>
      </c>
      <c r="J97" s="142">
        <v>972.8</v>
      </c>
      <c r="K97" s="142">
        <v>25</v>
      </c>
      <c r="L97" s="142">
        <v>1916.2</v>
      </c>
      <c r="M97" s="142">
        <v>30083.8</v>
      </c>
      <c r="N97" s="69"/>
      <c r="O97" s="69"/>
      <c r="P97" s="69"/>
      <c r="Q97" s="69"/>
      <c r="R97" s="69"/>
      <c r="S97" s="69"/>
      <c r="T97" s="69"/>
      <c r="U97" s="69"/>
      <c r="V97" s="69"/>
      <c r="W97" s="69"/>
      <c r="X97" s="69"/>
      <c r="Y97" s="69"/>
      <c r="Z97" s="69"/>
      <c r="AA97" s="69"/>
      <c r="AB97" s="69"/>
      <c r="AC97" s="69"/>
      <c r="AD97" s="69"/>
      <c r="AE97" s="69"/>
      <c r="AF97" s="69"/>
      <c r="AG97" s="127"/>
      <c r="AH97" s="127"/>
      <c r="AI97" s="127"/>
      <c r="AJ97" s="127"/>
      <c r="AK97" s="127"/>
      <c r="AL97" s="127"/>
      <c r="AM97" s="127"/>
      <c r="AN97" s="127"/>
      <c r="AO97"/>
      <c r="AP97"/>
      <c r="AQ97"/>
      <c r="AR97"/>
      <c r="AS97"/>
      <c r="AT97"/>
      <c r="AU97" s="36"/>
      <c r="AV97" s="36"/>
      <c r="AW97" s="36"/>
      <c r="AX97" s="36"/>
      <c r="AY97" s="36"/>
      <c r="AZ97" s="36"/>
      <c r="BA97" s="36"/>
      <c r="BB97" s="36"/>
      <c r="BC97" s="36"/>
      <c r="BD97" s="36"/>
      <c r="BE97" s="36"/>
      <c r="BF97" s="36"/>
      <c r="BG97" s="36"/>
      <c r="BH97" s="36"/>
      <c r="BI97" s="36"/>
      <c r="BJ97" s="36"/>
      <c r="BK97" s="36"/>
      <c r="BL97" s="36"/>
      <c r="BM97" s="36"/>
      <c r="BN97" s="36"/>
      <c r="BO97" s="36"/>
      <c r="BP97" s="36"/>
      <c r="BQ97" s="36"/>
      <c r="BR97" s="36"/>
      <c r="BS97" s="36"/>
      <c r="BT97" s="36"/>
      <c r="BU97" s="36"/>
      <c r="BV97" s="36"/>
      <c r="BW97" s="36"/>
      <c r="BX97" s="36"/>
      <c r="BY97" s="36"/>
      <c r="BZ97" s="36"/>
      <c r="CA97" s="36"/>
      <c r="CB97" s="36"/>
      <c r="CC97" s="36"/>
      <c r="CD97" s="36"/>
      <c r="CE97" s="36"/>
      <c r="CF97" s="36"/>
      <c r="CG97" s="36"/>
      <c r="CH97" s="36"/>
      <c r="CI97" s="36"/>
      <c r="CJ97" s="36"/>
      <c r="CK97" s="36"/>
      <c r="CL97" s="36"/>
      <c r="CM97" s="36"/>
      <c r="CN97" s="36"/>
      <c r="CO97" s="36"/>
      <c r="CP97" s="36"/>
      <c r="CQ97" s="36"/>
      <c r="CR97" s="36"/>
      <c r="CS97" s="36"/>
      <c r="CT97" s="36"/>
      <c r="CU97" s="36"/>
      <c r="CV97" s="36"/>
      <c r="CW97" s="36"/>
      <c r="CX97" s="36"/>
      <c r="CY97" s="36"/>
      <c r="CZ97" s="36"/>
      <c r="DA97" s="36"/>
      <c r="DB97" s="36"/>
      <c r="DC97" s="36"/>
      <c r="DD97" s="36"/>
      <c r="DE97" s="36"/>
      <c r="DF97" s="36"/>
      <c r="DG97" s="36"/>
      <c r="DH97" s="36"/>
      <c r="DI97" s="36"/>
      <c r="DJ97" s="36"/>
      <c r="DK97" s="36"/>
      <c r="DL97" s="36"/>
      <c r="DM97" s="36"/>
      <c r="DN97" s="36"/>
      <c r="DO97" s="36"/>
      <c r="DP97" s="36"/>
      <c r="DQ97" s="36"/>
      <c r="DR97" s="36"/>
      <c r="DS97" s="36"/>
      <c r="DT97" s="36"/>
      <c r="DU97" s="36"/>
      <c r="DV97" s="36"/>
      <c r="DW97" s="36"/>
      <c r="DX97" s="36"/>
      <c r="DY97" s="36"/>
      <c r="DZ97" s="36"/>
      <c r="EA97" s="36"/>
      <c r="EB97" s="36"/>
      <c r="EC97" s="36"/>
      <c r="ED97" s="36"/>
      <c r="EE97" s="36"/>
      <c r="EF97" s="36"/>
      <c r="EG97" s="36"/>
      <c r="EH97" s="36"/>
      <c r="EI97" s="36"/>
      <c r="EJ97" s="36"/>
      <c r="EK97" s="36"/>
      <c r="EL97" s="36"/>
      <c r="EM97" s="36"/>
      <c r="EN97" s="36"/>
      <c r="EO97" s="36"/>
      <c r="EP97" s="36"/>
      <c r="EQ97" s="36"/>
      <c r="ER97" s="36"/>
      <c r="ES97" s="36"/>
      <c r="ET97" s="36"/>
      <c r="EU97" s="36"/>
      <c r="EV97" s="36"/>
      <c r="EW97" s="36"/>
      <c r="EX97" s="36"/>
      <c r="EY97" s="36"/>
      <c r="EZ97" s="36"/>
      <c r="FA97" s="36"/>
      <c r="FB97" s="36"/>
      <c r="FC97" s="36"/>
      <c r="FD97" s="36"/>
      <c r="FE97" s="36"/>
      <c r="FF97" s="36"/>
      <c r="FG97" s="36"/>
      <c r="FH97" s="36"/>
      <c r="FI97" s="36"/>
      <c r="FJ97" s="36"/>
      <c r="FK97" s="36"/>
      <c r="FL97" s="36"/>
      <c r="FM97" s="36"/>
      <c r="FN97" s="36"/>
      <c r="FO97" s="36"/>
      <c r="FP97" s="36"/>
      <c r="FQ97" s="36"/>
      <c r="FR97" s="36"/>
      <c r="FS97" s="36"/>
      <c r="FT97" s="36"/>
      <c r="FU97" s="36"/>
      <c r="FV97" s="36"/>
      <c r="FW97" s="36"/>
      <c r="FX97" s="36"/>
      <c r="FY97" s="36"/>
      <c r="FZ97" s="36"/>
      <c r="GA97" s="36"/>
      <c r="GB97" s="36"/>
      <c r="GC97" s="36"/>
      <c r="GD97" s="36"/>
      <c r="GE97" s="36"/>
      <c r="GF97" s="36"/>
      <c r="GG97" s="36"/>
      <c r="GH97" s="36"/>
      <c r="GI97" s="36"/>
      <c r="GJ97" s="36"/>
      <c r="GK97" s="36"/>
      <c r="GL97" s="36"/>
      <c r="GM97" s="36"/>
      <c r="GN97" s="36"/>
      <c r="GO97" s="36"/>
      <c r="GP97" s="36"/>
      <c r="GQ97" s="36"/>
      <c r="GR97" s="36"/>
      <c r="GS97" s="36"/>
      <c r="GT97" s="36"/>
      <c r="GU97" s="36"/>
      <c r="GV97" s="36"/>
      <c r="GW97" s="36"/>
      <c r="GX97" s="36"/>
      <c r="GY97" s="36"/>
      <c r="GZ97" s="36"/>
      <c r="HA97" s="36"/>
      <c r="HB97" s="36"/>
      <c r="HC97" s="36"/>
      <c r="HD97" s="36"/>
      <c r="HE97" s="36"/>
      <c r="HF97" s="36"/>
      <c r="HG97" s="36"/>
      <c r="HH97" s="36"/>
      <c r="HI97" s="36"/>
      <c r="HJ97" s="36"/>
      <c r="HK97" s="36"/>
      <c r="HL97" s="36"/>
      <c r="HM97" s="36"/>
      <c r="HN97" s="36"/>
      <c r="HO97" s="36"/>
      <c r="HP97" s="36"/>
      <c r="HQ97" s="36"/>
      <c r="HR97" s="36"/>
      <c r="HS97" s="36"/>
      <c r="HT97" s="36"/>
      <c r="HU97" s="36"/>
      <c r="HV97" s="36"/>
      <c r="HW97" s="36"/>
      <c r="HX97" s="36"/>
      <c r="HY97" s="36"/>
      <c r="HZ97" s="36"/>
      <c r="IA97" s="36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</row>
    <row r="98" spans="1:669" ht="12.75" customHeight="1" x14ac:dyDescent="0.25">
      <c r="A98" s="31" t="s">
        <v>14</v>
      </c>
      <c r="B98" s="10">
        <v>4</v>
      </c>
      <c r="C98" s="6"/>
      <c r="D98" s="6"/>
      <c r="E98" s="31"/>
      <c r="F98" s="31"/>
      <c r="G98" s="176">
        <f>SUM(G94:G97)</f>
        <v>128000</v>
      </c>
      <c r="H98" s="110">
        <f>SUM(H94:H97)</f>
        <v>3673.6</v>
      </c>
      <c r="I98" s="176">
        <f>SUM(I94:I97)</f>
        <v>0</v>
      </c>
      <c r="J98" s="176">
        <f>SUM(J94:J97)</f>
        <v>3891.2</v>
      </c>
      <c r="K98" s="176">
        <f>SUM(K94:K97)</f>
        <v>250</v>
      </c>
      <c r="L98" s="176">
        <f t="shared" ref="L98:M98" si="19">SUM(L94:L97)</f>
        <v>7814.8</v>
      </c>
      <c r="M98" s="110">
        <f t="shared" si="19"/>
        <v>120185.2</v>
      </c>
    </row>
    <row r="99" spans="1:669" s="37" customFormat="1" ht="18" customHeight="1" x14ac:dyDescent="0.25">
      <c r="A99" s="29"/>
      <c r="B99" s="80"/>
      <c r="C99" s="5"/>
      <c r="D99" s="5"/>
      <c r="E99" s="8"/>
      <c r="F99" s="8"/>
      <c r="G99" s="117"/>
      <c r="H99" s="116"/>
      <c r="I99" s="117"/>
      <c r="J99" s="117"/>
      <c r="K99" s="117"/>
      <c r="L99" s="117"/>
      <c r="M99" s="116"/>
      <c r="N99" s="33"/>
      <c r="O99" s="33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 s="36"/>
      <c r="IE99" s="36"/>
      <c r="IF99" s="36"/>
      <c r="IG99" s="36"/>
      <c r="IH99" s="36"/>
      <c r="II99" s="36"/>
      <c r="IJ99" s="36"/>
      <c r="IK99" s="36"/>
      <c r="IL99" s="36"/>
      <c r="IM99" s="36"/>
      <c r="IN99" s="36"/>
      <c r="IO99" s="36"/>
      <c r="IP99" s="36"/>
      <c r="IQ99" s="36"/>
      <c r="IR99" s="36"/>
      <c r="IS99" s="36"/>
      <c r="IT99" s="36"/>
      <c r="IU99" s="36"/>
      <c r="IV99" s="36"/>
      <c r="IW99" s="36"/>
      <c r="IX99" s="36"/>
      <c r="IY99" s="36"/>
      <c r="IZ99" s="36"/>
      <c r="JA99" s="36"/>
      <c r="JB99" s="36"/>
      <c r="JC99" s="36"/>
      <c r="JD99" s="36"/>
      <c r="JE99" s="36"/>
      <c r="JF99" s="36"/>
      <c r="JG99" s="36"/>
      <c r="JH99" s="36"/>
      <c r="JI99" s="36"/>
      <c r="JJ99" s="36"/>
      <c r="JK99" s="36"/>
      <c r="JL99" s="36"/>
      <c r="JM99" s="36"/>
      <c r="JN99" s="36"/>
      <c r="JO99" s="36"/>
      <c r="JP99" s="36"/>
      <c r="JQ99" s="36"/>
      <c r="JR99" s="36"/>
      <c r="JS99" s="36"/>
      <c r="JT99" s="36"/>
      <c r="JU99" s="36"/>
      <c r="JV99" s="36"/>
      <c r="JW99" s="36"/>
      <c r="JX99" s="36"/>
      <c r="JY99" s="36"/>
      <c r="JZ99" s="36"/>
      <c r="KA99" s="36"/>
      <c r="KB99" s="36"/>
      <c r="KC99" s="36"/>
      <c r="KD99" s="36"/>
      <c r="KE99" s="36"/>
      <c r="KF99" s="36"/>
      <c r="KG99" s="36"/>
      <c r="KH99" s="36"/>
      <c r="KI99" s="36"/>
      <c r="KJ99" s="36"/>
      <c r="KK99" s="36"/>
      <c r="KL99" s="36"/>
      <c r="KM99" s="36"/>
      <c r="KN99" s="36"/>
      <c r="KO99" s="36"/>
      <c r="KP99" s="36"/>
      <c r="KQ99" s="36"/>
      <c r="KR99" s="36"/>
      <c r="KS99" s="36"/>
      <c r="KT99" s="36"/>
      <c r="KU99" s="36"/>
      <c r="KV99" s="36"/>
      <c r="KW99" s="36"/>
      <c r="KX99" s="36"/>
      <c r="KY99" s="36"/>
      <c r="KZ99" s="36"/>
      <c r="LA99" s="36"/>
      <c r="LB99" s="36"/>
      <c r="LC99" s="36"/>
      <c r="LD99" s="36"/>
      <c r="LE99" s="36"/>
      <c r="LF99" s="36"/>
      <c r="LG99" s="36"/>
      <c r="LH99" s="36"/>
      <c r="LI99" s="36"/>
      <c r="LJ99" s="36"/>
      <c r="LK99" s="36"/>
      <c r="LL99" s="36"/>
      <c r="LM99" s="36"/>
      <c r="LN99" s="36"/>
      <c r="LO99" s="36"/>
      <c r="LP99" s="36"/>
      <c r="LQ99" s="36"/>
      <c r="LR99" s="36"/>
      <c r="LS99" s="36"/>
      <c r="LT99" s="36"/>
      <c r="LU99" s="36"/>
      <c r="LV99" s="36"/>
      <c r="LW99" s="36"/>
      <c r="LX99" s="36"/>
      <c r="LY99" s="36"/>
      <c r="LZ99" s="36"/>
      <c r="MA99" s="36"/>
      <c r="MB99" s="36"/>
      <c r="MC99" s="36"/>
      <c r="MD99" s="36"/>
      <c r="ME99" s="36"/>
      <c r="MF99" s="36"/>
      <c r="MG99" s="36"/>
      <c r="MH99" s="36"/>
      <c r="MI99" s="36"/>
      <c r="MJ99" s="36"/>
      <c r="MK99" s="36"/>
      <c r="ML99" s="36"/>
      <c r="MM99" s="36"/>
      <c r="MN99" s="36"/>
      <c r="MO99" s="36"/>
      <c r="MP99" s="36"/>
      <c r="MQ99" s="36"/>
      <c r="MR99" s="36"/>
      <c r="MS99" s="36"/>
      <c r="MT99" s="36"/>
      <c r="MU99" s="36"/>
      <c r="MV99" s="36"/>
      <c r="MW99" s="36"/>
      <c r="MX99" s="36"/>
      <c r="MY99" s="36"/>
      <c r="MZ99" s="36"/>
      <c r="NA99" s="36"/>
      <c r="NB99" s="36"/>
      <c r="NC99" s="36"/>
      <c r="ND99" s="36"/>
      <c r="NE99" s="36"/>
      <c r="NF99" s="36"/>
      <c r="NG99" s="36"/>
      <c r="NH99" s="36"/>
      <c r="NI99" s="36"/>
      <c r="NJ99" s="36"/>
      <c r="NK99" s="36"/>
      <c r="NL99" s="36"/>
      <c r="NM99" s="36"/>
      <c r="NN99" s="36"/>
      <c r="NO99" s="36"/>
      <c r="NP99" s="36"/>
      <c r="NQ99" s="36"/>
      <c r="NR99" s="36"/>
      <c r="NS99" s="36"/>
      <c r="NT99" s="36"/>
      <c r="NU99" s="36"/>
      <c r="NV99" s="36"/>
      <c r="NW99" s="36"/>
      <c r="NX99" s="36"/>
      <c r="NY99" s="36"/>
      <c r="NZ99" s="36"/>
      <c r="OA99" s="36"/>
      <c r="OB99" s="36"/>
      <c r="OC99" s="36"/>
      <c r="OD99" s="36"/>
      <c r="OE99" s="36"/>
      <c r="OF99" s="36"/>
      <c r="OG99" s="36"/>
      <c r="OH99" s="36"/>
      <c r="OI99" s="36"/>
      <c r="OJ99" s="36"/>
      <c r="OK99" s="36"/>
      <c r="OL99" s="36"/>
      <c r="OM99" s="36"/>
      <c r="ON99" s="36"/>
      <c r="OO99" s="36"/>
      <c r="OP99" s="36"/>
      <c r="OQ99" s="36"/>
      <c r="OR99" s="36"/>
      <c r="OS99" s="36"/>
      <c r="OT99" s="36"/>
      <c r="OU99" s="36"/>
      <c r="OV99" s="36"/>
      <c r="OW99" s="36"/>
      <c r="OX99" s="36"/>
      <c r="OY99" s="36"/>
      <c r="OZ99" s="36"/>
      <c r="PA99" s="36"/>
      <c r="PB99" s="36"/>
      <c r="PC99" s="36"/>
      <c r="PD99" s="36"/>
      <c r="PE99" s="36"/>
      <c r="PF99" s="36"/>
      <c r="PG99" s="36"/>
      <c r="PH99" s="36"/>
      <c r="PI99" s="36"/>
      <c r="PJ99" s="36"/>
      <c r="PK99" s="36"/>
      <c r="PL99" s="36"/>
      <c r="PM99" s="36"/>
      <c r="PN99" s="36"/>
      <c r="PO99" s="36"/>
      <c r="PP99" s="36"/>
      <c r="PQ99" s="36"/>
      <c r="PR99" s="36"/>
      <c r="PS99" s="36"/>
      <c r="PT99" s="36"/>
      <c r="PU99" s="36"/>
      <c r="PV99" s="36"/>
      <c r="PW99" s="36"/>
      <c r="PX99" s="36"/>
      <c r="PY99" s="36"/>
      <c r="PZ99" s="36"/>
      <c r="QA99" s="36"/>
      <c r="QB99" s="36"/>
      <c r="QC99" s="36"/>
      <c r="QD99" s="36"/>
      <c r="QE99" s="36"/>
      <c r="QF99" s="36"/>
      <c r="QG99" s="36"/>
      <c r="QH99" s="36"/>
      <c r="QI99" s="36"/>
      <c r="QJ99" s="36"/>
      <c r="QK99" s="36"/>
      <c r="QL99" s="36"/>
      <c r="QM99" s="36"/>
      <c r="QN99" s="36"/>
      <c r="QO99" s="36"/>
      <c r="QP99" s="36"/>
      <c r="QQ99" s="36"/>
      <c r="QR99" s="36"/>
      <c r="QS99" s="36"/>
      <c r="QT99" s="36"/>
      <c r="QU99" s="36"/>
      <c r="QV99" s="36"/>
      <c r="QW99" s="36"/>
      <c r="QX99" s="36"/>
      <c r="QY99" s="36"/>
      <c r="QZ99" s="36"/>
      <c r="RA99" s="36"/>
      <c r="RB99" s="36"/>
      <c r="RC99" s="36"/>
      <c r="RD99" s="36"/>
      <c r="RE99" s="36"/>
      <c r="RF99" s="36"/>
      <c r="RG99" s="36"/>
      <c r="RH99" s="36"/>
      <c r="RI99" s="36"/>
      <c r="RJ99" s="36"/>
      <c r="RK99" s="36"/>
      <c r="RL99" s="36"/>
      <c r="RM99" s="36"/>
      <c r="RN99" s="36"/>
      <c r="RO99" s="36"/>
      <c r="RP99" s="36"/>
      <c r="RQ99" s="36"/>
      <c r="RR99" s="36"/>
      <c r="RS99" s="36"/>
      <c r="RT99" s="36"/>
      <c r="RU99" s="36"/>
      <c r="RV99" s="36"/>
      <c r="RW99" s="36"/>
      <c r="RX99" s="36"/>
      <c r="RY99" s="36"/>
      <c r="RZ99" s="36"/>
      <c r="SA99" s="36"/>
      <c r="SB99" s="36"/>
      <c r="SC99" s="36"/>
      <c r="SD99" s="36"/>
      <c r="SE99" s="36"/>
      <c r="SF99" s="36"/>
      <c r="SG99" s="36"/>
      <c r="SH99" s="36"/>
      <c r="SI99" s="36"/>
      <c r="SJ99" s="36"/>
      <c r="SK99" s="36"/>
      <c r="SL99" s="36"/>
      <c r="SM99" s="36"/>
      <c r="SN99" s="36"/>
      <c r="SO99" s="36"/>
      <c r="SP99" s="36"/>
      <c r="SQ99" s="36"/>
      <c r="SR99" s="36"/>
      <c r="SS99" s="36"/>
      <c r="ST99" s="36"/>
      <c r="SU99" s="36"/>
      <c r="SV99" s="36"/>
      <c r="SW99" s="36"/>
      <c r="SX99" s="36"/>
      <c r="SY99" s="36"/>
      <c r="SZ99" s="36"/>
      <c r="TA99" s="36"/>
      <c r="TB99" s="36"/>
      <c r="TC99" s="36"/>
      <c r="TD99" s="36"/>
      <c r="TE99" s="36"/>
      <c r="TF99" s="36"/>
      <c r="TG99" s="36"/>
      <c r="TH99" s="36"/>
      <c r="TI99" s="36"/>
      <c r="TJ99" s="36"/>
      <c r="TK99" s="36"/>
      <c r="TL99" s="36"/>
      <c r="TM99" s="36"/>
      <c r="TN99" s="36"/>
      <c r="TO99" s="36"/>
      <c r="TP99" s="36"/>
      <c r="TQ99" s="36"/>
      <c r="TR99" s="36"/>
      <c r="TS99" s="36"/>
      <c r="TT99" s="36"/>
      <c r="TU99" s="36"/>
      <c r="TV99" s="36"/>
      <c r="TW99" s="36"/>
      <c r="TX99" s="36"/>
      <c r="TY99" s="36"/>
      <c r="TZ99" s="36"/>
      <c r="UA99" s="36"/>
      <c r="UB99" s="36"/>
      <c r="UC99" s="36"/>
      <c r="UD99" s="36"/>
      <c r="UE99" s="36"/>
      <c r="UF99" s="36"/>
      <c r="UG99" s="36"/>
      <c r="UH99" s="36"/>
      <c r="UI99" s="36"/>
      <c r="UJ99" s="36"/>
      <c r="UK99" s="36"/>
      <c r="UL99" s="36"/>
      <c r="UM99" s="36"/>
      <c r="UN99" s="36"/>
      <c r="UO99" s="36"/>
      <c r="UP99" s="36"/>
      <c r="UQ99" s="36"/>
      <c r="UR99" s="36"/>
      <c r="US99" s="36"/>
      <c r="UT99" s="36"/>
      <c r="UU99" s="36"/>
      <c r="UV99" s="36"/>
      <c r="UW99" s="36"/>
      <c r="UX99" s="36"/>
      <c r="UY99" s="36"/>
      <c r="UZ99" s="36"/>
      <c r="VA99" s="36"/>
      <c r="VB99" s="36"/>
      <c r="VC99" s="36"/>
      <c r="VD99" s="36"/>
      <c r="VE99" s="36"/>
      <c r="VF99" s="36"/>
      <c r="VG99" s="36"/>
      <c r="VH99" s="36"/>
      <c r="VI99" s="36"/>
      <c r="VJ99" s="36"/>
      <c r="VK99" s="36"/>
      <c r="VL99" s="36"/>
      <c r="VM99" s="36"/>
      <c r="VN99" s="36"/>
      <c r="VO99" s="36"/>
      <c r="VP99" s="36"/>
      <c r="VQ99" s="36"/>
      <c r="VR99" s="36"/>
      <c r="VS99" s="36"/>
      <c r="VT99" s="36"/>
      <c r="VU99" s="36"/>
      <c r="VV99" s="36"/>
      <c r="VW99" s="36"/>
      <c r="VX99" s="36"/>
      <c r="VY99" s="36"/>
      <c r="VZ99" s="36"/>
      <c r="WA99" s="36"/>
      <c r="WB99" s="36"/>
      <c r="WC99" s="36"/>
      <c r="WD99" s="36"/>
      <c r="WE99" s="36"/>
      <c r="WF99" s="36"/>
      <c r="WG99" s="36"/>
      <c r="WH99" s="36"/>
      <c r="WI99" s="36"/>
      <c r="WJ99" s="36"/>
      <c r="WK99" s="36"/>
      <c r="WL99" s="36"/>
      <c r="WM99" s="36"/>
      <c r="WN99" s="36"/>
      <c r="WO99" s="36"/>
      <c r="WP99" s="36"/>
      <c r="WQ99" s="36"/>
      <c r="WR99" s="36"/>
      <c r="WS99" s="36"/>
      <c r="WT99" s="36"/>
      <c r="WU99" s="36"/>
      <c r="WV99" s="36"/>
      <c r="WW99" s="36"/>
      <c r="WX99" s="36"/>
      <c r="WY99" s="36"/>
      <c r="WZ99" s="36"/>
      <c r="XA99" s="36"/>
      <c r="XB99" s="36"/>
      <c r="XC99" s="36"/>
      <c r="XD99" s="36"/>
      <c r="XE99" s="36"/>
      <c r="XF99" s="36"/>
      <c r="XG99" s="36"/>
      <c r="XH99" s="36"/>
      <c r="XI99" s="36"/>
      <c r="XJ99" s="36"/>
      <c r="XK99" s="36"/>
      <c r="XL99" s="36"/>
      <c r="XM99" s="36"/>
      <c r="XN99" s="36"/>
      <c r="XO99" s="36"/>
      <c r="XP99" s="36"/>
      <c r="XQ99" s="36"/>
      <c r="XR99" s="36"/>
      <c r="XS99" s="36"/>
      <c r="XT99" s="36"/>
      <c r="XU99" s="36"/>
      <c r="XV99" s="36"/>
      <c r="XW99" s="36"/>
      <c r="XX99" s="36"/>
      <c r="XY99" s="36"/>
      <c r="XZ99" s="36"/>
      <c r="YA99" s="36"/>
      <c r="YB99" s="36"/>
      <c r="YC99" s="36"/>
      <c r="YD99" s="36"/>
      <c r="YE99" s="36"/>
      <c r="YF99" s="36"/>
      <c r="YG99" s="36"/>
      <c r="YH99" s="36"/>
      <c r="YI99" s="36"/>
      <c r="YJ99" s="36"/>
      <c r="YK99" s="36"/>
      <c r="YL99" s="36"/>
      <c r="YM99" s="36"/>
      <c r="YN99" s="36"/>
      <c r="YO99" s="36"/>
      <c r="YP99" s="36"/>
      <c r="YQ99" s="36"/>
      <c r="YR99" s="36"/>
      <c r="YS99" s="36"/>
    </row>
    <row r="100" spans="1:669" ht="18" customHeight="1" x14ac:dyDescent="0.25">
      <c r="A100" s="30" t="s">
        <v>109</v>
      </c>
      <c r="B100" s="13"/>
      <c r="C100" s="14"/>
      <c r="D100" s="14"/>
      <c r="E100" s="30"/>
      <c r="F100" s="30"/>
      <c r="G100" s="123"/>
      <c r="H100" s="123"/>
      <c r="I100" s="173"/>
      <c r="J100" s="173"/>
      <c r="K100" s="123"/>
      <c r="L100" s="173"/>
      <c r="M100" s="123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ID100" s="36"/>
      <c r="IE100" s="36"/>
      <c r="IF100" s="36"/>
      <c r="IG100" s="36"/>
      <c r="IH100" s="36"/>
      <c r="II100" s="36"/>
      <c r="IJ100" s="36"/>
      <c r="IK100" s="36"/>
      <c r="IL100" s="36"/>
      <c r="IM100" s="36"/>
      <c r="IN100" s="36"/>
      <c r="IO100" s="36"/>
      <c r="IP100" s="36"/>
      <c r="IQ100" s="36"/>
      <c r="IR100" s="36"/>
      <c r="IS100" s="36"/>
      <c r="IT100" s="36"/>
      <c r="IU100" s="36"/>
      <c r="IV100" s="36"/>
      <c r="IW100" s="36"/>
      <c r="IX100" s="36"/>
      <c r="IY100" s="36"/>
      <c r="IZ100" s="36"/>
      <c r="JA100" s="36"/>
      <c r="JB100" s="36"/>
      <c r="JC100" s="36"/>
      <c r="JD100" s="36"/>
      <c r="JE100" s="36"/>
      <c r="JF100" s="36"/>
      <c r="JG100" s="36"/>
      <c r="JH100" s="36"/>
      <c r="JI100" s="36"/>
      <c r="JJ100" s="36"/>
      <c r="JK100" s="36"/>
      <c r="JL100" s="36"/>
      <c r="JM100" s="36"/>
      <c r="JN100" s="36"/>
      <c r="JO100" s="36"/>
      <c r="JP100" s="36"/>
      <c r="JQ100" s="36"/>
      <c r="JR100" s="36"/>
      <c r="JS100" s="36"/>
      <c r="JT100" s="36"/>
      <c r="JU100" s="36"/>
      <c r="JV100" s="36"/>
      <c r="JW100" s="36"/>
      <c r="JX100" s="36"/>
      <c r="JY100" s="36"/>
      <c r="JZ100" s="36"/>
      <c r="KA100" s="36"/>
      <c r="KB100" s="36"/>
      <c r="KC100" s="36"/>
      <c r="KD100" s="36"/>
      <c r="KE100" s="36"/>
      <c r="KF100" s="36"/>
      <c r="KG100" s="36"/>
      <c r="KH100" s="36"/>
      <c r="KI100" s="36"/>
      <c r="KJ100" s="36"/>
      <c r="KK100" s="36"/>
      <c r="KL100" s="36"/>
      <c r="KM100" s="36"/>
      <c r="KN100" s="36"/>
      <c r="KO100" s="36"/>
      <c r="KP100" s="36"/>
      <c r="KQ100" s="36"/>
      <c r="KR100" s="36"/>
      <c r="KS100" s="36"/>
      <c r="KT100" s="36"/>
      <c r="KU100" s="36"/>
      <c r="KV100" s="36"/>
      <c r="KW100" s="36"/>
      <c r="KX100" s="36"/>
      <c r="KY100" s="36"/>
      <c r="KZ100" s="36"/>
      <c r="LA100" s="36"/>
      <c r="LB100" s="36"/>
      <c r="LC100" s="36"/>
      <c r="LD100" s="36"/>
      <c r="LE100" s="36"/>
      <c r="LF100" s="36"/>
      <c r="LG100" s="36"/>
      <c r="LH100" s="36"/>
      <c r="LI100" s="36"/>
      <c r="LJ100" s="36"/>
      <c r="LK100" s="36"/>
      <c r="LL100" s="36"/>
      <c r="LM100" s="36"/>
      <c r="LN100" s="36"/>
      <c r="LO100" s="36"/>
      <c r="LP100" s="36"/>
      <c r="LQ100" s="36"/>
      <c r="LR100" s="36"/>
      <c r="LS100" s="36"/>
      <c r="LT100" s="36"/>
      <c r="LU100" s="36"/>
      <c r="LV100" s="36"/>
      <c r="LW100" s="36"/>
      <c r="LX100" s="36"/>
      <c r="LY100" s="36"/>
      <c r="LZ100" s="36"/>
      <c r="MA100" s="36"/>
      <c r="MB100" s="36"/>
      <c r="MC100" s="36"/>
      <c r="MD100" s="36"/>
      <c r="ME100" s="36"/>
      <c r="MF100" s="36"/>
      <c r="MG100" s="36"/>
      <c r="MH100" s="36"/>
      <c r="MI100" s="36"/>
      <c r="MJ100" s="36"/>
      <c r="MK100" s="36"/>
      <c r="ML100" s="36"/>
      <c r="MM100" s="36"/>
      <c r="MN100" s="36"/>
      <c r="MO100" s="36"/>
      <c r="MP100" s="36"/>
      <c r="MQ100" s="36"/>
      <c r="MR100" s="36"/>
      <c r="MS100" s="36"/>
      <c r="MT100" s="36"/>
      <c r="MU100" s="36"/>
      <c r="MV100" s="36"/>
      <c r="MW100" s="36"/>
      <c r="MX100" s="36"/>
      <c r="MY100" s="36"/>
      <c r="MZ100" s="36"/>
      <c r="NA100" s="36"/>
      <c r="NB100" s="36"/>
      <c r="NC100" s="36"/>
      <c r="ND100" s="36"/>
      <c r="NE100" s="36"/>
      <c r="NF100" s="36"/>
      <c r="NG100" s="36"/>
      <c r="NH100" s="36"/>
      <c r="NI100" s="36"/>
      <c r="NJ100" s="36"/>
      <c r="NK100" s="36"/>
      <c r="NL100" s="36"/>
      <c r="NM100" s="36"/>
      <c r="NN100" s="36"/>
      <c r="NO100" s="36"/>
      <c r="NP100" s="36"/>
      <c r="NQ100" s="36"/>
      <c r="NR100" s="36"/>
      <c r="NS100" s="36"/>
      <c r="NT100" s="36"/>
      <c r="NU100" s="36"/>
      <c r="NV100" s="36"/>
      <c r="NW100" s="36"/>
      <c r="NX100" s="36"/>
      <c r="NY100" s="36"/>
      <c r="NZ100" s="36"/>
      <c r="OA100" s="36"/>
      <c r="OB100" s="36"/>
      <c r="OC100" s="36"/>
      <c r="OD100" s="36"/>
      <c r="OE100" s="36"/>
      <c r="OF100" s="36"/>
      <c r="OG100" s="36"/>
      <c r="OH100" s="36"/>
      <c r="OI100" s="36"/>
      <c r="OJ100" s="36"/>
      <c r="OK100" s="36"/>
      <c r="OL100" s="36"/>
      <c r="OM100" s="36"/>
      <c r="ON100" s="36"/>
      <c r="OO100" s="36"/>
      <c r="OP100" s="36"/>
      <c r="OQ100" s="36"/>
      <c r="OR100" s="36"/>
      <c r="OS100" s="36"/>
      <c r="OT100" s="36"/>
      <c r="OU100" s="36"/>
      <c r="OV100" s="36"/>
      <c r="OW100" s="36"/>
      <c r="OX100" s="36"/>
      <c r="OY100" s="36"/>
      <c r="OZ100" s="36"/>
      <c r="PA100" s="36"/>
      <c r="PB100" s="36"/>
      <c r="PC100" s="36"/>
      <c r="PD100" s="36"/>
      <c r="PE100" s="36"/>
      <c r="PF100" s="36"/>
      <c r="PG100" s="36"/>
      <c r="PH100" s="36"/>
      <c r="PI100" s="36"/>
      <c r="PJ100" s="36"/>
      <c r="PK100" s="36"/>
      <c r="PL100" s="36"/>
      <c r="PM100" s="36"/>
      <c r="PN100" s="36"/>
      <c r="PO100" s="36"/>
      <c r="PP100" s="36"/>
      <c r="PQ100" s="36"/>
      <c r="PR100" s="36"/>
      <c r="PS100" s="36"/>
      <c r="PT100" s="36"/>
      <c r="PU100" s="36"/>
      <c r="PV100" s="36"/>
      <c r="PW100" s="36"/>
      <c r="PX100" s="36"/>
      <c r="PY100" s="36"/>
      <c r="PZ100" s="36"/>
      <c r="QA100" s="36"/>
      <c r="QB100" s="36"/>
      <c r="QC100" s="36"/>
      <c r="QD100" s="36"/>
      <c r="QE100" s="36"/>
      <c r="QF100" s="36"/>
      <c r="QG100" s="36"/>
      <c r="QH100" s="36"/>
      <c r="QI100" s="36"/>
      <c r="QJ100" s="36"/>
      <c r="QK100" s="36"/>
      <c r="QL100" s="36"/>
      <c r="QM100" s="36"/>
      <c r="QN100" s="36"/>
      <c r="QO100" s="36"/>
      <c r="QP100" s="36"/>
      <c r="QQ100" s="36"/>
      <c r="QR100" s="36"/>
      <c r="QS100" s="36"/>
      <c r="QT100" s="36"/>
      <c r="QU100" s="36"/>
      <c r="QV100" s="36"/>
      <c r="QW100" s="36"/>
      <c r="QX100" s="36"/>
      <c r="QY100" s="36"/>
      <c r="QZ100" s="36"/>
      <c r="RA100" s="36"/>
      <c r="RB100" s="36"/>
      <c r="RC100" s="36"/>
      <c r="RD100" s="36"/>
      <c r="RE100" s="36"/>
      <c r="RF100" s="36"/>
      <c r="RG100" s="36"/>
      <c r="RH100" s="36"/>
      <c r="RI100" s="36"/>
      <c r="RJ100" s="36"/>
      <c r="RK100" s="36"/>
      <c r="RL100" s="36"/>
      <c r="RM100" s="36"/>
      <c r="RN100" s="36"/>
      <c r="RO100" s="36"/>
      <c r="RP100" s="36"/>
      <c r="RQ100" s="36"/>
      <c r="RR100" s="36"/>
      <c r="RS100" s="36"/>
      <c r="RT100" s="36"/>
      <c r="RU100" s="36"/>
      <c r="RV100" s="36"/>
      <c r="RW100" s="36"/>
      <c r="RX100" s="36"/>
      <c r="RY100" s="36"/>
      <c r="RZ100" s="36"/>
      <c r="SA100" s="36"/>
      <c r="SB100" s="36"/>
      <c r="SC100" s="36"/>
      <c r="SD100" s="36"/>
      <c r="SE100" s="36"/>
      <c r="SF100" s="36"/>
      <c r="SG100" s="36"/>
      <c r="SH100" s="36"/>
      <c r="SI100" s="36"/>
      <c r="SJ100" s="36"/>
      <c r="SK100" s="36"/>
      <c r="SL100" s="36"/>
      <c r="SM100" s="36"/>
      <c r="SN100" s="36"/>
      <c r="SO100" s="36"/>
      <c r="SP100" s="36"/>
      <c r="SQ100" s="36"/>
      <c r="SR100" s="36"/>
      <c r="SS100" s="36"/>
      <c r="ST100" s="36"/>
      <c r="SU100" s="36"/>
      <c r="SV100" s="36"/>
      <c r="SW100" s="36"/>
      <c r="SX100" s="36"/>
      <c r="SY100" s="36"/>
      <c r="SZ100" s="36"/>
      <c r="TA100" s="36"/>
      <c r="TB100" s="36"/>
      <c r="TC100" s="36"/>
      <c r="TD100" s="36"/>
      <c r="TE100" s="36"/>
      <c r="TF100" s="36"/>
      <c r="TG100" s="36"/>
      <c r="TH100" s="36"/>
      <c r="TI100" s="36"/>
      <c r="TJ100" s="36"/>
      <c r="TK100" s="36"/>
      <c r="TL100" s="36"/>
      <c r="TM100" s="36"/>
      <c r="TN100" s="36"/>
      <c r="TO100" s="36"/>
      <c r="TP100" s="36"/>
      <c r="TQ100" s="36"/>
      <c r="TR100" s="36"/>
      <c r="TS100" s="36"/>
      <c r="TT100" s="36"/>
      <c r="TU100" s="36"/>
      <c r="TV100" s="36"/>
      <c r="TW100" s="36"/>
      <c r="TX100" s="36"/>
      <c r="TY100" s="36"/>
      <c r="TZ100" s="36"/>
      <c r="UA100" s="36"/>
      <c r="UB100" s="36"/>
      <c r="UC100" s="36"/>
      <c r="UD100" s="36"/>
      <c r="UE100" s="36"/>
      <c r="UF100" s="36"/>
      <c r="UG100" s="36"/>
      <c r="UH100" s="36"/>
      <c r="UI100" s="36"/>
      <c r="UJ100" s="36"/>
      <c r="UK100" s="36"/>
      <c r="UL100" s="36"/>
      <c r="UM100" s="36"/>
      <c r="UN100" s="36"/>
      <c r="UO100" s="36"/>
      <c r="UP100" s="36"/>
      <c r="UQ100" s="36"/>
      <c r="UR100" s="36"/>
      <c r="US100" s="36"/>
      <c r="UT100" s="36"/>
      <c r="UU100" s="36"/>
      <c r="UV100" s="36"/>
      <c r="UW100" s="36"/>
      <c r="UX100" s="36"/>
      <c r="UY100" s="36"/>
      <c r="UZ100" s="36"/>
      <c r="VA100" s="36"/>
      <c r="VB100" s="36"/>
      <c r="VC100" s="36"/>
      <c r="VD100" s="36"/>
      <c r="VE100" s="36"/>
      <c r="VF100" s="36"/>
      <c r="VG100" s="36"/>
      <c r="VH100" s="36"/>
      <c r="VI100" s="36"/>
      <c r="VJ100" s="36"/>
      <c r="VK100" s="36"/>
      <c r="VL100" s="36"/>
      <c r="VM100" s="36"/>
      <c r="VN100" s="36"/>
      <c r="VO100" s="36"/>
      <c r="VP100" s="36"/>
      <c r="VQ100" s="36"/>
      <c r="VR100" s="36"/>
      <c r="VS100" s="36"/>
      <c r="VT100" s="36"/>
      <c r="VU100" s="36"/>
      <c r="VV100" s="36"/>
      <c r="VW100" s="36"/>
      <c r="VX100" s="36"/>
      <c r="VY100" s="36"/>
      <c r="VZ100" s="36"/>
      <c r="WA100" s="36"/>
      <c r="WB100" s="36"/>
      <c r="WC100" s="36"/>
      <c r="WD100" s="36"/>
      <c r="WE100" s="36"/>
      <c r="WF100" s="36"/>
      <c r="WG100" s="36"/>
      <c r="WH100" s="36"/>
      <c r="WI100" s="36"/>
      <c r="WJ100" s="36"/>
      <c r="WK100" s="36"/>
      <c r="WL100" s="36"/>
      <c r="WM100" s="36"/>
      <c r="WN100" s="36"/>
      <c r="WO100" s="36"/>
      <c r="WP100" s="36"/>
      <c r="WQ100" s="36"/>
      <c r="WR100" s="36"/>
      <c r="WS100" s="36"/>
      <c r="WT100" s="36"/>
      <c r="WU100" s="36"/>
      <c r="WV100" s="36"/>
      <c r="WW100" s="36"/>
      <c r="WX100" s="36"/>
      <c r="WY100" s="36"/>
      <c r="WZ100" s="36"/>
      <c r="XA100" s="36"/>
      <c r="XB100" s="36"/>
      <c r="XC100" s="36"/>
      <c r="XD100" s="36"/>
      <c r="XE100" s="36"/>
      <c r="XF100" s="36"/>
      <c r="XG100" s="36"/>
      <c r="XH100" s="36"/>
      <c r="XI100" s="36"/>
      <c r="XJ100" s="36"/>
      <c r="XK100" s="36"/>
      <c r="XL100" s="36"/>
      <c r="XM100" s="36"/>
      <c r="XN100" s="36"/>
      <c r="XO100" s="36"/>
      <c r="XP100" s="36"/>
      <c r="XQ100" s="36"/>
      <c r="XR100" s="36"/>
      <c r="XS100" s="36"/>
      <c r="XT100" s="36"/>
      <c r="XU100" s="36"/>
      <c r="XV100" s="36"/>
      <c r="XW100" s="36"/>
      <c r="XX100" s="36"/>
      <c r="XY100" s="36"/>
      <c r="XZ100" s="36"/>
      <c r="YA100" s="36"/>
      <c r="YB100" s="36"/>
      <c r="YC100" s="36"/>
      <c r="YD100" s="36"/>
      <c r="YE100" s="36"/>
      <c r="YF100" s="36"/>
      <c r="YG100" s="36"/>
      <c r="YH100" s="36"/>
      <c r="YI100" s="36"/>
      <c r="YJ100" s="36"/>
      <c r="YK100" s="36"/>
      <c r="YL100" s="36"/>
      <c r="YM100" s="36"/>
      <c r="YN100" s="36"/>
      <c r="YO100" s="36"/>
      <c r="YP100" s="36"/>
      <c r="YQ100" s="36"/>
      <c r="YR100" s="36"/>
      <c r="YS100" s="36"/>
    </row>
    <row r="101" spans="1:669" ht="15.75" x14ac:dyDescent="0.25">
      <c r="A101" s="33" t="s">
        <v>110</v>
      </c>
      <c r="B101" s="12" t="s">
        <v>192</v>
      </c>
      <c r="C101" s="15" t="s">
        <v>69</v>
      </c>
      <c r="D101" s="15" t="s">
        <v>207</v>
      </c>
      <c r="E101" s="16">
        <v>44487</v>
      </c>
      <c r="F101" s="12" t="s">
        <v>106</v>
      </c>
      <c r="G101" s="142">
        <v>90000</v>
      </c>
      <c r="H101" s="142">
        <v>2583</v>
      </c>
      <c r="I101" s="142">
        <v>9753.1200000000008</v>
      </c>
      <c r="J101" s="142">
        <v>2736</v>
      </c>
      <c r="K101" s="142">
        <v>25</v>
      </c>
      <c r="L101" s="142">
        <v>15097.12</v>
      </c>
      <c r="M101" s="142">
        <v>74902.880000000005</v>
      </c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ID101" s="36"/>
      <c r="IE101" s="36"/>
      <c r="IF101" s="36"/>
      <c r="IG101" s="36"/>
      <c r="IH101" s="36"/>
      <c r="II101" s="36"/>
      <c r="IJ101" s="36"/>
      <c r="IK101" s="36"/>
      <c r="IL101" s="36"/>
      <c r="IM101" s="36"/>
      <c r="IN101" s="36"/>
      <c r="IO101" s="36"/>
      <c r="IP101" s="36"/>
      <c r="IQ101" s="36"/>
      <c r="IR101" s="36"/>
      <c r="IS101" s="36"/>
      <c r="IT101" s="36"/>
      <c r="IU101" s="36"/>
      <c r="IV101" s="36"/>
      <c r="IW101" s="36"/>
      <c r="IX101" s="36"/>
      <c r="IY101" s="36"/>
      <c r="IZ101" s="36"/>
      <c r="JA101" s="36"/>
      <c r="JB101" s="36"/>
      <c r="JC101" s="36"/>
      <c r="JD101" s="36"/>
      <c r="JE101" s="36"/>
      <c r="JF101" s="36"/>
      <c r="JG101" s="36"/>
      <c r="JH101" s="36"/>
      <c r="JI101" s="36"/>
      <c r="JJ101" s="36"/>
      <c r="JK101" s="36"/>
      <c r="JL101" s="36"/>
      <c r="JM101" s="36"/>
      <c r="JN101" s="36"/>
      <c r="JO101" s="36"/>
      <c r="JP101" s="36"/>
      <c r="JQ101" s="36"/>
      <c r="JR101" s="36"/>
      <c r="JS101" s="36"/>
      <c r="JT101" s="36"/>
      <c r="JU101" s="36"/>
      <c r="JV101" s="36"/>
      <c r="JW101" s="36"/>
      <c r="JX101" s="36"/>
      <c r="JY101" s="36"/>
      <c r="JZ101" s="36"/>
      <c r="KA101" s="36"/>
      <c r="KB101" s="36"/>
      <c r="KC101" s="36"/>
      <c r="KD101" s="36"/>
      <c r="KE101" s="36"/>
      <c r="KF101" s="36"/>
      <c r="KG101" s="36"/>
      <c r="KH101" s="36"/>
      <c r="KI101" s="36"/>
      <c r="KJ101" s="36"/>
      <c r="KK101" s="36"/>
      <c r="KL101" s="36"/>
      <c r="KM101" s="36"/>
      <c r="KN101" s="36"/>
      <c r="KO101" s="36"/>
      <c r="KP101" s="36"/>
      <c r="KQ101" s="36"/>
      <c r="KR101" s="36"/>
      <c r="KS101" s="36"/>
      <c r="KT101" s="36"/>
      <c r="KU101" s="36"/>
      <c r="KV101" s="36"/>
      <c r="KW101" s="36"/>
      <c r="KX101" s="36"/>
      <c r="KY101" s="36"/>
      <c r="KZ101" s="36"/>
      <c r="LA101" s="36"/>
      <c r="LB101" s="36"/>
      <c r="LC101" s="36"/>
      <c r="LD101" s="36"/>
      <c r="LE101" s="36"/>
      <c r="LF101" s="36"/>
      <c r="LG101" s="36"/>
      <c r="LH101" s="36"/>
      <c r="LI101" s="36"/>
      <c r="LJ101" s="36"/>
      <c r="LK101" s="36"/>
      <c r="LL101" s="36"/>
      <c r="LM101" s="36"/>
      <c r="LN101" s="36"/>
      <c r="LO101" s="36"/>
      <c r="LP101" s="36"/>
      <c r="LQ101" s="36"/>
      <c r="LR101" s="36"/>
      <c r="LS101" s="36"/>
      <c r="LT101" s="36"/>
      <c r="LU101" s="36"/>
      <c r="LV101" s="36"/>
      <c r="LW101" s="36"/>
      <c r="LX101" s="36"/>
      <c r="LY101" s="36"/>
      <c r="LZ101" s="36"/>
      <c r="MA101" s="36"/>
      <c r="MB101" s="36"/>
      <c r="MC101" s="36"/>
      <c r="MD101" s="36"/>
      <c r="ME101" s="36"/>
      <c r="MF101" s="36"/>
      <c r="MG101" s="36"/>
      <c r="MH101" s="36"/>
      <c r="MI101" s="36"/>
      <c r="MJ101" s="36"/>
      <c r="MK101" s="36"/>
      <c r="ML101" s="36"/>
      <c r="MM101" s="36"/>
      <c r="MN101" s="36"/>
      <c r="MO101" s="36"/>
      <c r="MP101" s="36"/>
      <c r="MQ101" s="36"/>
      <c r="MR101" s="36"/>
      <c r="MS101" s="36"/>
      <c r="MT101" s="36"/>
      <c r="MU101" s="36"/>
      <c r="MV101" s="36"/>
      <c r="MW101" s="36"/>
      <c r="MX101" s="36"/>
      <c r="MY101" s="36"/>
      <c r="MZ101" s="36"/>
      <c r="NA101" s="36"/>
      <c r="NB101" s="36"/>
      <c r="NC101" s="36"/>
      <c r="ND101" s="36"/>
      <c r="NE101" s="36"/>
      <c r="NF101" s="36"/>
      <c r="NG101" s="36"/>
      <c r="NH101" s="36"/>
      <c r="NI101" s="36"/>
      <c r="NJ101" s="36"/>
      <c r="NK101" s="36"/>
      <c r="NL101" s="36"/>
      <c r="NM101" s="36"/>
      <c r="NN101" s="36"/>
      <c r="NO101" s="36"/>
      <c r="NP101" s="36"/>
      <c r="NQ101" s="36"/>
      <c r="NR101" s="36"/>
      <c r="NS101" s="36"/>
      <c r="NT101" s="36"/>
      <c r="NU101" s="36"/>
      <c r="NV101" s="36"/>
      <c r="NW101" s="36"/>
      <c r="NX101" s="36"/>
      <c r="NY101" s="36"/>
      <c r="NZ101" s="36"/>
      <c r="OA101" s="36"/>
      <c r="OB101" s="36"/>
      <c r="OC101" s="36"/>
      <c r="OD101" s="36"/>
      <c r="OE101" s="36"/>
      <c r="OF101" s="36"/>
      <c r="OG101" s="36"/>
      <c r="OH101" s="36"/>
      <c r="OI101" s="36"/>
      <c r="OJ101" s="36"/>
      <c r="OK101" s="36"/>
      <c r="OL101" s="36"/>
      <c r="OM101" s="36"/>
      <c r="ON101" s="36"/>
      <c r="OO101" s="36"/>
      <c r="OP101" s="36"/>
      <c r="OQ101" s="36"/>
      <c r="OR101" s="36"/>
      <c r="OS101" s="36"/>
      <c r="OT101" s="36"/>
      <c r="OU101" s="36"/>
      <c r="OV101" s="36"/>
      <c r="OW101" s="36"/>
      <c r="OX101" s="36"/>
      <c r="OY101" s="36"/>
      <c r="OZ101" s="36"/>
      <c r="PA101" s="36"/>
      <c r="PB101" s="36"/>
      <c r="PC101" s="36"/>
      <c r="PD101" s="36"/>
      <c r="PE101" s="36"/>
      <c r="PF101" s="36"/>
      <c r="PG101" s="36"/>
      <c r="PH101" s="36"/>
      <c r="PI101" s="36"/>
      <c r="PJ101" s="36"/>
      <c r="PK101" s="36"/>
      <c r="PL101" s="36"/>
      <c r="PM101" s="36"/>
      <c r="PN101" s="36"/>
      <c r="PO101" s="36"/>
      <c r="PP101" s="36"/>
      <c r="PQ101" s="36"/>
      <c r="PR101" s="36"/>
      <c r="PS101" s="36"/>
      <c r="PT101" s="36"/>
      <c r="PU101" s="36"/>
      <c r="PV101" s="36"/>
      <c r="PW101" s="36"/>
      <c r="PX101" s="36"/>
      <c r="PY101" s="36"/>
      <c r="PZ101" s="36"/>
      <c r="QA101" s="36"/>
      <c r="QB101" s="36"/>
      <c r="QC101" s="36"/>
      <c r="QD101" s="36"/>
      <c r="QE101" s="36"/>
      <c r="QF101" s="36"/>
      <c r="QG101" s="36"/>
      <c r="QH101" s="36"/>
      <c r="QI101" s="36"/>
      <c r="QJ101" s="36"/>
      <c r="QK101" s="36"/>
      <c r="QL101" s="36"/>
      <c r="QM101" s="36"/>
      <c r="QN101" s="36"/>
      <c r="QO101" s="36"/>
      <c r="QP101" s="36"/>
      <c r="QQ101" s="36"/>
      <c r="QR101" s="36"/>
      <c r="QS101" s="36"/>
      <c r="QT101" s="36"/>
      <c r="QU101" s="36"/>
      <c r="QV101" s="36"/>
      <c r="QW101" s="36"/>
      <c r="QX101" s="36"/>
      <c r="QY101" s="36"/>
      <c r="QZ101" s="36"/>
      <c r="RA101" s="36"/>
      <c r="RB101" s="36"/>
      <c r="RC101" s="36"/>
      <c r="RD101" s="36"/>
      <c r="RE101" s="36"/>
      <c r="RF101" s="36"/>
      <c r="RG101" s="36"/>
      <c r="RH101" s="36"/>
      <c r="RI101" s="36"/>
      <c r="RJ101" s="36"/>
      <c r="RK101" s="36"/>
      <c r="RL101" s="36"/>
      <c r="RM101" s="36"/>
      <c r="RN101" s="36"/>
      <c r="RO101" s="36"/>
      <c r="RP101" s="36"/>
      <c r="RQ101" s="36"/>
      <c r="RR101" s="36"/>
      <c r="RS101" s="36"/>
      <c r="RT101" s="36"/>
      <c r="RU101" s="36"/>
      <c r="RV101" s="36"/>
      <c r="RW101" s="36"/>
      <c r="RX101" s="36"/>
      <c r="RY101" s="36"/>
      <c r="RZ101" s="36"/>
      <c r="SA101" s="36"/>
      <c r="SB101" s="36"/>
      <c r="SC101" s="36"/>
      <c r="SD101" s="36"/>
      <c r="SE101" s="36"/>
      <c r="SF101" s="36"/>
      <c r="SG101" s="36"/>
      <c r="SH101" s="36"/>
      <c r="SI101" s="36"/>
      <c r="SJ101" s="36"/>
      <c r="SK101" s="36"/>
      <c r="SL101" s="36"/>
      <c r="SM101" s="36"/>
      <c r="SN101" s="36"/>
      <c r="SO101" s="36"/>
      <c r="SP101" s="36"/>
      <c r="SQ101" s="36"/>
      <c r="SR101" s="36"/>
      <c r="SS101" s="36"/>
      <c r="ST101" s="36"/>
      <c r="SU101" s="36"/>
      <c r="SV101" s="36"/>
      <c r="SW101" s="36"/>
      <c r="SX101" s="36"/>
      <c r="SY101" s="36"/>
      <c r="SZ101" s="36"/>
      <c r="TA101" s="36"/>
      <c r="TB101" s="36"/>
      <c r="TC101" s="36"/>
      <c r="TD101" s="36"/>
      <c r="TE101" s="36"/>
      <c r="TF101" s="36"/>
      <c r="TG101" s="36"/>
      <c r="TH101" s="36"/>
      <c r="TI101" s="36"/>
      <c r="TJ101" s="36"/>
      <c r="TK101" s="36"/>
      <c r="TL101" s="36"/>
      <c r="TM101" s="36"/>
      <c r="TN101" s="36"/>
      <c r="TO101" s="36"/>
      <c r="TP101" s="36"/>
      <c r="TQ101" s="36"/>
      <c r="TR101" s="36"/>
      <c r="TS101" s="36"/>
      <c r="TT101" s="36"/>
      <c r="TU101" s="36"/>
      <c r="TV101" s="36"/>
      <c r="TW101" s="36"/>
      <c r="TX101" s="36"/>
      <c r="TY101" s="36"/>
      <c r="TZ101" s="36"/>
      <c r="UA101" s="36"/>
      <c r="UB101" s="36"/>
      <c r="UC101" s="36"/>
      <c r="UD101" s="36"/>
      <c r="UE101" s="36"/>
      <c r="UF101" s="36"/>
      <c r="UG101" s="36"/>
      <c r="UH101" s="36"/>
      <c r="UI101" s="36"/>
      <c r="UJ101" s="36"/>
      <c r="UK101" s="36"/>
      <c r="UL101" s="36"/>
      <c r="UM101" s="36"/>
      <c r="UN101" s="36"/>
      <c r="UO101" s="36"/>
      <c r="UP101" s="36"/>
      <c r="UQ101" s="36"/>
      <c r="UR101" s="36"/>
      <c r="US101" s="36"/>
      <c r="UT101" s="36"/>
      <c r="UU101" s="36"/>
      <c r="UV101" s="36"/>
      <c r="UW101" s="36"/>
      <c r="UX101" s="36"/>
      <c r="UY101" s="36"/>
      <c r="UZ101" s="36"/>
      <c r="VA101" s="36"/>
      <c r="VB101" s="36"/>
      <c r="VC101" s="36"/>
      <c r="VD101" s="36"/>
      <c r="VE101" s="36"/>
      <c r="VF101" s="36"/>
      <c r="VG101" s="36"/>
      <c r="VH101" s="36"/>
      <c r="VI101" s="36"/>
      <c r="VJ101" s="36"/>
      <c r="VK101" s="36"/>
      <c r="VL101" s="36"/>
      <c r="VM101" s="36"/>
      <c r="VN101" s="36"/>
      <c r="VO101" s="36"/>
      <c r="VP101" s="36"/>
      <c r="VQ101" s="36"/>
      <c r="VR101" s="36"/>
      <c r="VS101" s="36"/>
      <c r="VT101" s="36"/>
      <c r="VU101" s="36"/>
      <c r="VV101" s="36"/>
      <c r="VW101" s="36"/>
      <c r="VX101" s="36"/>
      <c r="VY101" s="36"/>
      <c r="VZ101" s="36"/>
      <c r="WA101" s="36"/>
      <c r="WB101" s="36"/>
      <c r="WC101" s="36"/>
      <c r="WD101" s="36"/>
      <c r="WE101" s="36"/>
      <c r="WF101" s="36"/>
      <c r="WG101" s="36"/>
      <c r="WH101" s="36"/>
      <c r="WI101" s="36"/>
      <c r="WJ101" s="36"/>
      <c r="WK101" s="36"/>
      <c r="WL101" s="36"/>
      <c r="WM101" s="36"/>
      <c r="WN101" s="36"/>
      <c r="WO101" s="36"/>
      <c r="WP101" s="36"/>
      <c r="WQ101" s="36"/>
      <c r="WR101" s="36"/>
      <c r="WS101" s="36"/>
      <c r="WT101" s="36"/>
      <c r="WU101" s="36"/>
      <c r="WV101" s="36"/>
      <c r="WW101" s="36"/>
      <c r="WX101" s="36"/>
      <c r="WY101" s="36"/>
      <c r="WZ101" s="36"/>
      <c r="XA101" s="36"/>
      <c r="XB101" s="36"/>
      <c r="XC101" s="36"/>
      <c r="XD101" s="36"/>
      <c r="XE101" s="36"/>
      <c r="XF101" s="36"/>
      <c r="XG101" s="36"/>
      <c r="XH101" s="36"/>
      <c r="XI101" s="36"/>
      <c r="XJ101" s="36"/>
      <c r="XK101" s="36"/>
      <c r="XL101" s="36"/>
      <c r="XM101" s="36"/>
      <c r="XN101" s="36"/>
      <c r="XO101" s="36"/>
      <c r="XP101" s="36"/>
      <c r="XQ101" s="36"/>
      <c r="XR101" s="36"/>
      <c r="XS101" s="36"/>
      <c r="XT101" s="36"/>
      <c r="XU101" s="36"/>
      <c r="XV101" s="36"/>
      <c r="XW101" s="36"/>
      <c r="XX101" s="36"/>
      <c r="XY101" s="36"/>
      <c r="XZ101" s="36"/>
      <c r="YA101" s="36"/>
      <c r="YB101" s="36"/>
      <c r="YC101" s="36"/>
      <c r="YD101" s="36"/>
      <c r="YE101" s="36"/>
      <c r="YF101" s="36"/>
      <c r="YG101" s="36"/>
      <c r="YH101" s="36"/>
      <c r="YI101" s="36"/>
      <c r="YJ101" s="36"/>
      <c r="YK101" s="36"/>
      <c r="YL101" s="36"/>
      <c r="YM101" s="36"/>
      <c r="YN101" s="36"/>
      <c r="YO101" s="36"/>
      <c r="YP101" s="36"/>
      <c r="YQ101" s="36"/>
      <c r="YR101" s="36"/>
      <c r="YS101" s="36"/>
    </row>
    <row r="102" spans="1:669" ht="15.75" x14ac:dyDescent="0.25">
      <c r="A102" s="48" t="s">
        <v>14</v>
      </c>
      <c r="B102" s="68">
        <v>1</v>
      </c>
      <c r="C102" s="49"/>
      <c r="D102" s="49"/>
      <c r="E102" s="67"/>
      <c r="F102" s="66"/>
      <c r="G102" s="107">
        <f>G101</f>
        <v>90000</v>
      </c>
      <c r="H102" s="107">
        <f t="shared" ref="H102:L102" si="20">H101</f>
        <v>2583</v>
      </c>
      <c r="I102" s="175">
        <f>I101</f>
        <v>9753.1200000000008</v>
      </c>
      <c r="J102" s="172">
        <f t="shared" si="20"/>
        <v>2736</v>
      </c>
      <c r="K102" s="107">
        <f>K101</f>
        <v>25</v>
      </c>
      <c r="L102" s="172">
        <f t="shared" si="20"/>
        <v>15097.12</v>
      </c>
      <c r="M102" s="107">
        <f>M101</f>
        <v>74902.880000000005</v>
      </c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ID102" s="36"/>
      <c r="IE102" s="36"/>
      <c r="IF102" s="36"/>
      <c r="IG102" s="36"/>
      <c r="IH102" s="36"/>
      <c r="II102" s="36"/>
      <c r="IJ102" s="36"/>
      <c r="IK102" s="36"/>
      <c r="IL102" s="36"/>
      <c r="IM102" s="36"/>
      <c r="IN102" s="36"/>
      <c r="IO102" s="36"/>
      <c r="IP102" s="36"/>
      <c r="IQ102" s="36"/>
      <c r="IR102" s="36"/>
      <c r="IS102" s="36"/>
      <c r="IT102" s="36"/>
      <c r="IU102" s="36"/>
      <c r="IV102" s="36"/>
      <c r="IW102" s="36"/>
      <c r="IX102" s="36"/>
      <c r="IY102" s="36"/>
      <c r="IZ102" s="36"/>
      <c r="JA102" s="36"/>
      <c r="JB102" s="36"/>
      <c r="JC102" s="36"/>
      <c r="JD102" s="36"/>
      <c r="JE102" s="36"/>
      <c r="JF102" s="36"/>
      <c r="JG102" s="36"/>
      <c r="JH102" s="36"/>
      <c r="JI102" s="36"/>
      <c r="JJ102" s="36"/>
      <c r="JK102" s="36"/>
      <c r="JL102" s="36"/>
      <c r="JM102" s="36"/>
      <c r="JN102" s="36"/>
      <c r="JO102" s="36"/>
      <c r="JP102" s="36"/>
      <c r="JQ102" s="36"/>
      <c r="JR102" s="36"/>
      <c r="JS102" s="36"/>
      <c r="JT102" s="36"/>
      <c r="JU102" s="36"/>
      <c r="JV102" s="36"/>
      <c r="JW102" s="36"/>
      <c r="JX102" s="36"/>
      <c r="JY102" s="36"/>
      <c r="JZ102" s="36"/>
      <c r="KA102" s="36"/>
      <c r="KB102" s="36"/>
      <c r="KC102" s="36"/>
      <c r="KD102" s="36"/>
      <c r="KE102" s="36"/>
      <c r="KF102" s="36"/>
      <c r="KG102" s="36"/>
      <c r="KH102" s="36"/>
      <c r="KI102" s="36"/>
      <c r="KJ102" s="36"/>
      <c r="KK102" s="36"/>
      <c r="KL102" s="36"/>
      <c r="KM102" s="36"/>
      <c r="KN102" s="36"/>
      <c r="KO102" s="36"/>
      <c r="KP102" s="36"/>
      <c r="KQ102" s="36"/>
      <c r="KR102" s="36"/>
      <c r="KS102" s="36"/>
      <c r="KT102" s="36"/>
      <c r="KU102" s="36"/>
      <c r="KV102" s="36"/>
      <c r="KW102" s="36"/>
      <c r="KX102" s="36"/>
      <c r="KY102" s="36"/>
      <c r="KZ102" s="36"/>
      <c r="LA102" s="36"/>
      <c r="LB102" s="36"/>
      <c r="LC102" s="36"/>
      <c r="LD102" s="36"/>
      <c r="LE102" s="36"/>
      <c r="LF102" s="36"/>
      <c r="LG102" s="36"/>
      <c r="LH102" s="36"/>
      <c r="LI102" s="36"/>
      <c r="LJ102" s="36"/>
      <c r="LK102" s="36"/>
      <c r="LL102" s="36"/>
      <c r="LM102" s="36"/>
      <c r="LN102" s="36"/>
      <c r="LO102" s="36"/>
      <c r="LP102" s="36"/>
      <c r="LQ102" s="36"/>
      <c r="LR102" s="36"/>
      <c r="LS102" s="36"/>
      <c r="LT102" s="36"/>
      <c r="LU102" s="36"/>
      <c r="LV102" s="36"/>
      <c r="LW102" s="36"/>
      <c r="LX102" s="36"/>
      <c r="LY102" s="36"/>
      <c r="LZ102" s="36"/>
      <c r="MA102" s="36"/>
      <c r="MB102" s="36"/>
      <c r="MC102" s="36"/>
      <c r="MD102" s="36"/>
      <c r="ME102" s="36"/>
      <c r="MF102" s="36"/>
      <c r="MG102" s="36"/>
      <c r="MH102" s="36"/>
      <c r="MI102" s="36"/>
      <c r="MJ102" s="36"/>
      <c r="MK102" s="36"/>
      <c r="ML102" s="36"/>
      <c r="MM102" s="36"/>
      <c r="MN102" s="36"/>
      <c r="MO102" s="36"/>
      <c r="MP102" s="36"/>
      <c r="MQ102" s="36"/>
      <c r="MR102" s="36"/>
      <c r="MS102" s="36"/>
      <c r="MT102" s="36"/>
      <c r="MU102" s="36"/>
      <c r="MV102" s="36"/>
      <c r="MW102" s="36"/>
      <c r="MX102" s="36"/>
      <c r="MY102" s="36"/>
      <c r="MZ102" s="36"/>
      <c r="NA102" s="36"/>
      <c r="NB102" s="36"/>
      <c r="NC102" s="36"/>
      <c r="ND102" s="36"/>
      <c r="NE102" s="36"/>
      <c r="NF102" s="36"/>
      <c r="NG102" s="36"/>
      <c r="NH102" s="36"/>
      <c r="NI102" s="36"/>
      <c r="NJ102" s="36"/>
      <c r="NK102" s="36"/>
      <c r="NL102" s="36"/>
      <c r="NM102" s="36"/>
      <c r="NN102" s="36"/>
      <c r="NO102" s="36"/>
      <c r="NP102" s="36"/>
      <c r="NQ102" s="36"/>
      <c r="NR102" s="36"/>
      <c r="NS102" s="36"/>
      <c r="NT102" s="36"/>
      <c r="NU102" s="36"/>
      <c r="NV102" s="36"/>
      <c r="NW102" s="36"/>
      <c r="NX102" s="36"/>
      <c r="NY102" s="36"/>
      <c r="NZ102" s="36"/>
      <c r="OA102" s="36"/>
      <c r="OB102" s="36"/>
      <c r="OC102" s="36"/>
      <c r="OD102" s="36"/>
      <c r="OE102" s="36"/>
      <c r="OF102" s="36"/>
      <c r="OG102" s="36"/>
      <c r="OH102" s="36"/>
      <c r="OI102" s="36"/>
      <c r="OJ102" s="36"/>
      <c r="OK102" s="36"/>
      <c r="OL102" s="36"/>
      <c r="OM102" s="36"/>
      <c r="ON102" s="36"/>
      <c r="OO102" s="36"/>
      <c r="OP102" s="36"/>
      <c r="OQ102" s="36"/>
      <c r="OR102" s="36"/>
      <c r="OS102" s="36"/>
      <c r="OT102" s="36"/>
      <c r="OU102" s="36"/>
      <c r="OV102" s="36"/>
      <c r="OW102" s="36"/>
      <c r="OX102" s="36"/>
      <c r="OY102" s="36"/>
      <c r="OZ102" s="36"/>
      <c r="PA102" s="36"/>
      <c r="PB102" s="36"/>
      <c r="PC102" s="36"/>
      <c r="PD102" s="36"/>
      <c r="PE102" s="36"/>
      <c r="PF102" s="36"/>
      <c r="PG102" s="36"/>
      <c r="PH102" s="36"/>
      <c r="PI102" s="36"/>
      <c r="PJ102" s="36"/>
      <c r="PK102" s="36"/>
      <c r="PL102" s="36"/>
      <c r="PM102" s="36"/>
      <c r="PN102" s="36"/>
      <c r="PO102" s="36"/>
      <c r="PP102" s="36"/>
      <c r="PQ102" s="36"/>
      <c r="PR102" s="36"/>
      <c r="PS102" s="36"/>
      <c r="PT102" s="36"/>
      <c r="PU102" s="36"/>
      <c r="PV102" s="36"/>
      <c r="PW102" s="36"/>
      <c r="PX102" s="36"/>
      <c r="PY102" s="36"/>
      <c r="PZ102" s="36"/>
      <c r="QA102" s="36"/>
      <c r="QB102" s="36"/>
      <c r="QC102" s="36"/>
      <c r="QD102" s="36"/>
      <c r="QE102" s="36"/>
      <c r="QF102" s="36"/>
      <c r="QG102" s="36"/>
      <c r="QH102" s="36"/>
      <c r="QI102" s="36"/>
      <c r="QJ102" s="36"/>
      <c r="QK102" s="36"/>
      <c r="QL102" s="36"/>
      <c r="QM102" s="36"/>
      <c r="QN102" s="36"/>
      <c r="QO102" s="36"/>
      <c r="QP102" s="36"/>
      <c r="QQ102" s="36"/>
      <c r="QR102" s="36"/>
      <c r="QS102" s="36"/>
      <c r="QT102" s="36"/>
      <c r="QU102" s="36"/>
      <c r="QV102" s="36"/>
      <c r="QW102" s="36"/>
      <c r="QX102" s="36"/>
      <c r="QY102" s="36"/>
      <c r="QZ102" s="36"/>
      <c r="RA102" s="36"/>
      <c r="RB102" s="36"/>
      <c r="RC102" s="36"/>
      <c r="RD102" s="36"/>
      <c r="RE102" s="36"/>
      <c r="RF102" s="36"/>
      <c r="RG102" s="36"/>
      <c r="RH102" s="36"/>
      <c r="RI102" s="36"/>
      <c r="RJ102" s="36"/>
      <c r="RK102" s="36"/>
      <c r="RL102" s="36"/>
      <c r="RM102" s="36"/>
      <c r="RN102" s="36"/>
      <c r="RO102" s="36"/>
      <c r="RP102" s="36"/>
      <c r="RQ102" s="36"/>
      <c r="RR102" s="36"/>
      <c r="RS102" s="36"/>
      <c r="RT102" s="36"/>
      <c r="RU102" s="36"/>
      <c r="RV102" s="36"/>
      <c r="RW102" s="36"/>
      <c r="RX102" s="36"/>
      <c r="RY102" s="36"/>
      <c r="RZ102" s="36"/>
      <c r="SA102" s="36"/>
      <c r="SB102" s="36"/>
      <c r="SC102" s="36"/>
      <c r="SD102" s="36"/>
      <c r="SE102" s="36"/>
      <c r="SF102" s="36"/>
      <c r="SG102" s="36"/>
      <c r="SH102" s="36"/>
      <c r="SI102" s="36"/>
      <c r="SJ102" s="36"/>
      <c r="SK102" s="36"/>
      <c r="SL102" s="36"/>
      <c r="SM102" s="36"/>
      <c r="SN102" s="36"/>
      <c r="SO102" s="36"/>
      <c r="SP102" s="36"/>
      <c r="SQ102" s="36"/>
      <c r="SR102" s="36"/>
      <c r="SS102" s="36"/>
      <c r="ST102" s="36"/>
      <c r="SU102" s="36"/>
      <c r="SV102" s="36"/>
      <c r="SW102" s="36"/>
      <c r="SX102" s="36"/>
      <c r="SY102" s="36"/>
      <c r="SZ102" s="36"/>
      <c r="TA102" s="36"/>
      <c r="TB102" s="36"/>
      <c r="TC102" s="36"/>
      <c r="TD102" s="36"/>
      <c r="TE102" s="36"/>
      <c r="TF102" s="36"/>
      <c r="TG102" s="36"/>
      <c r="TH102" s="36"/>
      <c r="TI102" s="36"/>
      <c r="TJ102" s="36"/>
      <c r="TK102" s="36"/>
      <c r="TL102" s="36"/>
      <c r="TM102" s="36"/>
      <c r="TN102" s="36"/>
      <c r="TO102" s="36"/>
      <c r="TP102" s="36"/>
      <c r="TQ102" s="36"/>
      <c r="TR102" s="36"/>
      <c r="TS102" s="36"/>
      <c r="TT102" s="36"/>
      <c r="TU102" s="36"/>
      <c r="TV102" s="36"/>
      <c r="TW102" s="36"/>
      <c r="TX102" s="36"/>
      <c r="TY102" s="36"/>
      <c r="TZ102" s="36"/>
      <c r="UA102" s="36"/>
      <c r="UB102" s="36"/>
      <c r="UC102" s="36"/>
      <c r="UD102" s="36"/>
      <c r="UE102" s="36"/>
      <c r="UF102" s="36"/>
      <c r="UG102" s="36"/>
      <c r="UH102" s="36"/>
      <c r="UI102" s="36"/>
      <c r="UJ102" s="36"/>
      <c r="UK102" s="36"/>
      <c r="UL102" s="36"/>
      <c r="UM102" s="36"/>
      <c r="UN102" s="36"/>
      <c r="UO102" s="36"/>
      <c r="UP102" s="36"/>
      <c r="UQ102" s="36"/>
      <c r="UR102" s="36"/>
      <c r="US102" s="36"/>
      <c r="UT102" s="36"/>
      <c r="UU102" s="36"/>
      <c r="UV102" s="36"/>
      <c r="UW102" s="36"/>
      <c r="UX102" s="36"/>
      <c r="UY102" s="36"/>
      <c r="UZ102" s="36"/>
      <c r="VA102" s="36"/>
      <c r="VB102" s="36"/>
      <c r="VC102" s="36"/>
      <c r="VD102" s="36"/>
      <c r="VE102" s="36"/>
      <c r="VF102" s="36"/>
      <c r="VG102" s="36"/>
      <c r="VH102" s="36"/>
      <c r="VI102" s="36"/>
      <c r="VJ102" s="36"/>
      <c r="VK102" s="36"/>
      <c r="VL102" s="36"/>
      <c r="VM102" s="36"/>
      <c r="VN102" s="36"/>
      <c r="VO102" s="36"/>
      <c r="VP102" s="36"/>
      <c r="VQ102" s="36"/>
      <c r="VR102" s="36"/>
      <c r="VS102" s="36"/>
      <c r="VT102" s="36"/>
      <c r="VU102" s="36"/>
      <c r="VV102" s="36"/>
      <c r="VW102" s="36"/>
      <c r="VX102" s="36"/>
      <c r="VY102" s="36"/>
      <c r="VZ102" s="36"/>
      <c r="WA102" s="36"/>
      <c r="WB102" s="36"/>
      <c r="WC102" s="36"/>
      <c r="WD102" s="36"/>
      <c r="WE102" s="36"/>
      <c r="WF102" s="36"/>
      <c r="WG102" s="36"/>
      <c r="WH102" s="36"/>
      <c r="WI102" s="36"/>
      <c r="WJ102" s="36"/>
      <c r="WK102" s="36"/>
      <c r="WL102" s="36"/>
      <c r="WM102" s="36"/>
      <c r="WN102" s="36"/>
      <c r="WO102" s="36"/>
      <c r="WP102" s="36"/>
      <c r="WQ102" s="36"/>
      <c r="WR102" s="36"/>
      <c r="WS102" s="36"/>
      <c r="WT102" s="36"/>
      <c r="WU102" s="36"/>
      <c r="WV102" s="36"/>
      <c r="WW102" s="36"/>
      <c r="WX102" s="36"/>
      <c r="WY102" s="36"/>
      <c r="WZ102" s="36"/>
      <c r="XA102" s="36"/>
      <c r="XB102" s="36"/>
      <c r="XC102" s="36"/>
      <c r="XD102" s="36"/>
      <c r="XE102" s="36"/>
      <c r="XF102" s="36"/>
      <c r="XG102" s="36"/>
      <c r="XH102" s="36"/>
      <c r="XI102" s="36"/>
      <c r="XJ102" s="36"/>
      <c r="XK102" s="36"/>
      <c r="XL102" s="36"/>
      <c r="XM102" s="36"/>
      <c r="XN102" s="36"/>
      <c r="XO102" s="36"/>
      <c r="XP102" s="36"/>
      <c r="XQ102" s="36"/>
      <c r="XR102" s="36"/>
      <c r="XS102" s="36"/>
      <c r="XT102" s="36"/>
      <c r="XU102" s="36"/>
      <c r="XV102" s="36"/>
      <c r="XW102" s="36"/>
      <c r="XX102" s="36"/>
      <c r="XY102" s="36"/>
      <c r="XZ102" s="36"/>
      <c r="YA102" s="36"/>
      <c r="YB102" s="36"/>
      <c r="YC102" s="36"/>
      <c r="YD102" s="36"/>
      <c r="YE102" s="36"/>
      <c r="YF102" s="36"/>
      <c r="YG102" s="36"/>
      <c r="YH102" s="36"/>
      <c r="YI102" s="36"/>
      <c r="YJ102" s="36"/>
      <c r="YK102" s="36"/>
      <c r="YL102" s="36"/>
      <c r="YM102" s="36"/>
      <c r="YN102" s="36"/>
      <c r="YO102" s="36"/>
      <c r="YP102" s="36"/>
      <c r="YQ102" s="36"/>
      <c r="YR102" s="36"/>
      <c r="YS102" s="36"/>
    </row>
    <row r="103" spans="1:669" ht="15.75" x14ac:dyDescent="0.25">
      <c r="A103" s="29"/>
      <c r="B103" s="11"/>
      <c r="C103" s="5"/>
      <c r="D103" s="5"/>
      <c r="E103" s="7"/>
      <c r="F103" s="3"/>
      <c r="G103" s="116"/>
      <c r="H103" s="116"/>
      <c r="I103" s="117"/>
      <c r="J103" s="117"/>
      <c r="K103" s="116"/>
      <c r="L103" s="117"/>
      <c r="M103" s="11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ID103" s="36"/>
      <c r="IE103" s="36"/>
      <c r="IF103" s="36"/>
      <c r="IG103" s="36"/>
      <c r="IH103" s="36"/>
      <c r="II103" s="36"/>
      <c r="IJ103" s="36"/>
      <c r="IK103" s="36"/>
      <c r="IL103" s="36"/>
      <c r="IM103" s="36"/>
      <c r="IN103" s="36"/>
      <c r="IO103" s="36"/>
      <c r="IP103" s="36"/>
      <c r="IQ103" s="36"/>
      <c r="IR103" s="36"/>
      <c r="IS103" s="36"/>
      <c r="IT103" s="36"/>
      <c r="IU103" s="36"/>
      <c r="IV103" s="36"/>
      <c r="IW103" s="36"/>
      <c r="IX103" s="36"/>
      <c r="IY103" s="36"/>
      <c r="IZ103" s="36"/>
      <c r="JA103" s="36"/>
      <c r="JB103" s="36"/>
      <c r="JC103" s="36"/>
      <c r="JD103" s="36"/>
      <c r="JE103" s="36"/>
      <c r="JF103" s="36"/>
      <c r="JG103" s="36"/>
      <c r="JH103" s="36"/>
      <c r="JI103" s="36"/>
      <c r="JJ103" s="36"/>
      <c r="JK103" s="36"/>
      <c r="JL103" s="36"/>
      <c r="JM103" s="36"/>
      <c r="JN103" s="36"/>
      <c r="JO103" s="36"/>
      <c r="JP103" s="36"/>
      <c r="JQ103" s="36"/>
      <c r="JR103" s="36"/>
      <c r="JS103" s="36"/>
      <c r="JT103" s="36"/>
      <c r="JU103" s="36"/>
      <c r="JV103" s="36"/>
      <c r="JW103" s="36"/>
      <c r="JX103" s="36"/>
      <c r="JY103" s="36"/>
      <c r="JZ103" s="36"/>
      <c r="KA103" s="36"/>
      <c r="KB103" s="36"/>
      <c r="KC103" s="36"/>
      <c r="KD103" s="36"/>
      <c r="KE103" s="36"/>
      <c r="KF103" s="36"/>
      <c r="KG103" s="36"/>
      <c r="KH103" s="36"/>
      <c r="KI103" s="36"/>
      <c r="KJ103" s="36"/>
      <c r="KK103" s="36"/>
      <c r="KL103" s="36"/>
      <c r="KM103" s="36"/>
      <c r="KN103" s="36"/>
      <c r="KO103" s="36"/>
      <c r="KP103" s="36"/>
      <c r="KQ103" s="36"/>
      <c r="KR103" s="36"/>
      <c r="KS103" s="36"/>
      <c r="KT103" s="36"/>
      <c r="KU103" s="36"/>
      <c r="KV103" s="36"/>
      <c r="KW103" s="36"/>
      <c r="KX103" s="36"/>
      <c r="KY103" s="36"/>
      <c r="KZ103" s="36"/>
      <c r="LA103" s="36"/>
      <c r="LB103" s="36"/>
      <c r="LC103" s="36"/>
      <c r="LD103" s="36"/>
      <c r="LE103" s="36"/>
      <c r="LF103" s="36"/>
      <c r="LG103" s="36"/>
      <c r="LH103" s="36"/>
      <c r="LI103" s="36"/>
      <c r="LJ103" s="36"/>
      <c r="LK103" s="36"/>
      <c r="LL103" s="36"/>
      <c r="LM103" s="36"/>
      <c r="LN103" s="36"/>
      <c r="LO103" s="36"/>
      <c r="LP103" s="36"/>
      <c r="LQ103" s="36"/>
      <c r="LR103" s="36"/>
      <c r="LS103" s="36"/>
      <c r="LT103" s="36"/>
      <c r="LU103" s="36"/>
      <c r="LV103" s="36"/>
      <c r="LW103" s="36"/>
      <c r="LX103" s="36"/>
      <c r="LY103" s="36"/>
      <c r="LZ103" s="36"/>
      <c r="MA103" s="36"/>
      <c r="MB103" s="36"/>
      <c r="MC103" s="36"/>
      <c r="MD103" s="36"/>
      <c r="ME103" s="36"/>
      <c r="MF103" s="36"/>
      <c r="MG103" s="36"/>
      <c r="MH103" s="36"/>
      <c r="MI103" s="36"/>
      <c r="MJ103" s="36"/>
      <c r="MK103" s="36"/>
      <c r="ML103" s="36"/>
      <c r="MM103" s="36"/>
      <c r="MN103" s="36"/>
      <c r="MO103" s="36"/>
      <c r="MP103" s="36"/>
      <c r="MQ103" s="36"/>
      <c r="MR103" s="36"/>
      <c r="MS103" s="36"/>
      <c r="MT103" s="36"/>
      <c r="MU103" s="36"/>
      <c r="MV103" s="36"/>
      <c r="MW103" s="36"/>
      <c r="MX103" s="36"/>
      <c r="MY103" s="36"/>
      <c r="MZ103" s="36"/>
      <c r="NA103" s="36"/>
      <c r="NB103" s="36"/>
      <c r="NC103" s="36"/>
      <c r="ND103" s="36"/>
      <c r="NE103" s="36"/>
      <c r="NF103" s="36"/>
      <c r="NG103" s="36"/>
      <c r="NH103" s="36"/>
      <c r="NI103" s="36"/>
      <c r="NJ103" s="36"/>
      <c r="NK103" s="36"/>
      <c r="NL103" s="36"/>
      <c r="NM103" s="36"/>
      <c r="NN103" s="36"/>
      <c r="NO103" s="36"/>
      <c r="NP103" s="36"/>
      <c r="NQ103" s="36"/>
      <c r="NR103" s="36"/>
      <c r="NS103" s="36"/>
      <c r="NT103" s="36"/>
      <c r="NU103" s="36"/>
      <c r="NV103" s="36"/>
      <c r="NW103" s="36"/>
      <c r="NX103" s="36"/>
      <c r="NY103" s="36"/>
      <c r="NZ103" s="36"/>
      <c r="OA103" s="36"/>
      <c r="OB103" s="36"/>
      <c r="OC103" s="36"/>
      <c r="OD103" s="36"/>
      <c r="OE103" s="36"/>
      <c r="OF103" s="36"/>
      <c r="OG103" s="36"/>
      <c r="OH103" s="36"/>
      <c r="OI103" s="36"/>
      <c r="OJ103" s="36"/>
      <c r="OK103" s="36"/>
      <c r="OL103" s="36"/>
      <c r="OM103" s="36"/>
      <c r="ON103" s="36"/>
      <c r="OO103" s="36"/>
      <c r="OP103" s="36"/>
      <c r="OQ103" s="36"/>
      <c r="OR103" s="36"/>
      <c r="OS103" s="36"/>
      <c r="OT103" s="36"/>
      <c r="OU103" s="36"/>
      <c r="OV103" s="36"/>
      <c r="OW103" s="36"/>
      <c r="OX103" s="36"/>
      <c r="OY103" s="36"/>
      <c r="OZ103" s="36"/>
      <c r="PA103" s="36"/>
      <c r="PB103" s="36"/>
      <c r="PC103" s="36"/>
      <c r="PD103" s="36"/>
      <c r="PE103" s="36"/>
      <c r="PF103" s="36"/>
      <c r="PG103" s="36"/>
      <c r="PH103" s="36"/>
      <c r="PI103" s="36"/>
      <c r="PJ103" s="36"/>
      <c r="PK103" s="36"/>
      <c r="PL103" s="36"/>
      <c r="PM103" s="36"/>
      <c r="PN103" s="36"/>
      <c r="PO103" s="36"/>
      <c r="PP103" s="36"/>
      <c r="PQ103" s="36"/>
      <c r="PR103" s="36"/>
      <c r="PS103" s="36"/>
      <c r="PT103" s="36"/>
      <c r="PU103" s="36"/>
      <c r="PV103" s="36"/>
      <c r="PW103" s="36"/>
      <c r="PX103" s="36"/>
      <c r="PY103" s="36"/>
      <c r="PZ103" s="36"/>
      <c r="QA103" s="36"/>
      <c r="QB103" s="36"/>
      <c r="QC103" s="36"/>
      <c r="QD103" s="36"/>
      <c r="QE103" s="36"/>
      <c r="QF103" s="36"/>
      <c r="QG103" s="36"/>
      <c r="QH103" s="36"/>
      <c r="QI103" s="36"/>
      <c r="QJ103" s="36"/>
      <c r="QK103" s="36"/>
      <c r="QL103" s="36"/>
      <c r="QM103" s="36"/>
      <c r="QN103" s="36"/>
      <c r="QO103" s="36"/>
      <c r="QP103" s="36"/>
      <c r="QQ103" s="36"/>
      <c r="QR103" s="36"/>
      <c r="QS103" s="36"/>
      <c r="QT103" s="36"/>
      <c r="QU103" s="36"/>
      <c r="QV103" s="36"/>
      <c r="QW103" s="36"/>
      <c r="QX103" s="36"/>
      <c r="QY103" s="36"/>
      <c r="QZ103" s="36"/>
      <c r="RA103" s="36"/>
      <c r="RB103" s="36"/>
      <c r="RC103" s="36"/>
      <c r="RD103" s="36"/>
      <c r="RE103" s="36"/>
      <c r="RF103" s="36"/>
      <c r="RG103" s="36"/>
      <c r="RH103" s="36"/>
      <c r="RI103" s="36"/>
      <c r="RJ103" s="36"/>
      <c r="RK103" s="36"/>
      <c r="RL103" s="36"/>
      <c r="RM103" s="36"/>
      <c r="RN103" s="36"/>
      <c r="RO103" s="36"/>
      <c r="RP103" s="36"/>
      <c r="RQ103" s="36"/>
      <c r="RR103" s="36"/>
      <c r="RS103" s="36"/>
      <c r="RT103" s="36"/>
      <c r="RU103" s="36"/>
      <c r="RV103" s="36"/>
      <c r="RW103" s="36"/>
      <c r="RX103" s="36"/>
      <c r="RY103" s="36"/>
      <c r="RZ103" s="36"/>
      <c r="SA103" s="36"/>
      <c r="SB103" s="36"/>
      <c r="SC103" s="36"/>
      <c r="SD103" s="36"/>
      <c r="SE103" s="36"/>
      <c r="SF103" s="36"/>
      <c r="SG103" s="36"/>
      <c r="SH103" s="36"/>
      <c r="SI103" s="36"/>
      <c r="SJ103" s="36"/>
      <c r="SK103" s="36"/>
      <c r="SL103" s="36"/>
      <c r="SM103" s="36"/>
      <c r="SN103" s="36"/>
      <c r="SO103" s="36"/>
      <c r="SP103" s="36"/>
      <c r="SQ103" s="36"/>
      <c r="SR103" s="36"/>
      <c r="SS103" s="36"/>
      <c r="ST103" s="36"/>
      <c r="SU103" s="36"/>
      <c r="SV103" s="36"/>
      <c r="SW103" s="36"/>
      <c r="SX103" s="36"/>
      <c r="SY103" s="36"/>
      <c r="SZ103" s="36"/>
      <c r="TA103" s="36"/>
      <c r="TB103" s="36"/>
      <c r="TC103" s="36"/>
      <c r="TD103" s="36"/>
      <c r="TE103" s="36"/>
      <c r="TF103" s="36"/>
      <c r="TG103" s="36"/>
      <c r="TH103" s="36"/>
      <c r="TI103" s="36"/>
      <c r="TJ103" s="36"/>
      <c r="TK103" s="36"/>
      <c r="TL103" s="36"/>
      <c r="TM103" s="36"/>
      <c r="TN103" s="36"/>
      <c r="TO103" s="36"/>
      <c r="TP103" s="36"/>
      <c r="TQ103" s="36"/>
      <c r="TR103" s="36"/>
      <c r="TS103" s="36"/>
      <c r="TT103" s="36"/>
      <c r="TU103" s="36"/>
      <c r="TV103" s="36"/>
      <c r="TW103" s="36"/>
      <c r="TX103" s="36"/>
      <c r="TY103" s="36"/>
      <c r="TZ103" s="36"/>
      <c r="UA103" s="36"/>
      <c r="UB103" s="36"/>
      <c r="UC103" s="36"/>
      <c r="UD103" s="36"/>
      <c r="UE103" s="36"/>
      <c r="UF103" s="36"/>
      <c r="UG103" s="36"/>
      <c r="UH103" s="36"/>
      <c r="UI103" s="36"/>
      <c r="UJ103" s="36"/>
      <c r="UK103" s="36"/>
      <c r="UL103" s="36"/>
      <c r="UM103" s="36"/>
      <c r="UN103" s="36"/>
      <c r="UO103" s="36"/>
      <c r="UP103" s="36"/>
      <c r="UQ103" s="36"/>
      <c r="UR103" s="36"/>
      <c r="US103" s="36"/>
      <c r="UT103" s="36"/>
      <c r="UU103" s="36"/>
      <c r="UV103" s="36"/>
      <c r="UW103" s="36"/>
      <c r="UX103" s="36"/>
      <c r="UY103" s="36"/>
      <c r="UZ103" s="36"/>
      <c r="VA103" s="36"/>
      <c r="VB103" s="36"/>
      <c r="VC103" s="36"/>
      <c r="VD103" s="36"/>
      <c r="VE103" s="36"/>
      <c r="VF103" s="36"/>
      <c r="VG103" s="36"/>
      <c r="VH103" s="36"/>
      <c r="VI103" s="36"/>
      <c r="VJ103" s="36"/>
      <c r="VK103" s="36"/>
      <c r="VL103" s="36"/>
      <c r="VM103" s="36"/>
      <c r="VN103" s="36"/>
      <c r="VO103" s="36"/>
      <c r="VP103" s="36"/>
      <c r="VQ103" s="36"/>
      <c r="VR103" s="36"/>
      <c r="VS103" s="36"/>
      <c r="VT103" s="36"/>
      <c r="VU103" s="36"/>
      <c r="VV103" s="36"/>
      <c r="VW103" s="36"/>
      <c r="VX103" s="36"/>
      <c r="VY103" s="36"/>
      <c r="VZ103" s="36"/>
      <c r="WA103" s="36"/>
      <c r="WB103" s="36"/>
      <c r="WC103" s="36"/>
      <c r="WD103" s="36"/>
      <c r="WE103" s="36"/>
      <c r="WF103" s="36"/>
      <c r="WG103" s="36"/>
      <c r="WH103" s="36"/>
      <c r="WI103" s="36"/>
      <c r="WJ103" s="36"/>
      <c r="WK103" s="36"/>
      <c r="WL103" s="36"/>
      <c r="WM103" s="36"/>
      <c r="WN103" s="36"/>
      <c r="WO103" s="36"/>
      <c r="WP103" s="36"/>
      <c r="WQ103" s="36"/>
      <c r="WR103" s="36"/>
      <c r="WS103" s="36"/>
      <c r="WT103" s="36"/>
      <c r="WU103" s="36"/>
      <c r="WV103" s="36"/>
      <c r="WW103" s="36"/>
      <c r="WX103" s="36"/>
      <c r="WY103" s="36"/>
      <c r="WZ103" s="36"/>
      <c r="XA103" s="36"/>
      <c r="XB103" s="36"/>
      <c r="XC103" s="36"/>
      <c r="XD103" s="36"/>
      <c r="XE103" s="36"/>
      <c r="XF103" s="36"/>
      <c r="XG103" s="36"/>
      <c r="XH103" s="36"/>
      <c r="XI103" s="36"/>
      <c r="XJ103" s="36"/>
      <c r="XK103" s="36"/>
      <c r="XL103" s="36"/>
      <c r="XM103" s="36"/>
      <c r="XN103" s="36"/>
      <c r="XO103" s="36"/>
      <c r="XP103" s="36"/>
      <c r="XQ103" s="36"/>
      <c r="XR103" s="36"/>
      <c r="XS103" s="36"/>
      <c r="XT103" s="36"/>
      <c r="XU103" s="36"/>
      <c r="XV103" s="36"/>
      <c r="XW103" s="36"/>
      <c r="XX103" s="36"/>
      <c r="XY103" s="36"/>
      <c r="XZ103" s="36"/>
      <c r="YA103" s="36"/>
      <c r="YB103" s="36"/>
      <c r="YC103" s="36"/>
      <c r="YD103" s="36"/>
      <c r="YE103" s="36"/>
      <c r="YF103" s="36"/>
      <c r="YG103" s="36"/>
      <c r="YH103" s="36"/>
      <c r="YI103" s="36"/>
      <c r="YJ103" s="36"/>
      <c r="YK103" s="36"/>
      <c r="YL103" s="36"/>
      <c r="YM103" s="36"/>
      <c r="YN103" s="36"/>
      <c r="YO103" s="36"/>
      <c r="YP103" s="36"/>
      <c r="YQ103" s="36"/>
      <c r="YR103" s="36"/>
      <c r="YS103" s="36"/>
    </row>
    <row r="104" spans="1:669" ht="15" customHeight="1" x14ac:dyDescent="0.25">
      <c r="A104" s="29" t="s">
        <v>214</v>
      </c>
      <c r="B104" s="11"/>
      <c r="C104" s="5"/>
      <c r="D104" s="5"/>
      <c r="E104" s="7"/>
      <c r="F104" s="3"/>
      <c r="G104" s="116"/>
      <c r="H104" s="116"/>
      <c r="I104" s="117"/>
      <c r="J104" s="117"/>
      <c r="K104" s="116"/>
      <c r="L104" s="117"/>
      <c r="M104" s="11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6"/>
      <c r="ID104" s="36"/>
      <c r="IE104" s="36"/>
      <c r="IF104" s="36"/>
      <c r="IG104" s="36"/>
      <c r="IH104" s="36"/>
      <c r="II104" s="36"/>
      <c r="IJ104" s="36"/>
      <c r="IK104" s="36"/>
      <c r="IL104" s="36"/>
      <c r="IM104" s="36"/>
      <c r="IN104" s="36"/>
      <c r="IO104" s="36"/>
      <c r="IP104" s="36"/>
      <c r="IQ104" s="36"/>
      <c r="IR104" s="36"/>
      <c r="IS104" s="36"/>
      <c r="IT104" s="36"/>
      <c r="IU104" s="36"/>
      <c r="IV104" s="36"/>
      <c r="IW104" s="36"/>
      <c r="IX104" s="36"/>
      <c r="IY104" s="36"/>
      <c r="IZ104" s="36"/>
      <c r="JA104" s="36"/>
      <c r="JB104" s="36"/>
      <c r="JC104" s="36"/>
      <c r="JD104" s="36"/>
      <c r="JE104" s="36"/>
      <c r="JF104" s="36"/>
      <c r="JG104" s="36"/>
      <c r="JH104" s="36"/>
      <c r="JI104" s="36"/>
      <c r="JJ104" s="36"/>
      <c r="JK104" s="36"/>
      <c r="JL104" s="36"/>
      <c r="JM104" s="36"/>
      <c r="JN104" s="36"/>
      <c r="JO104" s="36"/>
      <c r="JP104" s="36"/>
      <c r="JQ104" s="36"/>
      <c r="JR104" s="36"/>
      <c r="JS104" s="36"/>
      <c r="JT104" s="36"/>
      <c r="JU104" s="36"/>
      <c r="JV104" s="36"/>
      <c r="JW104" s="36"/>
      <c r="JX104" s="36"/>
      <c r="JY104" s="36"/>
      <c r="JZ104" s="36"/>
      <c r="KA104" s="36"/>
      <c r="KB104" s="36"/>
      <c r="KC104" s="36"/>
      <c r="KD104" s="36"/>
      <c r="KE104" s="36"/>
      <c r="KF104" s="36"/>
      <c r="KG104" s="36"/>
      <c r="KH104" s="36"/>
      <c r="KI104" s="36"/>
      <c r="KJ104" s="36"/>
      <c r="KK104" s="36"/>
      <c r="KL104" s="36"/>
      <c r="KM104" s="36"/>
      <c r="KN104" s="36"/>
      <c r="KO104" s="36"/>
      <c r="KP104" s="36"/>
      <c r="KQ104" s="36"/>
      <c r="KR104" s="36"/>
      <c r="KS104" s="36"/>
      <c r="KT104" s="36"/>
      <c r="KU104" s="36"/>
      <c r="KV104" s="36"/>
      <c r="KW104" s="36"/>
      <c r="KX104" s="36"/>
      <c r="KY104" s="36"/>
      <c r="KZ104" s="36"/>
      <c r="LA104" s="36"/>
      <c r="LB104" s="36"/>
      <c r="LC104" s="36"/>
      <c r="LD104" s="36"/>
      <c r="LE104" s="36"/>
      <c r="LF104" s="36"/>
      <c r="LG104" s="36"/>
      <c r="LH104" s="36"/>
      <c r="LI104" s="36"/>
      <c r="LJ104" s="36"/>
      <c r="LK104" s="36"/>
      <c r="LL104" s="36"/>
      <c r="LM104" s="36"/>
      <c r="LN104" s="36"/>
      <c r="LO104" s="36"/>
      <c r="LP104" s="36"/>
      <c r="LQ104" s="36"/>
      <c r="LR104" s="36"/>
      <c r="LS104" s="36"/>
      <c r="LT104" s="36"/>
      <c r="LU104" s="36"/>
      <c r="LV104" s="36"/>
      <c r="LW104" s="36"/>
      <c r="LX104" s="36"/>
      <c r="LY104" s="36"/>
      <c r="LZ104" s="36"/>
      <c r="MA104" s="36"/>
      <c r="MB104" s="36"/>
      <c r="MC104" s="36"/>
      <c r="MD104" s="36"/>
      <c r="ME104" s="36"/>
      <c r="MF104" s="36"/>
      <c r="MG104" s="36"/>
      <c r="MH104" s="36"/>
      <c r="MI104" s="36"/>
      <c r="MJ104" s="36"/>
      <c r="MK104" s="36"/>
      <c r="ML104" s="36"/>
      <c r="MM104" s="36"/>
      <c r="MN104" s="36"/>
      <c r="MO104" s="36"/>
      <c r="MP104" s="36"/>
      <c r="MQ104" s="36"/>
      <c r="MR104" s="36"/>
      <c r="MS104" s="36"/>
      <c r="MT104" s="36"/>
      <c r="MU104" s="36"/>
      <c r="MV104" s="36"/>
      <c r="MW104" s="36"/>
      <c r="MX104" s="36"/>
      <c r="MY104" s="36"/>
      <c r="MZ104" s="36"/>
      <c r="NA104" s="36"/>
      <c r="NB104" s="36"/>
      <c r="NC104" s="36"/>
      <c r="ND104" s="36"/>
      <c r="NE104" s="36"/>
      <c r="NF104" s="36"/>
      <c r="NG104" s="36"/>
      <c r="NH104" s="36"/>
      <c r="NI104" s="36"/>
      <c r="NJ104" s="36"/>
      <c r="NK104" s="36"/>
      <c r="NL104" s="36"/>
      <c r="NM104" s="36"/>
      <c r="NN104" s="36"/>
      <c r="NO104" s="36"/>
      <c r="NP104" s="36"/>
      <c r="NQ104" s="36"/>
      <c r="NR104" s="36"/>
      <c r="NS104" s="36"/>
      <c r="NT104" s="36"/>
      <c r="NU104" s="36"/>
      <c r="NV104" s="36"/>
      <c r="NW104" s="36"/>
      <c r="NX104" s="36"/>
      <c r="NY104" s="36"/>
      <c r="NZ104" s="36"/>
      <c r="OA104" s="36"/>
      <c r="OB104" s="36"/>
      <c r="OC104" s="36"/>
      <c r="OD104" s="36"/>
      <c r="OE104" s="36"/>
      <c r="OF104" s="36"/>
      <c r="OG104" s="36"/>
      <c r="OH104" s="36"/>
      <c r="OI104" s="36"/>
      <c r="OJ104" s="36"/>
      <c r="OK104" s="36"/>
      <c r="OL104" s="36"/>
      <c r="OM104" s="36"/>
      <c r="ON104" s="36"/>
      <c r="OO104" s="36"/>
      <c r="OP104" s="36"/>
      <c r="OQ104" s="36"/>
      <c r="OR104" s="36"/>
      <c r="OS104" s="36"/>
      <c r="OT104" s="36"/>
      <c r="OU104" s="36"/>
      <c r="OV104" s="36"/>
      <c r="OW104" s="36"/>
      <c r="OX104" s="36"/>
      <c r="OY104" s="36"/>
      <c r="OZ104" s="36"/>
      <c r="PA104" s="36"/>
      <c r="PB104" s="36"/>
      <c r="PC104" s="36"/>
      <c r="PD104" s="36"/>
      <c r="PE104" s="36"/>
      <c r="PF104" s="36"/>
      <c r="PG104" s="36"/>
      <c r="PH104" s="36"/>
      <c r="PI104" s="36"/>
      <c r="PJ104" s="36"/>
      <c r="PK104" s="36"/>
      <c r="PL104" s="36"/>
      <c r="PM104" s="36"/>
      <c r="PN104" s="36"/>
      <c r="PO104" s="36"/>
      <c r="PP104" s="36"/>
      <c r="PQ104" s="36"/>
      <c r="PR104" s="36"/>
      <c r="PS104" s="36"/>
      <c r="PT104" s="36"/>
      <c r="PU104" s="36"/>
      <c r="PV104" s="36"/>
      <c r="PW104" s="36"/>
      <c r="PX104" s="36"/>
      <c r="PY104" s="36"/>
      <c r="PZ104" s="36"/>
      <c r="QA104" s="36"/>
      <c r="QB104" s="36"/>
      <c r="QC104" s="36"/>
      <c r="QD104" s="36"/>
      <c r="QE104" s="36"/>
      <c r="QF104" s="36"/>
      <c r="QG104" s="36"/>
      <c r="QH104" s="36"/>
      <c r="QI104" s="36"/>
      <c r="QJ104" s="36"/>
      <c r="QK104" s="36"/>
      <c r="QL104" s="36"/>
      <c r="QM104" s="36"/>
      <c r="QN104" s="36"/>
      <c r="QO104" s="36"/>
      <c r="QP104" s="36"/>
      <c r="QQ104" s="36"/>
      <c r="QR104" s="36"/>
      <c r="QS104" s="36"/>
      <c r="QT104" s="36"/>
      <c r="QU104" s="36"/>
      <c r="QV104" s="36"/>
      <c r="QW104" s="36"/>
      <c r="QX104" s="36"/>
      <c r="QY104" s="36"/>
      <c r="QZ104" s="36"/>
      <c r="RA104" s="36"/>
      <c r="RB104" s="36"/>
      <c r="RC104" s="36"/>
      <c r="RD104" s="36"/>
      <c r="RE104" s="36"/>
      <c r="RF104" s="36"/>
      <c r="RG104" s="36"/>
      <c r="RH104" s="36"/>
      <c r="RI104" s="36"/>
      <c r="RJ104" s="36"/>
      <c r="RK104" s="36"/>
      <c r="RL104" s="36"/>
      <c r="RM104" s="36"/>
      <c r="RN104" s="36"/>
      <c r="RO104" s="36"/>
      <c r="RP104" s="36"/>
      <c r="RQ104" s="36"/>
      <c r="RR104" s="36"/>
      <c r="RS104" s="36"/>
      <c r="RT104" s="36"/>
      <c r="RU104" s="36"/>
      <c r="RV104" s="36"/>
      <c r="RW104" s="36"/>
      <c r="RX104" s="36"/>
      <c r="RY104" s="36"/>
      <c r="RZ104" s="36"/>
      <c r="SA104" s="36"/>
      <c r="SB104" s="36"/>
      <c r="SC104" s="36"/>
      <c r="SD104" s="36"/>
      <c r="SE104" s="36"/>
      <c r="SF104" s="36"/>
      <c r="SG104" s="36"/>
      <c r="SH104" s="36"/>
      <c r="SI104" s="36"/>
      <c r="SJ104" s="36"/>
      <c r="SK104" s="36"/>
      <c r="SL104" s="36"/>
      <c r="SM104" s="36"/>
      <c r="SN104" s="36"/>
      <c r="SO104" s="36"/>
      <c r="SP104" s="36"/>
      <c r="SQ104" s="36"/>
      <c r="SR104" s="36"/>
      <c r="SS104" s="36"/>
      <c r="ST104" s="36"/>
      <c r="SU104" s="36"/>
      <c r="SV104" s="36"/>
      <c r="SW104" s="36"/>
      <c r="SX104" s="36"/>
      <c r="SY104" s="36"/>
      <c r="SZ104" s="36"/>
      <c r="TA104" s="36"/>
      <c r="TB104" s="36"/>
      <c r="TC104" s="36"/>
      <c r="TD104" s="36"/>
      <c r="TE104" s="36"/>
      <c r="TF104" s="36"/>
      <c r="TG104" s="36"/>
      <c r="TH104" s="36"/>
      <c r="TI104" s="36"/>
      <c r="TJ104" s="36"/>
      <c r="TK104" s="36"/>
      <c r="TL104" s="36"/>
      <c r="TM104" s="36"/>
      <c r="TN104" s="36"/>
      <c r="TO104" s="36"/>
      <c r="TP104" s="36"/>
      <c r="TQ104" s="36"/>
      <c r="TR104" s="36"/>
      <c r="TS104" s="36"/>
      <c r="TT104" s="36"/>
      <c r="TU104" s="36"/>
      <c r="TV104" s="36"/>
      <c r="TW104" s="36"/>
      <c r="TX104" s="36"/>
      <c r="TY104" s="36"/>
      <c r="TZ104" s="36"/>
      <c r="UA104" s="36"/>
      <c r="UB104" s="36"/>
      <c r="UC104" s="36"/>
      <c r="UD104" s="36"/>
      <c r="UE104" s="36"/>
      <c r="UF104" s="36"/>
      <c r="UG104" s="36"/>
      <c r="UH104" s="36"/>
      <c r="UI104" s="36"/>
      <c r="UJ104" s="36"/>
      <c r="UK104" s="36"/>
      <c r="UL104" s="36"/>
      <c r="UM104" s="36"/>
      <c r="UN104" s="36"/>
      <c r="UO104" s="36"/>
      <c r="UP104" s="36"/>
      <c r="UQ104" s="36"/>
      <c r="UR104" s="36"/>
      <c r="US104" s="36"/>
      <c r="UT104" s="36"/>
      <c r="UU104" s="36"/>
      <c r="UV104" s="36"/>
      <c r="UW104" s="36"/>
      <c r="UX104" s="36"/>
      <c r="UY104" s="36"/>
      <c r="UZ104" s="36"/>
      <c r="VA104" s="36"/>
      <c r="VB104" s="36"/>
      <c r="VC104" s="36"/>
      <c r="VD104" s="36"/>
      <c r="VE104" s="36"/>
      <c r="VF104" s="36"/>
      <c r="VG104" s="36"/>
      <c r="VH104" s="36"/>
      <c r="VI104" s="36"/>
      <c r="VJ104" s="36"/>
      <c r="VK104" s="36"/>
      <c r="VL104" s="36"/>
      <c r="VM104" s="36"/>
      <c r="VN104" s="36"/>
      <c r="VO104" s="36"/>
      <c r="VP104" s="36"/>
      <c r="VQ104" s="36"/>
      <c r="VR104" s="36"/>
      <c r="VS104" s="36"/>
      <c r="VT104" s="36"/>
      <c r="VU104" s="36"/>
      <c r="VV104" s="36"/>
      <c r="VW104" s="36"/>
      <c r="VX104" s="36"/>
      <c r="VY104" s="36"/>
      <c r="VZ104" s="36"/>
      <c r="WA104" s="36"/>
      <c r="WB104" s="36"/>
      <c r="WC104" s="36"/>
      <c r="WD104" s="36"/>
      <c r="WE104" s="36"/>
      <c r="WF104" s="36"/>
      <c r="WG104" s="36"/>
      <c r="WH104" s="36"/>
      <c r="WI104" s="36"/>
      <c r="WJ104" s="36"/>
      <c r="WK104" s="36"/>
      <c r="WL104" s="36"/>
      <c r="WM104" s="36"/>
      <c r="WN104" s="36"/>
      <c r="WO104" s="36"/>
      <c r="WP104" s="36"/>
      <c r="WQ104" s="36"/>
      <c r="WR104" s="36"/>
      <c r="WS104" s="36"/>
      <c r="WT104" s="36"/>
      <c r="WU104" s="36"/>
      <c r="WV104" s="36"/>
      <c r="WW104" s="36"/>
      <c r="WX104" s="36"/>
      <c r="WY104" s="36"/>
      <c r="WZ104" s="36"/>
      <c r="XA104" s="36"/>
      <c r="XB104" s="36"/>
      <c r="XC104" s="36"/>
      <c r="XD104" s="36"/>
      <c r="XE104" s="36"/>
      <c r="XF104" s="36"/>
      <c r="XG104" s="36"/>
      <c r="XH104" s="36"/>
      <c r="XI104" s="36"/>
      <c r="XJ104" s="36"/>
      <c r="XK104" s="36"/>
      <c r="XL104" s="36"/>
      <c r="XM104" s="36"/>
      <c r="XN104" s="36"/>
      <c r="XO104" s="36"/>
      <c r="XP104" s="36"/>
      <c r="XQ104" s="36"/>
      <c r="XR104" s="36"/>
      <c r="XS104" s="36"/>
      <c r="XT104" s="36"/>
      <c r="XU104" s="36"/>
      <c r="XV104" s="36"/>
      <c r="XW104" s="36"/>
      <c r="XX104" s="36"/>
      <c r="XY104" s="36"/>
      <c r="XZ104" s="36"/>
      <c r="YA104" s="36"/>
      <c r="YB104" s="36"/>
      <c r="YC104" s="36"/>
      <c r="YD104" s="36"/>
      <c r="YE104" s="36"/>
      <c r="YF104" s="36"/>
      <c r="YG104" s="36"/>
      <c r="YH104" s="36"/>
      <c r="YI104" s="36"/>
      <c r="YJ104" s="36"/>
      <c r="YK104" s="36"/>
      <c r="YL104" s="36"/>
      <c r="YM104" s="36"/>
      <c r="YN104" s="36"/>
      <c r="YO104" s="36"/>
      <c r="YP104" s="36"/>
      <c r="YQ104" s="36"/>
      <c r="YR104" s="36"/>
      <c r="YS104" s="36"/>
    </row>
    <row r="105" spans="1:669" ht="12.75" customHeight="1" x14ac:dyDescent="0.25">
      <c r="A105" s="33" t="s">
        <v>30</v>
      </c>
      <c r="B105" s="12" t="s">
        <v>17</v>
      </c>
      <c r="C105" s="15" t="s">
        <v>69</v>
      </c>
      <c r="D105" s="15" t="s">
        <v>207</v>
      </c>
      <c r="E105" s="16">
        <v>41275</v>
      </c>
      <c r="F105" s="12" t="s">
        <v>106</v>
      </c>
      <c r="G105" s="142">
        <v>42500</v>
      </c>
      <c r="H105" s="142">
        <v>1219.75</v>
      </c>
      <c r="I105" s="142">
        <v>795.49</v>
      </c>
      <c r="J105" s="142">
        <v>1292</v>
      </c>
      <c r="K105" s="142">
        <v>937.5</v>
      </c>
      <c r="L105" s="142">
        <v>4244.74</v>
      </c>
      <c r="M105" s="142">
        <v>38255.26</v>
      </c>
    </row>
    <row r="106" spans="1:669" ht="12.75" customHeight="1" x14ac:dyDescent="0.25">
      <c r="A106" s="48" t="s">
        <v>14</v>
      </c>
      <c r="B106" s="70">
        <v>1</v>
      </c>
      <c r="C106" s="49"/>
      <c r="D106" s="49"/>
      <c r="E106" s="50"/>
      <c r="F106" s="50"/>
      <c r="G106" s="172">
        <f t="shared" ref="G106:M106" si="21">G105</f>
        <v>42500</v>
      </c>
      <c r="H106" s="107">
        <f t="shared" si="21"/>
        <v>1219.75</v>
      </c>
      <c r="I106" s="175">
        <f>I105</f>
        <v>795.49</v>
      </c>
      <c r="J106" s="172">
        <f t="shared" si="21"/>
        <v>1292</v>
      </c>
      <c r="K106" s="172">
        <f>K105</f>
        <v>937.5</v>
      </c>
      <c r="L106" s="172">
        <f t="shared" si="21"/>
        <v>4244.74</v>
      </c>
      <c r="M106" s="107">
        <f t="shared" si="21"/>
        <v>38255.26</v>
      </c>
    </row>
    <row r="107" spans="1:669" ht="18" customHeight="1" x14ac:dyDescent="0.25">
      <c r="A107" s="30"/>
      <c r="B107" s="125"/>
      <c r="C107" s="15"/>
      <c r="D107" s="15"/>
      <c r="E107" s="79"/>
      <c r="F107" s="79"/>
      <c r="G107" s="173"/>
      <c r="H107" s="123"/>
      <c r="I107" s="173"/>
      <c r="J107" s="173"/>
      <c r="K107" s="173"/>
      <c r="L107" s="173"/>
      <c r="M107" s="123"/>
    </row>
    <row r="108" spans="1:669" ht="14.25" customHeight="1" x14ac:dyDescent="0.25">
      <c r="A108" s="30" t="s">
        <v>150</v>
      </c>
      <c r="B108" s="13"/>
      <c r="C108" s="14"/>
      <c r="D108" s="14"/>
      <c r="E108" s="30"/>
      <c r="F108" s="30"/>
      <c r="G108" s="123"/>
      <c r="H108" s="123"/>
      <c r="I108" s="173"/>
      <c r="J108" s="173"/>
      <c r="K108" s="123"/>
      <c r="L108" s="173"/>
      <c r="M108" s="123"/>
    </row>
    <row r="109" spans="1:669" s="48" customFormat="1" ht="18.75" customHeight="1" x14ac:dyDescent="0.25">
      <c r="A109" t="s">
        <v>133</v>
      </c>
      <c r="B109" s="2" t="s">
        <v>134</v>
      </c>
      <c r="C109" s="5" t="s">
        <v>69</v>
      </c>
      <c r="D109" s="5" t="s">
        <v>207</v>
      </c>
      <c r="E109" s="8">
        <v>44593</v>
      </c>
      <c r="F109" s="8" t="s">
        <v>106</v>
      </c>
      <c r="G109" s="142">
        <v>110000</v>
      </c>
      <c r="H109" s="142">
        <v>3157</v>
      </c>
      <c r="I109" s="142">
        <v>14457.62</v>
      </c>
      <c r="J109" s="142">
        <v>3344</v>
      </c>
      <c r="K109" s="142">
        <v>6625</v>
      </c>
      <c r="L109" s="142">
        <v>27583.62</v>
      </c>
      <c r="M109" s="142">
        <v>82416.38</v>
      </c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29"/>
      <c r="BA109" s="29"/>
      <c r="BB109" s="29"/>
      <c r="BC109" s="29"/>
      <c r="BD109" s="29"/>
      <c r="BE109" s="29"/>
      <c r="BF109" s="29"/>
      <c r="BG109" s="29"/>
      <c r="BH109" s="29"/>
      <c r="BI109" s="29"/>
      <c r="BJ109" s="29"/>
      <c r="BK109" s="29"/>
      <c r="BL109" s="29"/>
      <c r="BM109" s="29"/>
      <c r="BN109" s="29"/>
      <c r="BO109" s="29"/>
      <c r="BP109" s="29"/>
      <c r="BQ109" s="29"/>
      <c r="BR109" s="29"/>
      <c r="BS109" s="29"/>
      <c r="BT109" s="29"/>
      <c r="BU109" s="29"/>
      <c r="BV109" s="29"/>
      <c r="BW109" s="29"/>
      <c r="BX109" s="29"/>
      <c r="BY109" s="29"/>
      <c r="BZ109" s="29"/>
      <c r="CA109" s="29"/>
      <c r="CB109" s="29"/>
      <c r="CC109" s="29"/>
      <c r="CD109" s="29"/>
      <c r="CE109" s="29"/>
      <c r="CF109" s="29"/>
      <c r="CG109" s="29"/>
      <c r="CH109" s="29"/>
      <c r="CI109" s="29"/>
      <c r="CJ109" s="29"/>
      <c r="CK109" s="29"/>
      <c r="CL109" s="29"/>
      <c r="CM109" s="29"/>
      <c r="CN109" s="29"/>
      <c r="CO109" s="29"/>
      <c r="CP109" s="29"/>
      <c r="CQ109" s="29"/>
      <c r="CR109" s="29"/>
      <c r="CS109" s="29"/>
      <c r="CT109" s="29"/>
      <c r="CU109" s="29"/>
      <c r="CV109" s="29"/>
      <c r="CW109" s="29"/>
      <c r="CX109" s="29"/>
      <c r="CY109" s="29"/>
      <c r="CZ109" s="29"/>
      <c r="DA109" s="29"/>
      <c r="DB109" s="29"/>
      <c r="DC109" s="29"/>
      <c r="DD109" s="29"/>
      <c r="DE109" s="29"/>
      <c r="DF109" s="29"/>
      <c r="DG109" s="29"/>
      <c r="DH109" s="29"/>
      <c r="DI109" s="29"/>
      <c r="DJ109" s="29"/>
      <c r="DK109" s="29"/>
      <c r="DL109" s="29"/>
      <c r="DM109" s="29"/>
      <c r="DN109" s="29"/>
      <c r="DO109" s="29"/>
      <c r="DP109" s="29"/>
      <c r="DQ109" s="29"/>
      <c r="DR109" s="29"/>
      <c r="DS109" s="29"/>
      <c r="DT109" s="29"/>
      <c r="DU109" s="29"/>
      <c r="DV109" s="29"/>
      <c r="DW109" s="29"/>
      <c r="DX109" s="29"/>
      <c r="DY109" s="29"/>
      <c r="DZ109" s="29"/>
      <c r="EA109" s="29"/>
      <c r="EB109" s="29"/>
      <c r="EC109" s="29"/>
      <c r="ED109" s="29"/>
      <c r="EE109" s="29"/>
      <c r="EF109" s="29"/>
      <c r="EG109" s="29"/>
      <c r="EH109" s="29"/>
      <c r="EI109" s="29"/>
      <c r="EJ109" s="29"/>
      <c r="EK109" s="29"/>
      <c r="EL109" s="29"/>
      <c r="EM109" s="29"/>
      <c r="EN109" s="29"/>
      <c r="EO109" s="29"/>
      <c r="EP109" s="29"/>
      <c r="EQ109" s="29"/>
      <c r="ER109" s="29"/>
      <c r="ES109" s="29"/>
      <c r="ET109" s="29"/>
      <c r="EU109" s="29"/>
      <c r="EV109" s="29"/>
      <c r="EW109" s="29"/>
      <c r="EX109" s="29"/>
      <c r="EY109" s="29"/>
      <c r="EZ109" s="29"/>
      <c r="FA109" s="29"/>
      <c r="FB109" s="29"/>
      <c r="FC109" s="29"/>
      <c r="FD109" s="29"/>
      <c r="FE109" s="29"/>
      <c r="FF109" s="29"/>
      <c r="FG109" s="29"/>
      <c r="FH109" s="29"/>
      <c r="FI109" s="29"/>
      <c r="FJ109" s="29"/>
      <c r="FK109" s="29"/>
      <c r="FL109" s="29"/>
      <c r="FM109" s="29"/>
      <c r="FN109" s="29"/>
      <c r="FO109" s="29"/>
      <c r="FP109" s="29"/>
      <c r="FQ109" s="29"/>
      <c r="FR109" s="29"/>
      <c r="FS109" s="29"/>
      <c r="FT109" s="29"/>
      <c r="FU109" s="29"/>
      <c r="FV109" s="29"/>
      <c r="FW109" s="29"/>
      <c r="FX109" s="29"/>
      <c r="FY109" s="29"/>
      <c r="FZ109" s="29"/>
      <c r="GA109" s="29"/>
      <c r="GB109" s="29"/>
      <c r="GC109" s="29"/>
      <c r="GD109" s="29"/>
      <c r="GE109" s="29"/>
      <c r="GF109" s="29"/>
      <c r="GG109" s="29"/>
      <c r="GH109" s="29"/>
      <c r="GI109" s="29"/>
      <c r="GJ109" s="29"/>
      <c r="GK109" s="29"/>
      <c r="GL109" s="29"/>
      <c r="GM109" s="29"/>
      <c r="GN109" s="29"/>
      <c r="GO109" s="29"/>
      <c r="GP109" s="29"/>
      <c r="GQ109" s="29"/>
      <c r="GR109" s="29"/>
      <c r="GS109" s="29"/>
      <c r="GT109" s="29"/>
      <c r="GU109" s="29"/>
      <c r="GV109" s="29"/>
      <c r="GW109" s="29"/>
      <c r="GX109" s="29"/>
      <c r="GY109" s="29"/>
      <c r="GZ109" s="29"/>
      <c r="HA109" s="29"/>
      <c r="HB109" s="29"/>
      <c r="HC109" s="29"/>
      <c r="HD109" s="29"/>
      <c r="HE109" s="29"/>
      <c r="HF109" s="29"/>
      <c r="HG109" s="29"/>
      <c r="HH109" s="29"/>
      <c r="HI109" s="29"/>
      <c r="HJ109" s="29"/>
      <c r="HK109" s="29"/>
      <c r="HL109" s="29"/>
      <c r="HM109" s="29"/>
      <c r="HN109" s="29"/>
      <c r="HO109" s="29"/>
      <c r="HP109" s="29"/>
      <c r="HQ109" s="29"/>
      <c r="HR109" s="29"/>
      <c r="HS109" s="29"/>
      <c r="HT109" s="29"/>
      <c r="HU109" s="29"/>
      <c r="HV109" s="29"/>
      <c r="HW109" s="29"/>
      <c r="HX109" s="29"/>
      <c r="HY109" s="29"/>
      <c r="HZ109" s="29"/>
      <c r="IA109" s="29"/>
      <c r="IB109" s="29"/>
      <c r="IC109" s="29"/>
      <c r="ID109" s="29"/>
      <c r="IE109" s="29"/>
      <c r="IF109" s="29"/>
      <c r="IG109" s="29"/>
      <c r="IH109" s="29"/>
      <c r="II109" s="29"/>
      <c r="IJ109" s="29"/>
      <c r="IK109" s="29"/>
      <c r="IL109" s="29"/>
      <c r="IM109" s="29"/>
      <c r="IN109" s="29"/>
      <c r="IO109" s="29"/>
      <c r="IP109" s="29"/>
      <c r="IQ109" s="29"/>
      <c r="IR109" s="29"/>
      <c r="IS109" s="29"/>
      <c r="IT109" s="29"/>
      <c r="IU109" s="29"/>
      <c r="IV109" s="29"/>
      <c r="IW109" s="29"/>
      <c r="IX109" s="29"/>
      <c r="IY109" s="29"/>
      <c r="IZ109" s="29"/>
      <c r="JA109" s="29"/>
      <c r="JB109" s="29"/>
      <c r="JC109" s="29"/>
      <c r="JD109" s="29"/>
      <c r="JE109" s="29"/>
      <c r="JF109" s="29"/>
      <c r="JG109" s="29"/>
      <c r="JH109" s="29"/>
      <c r="JI109" s="29"/>
      <c r="JJ109" s="29"/>
      <c r="JK109" s="29"/>
      <c r="JL109" s="29"/>
      <c r="JM109" s="29"/>
      <c r="JN109" s="29"/>
      <c r="JO109" s="29"/>
      <c r="JP109" s="29"/>
      <c r="JQ109" s="29"/>
      <c r="JR109" s="29"/>
      <c r="JS109" s="29"/>
      <c r="JT109" s="29"/>
      <c r="JU109" s="29"/>
      <c r="JV109" s="29"/>
      <c r="JW109" s="29"/>
      <c r="JX109" s="29"/>
      <c r="JY109" s="29"/>
      <c r="JZ109" s="29"/>
      <c r="KA109" s="29"/>
      <c r="KB109" s="29"/>
      <c r="KC109" s="29"/>
      <c r="KD109" s="29"/>
      <c r="KE109" s="29"/>
      <c r="KF109" s="29"/>
      <c r="KG109" s="29"/>
      <c r="KH109" s="29"/>
      <c r="KI109" s="29"/>
      <c r="KJ109" s="29"/>
      <c r="KK109" s="29"/>
      <c r="KL109" s="29"/>
      <c r="KM109" s="29"/>
      <c r="KN109" s="29"/>
      <c r="KO109" s="29"/>
      <c r="KP109" s="29"/>
      <c r="KQ109" s="29"/>
      <c r="KR109" s="29"/>
      <c r="KS109" s="29"/>
      <c r="KT109" s="29"/>
      <c r="KU109" s="29"/>
      <c r="KV109" s="29"/>
      <c r="KW109" s="29"/>
      <c r="KX109" s="29"/>
      <c r="KY109" s="29"/>
      <c r="KZ109" s="29"/>
      <c r="LA109" s="29"/>
      <c r="LB109" s="29"/>
      <c r="LC109" s="29"/>
      <c r="LD109" s="29"/>
      <c r="LE109" s="29"/>
      <c r="LF109" s="29"/>
      <c r="LG109" s="29"/>
      <c r="LH109" s="29"/>
      <c r="LI109" s="29"/>
      <c r="LJ109" s="29"/>
      <c r="LK109" s="29"/>
      <c r="LL109" s="29"/>
      <c r="LM109" s="29"/>
      <c r="LN109" s="29"/>
      <c r="LO109" s="29"/>
      <c r="LP109" s="29"/>
      <c r="LQ109" s="29"/>
      <c r="LR109" s="29"/>
      <c r="LS109" s="29"/>
      <c r="LT109" s="29"/>
      <c r="LU109" s="29"/>
      <c r="LV109" s="29"/>
      <c r="LW109" s="29"/>
      <c r="LX109" s="29"/>
      <c r="LY109" s="29"/>
      <c r="LZ109" s="29"/>
      <c r="MA109" s="29"/>
      <c r="MB109" s="29"/>
      <c r="MC109" s="29"/>
      <c r="MD109" s="29"/>
      <c r="ME109" s="29"/>
      <c r="MF109" s="29"/>
      <c r="MG109" s="29"/>
      <c r="MH109" s="29"/>
      <c r="MI109" s="29"/>
      <c r="MJ109" s="29"/>
      <c r="MK109" s="29"/>
      <c r="ML109" s="29"/>
      <c r="MM109" s="29"/>
      <c r="MN109" s="29"/>
      <c r="MO109" s="29"/>
      <c r="MP109" s="29"/>
      <c r="MQ109" s="29"/>
      <c r="MR109" s="29"/>
      <c r="MS109" s="29"/>
      <c r="MT109" s="29"/>
      <c r="MU109" s="29"/>
      <c r="MV109" s="29"/>
      <c r="MW109" s="29"/>
      <c r="MX109" s="29"/>
      <c r="MY109" s="29"/>
      <c r="MZ109" s="29"/>
      <c r="NA109" s="29"/>
      <c r="NB109" s="29"/>
      <c r="NC109" s="29"/>
      <c r="ND109" s="29"/>
      <c r="NE109" s="29"/>
      <c r="NF109" s="29"/>
      <c r="NG109" s="29"/>
      <c r="NH109" s="29"/>
      <c r="NI109" s="29"/>
      <c r="NJ109" s="29"/>
      <c r="NK109" s="29"/>
      <c r="NL109" s="29"/>
      <c r="NM109" s="29"/>
      <c r="NN109" s="29"/>
      <c r="NO109" s="29"/>
      <c r="NP109" s="29"/>
      <c r="NQ109" s="29"/>
      <c r="NR109" s="29"/>
      <c r="NS109" s="29"/>
      <c r="NT109" s="29"/>
      <c r="NU109" s="29"/>
      <c r="NV109" s="29"/>
      <c r="NW109" s="29"/>
      <c r="NX109" s="29"/>
      <c r="NY109" s="29"/>
      <c r="NZ109" s="29"/>
      <c r="OA109" s="29"/>
      <c r="OB109" s="29"/>
      <c r="OC109" s="29"/>
      <c r="OD109" s="29"/>
      <c r="OE109" s="29"/>
      <c r="OF109" s="29"/>
      <c r="OG109" s="29"/>
      <c r="OH109" s="29"/>
      <c r="OI109" s="29"/>
      <c r="OJ109" s="29"/>
      <c r="OK109" s="29"/>
      <c r="OL109" s="29"/>
      <c r="OM109" s="29"/>
      <c r="ON109" s="29"/>
      <c r="OO109" s="29"/>
      <c r="OP109" s="29"/>
      <c r="OQ109" s="29"/>
      <c r="OR109" s="29"/>
      <c r="OS109" s="29"/>
      <c r="OT109" s="29"/>
      <c r="OU109" s="29"/>
      <c r="OV109" s="29"/>
      <c r="OW109" s="29"/>
      <c r="OX109" s="29"/>
      <c r="OY109" s="29"/>
      <c r="OZ109" s="29"/>
      <c r="PA109" s="29"/>
      <c r="PB109" s="29"/>
      <c r="PC109" s="29"/>
      <c r="PD109" s="29"/>
      <c r="PE109" s="29"/>
      <c r="PF109" s="29"/>
      <c r="PG109" s="29"/>
      <c r="PH109" s="29"/>
      <c r="PI109" s="29"/>
      <c r="PJ109" s="29"/>
      <c r="PK109" s="29"/>
      <c r="PL109" s="29"/>
      <c r="PM109" s="29"/>
      <c r="PN109" s="29"/>
      <c r="PO109" s="29"/>
      <c r="PP109" s="29"/>
      <c r="PQ109" s="29"/>
      <c r="PR109" s="29"/>
      <c r="PS109" s="29"/>
      <c r="PT109" s="29"/>
      <c r="PU109" s="29"/>
      <c r="PV109" s="29"/>
      <c r="PW109" s="29"/>
      <c r="PX109" s="29"/>
      <c r="PY109" s="29"/>
      <c r="PZ109" s="29"/>
      <c r="QA109" s="29"/>
      <c r="QB109" s="29"/>
      <c r="QC109" s="29"/>
      <c r="QD109" s="29"/>
      <c r="QE109" s="29"/>
      <c r="QF109" s="29"/>
      <c r="QG109" s="29"/>
      <c r="QH109" s="29"/>
      <c r="QI109" s="29"/>
      <c r="QJ109" s="29"/>
      <c r="QK109" s="29"/>
      <c r="QL109" s="29"/>
      <c r="QM109" s="29"/>
      <c r="QN109" s="29"/>
      <c r="QO109" s="29"/>
      <c r="QP109" s="29"/>
      <c r="QQ109" s="29"/>
      <c r="QR109" s="29"/>
      <c r="QS109" s="29"/>
      <c r="QT109" s="29"/>
      <c r="QU109" s="29"/>
      <c r="QV109" s="29"/>
      <c r="QW109" s="29"/>
      <c r="QX109" s="29"/>
      <c r="QY109" s="29"/>
      <c r="QZ109" s="29"/>
      <c r="RA109" s="29"/>
      <c r="RB109" s="29"/>
      <c r="RC109" s="29"/>
      <c r="RD109" s="29"/>
      <c r="RE109" s="29"/>
      <c r="RF109" s="29"/>
      <c r="RG109" s="29"/>
      <c r="RH109" s="29"/>
      <c r="RI109" s="29"/>
      <c r="RJ109" s="29"/>
      <c r="RK109" s="29"/>
      <c r="RL109" s="29"/>
      <c r="RM109" s="29"/>
      <c r="RN109" s="29"/>
      <c r="RO109" s="29"/>
      <c r="RP109" s="29"/>
      <c r="RQ109" s="29"/>
      <c r="RR109" s="29"/>
      <c r="RS109" s="29"/>
      <c r="RT109" s="29"/>
      <c r="RU109" s="29"/>
      <c r="RV109" s="29"/>
      <c r="RW109" s="29"/>
      <c r="RX109" s="29"/>
      <c r="RY109" s="29"/>
      <c r="RZ109" s="29"/>
      <c r="SA109" s="29"/>
      <c r="SB109" s="29"/>
      <c r="SC109" s="29"/>
      <c r="SD109" s="29"/>
      <c r="SE109" s="29"/>
      <c r="SF109" s="29"/>
      <c r="SG109" s="29"/>
      <c r="SH109" s="29"/>
      <c r="SI109" s="29"/>
      <c r="SJ109" s="29"/>
      <c r="SK109" s="29"/>
      <c r="SL109" s="29"/>
      <c r="SM109" s="29"/>
      <c r="SN109" s="29"/>
      <c r="SO109" s="29"/>
      <c r="SP109" s="29"/>
      <c r="SQ109" s="29"/>
      <c r="SR109" s="29"/>
      <c r="SS109" s="29"/>
      <c r="ST109" s="29"/>
      <c r="SU109" s="29"/>
      <c r="SV109" s="29"/>
      <c r="SW109" s="29"/>
      <c r="SX109" s="29"/>
      <c r="SY109" s="29"/>
      <c r="SZ109" s="29"/>
      <c r="TA109" s="29"/>
      <c r="TB109" s="29"/>
      <c r="TC109" s="29"/>
      <c r="TD109" s="29"/>
      <c r="TE109" s="29"/>
      <c r="TF109" s="29"/>
      <c r="TG109" s="29"/>
      <c r="TH109" s="29"/>
      <c r="TI109" s="29"/>
      <c r="TJ109" s="29"/>
      <c r="TK109" s="29"/>
      <c r="TL109" s="29"/>
      <c r="TM109" s="29"/>
      <c r="TN109" s="29"/>
      <c r="TO109" s="29"/>
      <c r="TP109" s="29"/>
      <c r="TQ109" s="29"/>
      <c r="TR109" s="29"/>
      <c r="TS109" s="29"/>
      <c r="TT109" s="29"/>
      <c r="TU109" s="29"/>
      <c r="TV109" s="29"/>
      <c r="TW109" s="29"/>
      <c r="TX109" s="29"/>
    </row>
    <row r="110" spans="1:669" s="29" customFormat="1" ht="20.25" customHeight="1" x14ac:dyDescent="0.25">
      <c r="A110" s="48" t="s">
        <v>14</v>
      </c>
      <c r="B110" s="68">
        <v>1</v>
      </c>
      <c r="C110" s="49"/>
      <c r="D110" s="49"/>
      <c r="E110" s="67"/>
      <c r="F110" s="66"/>
      <c r="G110" s="107">
        <f>SUM(G109)</f>
        <v>110000</v>
      </c>
      <c r="H110" s="107">
        <f t="shared" ref="H110:M110" si="22">SUM(H109)</f>
        <v>3157</v>
      </c>
      <c r="I110" s="107">
        <f>SUM(I109)</f>
        <v>14457.62</v>
      </c>
      <c r="J110" s="107">
        <f t="shared" si="22"/>
        <v>3344</v>
      </c>
      <c r="K110" s="107">
        <f>SUM(K109)</f>
        <v>6625</v>
      </c>
      <c r="L110" s="107">
        <f t="shared" si="22"/>
        <v>27583.62</v>
      </c>
      <c r="M110" s="107">
        <f t="shared" si="22"/>
        <v>82416.38</v>
      </c>
    </row>
    <row r="111" spans="1:669" s="29" customFormat="1" ht="18" customHeight="1" x14ac:dyDescent="0.25">
      <c r="B111" s="11"/>
      <c r="C111" s="5"/>
      <c r="D111" s="5"/>
      <c r="E111" s="7"/>
      <c r="F111" s="3"/>
      <c r="G111" s="116"/>
      <c r="H111" s="116"/>
      <c r="I111" s="116"/>
      <c r="J111" s="116"/>
      <c r="K111" s="116"/>
      <c r="L111" s="116"/>
      <c r="M111" s="116"/>
    </row>
    <row r="112" spans="1:669" ht="12.75" customHeight="1" x14ac:dyDescent="0.25">
      <c r="A112" s="29" t="s">
        <v>78</v>
      </c>
      <c r="C112" s="9"/>
      <c r="D112" s="9"/>
      <c r="E112" s="29"/>
      <c r="F112" s="29"/>
      <c r="G112" s="117"/>
      <c r="H112" s="116"/>
      <c r="I112" s="117"/>
      <c r="J112" s="117"/>
      <c r="K112" s="117"/>
      <c r="L112" s="117"/>
      <c r="M112" s="116"/>
    </row>
    <row r="113" spans="1:669" s="37" customFormat="1" ht="12.75" customHeight="1" x14ac:dyDescent="0.25">
      <c r="A113" t="s">
        <v>79</v>
      </c>
      <c r="B113" s="3" t="s">
        <v>17</v>
      </c>
      <c r="C113" s="5" t="s">
        <v>69</v>
      </c>
      <c r="D113" s="5" t="s">
        <v>207</v>
      </c>
      <c r="E113" s="7">
        <v>44362</v>
      </c>
      <c r="F113" s="8" t="s">
        <v>106</v>
      </c>
      <c r="G113" s="142">
        <v>33000</v>
      </c>
      <c r="H113" s="142">
        <v>947.1</v>
      </c>
      <c r="I113" s="142">
        <v>0</v>
      </c>
      <c r="J113" s="142">
        <v>1003.2</v>
      </c>
      <c r="K113" s="142">
        <v>25</v>
      </c>
      <c r="L113" s="142">
        <v>1975.3</v>
      </c>
      <c r="M113" s="142">
        <v>31024.7</v>
      </c>
      <c r="N113" s="33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  <c r="AF113" s="3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</row>
    <row r="114" spans="1:669" ht="12.75" customHeight="1" x14ac:dyDescent="0.25">
      <c r="A114" s="48" t="s">
        <v>14</v>
      </c>
      <c r="B114" s="68">
        <v>1</v>
      </c>
      <c r="C114" s="54"/>
      <c r="D114" s="54"/>
      <c r="E114" s="67"/>
      <c r="F114" s="67"/>
      <c r="G114" s="172">
        <f>G113</f>
        <v>33000</v>
      </c>
      <c r="H114" s="107">
        <f>H113</f>
        <v>947.1</v>
      </c>
      <c r="I114" s="172">
        <f>I113</f>
        <v>0</v>
      </c>
      <c r="J114" s="172">
        <f>J113</f>
        <v>1003.2</v>
      </c>
      <c r="K114" s="172">
        <f>K113</f>
        <v>25</v>
      </c>
      <c r="L114" s="172">
        <v>1975.3</v>
      </c>
      <c r="M114" s="107">
        <f>M113</f>
        <v>31024.7</v>
      </c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</row>
    <row r="115" spans="1:669" ht="12.75" customHeight="1" x14ac:dyDescent="0.25">
      <c r="A115" s="29"/>
      <c r="B115" s="11"/>
      <c r="C115" s="9"/>
      <c r="D115" s="9"/>
      <c r="E115" s="7"/>
      <c r="F115" s="7"/>
      <c r="G115" s="117"/>
      <c r="H115" s="116"/>
      <c r="I115" s="117"/>
      <c r="J115" s="117"/>
      <c r="K115" s="117"/>
      <c r="L115" s="117"/>
      <c r="M115" s="116"/>
    </row>
    <row r="116" spans="1:669" ht="12.75" customHeight="1" x14ac:dyDescent="0.25">
      <c r="A116" s="29" t="s">
        <v>113</v>
      </c>
      <c r="B116" s="80"/>
      <c r="C116" s="5"/>
      <c r="D116" s="5"/>
      <c r="E116" s="8"/>
      <c r="F116" s="8"/>
      <c r="G116" s="117"/>
      <c r="H116" s="116"/>
      <c r="I116" s="117"/>
      <c r="J116" s="117"/>
      <c r="K116" s="117"/>
      <c r="L116" s="117"/>
      <c r="M116" s="116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</row>
    <row r="117" spans="1:669" s="37" customFormat="1" ht="18" customHeight="1" x14ac:dyDescent="0.25">
      <c r="A117" t="s">
        <v>114</v>
      </c>
      <c r="B117" s="2" t="s">
        <v>17</v>
      </c>
      <c r="C117" s="5" t="s">
        <v>70</v>
      </c>
      <c r="D117" s="5" t="s">
        <v>207</v>
      </c>
      <c r="E117" s="8">
        <v>44562</v>
      </c>
      <c r="F117" s="8" t="s">
        <v>106</v>
      </c>
      <c r="G117" s="142">
        <v>40000</v>
      </c>
      <c r="H117" s="142">
        <v>1148</v>
      </c>
      <c r="I117" s="142">
        <v>442.65</v>
      </c>
      <c r="J117" s="142">
        <v>1216</v>
      </c>
      <c r="K117" s="142">
        <v>25</v>
      </c>
      <c r="L117" s="142">
        <v>2831.65</v>
      </c>
      <c r="M117" s="142">
        <v>37168.35</v>
      </c>
      <c r="N117" s="33"/>
      <c r="O117" s="33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6"/>
      <c r="AS117" s="36"/>
      <c r="AT117" s="36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 s="36"/>
      <c r="IE117" s="36"/>
      <c r="IF117" s="36"/>
      <c r="IG117" s="36"/>
      <c r="IH117" s="36"/>
      <c r="II117" s="36"/>
      <c r="IJ117" s="36"/>
      <c r="IK117" s="36"/>
      <c r="IL117" s="36"/>
      <c r="IM117" s="36"/>
      <c r="IN117" s="36"/>
      <c r="IO117" s="36"/>
      <c r="IP117" s="36"/>
      <c r="IQ117" s="36"/>
      <c r="IR117" s="36"/>
      <c r="IS117" s="36"/>
      <c r="IT117" s="36"/>
      <c r="IU117" s="36"/>
      <c r="IV117" s="36"/>
      <c r="IW117" s="36"/>
      <c r="IX117" s="36"/>
      <c r="IY117" s="36"/>
      <c r="IZ117" s="36"/>
      <c r="JA117" s="36"/>
      <c r="JB117" s="36"/>
      <c r="JC117" s="36"/>
      <c r="JD117" s="36"/>
      <c r="JE117" s="36"/>
      <c r="JF117" s="36"/>
      <c r="JG117" s="36"/>
      <c r="JH117" s="36"/>
      <c r="JI117" s="36"/>
      <c r="JJ117" s="36"/>
      <c r="JK117" s="36"/>
      <c r="JL117" s="36"/>
      <c r="JM117" s="36"/>
      <c r="JN117" s="36"/>
      <c r="JO117" s="36"/>
      <c r="JP117" s="36"/>
      <c r="JQ117" s="36"/>
      <c r="JR117" s="36"/>
      <c r="JS117" s="36"/>
      <c r="JT117" s="36"/>
      <c r="JU117" s="36"/>
      <c r="JV117" s="36"/>
      <c r="JW117" s="36"/>
      <c r="JX117" s="36"/>
      <c r="JY117" s="36"/>
      <c r="JZ117" s="36"/>
      <c r="KA117" s="36"/>
      <c r="KB117" s="36"/>
      <c r="KC117" s="36"/>
      <c r="KD117" s="36"/>
      <c r="KE117" s="36"/>
      <c r="KF117" s="36"/>
      <c r="KG117" s="36"/>
      <c r="KH117" s="36"/>
      <c r="KI117" s="36"/>
      <c r="KJ117" s="36"/>
      <c r="KK117" s="36"/>
      <c r="KL117" s="36"/>
      <c r="KM117" s="36"/>
      <c r="KN117" s="36"/>
      <c r="KO117" s="36"/>
      <c r="KP117" s="36"/>
      <c r="KQ117" s="36"/>
      <c r="KR117" s="36"/>
      <c r="KS117" s="36"/>
      <c r="KT117" s="36"/>
      <c r="KU117" s="36"/>
      <c r="KV117" s="36"/>
      <c r="KW117" s="36"/>
      <c r="KX117" s="36"/>
      <c r="KY117" s="36"/>
      <c r="KZ117" s="36"/>
      <c r="LA117" s="36"/>
      <c r="LB117" s="36"/>
      <c r="LC117" s="36"/>
      <c r="LD117" s="36"/>
      <c r="LE117" s="36"/>
      <c r="LF117" s="36"/>
      <c r="LG117" s="36"/>
      <c r="LH117" s="36"/>
      <c r="LI117" s="36"/>
      <c r="LJ117" s="36"/>
      <c r="LK117" s="36"/>
      <c r="LL117" s="36"/>
      <c r="LM117" s="36"/>
      <c r="LN117" s="36"/>
      <c r="LO117" s="36"/>
      <c r="LP117" s="36"/>
      <c r="LQ117" s="36"/>
      <c r="LR117" s="36"/>
      <c r="LS117" s="36"/>
      <c r="LT117" s="36"/>
      <c r="LU117" s="36"/>
      <c r="LV117" s="36"/>
      <c r="LW117" s="36"/>
      <c r="LX117" s="36"/>
      <c r="LY117" s="36"/>
      <c r="LZ117" s="36"/>
      <c r="MA117" s="36"/>
      <c r="MB117" s="36"/>
      <c r="MC117" s="36"/>
      <c r="MD117" s="36"/>
      <c r="ME117" s="36"/>
      <c r="MF117" s="36"/>
      <c r="MG117" s="36"/>
      <c r="MH117" s="36"/>
      <c r="MI117" s="36"/>
      <c r="MJ117" s="36"/>
      <c r="MK117" s="36"/>
      <c r="ML117" s="36"/>
      <c r="MM117" s="36"/>
      <c r="MN117" s="36"/>
      <c r="MO117" s="36"/>
      <c r="MP117" s="36"/>
      <c r="MQ117" s="36"/>
      <c r="MR117" s="36"/>
      <c r="MS117" s="36"/>
      <c r="MT117" s="36"/>
      <c r="MU117" s="36"/>
      <c r="MV117" s="36"/>
      <c r="MW117" s="36"/>
      <c r="MX117" s="36"/>
      <c r="MY117" s="36"/>
      <c r="MZ117" s="36"/>
      <c r="NA117" s="36"/>
      <c r="NB117" s="36"/>
      <c r="NC117" s="36"/>
      <c r="ND117" s="36"/>
      <c r="NE117" s="36"/>
      <c r="NF117" s="36"/>
      <c r="NG117" s="36"/>
      <c r="NH117" s="36"/>
      <c r="NI117" s="36"/>
      <c r="NJ117" s="36"/>
      <c r="NK117" s="36"/>
      <c r="NL117" s="36"/>
      <c r="NM117" s="36"/>
      <c r="NN117" s="36"/>
      <c r="NO117" s="36"/>
      <c r="NP117" s="36"/>
      <c r="NQ117" s="36"/>
      <c r="NR117" s="36"/>
      <c r="NS117" s="36"/>
      <c r="NT117" s="36"/>
      <c r="NU117" s="36"/>
      <c r="NV117" s="36"/>
      <c r="NW117" s="36"/>
      <c r="NX117" s="36"/>
      <c r="NY117" s="36"/>
      <c r="NZ117" s="36"/>
      <c r="OA117" s="36"/>
      <c r="OB117" s="36"/>
      <c r="OC117" s="36"/>
      <c r="OD117" s="36"/>
      <c r="OE117" s="36"/>
      <c r="OF117" s="36"/>
      <c r="OG117" s="36"/>
      <c r="OH117" s="36"/>
      <c r="OI117" s="36"/>
      <c r="OJ117" s="36"/>
      <c r="OK117" s="36"/>
      <c r="OL117" s="36"/>
      <c r="OM117" s="36"/>
      <c r="ON117" s="36"/>
      <c r="OO117" s="36"/>
      <c r="OP117" s="36"/>
      <c r="OQ117" s="36"/>
      <c r="OR117" s="36"/>
      <c r="OS117" s="36"/>
      <c r="OT117" s="36"/>
      <c r="OU117" s="36"/>
      <c r="OV117" s="36"/>
      <c r="OW117" s="36"/>
      <c r="OX117" s="36"/>
      <c r="OY117" s="36"/>
      <c r="OZ117" s="36"/>
      <c r="PA117" s="36"/>
      <c r="PB117" s="36"/>
      <c r="PC117" s="36"/>
      <c r="PD117" s="36"/>
      <c r="PE117" s="36"/>
      <c r="PF117" s="36"/>
      <c r="PG117" s="36"/>
      <c r="PH117" s="36"/>
      <c r="PI117" s="36"/>
      <c r="PJ117" s="36"/>
      <c r="PK117" s="36"/>
      <c r="PL117" s="36"/>
      <c r="PM117" s="36"/>
      <c r="PN117" s="36"/>
      <c r="PO117" s="36"/>
      <c r="PP117" s="36"/>
      <c r="PQ117" s="36"/>
      <c r="PR117" s="36"/>
      <c r="PS117" s="36"/>
      <c r="PT117" s="36"/>
      <c r="PU117" s="36"/>
      <c r="PV117" s="36"/>
      <c r="PW117" s="36"/>
      <c r="PX117" s="36"/>
      <c r="PY117" s="36"/>
      <c r="PZ117" s="36"/>
      <c r="QA117" s="36"/>
      <c r="QB117" s="36"/>
      <c r="QC117" s="36"/>
      <c r="QD117" s="36"/>
      <c r="QE117" s="36"/>
      <c r="QF117" s="36"/>
      <c r="QG117" s="36"/>
      <c r="QH117" s="36"/>
      <c r="QI117" s="36"/>
      <c r="QJ117" s="36"/>
      <c r="QK117" s="36"/>
      <c r="QL117" s="36"/>
      <c r="QM117" s="36"/>
      <c r="QN117" s="36"/>
      <c r="QO117" s="36"/>
      <c r="QP117" s="36"/>
      <c r="QQ117" s="36"/>
      <c r="QR117" s="36"/>
      <c r="QS117" s="36"/>
      <c r="QT117" s="36"/>
      <c r="QU117" s="36"/>
      <c r="QV117" s="36"/>
      <c r="QW117" s="36"/>
      <c r="QX117" s="36"/>
      <c r="QY117" s="36"/>
      <c r="QZ117" s="36"/>
      <c r="RA117" s="36"/>
      <c r="RB117" s="36"/>
      <c r="RC117" s="36"/>
      <c r="RD117" s="36"/>
      <c r="RE117" s="36"/>
      <c r="RF117" s="36"/>
      <c r="RG117" s="36"/>
      <c r="RH117" s="36"/>
      <c r="RI117" s="36"/>
      <c r="RJ117" s="36"/>
      <c r="RK117" s="36"/>
      <c r="RL117" s="36"/>
      <c r="RM117" s="36"/>
      <c r="RN117" s="36"/>
      <c r="RO117" s="36"/>
      <c r="RP117" s="36"/>
      <c r="RQ117" s="36"/>
      <c r="RR117" s="36"/>
      <c r="RS117" s="36"/>
      <c r="RT117" s="36"/>
      <c r="RU117" s="36"/>
      <c r="RV117" s="36"/>
      <c r="RW117" s="36"/>
      <c r="RX117" s="36"/>
      <c r="RY117" s="36"/>
      <c r="RZ117" s="36"/>
      <c r="SA117" s="36"/>
      <c r="SB117" s="36"/>
      <c r="SC117" s="36"/>
      <c r="SD117" s="36"/>
      <c r="SE117" s="36"/>
      <c r="SF117" s="36"/>
      <c r="SG117" s="36"/>
      <c r="SH117" s="36"/>
      <c r="SI117" s="36"/>
      <c r="SJ117" s="36"/>
      <c r="SK117" s="36"/>
      <c r="SL117" s="36"/>
      <c r="SM117" s="36"/>
      <c r="SN117" s="36"/>
      <c r="SO117" s="36"/>
      <c r="SP117" s="36"/>
      <c r="SQ117" s="36"/>
      <c r="SR117" s="36"/>
      <c r="SS117" s="36"/>
      <c r="ST117" s="36"/>
      <c r="SU117" s="36"/>
      <c r="SV117" s="36"/>
      <c r="SW117" s="36"/>
      <c r="SX117" s="36"/>
      <c r="SY117" s="36"/>
      <c r="SZ117" s="36"/>
      <c r="TA117" s="36"/>
      <c r="TB117" s="36"/>
      <c r="TC117" s="36"/>
      <c r="TD117" s="36"/>
      <c r="TE117" s="36"/>
      <c r="TF117" s="36"/>
      <c r="TG117" s="36"/>
      <c r="TH117" s="36"/>
      <c r="TI117" s="36"/>
      <c r="TJ117" s="36"/>
      <c r="TK117" s="36"/>
      <c r="TL117" s="36"/>
      <c r="TM117" s="36"/>
      <c r="TN117" s="36"/>
      <c r="TO117" s="36"/>
      <c r="TP117" s="36"/>
      <c r="TQ117" s="36"/>
      <c r="TR117" s="36"/>
      <c r="TS117" s="36"/>
      <c r="TT117" s="36"/>
      <c r="TU117" s="36"/>
      <c r="TV117" s="36"/>
      <c r="TW117" s="36"/>
      <c r="TX117" s="36"/>
      <c r="TY117" s="36"/>
      <c r="TZ117" s="36"/>
      <c r="UA117" s="36"/>
      <c r="UB117" s="36"/>
      <c r="UC117" s="36"/>
      <c r="UD117" s="36"/>
      <c r="UE117" s="36"/>
      <c r="UF117" s="36"/>
      <c r="UG117" s="36"/>
      <c r="UH117" s="36"/>
      <c r="UI117" s="36"/>
      <c r="UJ117" s="36"/>
      <c r="UK117" s="36"/>
      <c r="UL117" s="36"/>
      <c r="UM117" s="36"/>
      <c r="UN117" s="36"/>
      <c r="UO117" s="36"/>
      <c r="UP117" s="36"/>
      <c r="UQ117" s="36"/>
      <c r="UR117" s="36"/>
      <c r="US117" s="36"/>
      <c r="UT117" s="36"/>
      <c r="UU117" s="36"/>
      <c r="UV117" s="36"/>
      <c r="UW117" s="36"/>
      <c r="UX117" s="36"/>
      <c r="UY117" s="36"/>
      <c r="UZ117" s="36"/>
      <c r="VA117" s="36"/>
      <c r="VB117" s="36"/>
      <c r="VC117" s="36"/>
      <c r="VD117" s="36"/>
      <c r="VE117" s="36"/>
      <c r="VF117" s="36"/>
      <c r="VG117" s="36"/>
      <c r="VH117" s="36"/>
      <c r="VI117" s="36"/>
      <c r="VJ117" s="36"/>
      <c r="VK117" s="36"/>
      <c r="VL117" s="36"/>
      <c r="VM117" s="36"/>
      <c r="VN117" s="36"/>
      <c r="VO117" s="36"/>
      <c r="VP117" s="36"/>
      <c r="VQ117" s="36"/>
      <c r="VR117" s="36"/>
      <c r="VS117" s="36"/>
      <c r="VT117" s="36"/>
      <c r="VU117" s="36"/>
      <c r="VV117" s="36"/>
      <c r="VW117" s="36"/>
      <c r="VX117" s="36"/>
      <c r="VY117" s="36"/>
      <c r="VZ117" s="36"/>
      <c r="WA117" s="36"/>
      <c r="WB117" s="36"/>
      <c r="WC117" s="36"/>
      <c r="WD117" s="36"/>
      <c r="WE117" s="36"/>
      <c r="WF117" s="36"/>
      <c r="WG117" s="36"/>
      <c r="WH117" s="36"/>
      <c r="WI117" s="36"/>
      <c r="WJ117" s="36"/>
      <c r="WK117" s="36"/>
      <c r="WL117" s="36"/>
      <c r="WM117" s="36"/>
      <c r="WN117" s="36"/>
      <c r="WO117" s="36"/>
      <c r="WP117" s="36"/>
      <c r="WQ117" s="36"/>
      <c r="WR117" s="36"/>
      <c r="WS117" s="36"/>
      <c r="WT117" s="36"/>
      <c r="WU117" s="36"/>
      <c r="WV117" s="36"/>
      <c r="WW117" s="36"/>
      <c r="WX117" s="36"/>
      <c r="WY117" s="36"/>
      <c r="WZ117" s="36"/>
      <c r="XA117" s="36"/>
      <c r="XB117" s="36"/>
      <c r="XC117" s="36"/>
      <c r="XD117" s="36"/>
      <c r="XE117" s="36"/>
      <c r="XF117" s="36"/>
      <c r="XG117" s="36"/>
      <c r="XH117" s="36"/>
      <c r="XI117" s="36"/>
      <c r="XJ117" s="36"/>
      <c r="XK117" s="36"/>
      <c r="XL117" s="36"/>
      <c r="XM117" s="36"/>
      <c r="XN117" s="36"/>
      <c r="XO117" s="36"/>
      <c r="XP117" s="36"/>
      <c r="XQ117" s="36"/>
      <c r="XR117" s="36"/>
      <c r="XS117" s="36"/>
      <c r="XT117" s="36"/>
      <c r="XU117" s="36"/>
      <c r="XV117" s="36"/>
      <c r="XW117" s="36"/>
      <c r="XX117" s="36"/>
      <c r="XY117" s="36"/>
      <c r="XZ117" s="36"/>
      <c r="YA117" s="36"/>
      <c r="YB117" s="36"/>
      <c r="YC117" s="36"/>
      <c r="YD117" s="36"/>
      <c r="YE117" s="36"/>
      <c r="YF117" s="36"/>
      <c r="YG117" s="36"/>
      <c r="YH117" s="36"/>
      <c r="YI117" s="36"/>
      <c r="YJ117" s="36"/>
      <c r="YK117" s="36"/>
      <c r="YL117" s="36"/>
      <c r="YM117" s="36"/>
      <c r="YN117" s="36"/>
      <c r="YO117" s="36"/>
      <c r="YP117" s="36"/>
      <c r="YQ117" s="36"/>
      <c r="YR117" s="36"/>
      <c r="YS117" s="36"/>
    </row>
    <row r="118" spans="1:669" ht="18" customHeight="1" x14ac:dyDescent="0.25">
      <c r="A118" t="s">
        <v>132</v>
      </c>
      <c r="B118" s="2" t="s">
        <v>108</v>
      </c>
      <c r="C118" s="5" t="s">
        <v>69</v>
      </c>
      <c r="D118" s="5" t="s">
        <v>207</v>
      </c>
      <c r="E118" s="8">
        <v>44593</v>
      </c>
      <c r="F118" s="8" t="s">
        <v>106</v>
      </c>
      <c r="G118" s="142">
        <v>40000</v>
      </c>
      <c r="H118" s="142">
        <v>1148</v>
      </c>
      <c r="I118" s="142">
        <v>442.65</v>
      </c>
      <c r="J118" s="142">
        <v>1216</v>
      </c>
      <c r="K118" s="142">
        <v>25</v>
      </c>
      <c r="L118" s="142">
        <v>2831.65</v>
      </c>
      <c r="M118" s="142">
        <v>37168.35</v>
      </c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  <c r="AR118" s="36"/>
      <c r="AS118" s="36"/>
      <c r="AT118" s="36"/>
      <c r="ID118" s="36"/>
      <c r="IE118" s="36"/>
      <c r="IF118" s="36"/>
      <c r="IG118" s="36"/>
      <c r="IH118" s="36"/>
      <c r="II118" s="36"/>
      <c r="IJ118" s="36"/>
      <c r="IK118" s="36"/>
      <c r="IL118" s="36"/>
      <c r="IM118" s="36"/>
      <c r="IN118" s="36"/>
      <c r="IO118" s="36"/>
      <c r="IP118" s="36"/>
      <c r="IQ118" s="36"/>
      <c r="IR118" s="36"/>
      <c r="IS118" s="36"/>
      <c r="IT118" s="36"/>
      <c r="IU118" s="36"/>
      <c r="IV118" s="36"/>
      <c r="IW118" s="36"/>
      <c r="IX118" s="36"/>
      <c r="IY118" s="36"/>
      <c r="IZ118" s="36"/>
      <c r="JA118" s="36"/>
      <c r="JB118" s="36"/>
      <c r="JC118" s="36"/>
      <c r="JD118" s="36"/>
      <c r="JE118" s="36"/>
      <c r="JF118" s="36"/>
      <c r="JG118" s="36"/>
      <c r="JH118" s="36"/>
      <c r="JI118" s="36"/>
      <c r="JJ118" s="36"/>
      <c r="JK118" s="36"/>
      <c r="JL118" s="36"/>
      <c r="JM118" s="36"/>
      <c r="JN118" s="36"/>
      <c r="JO118" s="36"/>
      <c r="JP118" s="36"/>
      <c r="JQ118" s="36"/>
      <c r="JR118" s="36"/>
      <c r="JS118" s="36"/>
      <c r="JT118" s="36"/>
      <c r="JU118" s="36"/>
      <c r="JV118" s="36"/>
      <c r="JW118" s="36"/>
      <c r="JX118" s="36"/>
      <c r="JY118" s="36"/>
      <c r="JZ118" s="36"/>
      <c r="KA118" s="36"/>
      <c r="KB118" s="36"/>
      <c r="KC118" s="36"/>
      <c r="KD118" s="36"/>
      <c r="KE118" s="36"/>
      <c r="KF118" s="36"/>
      <c r="KG118" s="36"/>
      <c r="KH118" s="36"/>
      <c r="KI118" s="36"/>
      <c r="KJ118" s="36"/>
      <c r="KK118" s="36"/>
      <c r="KL118" s="36"/>
      <c r="KM118" s="36"/>
      <c r="KN118" s="36"/>
      <c r="KO118" s="36"/>
      <c r="KP118" s="36"/>
      <c r="KQ118" s="36"/>
      <c r="KR118" s="36"/>
      <c r="KS118" s="36"/>
      <c r="KT118" s="36"/>
      <c r="KU118" s="36"/>
      <c r="KV118" s="36"/>
      <c r="KW118" s="36"/>
      <c r="KX118" s="36"/>
      <c r="KY118" s="36"/>
      <c r="KZ118" s="36"/>
      <c r="LA118" s="36"/>
      <c r="LB118" s="36"/>
      <c r="LC118" s="36"/>
      <c r="LD118" s="36"/>
      <c r="LE118" s="36"/>
      <c r="LF118" s="36"/>
      <c r="LG118" s="36"/>
      <c r="LH118" s="36"/>
      <c r="LI118" s="36"/>
      <c r="LJ118" s="36"/>
      <c r="LK118" s="36"/>
      <c r="LL118" s="36"/>
      <c r="LM118" s="36"/>
      <c r="LN118" s="36"/>
      <c r="LO118" s="36"/>
      <c r="LP118" s="36"/>
      <c r="LQ118" s="36"/>
      <c r="LR118" s="36"/>
      <c r="LS118" s="36"/>
      <c r="LT118" s="36"/>
      <c r="LU118" s="36"/>
      <c r="LV118" s="36"/>
      <c r="LW118" s="36"/>
      <c r="LX118" s="36"/>
      <c r="LY118" s="36"/>
      <c r="LZ118" s="36"/>
      <c r="MA118" s="36"/>
      <c r="MB118" s="36"/>
      <c r="MC118" s="36"/>
      <c r="MD118" s="36"/>
      <c r="ME118" s="36"/>
      <c r="MF118" s="36"/>
      <c r="MG118" s="36"/>
      <c r="MH118" s="36"/>
      <c r="MI118" s="36"/>
      <c r="MJ118" s="36"/>
      <c r="MK118" s="36"/>
      <c r="ML118" s="36"/>
      <c r="MM118" s="36"/>
      <c r="MN118" s="36"/>
      <c r="MO118" s="36"/>
      <c r="MP118" s="36"/>
      <c r="MQ118" s="36"/>
      <c r="MR118" s="36"/>
      <c r="MS118" s="36"/>
      <c r="MT118" s="36"/>
      <c r="MU118" s="36"/>
      <c r="MV118" s="36"/>
      <c r="MW118" s="36"/>
      <c r="MX118" s="36"/>
      <c r="MY118" s="36"/>
      <c r="MZ118" s="36"/>
      <c r="NA118" s="36"/>
      <c r="NB118" s="36"/>
      <c r="NC118" s="36"/>
      <c r="ND118" s="36"/>
      <c r="NE118" s="36"/>
      <c r="NF118" s="36"/>
      <c r="NG118" s="36"/>
      <c r="NH118" s="36"/>
      <c r="NI118" s="36"/>
      <c r="NJ118" s="36"/>
      <c r="NK118" s="36"/>
      <c r="NL118" s="36"/>
      <c r="NM118" s="36"/>
      <c r="NN118" s="36"/>
      <c r="NO118" s="36"/>
      <c r="NP118" s="36"/>
      <c r="NQ118" s="36"/>
      <c r="NR118" s="36"/>
      <c r="NS118" s="36"/>
      <c r="NT118" s="36"/>
      <c r="NU118" s="36"/>
      <c r="NV118" s="36"/>
      <c r="NW118" s="36"/>
      <c r="NX118" s="36"/>
      <c r="NY118" s="36"/>
      <c r="NZ118" s="36"/>
      <c r="OA118" s="36"/>
      <c r="OB118" s="36"/>
      <c r="OC118" s="36"/>
      <c r="OD118" s="36"/>
      <c r="OE118" s="36"/>
      <c r="OF118" s="36"/>
      <c r="OG118" s="36"/>
      <c r="OH118" s="36"/>
      <c r="OI118" s="36"/>
      <c r="OJ118" s="36"/>
      <c r="OK118" s="36"/>
      <c r="OL118" s="36"/>
      <c r="OM118" s="36"/>
      <c r="ON118" s="36"/>
      <c r="OO118" s="36"/>
      <c r="OP118" s="36"/>
      <c r="OQ118" s="36"/>
      <c r="OR118" s="36"/>
      <c r="OS118" s="36"/>
      <c r="OT118" s="36"/>
      <c r="OU118" s="36"/>
      <c r="OV118" s="36"/>
      <c r="OW118" s="36"/>
      <c r="OX118" s="36"/>
      <c r="OY118" s="36"/>
      <c r="OZ118" s="36"/>
      <c r="PA118" s="36"/>
      <c r="PB118" s="36"/>
      <c r="PC118" s="36"/>
      <c r="PD118" s="36"/>
      <c r="PE118" s="36"/>
      <c r="PF118" s="36"/>
      <c r="PG118" s="36"/>
      <c r="PH118" s="36"/>
      <c r="PI118" s="36"/>
      <c r="PJ118" s="36"/>
      <c r="PK118" s="36"/>
      <c r="PL118" s="36"/>
      <c r="PM118" s="36"/>
      <c r="PN118" s="36"/>
      <c r="PO118" s="36"/>
      <c r="PP118" s="36"/>
      <c r="PQ118" s="36"/>
      <c r="PR118" s="36"/>
      <c r="PS118" s="36"/>
      <c r="PT118" s="36"/>
      <c r="PU118" s="36"/>
      <c r="PV118" s="36"/>
      <c r="PW118" s="36"/>
      <c r="PX118" s="36"/>
      <c r="PY118" s="36"/>
      <c r="PZ118" s="36"/>
      <c r="QA118" s="36"/>
      <c r="QB118" s="36"/>
      <c r="QC118" s="36"/>
      <c r="QD118" s="36"/>
      <c r="QE118" s="36"/>
      <c r="QF118" s="36"/>
      <c r="QG118" s="36"/>
      <c r="QH118" s="36"/>
      <c r="QI118" s="36"/>
      <c r="QJ118" s="36"/>
      <c r="QK118" s="36"/>
      <c r="QL118" s="36"/>
      <c r="QM118" s="36"/>
      <c r="QN118" s="36"/>
      <c r="QO118" s="36"/>
      <c r="QP118" s="36"/>
      <c r="QQ118" s="36"/>
      <c r="QR118" s="36"/>
      <c r="QS118" s="36"/>
      <c r="QT118" s="36"/>
      <c r="QU118" s="36"/>
      <c r="QV118" s="36"/>
      <c r="QW118" s="36"/>
      <c r="QX118" s="36"/>
      <c r="QY118" s="36"/>
      <c r="QZ118" s="36"/>
      <c r="RA118" s="36"/>
      <c r="RB118" s="36"/>
      <c r="RC118" s="36"/>
      <c r="RD118" s="36"/>
      <c r="RE118" s="36"/>
      <c r="RF118" s="36"/>
      <c r="RG118" s="36"/>
      <c r="RH118" s="36"/>
      <c r="RI118" s="36"/>
      <c r="RJ118" s="36"/>
      <c r="RK118" s="36"/>
      <c r="RL118" s="36"/>
      <c r="RM118" s="36"/>
      <c r="RN118" s="36"/>
      <c r="RO118" s="36"/>
      <c r="RP118" s="36"/>
      <c r="RQ118" s="36"/>
      <c r="RR118" s="36"/>
      <c r="RS118" s="36"/>
      <c r="RT118" s="36"/>
      <c r="RU118" s="36"/>
      <c r="RV118" s="36"/>
      <c r="RW118" s="36"/>
      <c r="RX118" s="36"/>
      <c r="RY118" s="36"/>
      <c r="RZ118" s="36"/>
      <c r="SA118" s="36"/>
      <c r="SB118" s="36"/>
      <c r="SC118" s="36"/>
      <c r="SD118" s="36"/>
      <c r="SE118" s="36"/>
      <c r="SF118" s="36"/>
      <c r="SG118" s="36"/>
      <c r="SH118" s="36"/>
      <c r="SI118" s="36"/>
      <c r="SJ118" s="36"/>
      <c r="SK118" s="36"/>
      <c r="SL118" s="36"/>
      <c r="SM118" s="36"/>
      <c r="SN118" s="36"/>
      <c r="SO118" s="36"/>
      <c r="SP118" s="36"/>
      <c r="SQ118" s="36"/>
      <c r="SR118" s="36"/>
      <c r="SS118" s="36"/>
      <c r="ST118" s="36"/>
      <c r="SU118" s="36"/>
      <c r="SV118" s="36"/>
      <c r="SW118" s="36"/>
      <c r="SX118" s="36"/>
      <c r="SY118" s="36"/>
      <c r="SZ118" s="36"/>
      <c r="TA118" s="36"/>
      <c r="TB118" s="36"/>
      <c r="TC118" s="36"/>
      <c r="TD118" s="36"/>
      <c r="TE118" s="36"/>
      <c r="TF118" s="36"/>
      <c r="TG118" s="36"/>
      <c r="TH118" s="36"/>
      <c r="TI118" s="36"/>
      <c r="TJ118" s="36"/>
      <c r="TK118" s="36"/>
      <c r="TL118" s="36"/>
      <c r="TM118" s="36"/>
      <c r="TN118" s="36"/>
      <c r="TO118" s="36"/>
      <c r="TP118" s="36"/>
      <c r="TQ118" s="36"/>
      <c r="TR118" s="36"/>
      <c r="TS118" s="36"/>
      <c r="TT118" s="36"/>
      <c r="TU118" s="36"/>
      <c r="TV118" s="36"/>
      <c r="TW118" s="36"/>
      <c r="TX118" s="36"/>
      <c r="TY118" s="36"/>
      <c r="TZ118" s="36"/>
      <c r="UA118" s="36"/>
      <c r="UB118" s="36"/>
      <c r="UC118" s="36"/>
      <c r="UD118" s="36"/>
      <c r="UE118" s="36"/>
      <c r="UF118" s="36"/>
      <c r="UG118" s="36"/>
      <c r="UH118" s="36"/>
      <c r="UI118" s="36"/>
      <c r="UJ118" s="36"/>
      <c r="UK118" s="36"/>
      <c r="UL118" s="36"/>
      <c r="UM118" s="36"/>
      <c r="UN118" s="36"/>
      <c r="UO118" s="36"/>
      <c r="UP118" s="36"/>
      <c r="UQ118" s="36"/>
      <c r="UR118" s="36"/>
      <c r="US118" s="36"/>
      <c r="UT118" s="36"/>
      <c r="UU118" s="36"/>
      <c r="UV118" s="36"/>
      <c r="UW118" s="36"/>
      <c r="UX118" s="36"/>
      <c r="UY118" s="36"/>
      <c r="UZ118" s="36"/>
      <c r="VA118" s="36"/>
      <c r="VB118" s="36"/>
      <c r="VC118" s="36"/>
      <c r="VD118" s="36"/>
      <c r="VE118" s="36"/>
      <c r="VF118" s="36"/>
      <c r="VG118" s="36"/>
      <c r="VH118" s="36"/>
      <c r="VI118" s="36"/>
      <c r="VJ118" s="36"/>
      <c r="VK118" s="36"/>
      <c r="VL118" s="36"/>
      <c r="VM118" s="36"/>
      <c r="VN118" s="36"/>
      <c r="VO118" s="36"/>
      <c r="VP118" s="36"/>
      <c r="VQ118" s="36"/>
      <c r="VR118" s="36"/>
      <c r="VS118" s="36"/>
      <c r="VT118" s="36"/>
      <c r="VU118" s="36"/>
      <c r="VV118" s="36"/>
      <c r="VW118" s="36"/>
      <c r="VX118" s="36"/>
      <c r="VY118" s="36"/>
      <c r="VZ118" s="36"/>
      <c r="WA118" s="36"/>
      <c r="WB118" s="36"/>
      <c r="WC118" s="36"/>
      <c r="WD118" s="36"/>
      <c r="WE118" s="36"/>
      <c r="WF118" s="36"/>
      <c r="WG118" s="36"/>
      <c r="WH118" s="36"/>
      <c r="WI118" s="36"/>
      <c r="WJ118" s="36"/>
      <c r="WK118" s="36"/>
      <c r="WL118" s="36"/>
      <c r="WM118" s="36"/>
      <c r="WN118" s="36"/>
      <c r="WO118" s="36"/>
      <c r="WP118" s="36"/>
      <c r="WQ118" s="36"/>
      <c r="WR118" s="36"/>
      <c r="WS118" s="36"/>
      <c r="WT118" s="36"/>
      <c r="WU118" s="36"/>
      <c r="WV118" s="36"/>
      <c r="WW118" s="36"/>
      <c r="WX118" s="36"/>
      <c r="WY118" s="36"/>
      <c r="WZ118" s="36"/>
      <c r="XA118" s="36"/>
      <c r="XB118" s="36"/>
      <c r="XC118" s="36"/>
      <c r="XD118" s="36"/>
      <c r="XE118" s="36"/>
      <c r="XF118" s="36"/>
      <c r="XG118" s="36"/>
      <c r="XH118" s="36"/>
      <c r="XI118" s="36"/>
      <c r="XJ118" s="36"/>
      <c r="XK118" s="36"/>
      <c r="XL118" s="36"/>
      <c r="XM118" s="36"/>
      <c r="XN118" s="36"/>
      <c r="XO118" s="36"/>
      <c r="XP118" s="36"/>
      <c r="XQ118" s="36"/>
      <c r="XR118" s="36"/>
      <c r="XS118" s="36"/>
      <c r="XT118" s="36"/>
      <c r="XU118" s="36"/>
      <c r="XV118" s="36"/>
      <c r="XW118" s="36"/>
      <c r="XX118" s="36"/>
      <c r="XY118" s="36"/>
      <c r="XZ118" s="36"/>
      <c r="YA118" s="36"/>
      <c r="YB118" s="36"/>
      <c r="YC118" s="36"/>
      <c r="YD118" s="36"/>
      <c r="YE118" s="36"/>
      <c r="YF118" s="36"/>
      <c r="YG118" s="36"/>
      <c r="YH118" s="36"/>
      <c r="YI118" s="36"/>
      <c r="YJ118" s="36"/>
      <c r="YK118" s="36"/>
      <c r="YL118" s="36"/>
      <c r="YM118" s="36"/>
      <c r="YN118" s="36"/>
      <c r="YO118" s="36"/>
      <c r="YP118" s="36"/>
      <c r="YQ118" s="36"/>
      <c r="YR118" s="36"/>
      <c r="YS118" s="36"/>
    </row>
    <row r="119" spans="1:669" ht="15.75" x14ac:dyDescent="0.25">
      <c r="A119" s="48" t="s">
        <v>102</v>
      </c>
      <c r="B119" s="70">
        <v>2</v>
      </c>
      <c r="C119" s="54"/>
      <c r="D119" s="54"/>
      <c r="E119" s="81"/>
      <c r="F119" s="81"/>
      <c r="G119" s="172">
        <f t="shared" ref="G119:M119" si="23">SUM(G117:G118)</f>
        <v>80000</v>
      </c>
      <c r="H119" s="107">
        <f t="shared" si="23"/>
        <v>2296</v>
      </c>
      <c r="I119" s="172">
        <f t="shared" si="23"/>
        <v>885.3</v>
      </c>
      <c r="J119" s="172">
        <f t="shared" si="23"/>
        <v>2432</v>
      </c>
      <c r="K119" s="172">
        <f>SUM(K117:K118)</f>
        <v>50</v>
      </c>
      <c r="L119" s="172">
        <f t="shared" si="23"/>
        <v>5663.3</v>
      </c>
      <c r="M119" s="172">
        <f t="shared" si="23"/>
        <v>74336.7</v>
      </c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36"/>
      <c r="AJ119" s="36"/>
      <c r="AK119" s="36"/>
      <c r="AL119" s="36"/>
      <c r="AM119" s="36"/>
      <c r="AN119" s="36"/>
      <c r="AO119" s="36"/>
      <c r="AP119" s="36"/>
      <c r="AQ119" s="36"/>
      <c r="AR119" s="36"/>
      <c r="AS119" s="36"/>
      <c r="AT119" s="36"/>
      <c r="ID119" s="36"/>
      <c r="IE119" s="36"/>
      <c r="IF119" s="36"/>
      <c r="IG119" s="36"/>
      <c r="IH119" s="36"/>
      <c r="II119" s="36"/>
      <c r="IJ119" s="36"/>
      <c r="IK119" s="36"/>
      <c r="IL119" s="36"/>
      <c r="IM119" s="36"/>
      <c r="IN119" s="36"/>
      <c r="IO119" s="36"/>
      <c r="IP119" s="36"/>
      <c r="IQ119" s="36"/>
      <c r="IR119" s="36"/>
      <c r="IS119" s="36"/>
      <c r="IT119" s="36"/>
      <c r="IU119" s="36"/>
      <c r="IV119" s="36"/>
      <c r="IW119" s="36"/>
      <c r="IX119" s="36"/>
      <c r="IY119" s="36"/>
      <c r="IZ119" s="36"/>
      <c r="JA119" s="36"/>
      <c r="JB119" s="36"/>
      <c r="JC119" s="36"/>
      <c r="JD119" s="36"/>
      <c r="JE119" s="36"/>
      <c r="JF119" s="36"/>
      <c r="JG119" s="36"/>
      <c r="JH119" s="36"/>
      <c r="JI119" s="36"/>
      <c r="JJ119" s="36"/>
      <c r="JK119" s="36"/>
      <c r="JL119" s="36"/>
      <c r="JM119" s="36"/>
      <c r="JN119" s="36"/>
      <c r="JO119" s="36"/>
      <c r="JP119" s="36"/>
      <c r="JQ119" s="36"/>
      <c r="JR119" s="36"/>
      <c r="JS119" s="36"/>
      <c r="JT119" s="36"/>
      <c r="JU119" s="36"/>
      <c r="JV119" s="36"/>
      <c r="JW119" s="36"/>
      <c r="JX119" s="36"/>
      <c r="JY119" s="36"/>
      <c r="JZ119" s="36"/>
      <c r="KA119" s="36"/>
      <c r="KB119" s="36"/>
      <c r="KC119" s="36"/>
      <c r="KD119" s="36"/>
      <c r="KE119" s="36"/>
      <c r="KF119" s="36"/>
      <c r="KG119" s="36"/>
      <c r="KH119" s="36"/>
      <c r="KI119" s="36"/>
      <c r="KJ119" s="36"/>
      <c r="KK119" s="36"/>
      <c r="KL119" s="36"/>
      <c r="KM119" s="36"/>
      <c r="KN119" s="36"/>
      <c r="KO119" s="36"/>
      <c r="KP119" s="36"/>
      <c r="KQ119" s="36"/>
      <c r="KR119" s="36"/>
      <c r="KS119" s="36"/>
      <c r="KT119" s="36"/>
      <c r="KU119" s="36"/>
      <c r="KV119" s="36"/>
      <c r="KW119" s="36"/>
      <c r="KX119" s="36"/>
      <c r="KY119" s="36"/>
      <c r="KZ119" s="36"/>
      <c r="LA119" s="36"/>
      <c r="LB119" s="36"/>
      <c r="LC119" s="36"/>
      <c r="LD119" s="36"/>
      <c r="LE119" s="36"/>
      <c r="LF119" s="36"/>
      <c r="LG119" s="36"/>
      <c r="LH119" s="36"/>
      <c r="LI119" s="36"/>
      <c r="LJ119" s="36"/>
      <c r="LK119" s="36"/>
      <c r="LL119" s="36"/>
      <c r="LM119" s="36"/>
      <c r="LN119" s="36"/>
      <c r="LO119" s="36"/>
      <c r="LP119" s="36"/>
      <c r="LQ119" s="36"/>
      <c r="LR119" s="36"/>
      <c r="LS119" s="36"/>
      <c r="LT119" s="36"/>
      <c r="LU119" s="36"/>
      <c r="LV119" s="36"/>
      <c r="LW119" s="36"/>
      <c r="LX119" s="36"/>
      <c r="LY119" s="36"/>
      <c r="LZ119" s="36"/>
      <c r="MA119" s="36"/>
      <c r="MB119" s="36"/>
      <c r="MC119" s="36"/>
      <c r="MD119" s="36"/>
      <c r="ME119" s="36"/>
      <c r="MF119" s="36"/>
      <c r="MG119" s="36"/>
      <c r="MH119" s="36"/>
      <c r="MI119" s="36"/>
      <c r="MJ119" s="36"/>
      <c r="MK119" s="36"/>
      <c r="ML119" s="36"/>
      <c r="MM119" s="36"/>
      <c r="MN119" s="36"/>
      <c r="MO119" s="36"/>
      <c r="MP119" s="36"/>
      <c r="MQ119" s="36"/>
      <c r="MR119" s="36"/>
      <c r="MS119" s="36"/>
      <c r="MT119" s="36"/>
      <c r="MU119" s="36"/>
      <c r="MV119" s="36"/>
      <c r="MW119" s="36"/>
      <c r="MX119" s="36"/>
      <c r="MY119" s="36"/>
      <c r="MZ119" s="36"/>
      <c r="NA119" s="36"/>
      <c r="NB119" s="36"/>
      <c r="NC119" s="36"/>
      <c r="ND119" s="36"/>
      <c r="NE119" s="36"/>
      <c r="NF119" s="36"/>
      <c r="NG119" s="36"/>
      <c r="NH119" s="36"/>
      <c r="NI119" s="36"/>
      <c r="NJ119" s="36"/>
      <c r="NK119" s="36"/>
      <c r="NL119" s="36"/>
      <c r="NM119" s="36"/>
      <c r="NN119" s="36"/>
      <c r="NO119" s="36"/>
      <c r="NP119" s="36"/>
      <c r="NQ119" s="36"/>
      <c r="NR119" s="36"/>
      <c r="NS119" s="36"/>
      <c r="NT119" s="36"/>
      <c r="NU119" s="36"/>
      <c r="NV119" s="36"/>
      <c r="NW119" s="36"/>
      <c r="NX119" s="36"/>
      <c r="NY119" s="36"/>
      <c r="NZ119" s="36"/>
      <c r="OA119" s="36"/>
      <c r="OB119" s="36"/>
      <c r="OC119" s="36"/>
      <c r="OD119" s="36"/>
      <c r="OE119" s="36"/>
      <c r="OF119" s="36"/>
      <c r="OG119" s="36"/>
      <c r="OH119" s="36"/>
      <c r="OI119" s="36"/>
      <c r="OJ119" s="36"/>
      <c r="OK119" s="36"/>
      <c r="OL119" s="36"/>
      <c r="OM119" s="36"/>
      <c r="ON119" s="36"/>
      <c r="OO119" s="36"/>
      <c r="OP119" s="36"/>
      <c r="OQ119" s="36"/>
      <c r="OR119" s="36"/>
      <c r="OS119" s="36"/>
      <c r="OT119" s="36"/>
      <c r="OU119" s="36"/>
      <c r="OV119" s="36"/>
      <c r="OW119" s="36"/>
      <c r="OX119" s="36"/>
      <c r="OY119" s="36"/>
      <c r="OZ119" s="36"/>
      <c r="PA119" s="36"/>
      <c r="PB119" s="36"/>
      <c r="PC119" s="36"/>
      <c r="PD119" s="36"/>
      <c r="PE119" s="36"/>
      <c r="PF119" s="36"/>
      <c r="PG119" s="36"/>
      <c r="PH119" s="36"/>
      <c r="PI119" s="36"/>
      <c r="PJ119" s="36"/>
      <c r="PK119" s="36"/>
      <c r="PL119" s="36"/>
      <c r="PM119" s="36"/>
      <c r="PN119" s="36"/>
      <c r="PO119" s="36"/>
      <c r="PP119" s="36"/>
      <c r="PQ119" s="36"/>
      <c r="PR119" s="36"/>
      <c r="PS119" s="36"/>
      <c r="PT119" s="36"/>
      <c r="PU119" s="36"/>
      <c r="PV119" s="36"/>
      <c r="PW119" s="36"/>
      <c r="PX119" s="36"/>
      <c r="PY119" s="36"/>
      <c r="PZ119" s="36"/>
      <c r="QA119" s="36"/>
      <c r="QB119" s="36"/>
      <c r="QC119" s="36"/>
      <c r="QD119" s="36"/>
      <c r="QE119" s="36"/>
      <c r="QF119" s="36"/>
      <c r="QG119" s="36"/>
      <c r="QH119" s="36"/>
      <c r="QI119" s="36"/>
      <c r="QJ119" s="36"/>
      <c r="QK119" s="36"/>
      <c r="QL119" s="36"/>
      <c r="QM119" s="36"/>
      <c r="QN119" s="36"/>
      <c r="QO119" s="36"/>
      <c r="QP119" s="36"/>
      <c r="QQ119" s="36"/>
      <c r="QR119" s="36"/>
      <c r="QS119" s="36"/>
      <c r="QT119" s="36"/>
      <c r="QU119" s="36"/>
      <c r="QV119" s="36"/>
      <c r="QW119" s="36"/>
      <c r="QX119" s="36"/>
      <c r="QY119" s="36"/>
      <c r="QZ119" s="36"/>
      <c r="RA119" s="36"/>
      <c r="RB119" s="36"/>
      <c r="RC119" s="36"/>
      <c r="RD119" s="36"/>
      <c r="RE119" s="36"/>
      <c r="RF119" s="36"/>
      <c r="RG119" s="36"/>
      <c r="RH119" s="36"/>
      <c r="RI119" s="36"/>
      <c r="RJ119" s="36"/>
      <c r="RK119" s="36"/>
      <c r="RL119" s="36"/>
      <c r="RM119" s="36"/>
      <c r="RN119" s="36"/>
      <c r="RO119" s="36"/>
      <c r="RP119" s="36"/>
      <c r="RQ119" s="36"/>
      <c r="RR119" s="36"/>
      <c r="RS119" s="36"/>
      <c r="RT119" s="36"/>
      <c r="RU119" s="36"/>
      <c r="RV119" s="36"/>
      <c r="RW119" s="36"/>
      <c r="RX119" s="36"/>
      <c r="RY119" s="36"/>
      <c r="RZ119" s="36"/>
      <c r="SA119" s="36"/>
      <c r="SB119" s="36"/>
      <c r="SC119" s="36"/>
      <c r="SD119" s="36"/>
      <c r="SE119" s="36"/>
      <c r="SF119" s="36"/>
      <c r="SG119" s="36"/>
      <c r="SH119" s="36"/>
      <c r="SI119" s="36"/>
      <c r="SJ119" s="36"/>
      <c r="SK119" s="36"/>
      <c r="SL119" s="36"/>
      <c r="SM119" s="36"/>
      <c r="SN119" s="36"/>
      <c r="SO119" s="36"/>
      <c r="SP119" s="36"/>
      <c r="SQ119" s="36"/>
      <c r="SR119" s="36"/>
      <c r="SS119" s="36"/>
      <c r="ST119" s="36"/>
      <c r="SU119" s="36"/>
      <c r="SV119" s="36"/>
      <c r="SW119" s="36"/>
      <c r="SX119" s="36"/>
      <c r="SY119" s="36"/>
      <c r="SZ119" s="36"/>
      <c r="TA119" s="36"/>
      <c r="TB119" s="36"/>
      <c r="TC119" s="36"/>
      <c r="TD119" s="36"/>
      <c r="TE119" s="36"/>
      <c r="TF119" s="36"/>
      <c r="TG119" s="36"/>
      <c r="TH119" s="36"/>
      <c r="TI119" s="36"/>
      <c r="TJ119" s="36"/>
      <c r="TK119" s="36"/>
      <c r="TL119" s="36"/>
      <c r="TM119" s="36"/>
      <c r="TN119" s="36"/>
      <c r="TO119" s="36"/>
      <c r="TP119" s="36"/>
      <c r="TQ119" s="36"/>
      <c r="TR119" s="36"/>
      <c r="TS119" s="36"/>
      <c r="TT119" s="36"/>
      <c r="TU119" s="36"/>
      <c r="TV119" s="36"/>
      <c r="TW119" s="36"/>
      <c r="TX119" s="36"/>
      <c r="TY119" s="36"/>
      <c r="TZ119" s="36"/>
      <c r="UA119" s="36"/>
      <c r="UB119" s="36"/>
      <c r="UC119" s="36"/>
      <c r="UD119" s="36"/>
      <c r="UE119" s="36"/>
      <c r="UF119" s="36"/>
      <c r="UG119" s="36"/>
      <c r="UH119" s="36"/>
      <c r="UI119" s="36"/>
      <c r="UJ119" s="36"/>
      <c r="UK119" s="36"/>
      <c r="UL119" s="36"/>
      <c r="UM119" s="36"/>
      <c r="UN119" s="36"/>
      <c r="UO119" s="36"/>
      <c r="UP119" s="36"/>
      <c r="UQ119" s="36"/>
      <c r="UR119" s="36"/>
      <c r="US119" s="36"/>
      <c r="UT119" s="36"/>
      <c r="UU119" s="36"/>
      <c r="UV119" s="36"/>
      <c r="UW119" s="36"/>
      <c r="UX119" s="36"/>
      <c r="UY119" s="36"/>
      <c r="UZ119" s="36"/>
      <c r="VA119" s="36"/>
      <c r="VB119" s="36"/>
      <c r="VC119" s="36"/>
      <c r="VD119" s="36"/>
      <c r="VE119" s="36"/>
      <c r="VF119" s="36"/>
      <c r="VG119" s="36"/>
      <c r="VH119" s="36"/>
      <c r="VI119" s="36"/>
      <c r="VJ119" s="36"/>
      <c r="VK119" s="36"/>
      <c r="VL119" s="36"/>
      <c r="VM119" s="36"/>
      <c r="VN119" s="36"/>
      <c r="VO119" s="36"/>
      <c r="VP119" s="36"/>
      <c r="VQ119" s="36"/>
      <c r="VR119" s="36"/>
      <c r="VS119" s="36"/>
      <c r="VT119" s="36"/>
      <c r="VU119" s="36"/>
      <c r="VV119" s="36"/>
      <c r="VW119" s="36"/>
      <c r="VX119" s="36"/>
      <c r="VY119" s="36"/>
      <c r="VZ119" s="36"/>
      <c r="WA119" s="36"/>
      <c r="WB119" s="36"/>
      <c r="WC119" s="36"/>
      <c r="WD119" s="36"/>
      <c r="WE119" s="36"/>
      <c r="WF119" s="36"/>
      <c r="WG119" s="36"/>
      <c r="WH119" s="36"/>
      <c r="WI119" s="36"/>
      <c r="WJ119" s="36"/>
      <c r="WK119" s="36"/>
      <c r="WL119" s="36"/>
      <c r="WM119" s="36"/>
      <c r="WN119" s="36"/>
      <c r="WO119" s="36"/>
      <c r="WP119" s="36"/>
      <c r="WQ119" s="36"/>
      <c r="WR119" s="36"/>
      <c r="WS119" s="36"/>
      <c r="WT119" s="36"/>
      <c r="WU119" s="36"/>
      <c r="WV119" s="36"/>
      <c r="WW119" s="36"/>
      <c r="WX119" s="36"/>
      <c r="WY119" s="36"/>
      <c r="WZ119" s="36"/>
      <c r="XA119" s="36"/>
      <c r="XB119" s="36"/>
      <c r="XC119" s="36"/>
      <c r="XD119" s="36"/>
      <c r="XE119" s="36"/>
      <c r="XF119" s="36"/>
      <c r="XG119" s="36"/>
      <c r="XH119" s="36"/>
      <c r="XI119" s="36"/>
      <c r="XJ119" s="36"/>
      <c r="XK119" s="36"/>
      <c r="XL119" s="36"/>
      <c r="XM119" s="36"/>
      <c r="XN119" s="36"/>
      <c r="XO119" s="36"/>
      <c r="XP119" s="36"/>
      <c r="XQ119" s="36"/>
      <c r="XR119" s="36"/>
      <c r="XS119" s="36"/>
      <c r="XT119" s="36"/>
      <c r="XU119" s="36"/>
      <c r="XV119" s="36"/>
      <c r="XW119" s="36"/>
      <c r="XX119" s="36"/>
      <c r="XY119" s="36"/>
      <c r="XZ119" s="36"/>
      <c r="YA119" s="36"/>
      <c r="YB119" s="36"/>
      <c r="YC119" s="36"/>
      <c r="YD119" s="36"/>
      <c r="YE119" s="36"/>
      <c r="YF119" s="36"/>
      <c r="YG119" s="36"/>
      <c r="YH119" s="36"/>
      <c r="YI119" s="36"/>
      <c r="YJ119" s="36"/>
      <c r="YK119" s="36"/>
      <c r="YL119" s="36"/>
      <c r="YM119" s="36"/>
      <c r="YN119" s="36"/>
      <c r="YO119" s="36"/>
      <c r="YP119" s="36"/>
      <c r="YQ119" s="36"/>
      <c r="YR119" s="36"/>
      <c r="YS119" s="36"/>
    </row>
    <row r="120" spans="1:669" ht="15.75" x14ac:dyDescent="0.25">
      <c r="A120" s="29"/>
      <c r="B120" s="80"/>
      <c r="C120" s="9"/>
      <c r="D120" s="9"/>
      <c r="E120" s="144"/>
      <c r="F120" s="144"/>
      <c r="G120" s="117"/>
      <c r="H120" s="116"/>
      <c r="I120" s="117"/>
      <c r="J120" s="117"/>
      <c r="K120" s="117"/>
      <c r="L120" s="117"/>
      <c r="M120" s="117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  <c r="AJ120" s="36"/>
      <c r="AK120" s="36"/>
      <c r="AL120" s="36"/>
      <c r="AM120" s="36"/>
      <c r="AN120" s="36"/>
      <c r="AO120" s="36"/>
      <c r="AP120" s="36"/>
      <c r="AQ120" s="36"/>
      <c r="AR120" s="36"/>
      <c r="AS120" s="36"/>
      <c r="AT120" s="36"/>
      <c r="ID120" s="36"/>
      <c r="IE120" s="36"/>
      <c r="IF120" s="36"/>
      <c r="IG120" s="36"/>
      <c r="IH120" s="36"/>
      <c r="II120" s="36"/>
      <c r="IJ120" s="36"/>
      <c r="IK120" s="36"/>
      <c r="IL120" s="36"/>
      <c r="IM120" s="36"/>
      <c r="IN120" s="36"/>
      <c r="IO120" s="36"/>
      <c r="IP120" s="36"/>
      <c r="IQ120" s="36"/>
      <c r="IR120" s="36"/>
      <c r="IS120" s="36"/>
      <c r="IT120" s="36"/>
      <c r="IU120" s="36"/>
      <c r="IV120" s="36"/>
      <c r="IW120" s="36"/>
      <c r="IX120" s="36"/>
      <c r="IY120" s="36"/>
      <c r="IZ120" s="36"/>
      <c r="JA120" s="36"/>
      <c r="JB120" s="36"/>
      <c r="JC120" s="36"/>
      <c r="JD120" s="36"/>
      <c r="JE120" s="36"/>
      <c r="JF120" s="36"/>
      <c r="JG120" s="36"/>
      <c r="JH120" s="36"/>
      <c r="JI120" s="36"/>
      <c r="JJ120" s="36"/>
      <c r="JK120" s="36"/>
      <c r="JL120" s="36"/>
      <c r="JM120" s="36"/>
      <c r="JN120" s="36"/>
      <c r="JO120" s="36"/>
      <c r="JP120" s="36"/>
      <c r="JQ120" s="36"/>
      <c r="JR120" s="36"/>
      <c r="JS120" s="36"/>
      <c r="JT120" s="36"/>
      <c r="JU120" s="36"/>
      <c r="JV120" s="36"/>
      <c r="JW120" s="36"/>
      <c r="JX120" s="36"/>
      <c r="JY120" s="36"/>
      <c r="JZ120" s="36"/>
      <c r="KA120" s="36"/>
      <c r="KB120" s="36"/>
      <c r="KC120" s="36"/>
      <c r="KD120" s="36"/>
      <c r="KE120" s="36"/>
      <c r="KF120" s="36"/>
      <c r="KG120" s="36"/>
      <c r="KH120" s="36"/>
      <c r="KI120" s="36"/>
      <c r="KJ120" s="36"/>
      <c r="KK120" s="36"/>
      <c r="KL120" s="36"/>
      <c r="KM120" s="36"/>
      <c r="KN120" s="36"/>
      <c r="KO120" s="36"/>
      <c r="KP120" s="36"/>
      <c r="KQ120" s="36"/>
      <c r="KR120" s="36"/>
      <c r="KS120" s="36"/>
      <c r="KT120" s="36"/>
      <c r="KU120" s="36"/>
      <c r="KV120" s="36"/>
      <c r="KW120" s="36"/>
      <c r="KX120" s="36"/>
      <c r="KY120" s="36"/>
      <c r="KZ120" s="36"/>
      <c r="LA120" s="36"/>
      <c r="LB120" s="36"/>
      <c r="LC120" s="36"/>
      <c r="LD120" s="36"/>
      <c r="LE120" s="36"/>
      <c r="LF120" s="36"/>
      <c r="LG120" s="36"/>
      <c r="LH120" s="36"/>
      <c r="LI120" s="36"/>
      <c r="LJ120" s="36"/>
      <c r="LK120" s="36"/>
      <c r="LL120" s="36"/>
      <c r="LM120" s="36"/>
      <c r="LN120" s="36"/>
      <c r="LO120" s="36"/>
      <c r="LP120" s="36"/>
      <c r="LQ120" s="36"/>
      <c r="LR120" s="36"/>
      <c r="LS120" s="36"/>
      <c r="LT120" s="36"/>
      <c r="LU120" s="36"/>
      <c r="LV120" s="36"/>
      <c r="LW120" s="36"/>
      <c r="LX120" s="36"/>
      <c r="LY120" s="36"/>
      <c r="LZ120" s="36"/>
      <c r="MA120" s="36"/>
      <c r="MB120" s="36"/>
      <c r="MC120" s="36"/>
      <c r="MD120" s="36"/>
      <c r="ME120" s="36"/>
      <c r="MF120" s="36"/>
      <c r="MG120" s="36"/>
      <c r="MH120" s="36"/>
      <c r="MI120" s="36"/>
      <c r="MJ120" s="36"/>
      <c r="MK120" s="36"/>
      <c r="ML120" s="36"/>
      <c r="MM120" s="36"/>
      <c r="MN120" s="36"/>
      <c r="MO120" s="36"/>
      <c r="MP120" s="36"/>
      <c r="MQ120" s="36"/>
      <c r="MR120" s="36"/>
      <c r="MS120" s="36"/>
      <c r="MT120" s="36"/>
      <c r="MU120" s="36"/>
      <c r="MV120" s="36"/>
      <c r="MW120" s="36"/>
      <c r="MX120" s="36"/>
      <c r="MY120" s="36"/>
      <c r="MZ120" s="36"/>
      <c r="NA120" s="36"/>
      <c r="NB120" s="36"/>
      <c r="NC120" s="36"/>
      <c r="ND120" s="36"/>
      <c r="NE120" s="36"/>
      <c r="NF120" s="36"/>
      <c r="NG120" s="36"/>
      <c r="NH120" s="36"/>
      <c r="NI120" s="36"/>
      <c r="NJ120" s="36"/>
      <c r="NK120" s="36"/>
      <c r="NL120" s="36"/>
      <c r="NM120" s="36"/>
      <c r="NN120" s="36"/>
      <c r="NO120" s="36"/>
      <c r="NP120" s="36"/>
      <c r="NQ120" s="36"/>
      <c r="NR120" s="36"/>
      <c r="NS120" s="36"/>
      <c r="NT120" s="36"/>
      <c r="NU120" s="36"/>
      <c r="NV120" s="36"/>
      <c r="NW120" s="36"/>
      <c r="NX120" s="36"/>
      <c r="NY120" s="36"/>
      <c r="NZ120" s="36"/>
      <c r="OA120" s="36"/>
      <c r="OB120" s="36"/>
      <c r="OC120" s="36"/>
      <c r="OD120" s="36"/>
      <c r="OE120" s="36"/>
      <c r="OF120" s="36"/>
      <c r="OG120" s="36"/>
      <c r="OH120" s="36"/>
      <c r="OI120" s="36"/>
      <c r="OJ120" s="36"/>
      <c r="OK120" s="36"/>
      <c r="OL120" s="36"/>
      <c r="OM120" s="36"/>
      <c r="ON120" s="36"/>
      <c r="OO120" s="36"/>
      <c r="OP120" s="36"/>
      <c r="OQ120" s="36"/>
      <c r="OR120" s="36"/>
      <c r="OS120" s="36"/>
      <c r="OT120" s="36"/>
      <c r="OU120" s="36"/>
      <c r="OV120" s="36"/>
      <c r="OW120" s="36"/>
      <c r="OX120" s="36"/>
      <c r="OY120" s="36"/>
      <c r="OZ120" s="36"/>
      <c r="PA120" s="36"/>
      <c r="PB120" s="36"/>
      <c r="PC120" s="36"/>
      <c r="PD120" s="36"/>
      <c r="PE120" s="36"/>
      <c r="PF120" s="36"/>
      <c r="PG120" s="36"/>
      <c r="PH120" s="36"/>
      <c r="PI120" s="36"/>
      <c r="PJ120" s="36"/>
      <c r="PK120" s="36"/>
      <c r="PL120" s="36"/>
      <c r="PM120" s="36"/>
      <c r="PN120" s="36"/>
      <c r="PO120" s="36"/>
      <c r="PP120" s="36"/>
      <c r="PQ120" s="36"/>
      <c r="PR120" s="36"/>
      <c r="PS120" s="36"/>
      <c r="PT120" s="36"/>
      <c r="PU120" s="36"/>
      <c r="PV120" s="36"/>
      <c r="PW120" s="36"/>
      <c r="PX120" s="36"/>
      <c r="PY120" s="36"/>
      <c r="PZ120" s="36"/>
      <c r="QA120" s="36"/>
      <c r="QB120" s="36"/>
      <c r="QC120" s="36"/>
      <c r="QD120" s="36"/>
      <c r="QE120" s="36"/>
      <c r="QF120" s="36"/>
      <c r="QG120" s="36"/>
      <c r="QH120" s="36"/>
      <c r="QI120" s="36"/>
      <c r="QJ120" s="36"/>
      <c r="QK120" s="36"/>
      <c r="QL120" s="36"/>
      <c r="QM120" s="36"/>
      <c r="QN120" s="36"/>
      <c r="QO120" s="36"/>
      <c r="QP120" s="36"/>
      <c r="QQ120" s="36"/>
      <c r="QR120" s="36"/>
      <c r="QS120" s="36"/>
      <c r="QT120" s="36"/>
      <c r="QU120" s="36"/>
      <c r="QV120" s="36"/>
      <c r="QW120" s="36"/>
      <c r="QX120" s="36"/>
      <c r="QY120" s="36"/>
      <c r="QZ120" s="36"/>
      <c r="RA120" s="36"/>
      <c r="RB120" s="36"/>
      <c r="RC120" s="36"/>
      <c r="RD120" s="36"/>
      <c r="RE120" s="36"/>
      <c r="RF120" s="36"/>
      <c r="RG120" s="36"/>
      <c r="RH120" s="36"/>
      <c r="RI120" s="36"/>
      <c r="RJ120" s="36"/>
      <c r="RK120" s="36"/>
      <c r="RL120" s="36"/>
      <c r="RM120" s="36"/>
      <c r="RN120" s="36"/>
      <c r="RO120" s="36"/>
      <c r="RP120" s="36"/>
      <c r="RQ120" s="36"/>
      <c r="RR120" s="36"/>
      <c r="RS120" s="36"/>
      <c r="RT120" s="36"/>
      <c r="RU120" s="36"/>
      <c r="RV120" s="36"/>
      <c r="RW120" s="36"/>
      <c r="RX120" s="36"/>
      <c r="RY120" s="36"/>
      <c r="RZ120" s="36"/>
      <c r="SA120" s="36"/>
      <c r="SB120" s="36"/>
      <c r="SC120" s="36"/>
      <c r="SD120" s="36"/>
      <c r="SE120" s="36"/>
      <c r="SF120" s="36"/>
      <c r="SG120" s="36"/>
      <c r="SH120" s="36"/>
      <c r="SI120" s="36"/>
      <c r="SJ120" s="36"/>
      <c r="SK120" s="36"/>
      <c r="SL120" s="36"/>
      <c r="SM120" s="36"/>
      <c r="SN120" s="36"/>
      <c r="SO120" s="36"/>
      <c r="SP120" s="36"/>
      <c r="SQ120" s="36"/>
      <c r="SR120" s="36"/>
      <c r="SS120" s="36"/>
      <c r="ST120" s="36"/>
      <c r="SU120" s="36"/>
      <c r="SV120" s="36"/>
      <c r="SW120" s="36"/>
      <c r="SX120" s="36"/>
      <c r="SY120" s="36"/>
      <c r="SZ120" s="36"/>
      <c r="TA120" s="36"/>
      <c r="TB120" s="36"/>
      <c r="TC120" s="36"/>
      <c r="TD120" s="36"/>
      <c r="TE120" s="36"/>
      <c r="TF120" s="36"/>
      <c r="TG120" s="36"/>
      <c r="TH120" s="36"/>
      <c r="TI120" s="36"/>
      <c r="TJ120" s="36"/>
      <c r="TK120" s="36"/>
      <c r="TL120" s="36"/>
      <c r="TM120" s="36"/>
      <c r="TN120" s="36"/>
      <c r="TO120" s="36"/>
      <c r="TP120" s="36"/>
      <c r="TQ120" s="36"/>
      <c r="TR120" s="36"/>
      <c r="TS120" s="36"/>
      <c r="TT120" s="36"/>
      <c r="TU120" s="36"/>
      <c r="TV120" s="36"/>
      <c r="TW120" s="36"/>
      <c r="TX120" s="36"/>
      <c r="TY120" s="36"/>
      <c r="TZ120" s="36"/>
      <c r="UA120" s="36"/>
      <c r="UB120" s="36"/>
      <c r="UC120" s="36"/>
      <c r="UD120" s="36"/>
      <c r="UE120" s="36"/>
      <c r="UF120" s="36"/>
      <c r="UG120" s="36"/>
      <c r="UH120" s="36"/>
      <c r="UI120" s="36"/>
      <c r="UJ120" s="36"/>
      <c r="UK120" s="36"/>
      <c r="UL120" s="36"/>
      <c r="UM120" s="36"/>
      <c r="UN120" s="36"/>
      <c r="UO120" s="36"/>
      <c r="UP120" s="36"/>
      <c r="UQ120" s="36"/>
      <c r="UR120" s="36"/>
      <c r="US120" s="36"/>
      <c r="UT120" s="36"/>
      <c r="UU120" s="36"/>
      <c r="UV120" s="36"/>
      <c r="UW120" s="36"/>
      <c r="UX120" s="36"/>
      <c r="UY120" s="36"/>
      <c r="UZ120" s="36"/>
      <c r="VA120" s="36"/>
      <c r="VB120" s="36"/>
      <c r="VC120" s="36"/>
      <c r="VD120" s="36"/>
      <c r="VE120" s="36"/>
      <c r="VF120" s="36"/>
      <c r="VG120" s="36"/>
      <c r="VH120" s="36"/>
      <c r="VI120" s="36"/>
      <c r="VJ120" s="36"/>
      <c r="VK120" s="36"/>
      <c r="VL120" s="36"/>
      <c r="VM120" s="36"/>
      <c r="VN120" s="36"/>
      <c r="VO120" s="36"/>
      <c r="VP120" s="36"/>
      <c r="VQ120" s="36"/>
      <c r="VR120" s="36"/>
      <c r="VS120" s="36"/>
      <c r="VT120" s="36"/>
      <c r="VU120" s="36"/>
      <c r="VV120" s="36"/>
      <c r="VW120" s="36"/>
      <c r="VX120" s="36"/>
      <c r="VY120" s="36"/>
      <c r="VZ120" s="36"/>
      <c r="WA120" s="36"/>
      <c r="WB120" s="36"/>
      <c r="WC120" s="36"/>
      <c r="WD120" s="36"/>
      <c r="WE120" s="36"/>
      <c r="WF120" s="36"/>
      <c r="WG120" s="36"/>
      <c r="WH120" s="36"/>
      <c r="WI120" s="36"/>
      <c r="WJ120" s="36"/>
      <c r="WK120" s="36"/>
      <c r="WL120" s="36"/>
      <c r="WM120" s="36"/>
      <c r="WN120" s="36"/>
      <c r="WO120" s="36"/>
      <c r="WP120" s="36"/>
      <c r="WQ120" s="36"/>
      <c r="WR120" s="36"/>
      <c r="WS120" s="36"/>
      <c r="WT120" s="36"/>
      <c r="WU120" s="36"/>
      <c r="WV120" s="36"/>
      <c r="WW120" s="36"/>
      <c r="WX120" s="36"/>
      <c r="WY120" s="36"/>
      <c r="WZ120" s="36"/>
      <c r="XA120" s="36"/>
      <c r="XB120" s="36"/>
      <c r="XC120" s="36"/>
      <c r="XD120" s="36"/>
      <c r="XE120" s="36"/>
      <c r="XF120" s="36"/>
      <c r="XG120" s="36"/>
      <c r="XH120" s="36"/>
      <c r="XI120" s="36"/>
      <c r="XJ120" s="36"/>
      <c r="XK120" s="36"/>
      <c r="XL120" s="36"/>
      <c r="XM120" s="36"/>
      <c r="XN120" s="36"/>
      <c r="XO120" s="36"/>
      <c r="XP120" s="36"/>
      <c r="XQ120" s="36"/>
      <c r="XR120" s="36"/>
      <c r="XS120" s="36"/>
      <c r="XT120" s="36"/>
      <c r="XU120" s="36"/>
      <c r="XV120" s="36"/>
      <c r="XW120" s="36"/>
      <c r="XX120" s="36"/>
      <c r="XY120" s="36"/>
      <c r="XZ120" s="36"/>
      <c r="YA120" s="36"/>
      <c r="YB120" s="36"/>
      <c r="YC120" s="36"/>
      <c r="YD120" s="36"/>
      <c r="YE120" s="36"/>
      <c r="YF120" s="36"/>
      <c r="YG120" s="36"/>
      <c r="YH120" s="36"/>
      <c r="YI120" s="36"/>
      <c r="YJ120" s="36"/>
      <c r="YK120" s="36"/>
      <c r="YL120" s="36"/>
      <c r="YM120" s="36"/>
      <c r="YN120" s="36"/>
      <c r="YO120" s="36"/>
      <c r="YP120" s="36"/>
      <c r="YQ120" s="36"/>
      <c r="YR120" s="36"/>
      <c r="YS120" s="36"/>
    </row>
    <row r="121" spans="1:669" ht="18" customHeight="1" x14ac:dyDescent="0.25">
      <c r="A121" s="46" t="s">
        <v>152</v>
      </c>
      <c r="B121" s="63"/>
      <c r="C121" s="64"/>
      <c r="D121" s="64"/>
      <c r="E121" s="64"/>
      <c r="F121" s="64"/>
      <c r="G121" s="105"/>
      <c r="H121" s="115"/>
      <c r="I121" s="115"/>
      <c r="J121" s="115"/>
      <c r="K121" s="115"/>
      <c r="L121" s="115"/>
      <c r="M121" s="115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  <c r="IT121" s="3"/>
      <c r="IU121" s="3"/>
      <c r="IV121" s="3"/>
      <c r="IW121" s="3"/>
      <c r="IX121" s="3"/>
      <c r="IY121" s="3"/>
      <c r="IZ121" s="3"/>
      <c r="JA121" s="3"/>
      <c r="JB121" s="3"/>
      <c r="JC121" s="3"/>
      <c r="JD121" s="3"/>
      <c r="JE121" s="3"/>
      <c r="JF121" s="3"/>
      <c r="JG121" s="3"/>
      <c r="JH121" s="3"/>
      <c r="JI121" s="3"/>
      <c r="JJ121" s="3"/>
      <c r="JK121" s="3"/>
      <c r="JL121" s="3"/>
      <c r="JM121" s="3"/>
      <c r="JN121" s="3"/>
      <c r="JO121" s="3"/>
      <c r="JP121" s="3"/>
      <c r="JQ121" s="3"/>
      <c r="JR121" s="3"/>
      <c r="JS121" s="3"/>
      <c r="JT121" s="3"/>
      <c r="JU121" s="3"/>
      <c r="JV121" s="3"/>
      <c r="JW121" s="3"/>
      <c r="JX121" s="3"/>
      <c r="JY121" s="3"/>
      <c r="JZ121" s="3"/>
      <c r="KA121" s="3"/>
      <c r="KB121" s="3"/>
      <c r="KC121" s="3"/>
      <c r="KD121" s="3"/>
      <c r="KE121" s="3"/>
      <c r="KF121" s="3"/>
      <c r="KG121" s="3"/>
      <c r="KH121" s="3"/>
      <c r="KI121" s="3"/>
      <c r="KJ121" s="3"/>
      <c r="KK121" s="3"/>
      <c r="KL121" s="3"/>
      <c r="KM121" s="3"/>
      <c r="KN121" s="3"/>
      <c r="KO121" s="3"/>
      <c r="KP121" s="3"/>
      <c r="KQ121" s="3"/>
      <c r="KR121" s="3"/>
      <c r="KS121" s="3"/>
      <c r="KT121" s="3"/>
      <c r="KU121" s="3"/>
      <c r="KV121" s="3"/>
      <c r="KW121" s="3"/>
      <c r="KX121" s="3"/>
      <c r="KY121" s="3"/>
      <c r="KZ121" s="3"/>
      <c r="LA121" s="3"/>
      <c r="LB121" s="3"/>
      <c r="LC121" s="3"/>
      <c r="LD121" s="3"/>
      <c r="LE121" s="3"/>
      <c r="LF121" s="3"/>
      <c r="LG121" s="3"/>
      <c r="LH121" s="3"/>
      <c r="LI121" s="3"/>
      <c r="LJ121" s="3"/>
      <c r="LK121" s="3"/>
      <c r="LL121" s="3"/>
      <c r="LM121" s="3"/>
      <c r="LN121" s="3"/>
      <c r="LO121" s="3"/>
      <c r="LP121" s="3"/>
      <c r="LQ121" s="3"/>
      <c r="LR121" s="3"/>
      <c r="LS121" s="3"/>
      <c r="LT121" s="3"/>
      <c r="LU121" s="3"/>
      <c r="LV121" s="3"/>
      <c r="LW121" s="3"/>
      <c r="LX121" s="3"/>
      <c r="LY121" s="3"/>
      <c r="LZ121" s="3"/>
      <c r="MA121" s="3"/>
      <c r="MB121" s="3"/>
      <c r="MC121" s="3"/>
      <c r="MD121" s="3"/>
      <c r="ME121" s="3"/>
      <c r="MF121" s="3"/>
      <c r="MG121" s="3"/>
      <c r="MH121" s="3"/>
      <c r="MI121" s="3"/>
      <c r="MJ121" s="3"/>
      <c r="MK121" s="3"/>
      <c r="ML121" s="3"/>
      <c r="MM121" s="3"/>
      <c r="MN121" s="3"/>
      <c r="MO121" s="3"/>
      <c r="MP121" s="3"/>
      <c r="MQ121" s="3"/>
      <c r="MR121" s="3"/>
      <c r="MS121" s="3"/>
      <c r="MT121" s="3"/>
      <c r="MU121" s="3"/>
      <c r="MV121" s="3"/>
      <c r="MW121" s="3"/>
      <c r="MX121" s="3"/>
      <c r="MY121" s="3"/>
      <c r="MZ121" s="3"/>
      <c r="NA121" s="3"/>
      <c r="NB121" s="3"/>
      <c r="NC121" s="3"/>
      <c r="ND121" s="3"/>
      <c r="NE121" s="3"/>
      <c r="NF121" s="3"/>
      <c r="NG121" s="3"/>
      <c r="NH121" s="3"/>
      <c r="NI121" s="3"/>
      <c r="NJ121" s="3"/>
      <c r="NK121" s="3"/>
      <c r="NL121" s="3"/>
      <c r="NM121" s="3"/>
      <c r="NN121" s="3"/>
      <c r="NO121" s="3"/>
      <c r="NP121" s="3"/>
      <c r="NQ121" s="3"/>
      <c r="NR121" s="3"/>
      <c r="NS121" s="3"/>
      <c r="NT121" s="3"/>
      <c r="NU121" s="3"/>
      <c r="NV121" s="3"/>
      <c r="NW121" s="3"/>
      <c r="NX121" s="3"/>
      <c r="NY121" s="3"/>
      <c r="NZ121" s="3"/>
      <c r="OA121" s="3"/>
      <c r="OB121" s="3"/>
      <c r="OC121" s="3"/>
      <c r="OD121" s="3"/>
      <c r="OE121" s="3"/>
      <c r="OF121" s="3"/>
      <c r="OG121" s="3"/>
      <c r="OH121" s="3"/>
      <c r="OI121" s="3"/>
      <c r="OJ121" s="3"/>
      <c r="OK121" s="3"/>
      <c r="OL121" s="3"/>
      <c r="OM121" s="3"/>
      <c r="ON121" s="3"/>
      <c r="OO121" s="3"/>
      <c r="OP121" s="3"/>
      <c r="OQ121" s="3"/>
      <c r="OR121" s="3"/>
      <c r="OS121" s="3"/>
      <c r="OT121" s="3"/>
      <c r="OU121" s="3"/>
      <c r="OV121" s="3"/>
      <c r="OW121" s="3"/>
      <c r="OX121" s="3"/>
      <c r="OY121" s="3"/>
      <c r="OZ121" s="3"/>
      <c r="PA121" s="3"/>
      <c r="PB121" s="3"/>
      <c r="PC121" s="3"/>
      <c r="PD121" s="3"/>
      <c r="PE121" s="3"/>
      <c r="PF121" s="3"/>
      <c r="PG121" s="3"/>
      <c r="PH121" s="3"/>
      <c r="PI121" s="3"/>
      <c r="PJ121" s="3"/>
      <c r="PK121" s="3"/>
      <c r="PL121" s="3"/>
      <c r="PM121" s="3"/>
      <c r="PN121" s="3"/>
      <c r="PO121" s="3"/>
      <c r="PP121" s="3"/>
      <c r="PQ121" s="3"/>
      <c r="PR121" s="3"/>
      <c r="PS121" s="3"/>
      <c r="PT121" s="3"/>
      <c r="PU121" s="3"/>
      <c r="PV121" s="3"/>
      <c r="PW121" s="3"/>
      <c r="PX121" s="3"/>
      <c r="PY121" s="3"/>
      <c r="PZ121" s="3"/>
      <c r="QA121" s="3"/>
      <c r="QB121" s="3"/>
      <c r="QC121" s="3"/>
      <c r="QD121" s="3"/>
      <c r="QE121" s="3"/>
      <c r="QF121" s="3"/>
      <c r="QG121" s="3"/>
      <c r="QH121" s="3"/>
      <c r="QI121" s="3"/>
      <c r="QJ121" s="3"/>
      <c r="QK121" s="3"/>
      <c r="QL121" s="3"/>
      <c r="QM121" s="3"/>
      <c r="QN121" s="3"/>
      <c r="QO121" s="3"/>
      <c r="QP121" s="3"/>
      <c r="QQ121" s="3"/>
      <c r="QR121" s="3"/>
      <c r="QS121" s="3"/>
      <c r="QT121" s="3"/>
      <c r="QU121" s="3"/>
      <c r="QV121" s="3"/>
      <c r="QW121" s="3"/>
      <c r="QX121" s="3"/>
      <c r="QY121" s="3"/>
      <c r="QZ121" s="3"/>
      <c r="RA121" s="3"/>
      <c r="RB121" s="3"/>
      <c r="RC121" s="3"/>
      <c r="RD121" s="3"/>
      <c r="RE121" s="3"/>
      <c r="RF121" s="3"/>
      <c r="RG121" s="3"/>
      <c r="RH121" s="3"/>
      <c r="RI121" s="3"/>
      <c r="RJ121" s="3"/>
      <c r="RK121" s="3"/>
      <c r="RL121" s="3"/>
      <c r="RM121" s="3"/>
      <c r="RN121" s="3"/>
      <c r="RO121" s="3"/>
      <c r="RP121" s="3"/>
      <c r="RQ121" s="3"/>
      <c r="RR121" s="3"/>
      <c r="RS121" s="3"/>
      <c r="RT121" s="3"/>
      <c r="RU121" s="3"/>
      <c r="RV121" s="3"/>
      <c r="RW121" s="3"/>
      <c r="RX121" s="3"/>
      <c r="RY121" s="3"/>
      <c r="RZ121" s="3"/>
      <c r="SA121" s="3"/>
      <c r="SB121" s="3"/>
      <c r="SC121" s="3"/>
      <c r="SD121" s="3"/>
      <c r="SE121" s="3"/>
      <c r="SF121" s="3"/>
      <c r="SG121" s="3"/>
      <c r="SH121" s="3"/>
      <c r="SI121" s="3"/>
      <c r="SJ121" s="3"/>
      <c r="SK121" s="3"/>
      <c r="SL121" s="3"/>
      <c r="SM121" s="3"/>
      <c r="SN121" s="3"/>
      <c r="SO121" s="3"/>
      <c r="SP121" s="3"/>
      <c r="SQ121" s="3"/>
      <c r="SR121" s="3"/>
      <c r="SS121" s="3"/>
      <c r="ST121" s="3"/>
      <c r="SU121" s="3"/>
      <c r="SV121" s="3"/>
      <c r="SW121" s="3"/>
      <c r="SX121" s="3"/>
      <c r="SY121" s="3"/>
      <c r="SZ121" s="3"/>
      <c r="TA121" s="3"/>
      <c r="TB121" s="3"/>
      <c r="TC121" s="3"/>
      <c r="TD121" s="3"/>
      <c r="TE121" s="3"/>
      <c r="TF121" s="3"/>
      <c r="TG121" s="3"/>
      <c r="TH121" s="3"/>
      <c r="TI121" s="3"/>
      <c r="TJ121" s="3"/>
      <c r="TK121" s="3"/>
      <c r="TL121" s="3"/>
      <c r="TM121" s="3"/>
      <c r="TN121" s="3"/>
      <c r="TO121" s="3"/>
      <c r="TP121" s="3"/>
      <c r="TQ121" s="3"/>
      <c r="TR121" s="3"/>
      <c r="TS121" s="3"/>
      <c r="TT121" s="3"/>
      <c r="TU121" s="3"/>
      <c r="TV121" s="3"/>
      <c r="TW121" s="3"/>
      <c r="TX121" s="3"/>
      <c r="TY121" s="3"/>
      <c r="TZ121" s="3"/>
      <c r="UA121" s="3"/>
      <c r="UB121" s="3"/>
      <c r="UC121" s="3"/>
      <c r="UD121" s="3"/>
      <c r="UE121" s="3"/>
      <c r="UF121" s="3"/>
      <c r="UG121" s="3"/>
      <c r="UH121" s="3"/>
      <c r="UI121" s="3"/>
      <c r="UJ121" s="3"/>
      <c r="UK121" s="3"/>
      <c r="UL121" s="3"/>
      <c r="UM121" s="3"/>
      <c r="UN121" s="3"/>
      <c r="UO121" s="3"/>
      <c r="UP121" s="3"/>
      <c r="UQ121" s="3"/>
      <c r="UR121" s="3"/>
      <c r="US121" s="3"/>
      <c r="UT121" s="3"/>
      <c r="UU121" s="3"/>
      <c r="UV121" s="3"/>
      <c r="UW121" s="3"/>
      <c r="UX121" s="3"/>
      <c r="UY121" s="3"/>
      <c r="UZ121" s="3"/>
      <c r="VA121" s="3"/>
      <c r="VB121" s="3"/>
      <c r="VC121" s="3"/>
      <c r="VD121" s="3"/>
      <c r="VE121" s="3"/>
      <c r="VF121" s="3"/>
      <c r="VG121" s="3"/>
      <c r="VH121" s="3"/>
      <c r="VI121" s="3"/>
      <c r="VJ121" s="3"/>
      <c r="VK121" s="3"/>
      <c r="VL121" s="3"/>
      <c r="VM121" s="3"/>
      <c r="VN121" s="3"/>
      <c r="VO121" s="3"/>
      <c r="VP121" s="3"/>
      <c r="VQ121" s="3"/>
      <c r="VR121" s="3"/>
      <c r="VS121" s="3"/>
      <c r="VT121" s="3"/>
      <c r="VU121" s="3"/>
      <c r="VV121" s="3"/>
      <c r="VW121" s="3"/>
      <c r="VX121" s="3"/>
      <c r="VY121" s="3"/>
      <c r="VZ121" s="3"/>
      <c r="WA121" s="3"/>
      <c r="WB121" s="3"/>
      <c r="WC121" s="3"/>
      <c r="WD121" s="3"/>
      <c r="WE121" s="3"/>
      <c r="WF121" s="3"/>
      <c r="WG121" s="3"/>
      <c r="WH121" s="3"/>
      <c r="WI121" s="3"/>
      <c r="WJ121" s="3"/>
      <c r="WK121" s="3"/>
      <c r="WL121" s="3"/>
      <c r="WM121" s="3"/>
      <c r="WN121" s="3"/>
      <c r="WO121" s="3"/>
      <c r="WP121" s="3"/>
      <c r="WQ121" s="3"/>
      <c r="WR121" s="3"/>
      <c r="WS121" s="3"/>
      <c r="WT121" s="3"/>
      <c r="WU121" s="3"/>
      <c r="WV121" s="3"/>
      <c r="WW121" s="3"/>
      <c r="WX121" s="3"/>
      <c r="WY121" s="3"/>
      <c r="WZ121" s="3"/>
      <c r="XA121" s="3"/>
      <c r="XB121" s="3"/>
      <c r="XC121" s="3"/>
      <c r="XD121" s="3"/>
      <c r="XE121" s="3"/>
      <c r="XF121" s="3"/>
      <c r="XG121" s="3"/>
      <c r="XH121" s="3"/>
      <c r="XI121" s="3"/>
      <c r="XJ121" s="3"/>
      <c r="XK121" s="3"/>
      <c r="XL121" s="3"/>
      <c r="XM121" s="3"/>
      <c r="XN121" s="3"/>
      <c r="XO121" s="3"/>
      <c r="XP121" s="3"/>
      <c r="XQ121" s="3"/>
      <c r="XR121" s="3"/>
      <c r="XS121" s="3"/>
      <c r="XT121" s="3"/>
      <c r="XU121" s="3"/>
      <c r="XV121" s="3"/>
      <c r="XW121" s="3"/>
      <c r="XX121" s="3"/>
      <c r="XY121" s="3"/>
      <c r="XZ121" s="3"/>
      <c r="YA121" s="3"/>
      <c r="YB121" s="3"/>
      <c r="YC121" s="3"/>
      <c r="YD121" s="3"/>
      <c r="YE121" s="3"/>
      <c r="YF121" s="3"/>
      <c r="YG121" s="3"/>
      <c r="YH121" s="3"/>
      <c r="YI121" s="3"/>
      <c r="YJ121" s="3"/>
      <c r="YK121" s="3"/>
      <c r="YL121" s="3"/>
      <c r="YM121" s="3"/>
      <c r="YN121" s="3"/>
      <c r="YO121" s="3"/>
      <c r="YP121" s="3"/>
      <c r="YQ121" s="3"/>
      <c r="YR121" s="3"/>
      <c r="YS121" s="3"/>
    </row>
    <row r="122" spans="1:669" ht="18" customHeight="1" x14ac:dyDescent="0.25">
      <c r="A122" s="23" t="s">
        <v>153</v>
      </c>
      <c r="B122" s="18" t="s">
        <v>154</v>
      </c>
      <c r="C122" s="43" t="s">
        <v>70</v>
      </c>
      <c r="D122" s="43" t="s">
        <v>207</v>
      </c>
      <c r="E122" s="45">
        <v>44564</v>
      </c>
      <c r="F122" s="8" t="s">
        <v>106</v>
      </c>
      <c r="G122" s="142">
        <v>66000</v>
      </c>
      <c r="H122" s="142">
        <v>1894.2</v>
      </c>
      <c r="I122" s="142">
        <v>4313.2700000000004</v>
      </c>
      <c r="J122" s="142">
        <v>2006.4</v>
      </c>
      <c r="K122" s="142">
        <v>1537.45</v>
      </c>
      <c r="L122" s="142">
        <v>9751.32</v>
      </c>
      <c r="M122" s="142">
        <v>56248.68</v>
      </c>
    </row>
    <row r="123" spans="1:669" ht="18" customHeight="1" x14ac:dyDescent="0.25">
      <c r="A123" s="23" t="s">
        <v>155</v>
      </c>
      <c r="B123" s="18" t="s">
        <v>154</v>
      </c>
      <c r="C123" s="43" t="s">
        <v>70</v>
      </c>
      <c r="D123" s="43" t="s">
        <v>207</v>
      </c>
      <c r="E123" s="45">
        <v>44440</v>
      </c>
      <c r="F123" s="8" t="s">
        <v>106</v>
      </c>
      <c r="G123" s="142">
        <v>60000</v>
      </c>
      <c r="H123" s="142">
        <v>1722</v>
      </c>
      <c r="I123" s="142">
        <v>3184.19</v>
      </c>
      <c r="J123" s="142">
        <v>1824</v>
      </c>
      <c r="K123" s="142">
        <v>6537.45</v>
      </c>
      <c r="L123" s="142">
        <v>13267.64</v>
      </c>
      <c r="M123" s="142">
        <v>46732.36</v>
      </c>
    </row>
    <row r="124" spans="1:669" ht="19.5" customHeight="1" x14ac:dyDescent="0.25">
      <c r="A124" s="23" t="s">
        <v>157</v>
      </c>
      <c r="B124" s="18" t="s">
        <v>154</v>
      </c>
      <c r="C124" s="43" t="s">
        <v>70</v>
      </c>
      <c r="D124" s="43" t="s">
        <v>207</v>
      </c>
      <c r="E124" s="45">
        <v>44593</v>
      </c>
      <c r="F124" s="8" t="s">
        <v>106</v>
      </c>
      <c r="G124" s="142">
        <v>60000</v>
      </c>
      <c r="H124" s="142">
        <v>1722</v>
      </c>
      <c r="I124" s="142">
        <v>3486.68</v>
      </c>
      <c r="J124" s="142">
        <v>1824</v>
      </c>
      <c r="K124" s="142">
        <v>25</v>
      </c>
      <c r="L124" s="142">
        <v>7057.68</v>
      </c>
      <c r="M124" s="142">
        <v>52942.32</v>
      </c>
    </row>
    <row r="125" spans="1:669" x14ac:dyDescent="0.25">
      <c r="A125" s="23" t="s">
        <v>158</v>
      </c>
      <c r="B125" s="18" t="s">
        <v>156</v>
      </c>
      <c r="C125" s="43" t="s">
        <v>70</v>
      </c>
      <c r="D125" s="43" t="s">
        <v>207</v>
      </c>
      <c r="E125" s="45">
        <v>44594</v>
      </c>
      <c r="F125" s="8" t="s">
        <v>106</v>
      </c>
      <c r="G125" s="142">
        <v>60000</v>
      </c>
      <c r="H125" s="142">
        <v>1722</v>
      </c>
      <c r="I125" s="142">
        <v>3486.68</v>
      </c>
      <c r="J125" s="142">
        <v>1824</v>
      </c>
      <c r="K125" s="142">
        <v>25</v>
      </c>
      <c r="L125" s="142">
        <v>7057.68</v>
      </c>
      <c r="M125" s="142">
        <v>52942.32</v>
      </c>
    </row>
    <row r="126" spans="1:669" ht="15.75" x14ac:dyDescent="0.25">
      <c r="A126" s="84" t="s">
        <v>14</v>
      </c>
      <c r="B126" s="72">
        <v>4</v>
      </c>
      <c r="C126" s="40"/>
      <c r="D126" s="40"/>
      <c r="E126" s="42"/>
      <c r="F126" s="42"/>
      <c r="G126" s="107">
        <f>SUM(G122:G125)</f>
        <v>246000</v>
      </c>
      <c r="H126" s="107">
        <f>SUM(H122:H123)+H124+H125</f>
        <v>7060.2</v>
      </c>
      <c r="I126" s="107">
        <f>SUM(I122:I123)+I124+I125</f>
        <v>14470.820000000002</v>
      </c>
      <c r="J126" s="107">
        <f>SUM(J122:J123)+J124+J125</f>
        <v>7478.4</v>
      </c>
      <c r="K126" s="107">
        <f>SUM(K122:K125)</f>
        <v>8124.9</v>
      </c>
      <c r="L126" s="107">
        <f>L122+L123+L124+L125</f>
        <v>37134.32</v>
      </c>
      <c r="M126" s="172">
        <f>SUM(M122:M125)</f>
        <v>208865.68000000002</v>
      </c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6"/>
      <c r="AV126" s="36"/>
      <c r="AW126" s="36"/>
      <c r="AX126" s="36"/>
      <c r="AY126" s="36"/>
      <c r="AZ126" s="36"/>
      <c r="BA126" s="36"/>
      <c r="BB126" s="36"/>
      <c r="BC126" s="36"/>
      <c r="BD126" s="36"/>
      <c r="BE126" s="36"/>
      <c r="BF126" s="36"/>
      <c r="BG126" s="36"/>
      <c r="BH126" s="36"/>
      <c r="BI126" s="36"/>
      <c r="BJ126" s="36"/>
      <c r="BK126" s="36"/>
      <c r="BL126" s="36"/>
      <c r="BM126" s="36"/>
      <c r="BN126" s="36"/>
      <c r="BO126" s="36"/>
      <c r="BP126" s="36"/>
      <c r="BQ126" s="36"/>
      <c r="BR126" s="36"/>
      <c r="BS126" s="36"/>
      <c r="BT126" s="36"/>
      <c r="BU126" s="36"/>
      <c r="BV126" s="36"/>
      <c r="BW126" s="36"/>
      <c r="BX126" s="36"/>
      <c r="BY126" s="36"/>
      <c r="BZ126" s="36"/>
      <c r="CA126" s="36"/>
      <c r="CB126" s="36"/>
      <c r="CC126" s="36"/>
      <c r="CD126" s="36"/>
      <c r="CE126" s="36"/>
      <c r="CF126" s="36"/>
      <c r="CG126" s="36"/>
      <c r="CH126" s="36"/>
      <c r="CI126" s="36"/>
      <c r="CJ126" s="36"/>
      <c r="CK126" s="36"/>
      <c r="CL126" s="36"/>
      <c r="CM126" s="36"/>
      <c r="CN126" s="36"/>
      <c r="CO126" s="36"/>
      <c r="CP126" s="36"/>
      <c r="CQ126" s="36"/>
      <c r="CR126" s="36"/>
      <c r="CS126" s="36"/>
      <c r="CT126" s="36"/>
      <c r="CU126" s="36"/>
      <c r="CV126" s="36"/>
      <c r="CW126" s="36"/>
      <c r="CX126" s="36"/>
      <c r="CY126" s="36"/>
      <c r="CZ126" s="36"/>
      <c r="DA126" s="36"/>
      <c r="DB126" s="36"/>
      <c r="DC126" s="36"/>
      <c r="DD126" s="36"/>
      <c r="DE126" s="36"/>
      <c r="DF126" s="36"/>
      <c r="DG126" s="36"/>
      <c r="DH126" s="36"/>
      <c r="DI126" s="36"/>
      <c r="DJ126" s="36"/>
      <c r="DK126" s="36"/>
      <c r="DL126" s="36"/>
      <c r="DM126" s="36"/>
      <c r="DN126" s="36"/>
      <c r="DO126" s="36"/>
      <c r="DP126" s="36"/>
      <c r="DQ126" s="36"/>
      <c r="DR126" s="36"/>
      <c r="DS126" s="36"/>
      <c r="DT126" s="36"/>
      <c r="DU126" s="36"/>
      <c r="DV126" s="36"/>
      <c r="DW126" s="36"/>
      <c r="DX126" s="36"/>
      <c r="DY126" s="36"/>
      <c r="DZ126" s="36"/>
      <c r="EA126" s="36"/>
      <c r="EB126" s="36"/>
      <c r="EC126" s="36"/>
      <c r="ED126" s="36"/>
      <c r="EE126" s="36"/>
      <c r="EF126" s="36"/>
      <c r="EG126" s="36"/>
      <c r="EH126" s="36"/>
      <c r="EI126" s="36"/>
      <c r="EJ126" s="36"/>
      <c r="EK126" s="36"/>
      <c r="EL126" s="36"/>
      <c r="EM126" s="36"/>
      <c r="EN126" s="36"/>
      <c r="EO126" s="36"/>
      <c r="EP126" s="36"/>
      <c r="EQ126" s="36"/>
      <c r="ER126" s="36"/>
      <c r="ES126" s="36"/>
      <c r="ET126" s="36"/>
      <c r="EU126" s="36"/>
      <c r="EV126" s="36"/>
      <c r="EW126" s="36"/>
      <c r="EX126" s="36"/>
      <c r="EY126" s="36"/>
      <c r="EZ126" s="36"/>
      <c r="FA126" s="36"/>
      <c r="FB126" s="36"/>
      <c r="FC126" s="36"/>
      <c r="FD126" s="36"/>
      <c r="FE126" s="36"/>
      <c r="FF126" s="36"/>
      <c r="FG126" s="36"/>
      <c r="FH126" s="36"/>
      <c r="FI126" s="36"/>
      <c r="FJ126" s="36"/>
      <c r="FK126" s="36"/>
      <c r="FL126" s="36"/>
      <c r="FM126" s="36"/>
      <c r="FN126" s="36"/>
      <c r="FO126" s="36"/>
      <c r="FP126" s="36"/>
      <c r="FQ126" s="36"/>
      <c r="FR126" s="36"/>
      <c r="FS126" s="36"/>
      <c r="FT126" s="36"/>
      <c r="FU126" s="36"/>
      <c r="FV126" s="36"/>
      <c r="FW126" s="36"/>
      <c r="FX126" s="36"/>
      <c r="FY126" s="36"/>
      <c r="FZ126" s="36"/>
      <c r="GA126" s="36"/>
      <c r="GB126" s="36"/>
      <c r="GC126" s="36"/>
      <c r="GD126" s="36"/>
      <c r="GE126" s="36"/>
      <c r="GF126" s="36"/>
      <c r="GG126" s="36"/>
      <c r="GH126" s="36"/>
      <c r="GI126" s="36"/>
      <c r="GJ126" s="36"/>
      <c r="GK126" s="36"/>
      <c r="GL126" s="36"/>
      <c r="GM126" s="36"/>
      <c r="GN126" s="36"/>
      <c r="GO126" s="36"/>
      <c r="GP126" s="36"/>
      <c r="GQ126" s="36"/>
      <c r="GR126" s="36"/>
      <c r="GS126" s="36"/>
      <c r="GT126" s="36"/>
      <c r="GU126" s="36"/>
      <c r="GV126" s="36"/>
      <c r="GW126" s="36"/>
      <c r="GX126" s="36"/>
      <c r="GY126" s="36"/>
      <c r="GZ126" s="36"/>
      <c r="HA126" s="36"/>
      <c r="HB126" s="36"/>
      <c r="HC126" s="36"/>
      <c r="HD126" s="36"/>
      <c r="HE126" s="36"/>
      <c r="HF126" s="36"/>
      <c r="HG126" s="36"/>
      <c r="HH126" s="36"/>
      <c r="HI126" s="36"/>
      <c r="HJ126" s="36"/>
      <c r="HK126" s="36"/>
      <c r="HL126" s="36"/>
      <c r="HM126" s="36"/>
      <c r="HN126" s="36"/>
      <c r="HO126" s="36"/>
      <c r="HP126" s="36"/>
      <c r="HQ126" s="36"/>
      <c r="HR126" s="36"/>
      <c r="HS126" s="36"/>
      <c r="HT126" s="36"/>
      <c r="HU126" s="36"/>
      <c r="HV126" s="36"/>
      <c r="HW126" s="36"/>
      <c r="HX126" s="36"/>
      <c r="HY126" s="36"/>
      <c r="HZ126" s="36"/>
      <c r="IA126" s="36"/>
    </row>
    <row r="127" spans="1:669" ht="15.75" x14ac:dyDescent="0.25">
      <c r="A127" s="29"/>
      <c r="B127" s="80"/>
      <c r="C127" s="5"/>
      <c r="D127" s="5"/>
      <c r="E127" s="8"/>
      <c r="F127" s="8"/>
      <c r="G127" s="117"/>
      <c r="H127" s="116"/>
      <c r="I127" s="117"/>
      <c r="J127" s="117"/>
      <c r="K127" s="117"/>
      <c r="L127" s="117"/>
      <c r="M127" s="11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  <c r="AJ127" s="36"/>
      <c r="AK127" s="36"/>
      <c r="AL127" s="36"/>
      <c r="AM127" s="36"/>
      <c r="AN127" s="36"/>
      <c r="AO127" s="36"/>
      <c r="AP127" s="36"/>
      <c r="AQ127" s="36"/>
      <c r="AR127" s="36"/>
      <c r="AS127" s="36"/>
      <c r="AT127" s="36"/>
      <c r="ID127" s="36"/>
      <c r="IE127" s="36"/>
      <c r="IF127" s="36"/>
      <c r="IG127" s="36"/>
      <c r="IH127" s="36"/>
      <c r="II127" s="36"/>
      <c r="IJ127" s="36"/>
      <c r="IK127" s="36"/>
      <c r="IL127" s="36"/>
      <c r="IM127" s="36"/>
      <c r="IN127" s="36"/>
      <c r="IO127" s="36"/>
      <c r="IP127" s="36"/>
      <c r="IQ127" s="36"/>
      <c r="IR127" s="36"/>
      <c r="IS127" s="36"/>
      <c r="IT127" s="36"/>
      <c r="IU127" s="36"/>
      <c r="IV127" s="36"/>
      <c r="IW127" s="36"/>
      <c r="IX127" s="36"/>
      <c r="IY127" s="36"/>
      <c r="IZ127" s="36"/>
      <c r="JA127" s="36"/>
      <c r="JB127" s="36"/>
      <c r="JC127" s="36"/>
      <c r="JD127" s="36"/>
      <c r="JE127" s="36"/>
      <c r="JF127" s="36"/>
      <c r="JG127" s="36"/>
      <c r="JH127" s="36"/>
      <c r="JI127" s="36"/>
      <c r="JJ127" s="36"/>
      <c r="JK127" s="36"/>
      <c r="JL127" s="36"/>
      <c r="JM127" s="36"/>
      <c r="JN127" s="36"/>
      <c r="JO127" s="36"/>
      <c r="JP127" s="36"/>
      <c r="JQ127" s="36"/>
      <c r="JR127" s="36"/>
      <c r="JS127" s="36"/>
      <c r="JT127" s="36"/>
      <c r="JU127" s="36"/>
      <c r="JV127" s="36"/>
      <c r="JW127" s="36"/>
      <c r="JX127" s="36"/>
      <c r="JY127" s="36"/>
      <c r="JZ127" s="36"/>
      <c r="KA127" s="36"/>
      <c r="KB127" s="36"/>
      <c r="KC127" s="36"/>
      <c r="KD127" s="36"/>
      <c r="KE127" s="36"/>
      <c r="KF127" s="36"/>
      <c r="KG127" s="36"/>
      <c r="KH127" s="36"/>
      <c r="KI127" s="36"/>
      <c r="KJ127" s="36"/>
      <c r="KK127" s="36"/>
      <c r="KL127" s="36"/>
      <c r="KM127" s="36"/>
      <c r="KN127" s="36"/>
      <c r="KO127" s="36"/>
      <c r="KP127" s="36"/>
      <c r="KQ127" s="36"/>
      <c r="KR127" s="36"/>
      <c r="KS127" s="36"/>
      <c r="KT127" s="36"/>
      <c r="KU127" s="36"/>
      <c r="KV127" s="36"/>
      <c r="KW127" s="36"/>
      <c r="KX127" s="36"/>
      <c r="KY127" s="36"/>
      <c r="KZ127" s="36"/>
      <c r="LA127" s="36"/>
      <c r="LB127" s="36"/>
      <c r="LC127" s="36"/>
      <c r="LD127" s="36"/>
      <c r="LE127" s="36"/>
      <c r="LF127" s="36"/>
      <c r="LG127" s="36"/>
      <c r="LH127" s="36"/>
      <c r="LI127" s="36"/>
      <c r="LJ127" s="36"/>
      <c r="LK127" s="36"/>
      <c r="LL127" s="36"/>
      <c r="LM127" s="36"/>
      <c r="LN127" s="36"/>
      <c r="LO127" s="36"/>
      <c r="LP127" s="36"/>
      <c r="LQ127" s="36"/>
      <c r="LR127" s="36"/>
      <c r="LS127" s="36"/>
      <c r="LT127" s="36"/>
      <c r="LU127" s="36"/>
      <c r="LV127" s="36"/>
      <c r="LW127" s="36"/>
      <c r="LX127" s="36"/>
      <c r="LY127" s="36"/>
      <c r="LZ127" s="36"/>
      <c r="MA127" s="36"/>
      <c r="MB127" s="36"/>
      <c r="MC127" s="36"/>
      <c r="MD127" s="36"/>
      <c r="ME127" s="36"/>
      <c r="MF127" s="36"/>
      <c r="MG127" s="36"/>
      <c r="MH127" s="36"/>
      <c r="MI127" s="36"/>
      <c r="MJ127" s="36"/>
      <c r="MK127" s="36"/>
      <c r="ML127" s="36"/>
      <c r="MM127" s="36"/>
      <c r="MN127" s="36"/>
      <c r="MO127" s="36"/>
      <c r="MP127" s="36"/>
      <c r="MQ127" s="36"/>
      <c r="MR127" s="36"/>
      <c r="MS127" s="36"/>
      <c r="MT127" s="36"/>
      <c r="MU127" s="36"/>
      <c r="MV127" s="36"/>
      <c r="MW127" s="36"/>
      <c r="MX127" s="36"/>
      <c r="MY127" s="36"/>
      <c r="MZ127" s="36"/>
      <c r="NA127" s="36"/>
      <c r="NB127" s="36"/>
      <c r="NC127" s="36"/>
      <c r="ND127" s="36"/>
      <c r="NE127" s="36"/>
      <c r="NF127" s="36"/>
      <c r="NG127" s="36"/>
      <c r="NH127" s="36"/>
      <c r="NI127" s="36"/>
      <c r="NJ127" s="36"/>
      <c r="NK127" s="36"/>
      <c r="NL127" s="36"/>
      <c r="NM127" s="36"/>
      <c r="NN127" s="36"/>
      <c r="NO127" s="36"/>
      <c r="NP127" s="36"/>
      <c r="NQ127" s="36"/>
      <c r="NR127" s="36"/>
      <c r="NS127" s="36"/>
      <c r="NT127" s="36"/>
      <c r="NU127" s="36"/>
      <c r="NV127" s="36"/>
      <c r="NW127" s="36"/>
      <c r="NX127" s="36"/>
      <c r="NY127" s="36"/>
      <c r="NZ127" s="36"/>
      <c r="OA127" s="36"/>
      <c r="OB127" s="36"/>
      <c r="OC127" s="36"/>
      <c r="OD127" s="36"/>
      <c r="OE127" s="36"/>
      <c r="OF127" s="36"/>
      <c r="OG127" s="36"/>
      <c r="OH127" s="36"/>
      <c r="OI127" s="36"/>
      <c r="OJ127" s="36"/>
      <c r="OK127" s="36"/>
      <c r="OL127" s="36"/>
      <c r="OM127" s="36"/>
      <c r="ON127" s="36"/>
      <c r="OO127" s="36"/>
      <c r="OP127" s="36"/>
      <c r="OQ127" s="36"/>
      <c r="OR127" s="36"/>
      <c r="OS127" s="36"/>
      <c r="OT127" s="36"/>
      <c r="OU127" s="36"/>
      <c r="OV127" s="36"/>
      <c r="OW127" s="36"/>
      <c r="OX127" s="36"/>
      <c r="OY127" s="36"/>
      <c r="OZ127" s="36"/>
      <c r="PA127" s="36"/>
      <c r="PB127" s="36"/>
      <c r="PC127" s="36"/>
      <c r="PD127" s="36"/>
      <c r="PE127" s="36"/>
      <c r="PF127" s="36"/>
      <c r="PG127" s="36"/>
      <c r="PH127" s="36"/>
      <c r="PI127" s="36"/>
      <c r="PJ127" s="36"/>
      <c r="PK127" s="36"/>
      <c r="PL127" s="36"/>
      <c r="PM127" s="36"/>
      <c r="PN127" s="36"/>
      <c r="PO127" s="36"/>
      <c r="PP127" s="36"/>
      <c r="PQ127" s="36"/>
      <c r="PR127" s="36"/>
      <c r="PS127" s="36"/>
      <c r="PT127" s="36"/>
      <c r="PU127" s="36"/>
      <c r="PV127" s="36"/>
      <c r="PW127" s="36"/>
      <c r="PX127" s="36"/>
      <c r="PY127" s="36"/>
      <c r="PZ127" s="36"/>
      <c r="QA127" s="36"/>
      <c r="QB127" s="36"/>
      <c r="QC127" s="36"/>
      <c r="QD127" s="36"/>
      <c r="QE127" s="36"/>
      <c r="QF127" s="36"/>
      <c r="QG127" s="36"/>
      <c r="QH127" s="36"/>
      <c r="QI127" s="36"/>
      <c r="QJ127" s="36"/>
      <c r="QK127" s="36"/>
      <c r="QL127" s="36"/>
      <c r="QM127" s="36"/>
      <c r="QN127" s="36"/>
      <c r="QO127" s="36"/>
      <c r="QP127" s="36"/>
      <c r="QQ127" s="36"/>
      <c r="QR127" s="36"/>
      <c r="QS127" s="36"/>
      <c r="QT127" s="36"/>
      <c r="QU127" s="36"/>
      <c r="QV127" s="36"/>
      <c r="QW127" s="36"/>
      <c r="QX127" s="36"/>
      <c r="QY127" s="36"/>
      <c r="QZ127" s="36"/>
      <c r="RA127" s="36"/>
      <c r="RB127" s="36"/>
      <c r="RC127" s="36"/>
      <c r="RD127" s="36"/>
      <c r="RE127" s="36"/>
      <c r="RF127" s="36"/>
      <c r="RG127" s="36"/>
      <c r="RH127" s="36"/>
      <c r="RI127" s="36"/>
      <c r="RJ127" s="36"/>
      <c r="RK127" s="36"/>
      <c r="RL127" s="36"/>
      <c r="RM127" s="36"/>
      <c r="RN127" s="36"/>
      <c r="RO127" s="36"/>
      <c r="RP127" s="36"/>
      <c r="RQ127" s="36"/>
      <c r="RR127" s="36"/>
      <c r="RS127" s="36"/>
      <c r="RT127" s="36"/>
      <c r="RU127" s="36"/>
      <c r="RV127" s="36"/>
      <c r="RW127" s="36"/>
      <c r="RX127" s="36"/>
      <c r="RY127" s="36"/>
      <c r="RZ127" s="36"/>
      <c r="SA127" s="36"/>
      <c r="SB127" s="36"/>
      <c r="SC127" s="36"/>
      <c r="SD127" s="36"/>
      <c r="SE127" s="36"/>
      <c r="SF127" s="36"/>
      <c r="SG127" s="36"/>
      <c r="SH127" s="36"/>
      <c r="SI127" s="36"/>
      <c r="SJ127" s="36"/>
      <c r="SK127" s="36"/>
      <c r="SL127" s="36"/>
      <c r="SM127" s="36"/>
      <c r="SN127" s="36"/>
      <c r="SO127" s="36"/>
      <c r="SP127" s="36"/>
      <c r="SQ127" s="36"/>
      <c r="SR127" s="36"/>
      <c r="SS127" s="36"/>
      <c r="ST127" s="36"/>
      <c r="SU127" s="36"/>
      <c r="SV127" s="36"/>
      <c r="SW127" s="36"/>
      <c r="SX127" s="36"/>
      <c r="SY127" s="36"/>
      <c r="SZ127" s="36"/>
      <c r="TA127" s="36"/>
      <c r="TB127" s="36"/>
      <c r="TC127" s="36"/>
      <c r="TD127" s="36"/>
      <c r="TE127" s="36"/>
      <c r="TF127" s="36"/>
      <c r="TG127" s="36"/>
      <c r="TH127" s="36"/>
      <c r="TI127" s="36"/>
      <c r="TJ127" s="36"/>
      <c r="TK127" s="36"/>
      <c r="TL127" s="36"/>
      <c r="TM127" s="36"/>
      <c r="TN127" s="36"/>
      <c r="TO127" s="36"/>
      <c r="TP127" s="36"/>
      <c r="TQ127" s="36"/>
      <c r="TR127" s="36"/>
      <c r="TS127" s="36"/>
      <c r="TT127" s="36"/>
      <c r="TU127" s="36"/>
      <c r="TV127" s="36"/>
      <c r="TW127" s="36"/>
      <c r="TX127" s="36"/>
      <c r="TY127" s="36"/>
      <c r="TZ127" s="36"/>
      <c r="UA127" s="36"/>
      <c r="UB127" s="36"/>
      <c r="UC127" s="36"/>
      <c r="UD127" s="36"/>
      <c r="UE127" s="36"/>
      <c r="UF127" s="36"/>
      <c r="UG127" s="36"/>
      <c r="UH127" s="36"/>
      <c r="UI127" s="36"/>
      <c r="UJ127" s="36"/>
      <c r="UK127" s="36"/>
      <c r="UL127" s="36"/>
      <c r="UM127" s="36"/>
      <c r="UN127" s="36"/>
      <c r="UO127" s="36"/>
      <c r="UP127" s="36"/>
      <c r="UQ127" s="36"/>
      <c r="UR127" s="36"/>
      <c r="US127" s="36"/>
      <c r="UT127" s="36"/>
      <c r="UU127" s="36"/>
      <c r="UV127" s="36"/>
      <c r="UW127" s="36"/>
      <c r="UX127" s="36"/>
      <c r="UY127" s="36"/>
      <c r="UZ127" s="36"/>
      <c r="VA127" s="36"/>
      <c r="VB127" s="36"/>
      <c r="VC127" s="36"/>
      <c r="VD127" s="36"/>
      <c r="VE127" s="36"/>
      <c r="VF127" s="36"/>
      <c r="VG127" s="36"/>
      <c r="VH127" s="36"/>
      <c r="VI127" s="36"/>
      <c r="VJ127" s="36"/>
      <c r="VK127" s="36"/>
      <c r="VL127" s="36"/>
      <c r="VM127" s="36"/>
      <c r="VN127" s="36"/>
      <c r="VO127" s="36"/>
      <c r="VP127" s="36"/>
      <c r="VQ127" s="36"/>
      <c r="VR127" s="36"/>
      <c r="VS127" s="36"/>
      <c r="VT127" s="36"/>
      <c r="VU127" s="36"/>
      <c r="VV127" s="36"/>
      <c r="VW127" s="36"/>
      <c r="VX127" s="36"/>
      <c r="VY127" s="36"/>
      <c r="VZ127" s="36"/>
      <c r="WA127" s="36"/>
      <c r="WB127" s="36"/>
      <c r="WC127" s="36"/>
      <c r="WD127" s="36"/>
      <c r="WE127" s="36"/>
      <c r="WF127" s="36"/>
      <c r="WG127" s="36"/>
      <c r="WH127" s="36"/>
      <c r="WI127" s="36"/>
      <c r="WJ127" s="36"/>
      <c r="WK127" s="36"/>
      <c r="WL127" s="36"/>
      <c r="WM127" s="36"/>
      <c r="WN127" s="36"/>
      <c r="WO127" s="36"/>
      <c r="WP127" s="36"/>
      <c r="WQ127" s="36"/>
      <c r="WR127" s="36"/>
      <c r="WS127" s="36"/>
      <c r="WT127" s="36"/>
      <c r="WU127" s="36"/>
      <c r="WV127" s="36"/>
      <c r="WW127" s="36"/>
      <c r="WX127" s="36"/>
      <c r="WY127" s="36"/>
      <c r="WZ127" s="36"/>
      <c r="XA127" s="36"/>
      <c r="XB127" s="36"/>
      <c r="XC127" s="36"/>
      <c r="XD127" s="36"/>
      <c r="XE127" s="36"/>
      <c r="XF127" s="36"/>
      <c r="XG127" s="36"/>
      <c r="XH127" s="36"/>
      <c r="XI127" s="36"/>
      <c r="XJ127" s="36"/>
      <c r="XK127" s="36"/>
      <c r="XL127" s="36"/>
      <c r="XM127" s="36"/>
      <c r="XN127" s="36"/>
      <c r="XO127" s="36"/>
      <c r="XP127" s="36"/>
      <c r="XQ127" s="36"/>
      <c r="XR127" s="36"/>
      <c r="XS127" s="36"/>
      <c r="XT127" s="36"/>
      <c r="XU127" s="36"/>
      <c r="XV127" s="36"/>
      <c r="XW127" s="36"/>
      <c r="XX127" s="36"/>
      <c r="XY127" s="36"/>
      <c r="XZ127" s="36"/>
      <c r="YA127" s="36"/>
      <c r="YB127" s="36"/>
      <c r="YC127" s="36"/>
      <c r="YD127" s="36"/>
      <c r="YE127" s="36"/>
      <c r="YF127" s="36"/>
      <c r="YG127" s="36"/>
      <c r="YH127" s="36"/>
      <c r="YI127" s="36"/>
      <c r="YJ127" s="36"/>
      <c r="YK127" s="36"/>
      <c r="YL127" s="36"/>
      <c r="YM127" s="36"/>
      <c r="YN127" s="36"/>
      <c r="YO127" s="36"/>
      <c r="YP127" s="36"/>
      <c r="YQ127" s="36"/>
      <c r="YR127" s="36"/>
      <c r="YS127" s="36"/>
    </row>
    <row r="128" spans="1:669" ht="15.75" x14ac:dyDescent="0.25">
      <c r="A128" s="29" t="s">
        <v>99</v>
      </c>
      <c r="B128" s="2"/>
      <c r="C128" s="5"/>
      <c r="D128" s="5"/>
      <c r="E128" s="8"/>
      <c r="F128" s="8"/>
      <c r="G128" s="174"/>
      <c r="H128" s="106"/>
      <c r="I128" s="174"/>
      <c r="J128" s="174"/>
      <c r="K128" s="174"/>
      <c r="L128" s="174"/>
      <c r="M128" s="106"/>
      <c r="AU128" s="36"/>
      <c r="AV128" s="36"/>
      <c r="AW128" s="36"/>
      <c r="AX128" s="36"/>
      <c r="AY128" s="36"/>
      <c r="AZ128" s="36"/>
      <c r="BA128" s="36"/>
      <c r="BB128" s="36"/>
      <c r="BC128" s="36"/>
      <c r="BD128" s="36"/>
      <c r="BE128" s="36"/>
      <c r="BF128" s="36"/>
      <c r="BG128" s="36"/>
      <c r="BH128" s="36"/>
      <c r="BI128" s="36"/>
      <c r="BJ128" s="36"/>
      <c r="BK128" s="36"/>
      <c r="BL128" s="36"/>
      <c r="BM128" s="36"/>
      <c r="BN128" s="36"/>
      <c r="BO128" s="36"/>
      <c r="BP128" s="36"/>
      <c r="BQ128" s="36"/>
      <c r="BR128" s="36"/>
      <c r="BS128" s="36"/>
      <c r="BT128" s="36"/>
      <c r="BU128" s="36"/>
      <c r="BV128" s="36"/>
      <c r="BW128" s="36"/>
      <c r="BX128" s="36"/>
      <c r="BY128" s="36"/>
      <c r="BZ128" s="36"/>
      <c r="CA128" s="36"/>
      <c r="CB128" s="36"/>
      <c r="CC128" s="36"/>
      <c r="CD128" s="36"/>
      <c r="CE128" s="36"/>
      <c r="CF128" s="36"/>
      <c r="CG128" s="36"/>
      <c r="CH128" s="36"/>
      <c r="CI128" s="36"/>
      <c r="CJ128" s="36"/>
      <c r="CK128" s="36"/>
      <c r="CL128" s="36"/>
      <c r="CM128" s="36"/>
      <c r="CN128" s="36"/>
      <c r="CO128" s="36"/>
      <c r="CP128" s="36"/>
      <c r="CQ128" s="36"/>
      <c r="CR128" s="36"/>
      <c r="CS128" s="36"/>
      <c r="CT128" s="36"/>
      <c r="CU128" s="36"/>
      <c r="CV128" s="36"/>
      <c r="CW128" s="36"/>
      <c r="CX128" s="36"/>
      <c r="CY128" s="36"/>
      <c r="CZ128" s="36"/>
      <c r="DA128" s="36"/>
      <c r="DB128" s="36"/>
      <c r="DC128" s="36"/>
      <c r="DD128" s="36"/>
      <c r="DE128" s="36"/>
      <c r="DF128" s="36"/>
      <c r="DG128" s="36"/>
      <c r="DH128" s="36"/>
      <c r="DI128" s="36"/>
      <c r="DJ128" s="36"/>
      <c r="DK128" s="36"/>
      <c r="DL128" s="36"/>
      <c r="DM128" s="36"/>
      <c r="DN128" s="36"/>
      <c r="DO128" s="36"/>
      <c r="DP128" s="36"/>
      <c r="DQ128" s="36"/>
      <c r="DR128" s="36"/>
      <c r="DS128" s="36"/>
      <c r="DT128" s="36"/>
      <c r="DU128" s="36"/>
      <c r="DV128" s="36"/>
      <c r="DW128" s="36"/>
      <c r="DX128" s="36"/>
      <c r="DY128" s="36"/>
      <c r="DZ128" s="36"/>
      <c r="EA128" s="36"/>
      <c r="EB128" s="36"/>
      <c r="EC128" s="36"/>
      <c r="ED128" s="36"/>
      <c r="EE128" s="36"/>
      <c r="EF128" s="36"/>
      <c r="EG128" s="36"/>
      <c r="EH128" s="36"/>
      <c r="EI128" s="36"/>
      <c r="EJ128" s="36"/>
      <c r="EK128" s="36"/>
      <c r="EL128" s="36"/>
      <c r="EM128" s="36"/>
      <c r="EN128" s="36"/>
      <c r="EO128" s="36"/>
      <c r="EP128" s="36"/>
      <c r="EQ128" s="36"/>
      <c r="ER128" s="36"/>
      <c r="ES128" s="36"/>
      <c r="ET128" s="36"/>
      <c r="EU128" s="36"/>
      <c r="EV128" s="36"/>
      <c r="EW128" s="36"/>
      <c r="EX128" s="36"/>
      <c r="EY128" s="36"/>
      <c r="EZ128" s="36"/>
      <c r="FA128" s="36"/>
      <c r="FB128" s="36"/>
      <c r="FC128" s="36"/>
      <c r="FD128" s="36"/>
      <c r="FE128" s="36"/>
      <c r="FF128" s="36"/>
      <c r="FG128" s="36"/>
      <c r="FH128" s="36"/>
      <c r="FI128" s="36"/>
      <c r="FJ128" s="36"/>
      <c r="FK128" s="36"/>
      <c r="FL128" s="36"/>
      <c r="FM128" s="36"/>
      <c r="FN128" s="36"/>
      <c r="FO128" s="36"/>
      <c r="FP128" s="36"/>
      <c r="FQ128" s="36"/>
      <c r="FR128" s="36"/>
      <c r="FS128" s="36"/>
      <c r="FT128" s="36"/>
      <c r="FU128" s="36"/>
      <c r="FV128" s="36"/>
      <c r="FW128" s="36"/>
      <c r="FX128" s="36"/>
      <c r="FY128" s="36"/>
      <c r="FZ128" s="36"/>
      <c r="GA128" s="36"/>
      <c r="GB128" s="36"/>
      <c r="GC128" s="36"/>
      <c r="GD128" s="36"/>
      <c r="GE128" s="36"/>
      <c r="GF128" s="36"/>
      <c r="GG128" s="36"/>
      <c r="GH128" s="36"/>
      <c r="GI128" s="36"/>
      <c r="GJ128" s="36"/>
      <c r="GK128" s="36"/>
      <c r="GL128" s="36"/>
      <c r="GM128" s="36"/>
      <c r="GN128" s="36"/>
      <c r="GO128" s="36"/>
      <c r="GP128" s="36"/>
      <c r="GQ128" s="36"/>
      <c r="GR128" s="36"/>
      <c r="GS128" s="36"/>
      <c r="GT128" s="36"/>
      <c r="GU128" s="36"/>
      <c r="GV128" s="36"/>
      <c r="GW128" s="36"/>
      <c r="GX128" s="36"/>
      <c r="GY128" s="36"/>
      <c r="GZ128" s="36"/>
      <c r="HA128" s="36"/>
      <c r="HB128" s="36"/>
      <c r="HC128" s="36"/>
      <c r="HD128" s="36"/>
      <c r="HE128" s="36"/>
      <c r="HF128" s="36"/>
      <c r="HG128" s="36"/>
      <c r="HH128" s="36"/>
      <c r="HI128" s="36"/>
      <c r="HJ128" s="36"/>
      <c r="HK128" s="36"/>
      <c r="HL128" s="36"/>
      <c r="HM128" s="36"/>
      <c r="HN128" s="36"/>
      <c r="HO128" s="36"/>
      <c r="HP128" s="36"/>
      <c r="HQ128" s="36"/>
      <c r="HR128" s="36"/>
      <c r="HS128" s="36"/>
      <c r="HT128" s="36"/>
      <c r="HU128" s="36"/>
      <c r="HV128" s="36"/>
      <c r="HW128" s="36"/>
      <c r="HX128" s="36"/>
      <c r="HY128" s="36"/>
      <c r="HZ128" s="36"/>
      <c r="IA128" s="36"/>
    </row>
    <row r="129" spans="1:544" ht="15.75" x14ac:dyDescent="0.25">
      <c r="A129" t="s">
        <v>101</v>
      </c>
      <c r="B129" s="2" t="s">
        <v>100</v>
      </c>
      <c r="C129" s="5" t="s">
        <v>69</v>
      </c>
      <c r="D129" s="5" t="s">
        <v>207</v>
      </c>
      <c r="E129" s="8">
        <v>44470</v>
      </c>
      <c r="F129" s="8" t="s">
        <v>106</v>
      </c>
      <c r="G129" s="142">
        <v>44000</v>
      </c>
      <c r="H129" s="142">
        <v>1262.8</v>
      </c>
      <c r="I129" s="142">
        <v>1007.19</v>
      </c>
      <c r="J129" s="142">
        <v>1337.6</v>
      </c>
      <c r="K129" s="142">
        <v>25</v>
      </c>
      <c r="L129" s="142">
        <v>3632.59</v>
      </c>
      <c r="M129" s="142">
        <v>40367.410000000003</v>
      </c>
      <c r="AU129" s="36"/>
      <c r="AV129" s="36"/>
      <c r="AW129" s="36"/>
      <c r="AX129" s="36"/>
      <c r="AY129" s="36"/>
      <c r="AZ129" s="36"/>
      <c r="BA129" s="36"/>
      <c r="BB129" s="36"/>
      <c r="BC129" s="36"/>
      <c r="BD129" s="36"/>
      <c r="BE129" s="36"/>
      <c r="BF129" s="36"/>
      <c r="BG129" s="36"/>
      <c r="BH129" s="36"/>
      <c r="BI129" s="36"/>
      <c r="BJ129" s="36"/>
      <c r="BK129" s="36"/>
      <c r="BL129" s="36"/>
      <c r="BM129" s="36"/>
      <c r="BN129" s="36"/>
      <c r="BO129" s="36"/>
      <c r="BP129" s="36"/>
      <c r="BQ129" s="36"/>
      <c r="BR129" s="36"/>
      <c r="BS129" s="36"/>
      <c r="BT129" s="36"/>
      <c r="BU129" s="36"/>
      <c r="BV129" s="36"/>
      <c r="BW129" s="36"/>
      <c r="BX129" s="36"/>
      <c r="BY129" s="36"/>
      <c r="BZ129" s="36"/>
      <c r="CA129" s="36"/>
      <c r="CB129" s="36"/>
      <c r="CC129" s="36"/>
      <c r="CD129" s="36"/>
      <c r="CE129" s="36"/>
      <c r="CF129" s="36"/>
      <c r="CG129" s="36"/>
      <c r="CH129" s="36"/>
      <c r="CI129" s="36"/>
      <c r="CJ129" s="36"/>
      <c r="CK129" s="36"/>
      <c r="CL129" s="36"/>
      <c r="CM129" s="36"/>
      <c r="CN129" s="36"/>
      <c r="CO129" s="36"/>
      <c r="CP129" s="36"/>
      <c r="CQ129" s="36"/>
      <c r="CR129" s="36"/>
      <c r="CS129" s="36"/>
      <c r="CT129" s="36"/>
      <c r="CU129" s="36"/>
      <c r="CV129" s="36"/>
      <c r="CW129" s="36"/>
      <c r="CX129" s="36"/>
      <c r="CY129" s="36"/>
      <c r="CZ129" s="36"/>
      <c r="DA129" s="36"/>
      <c r="DB129" s="36"/>
      <c r="DC129" s="36"/>
      <c r="DD129" s="36"/>
      <c r="DE129" s="36"/>
      <c r="DF129" s="36"/>
      <c r="DG129" s="36"/>
      <c r="DH129" s="36"/>
      <c r="DI129" s="36"/>
      <c r="DJ129" s="36"/>
      <c r="DK129" s="36"/>
      <c r="DL129" s="36"/>
      <c r="DM129" s="36"/>
      <c r="DN129" s="36"/>
      <c r="DO129" s="36"/>
      <c r="DP129" s="36"/>
      <c r="DQ129" s="36"/>
      <c r="DR129" s="36"/>
      <c r="DS129" s="36"/>
      <c r="DT129" s="36"/>
      <c r="DU129" s="36"/>
      <c r="DV129" s="36"/>
      <c r="DW129" s="36"/>
      <c r="DX129" s="36"/>
      <c r="DY129" s="36"/>
      <c r="DZ129" s="36"/>
      <c r="EA129" s="36"/>
      <c r="EB129" s="36"/>
      <c r="EC129" s="36"/>
      <c r="ED129" s="36"/>
      <c r="EE129" s="36"/>
      <c r="EF129" s="36"/>
      <c r="EG129" s="36"/>
      <c r="EH129" s="36"/>
      <c r="EI129" s="36"/>
      <c r="EJ129" s="36"/>
      <c r="EK129" s="36"/>
      <c r="EL129" s="36"/>
      <c r="EM129" s="36"/>
      <c r="EN129" s="36"/>
      <c r="EO129" s="36"/>
      <c r="EP129" s="36"/>
      <c r="EQ129" s="36"/>
      <c r="ER129" s="36"/>
      <c r="ES129" s="36"/>
      <c r="ET129" s="36"/>
      <c r="EU129" s="36"/>
      <c r="EV129" s="36"/>
      <c r="EW129" s="36"/>
      <c r="EX129" s="36"/>
      <c r="EY129" s="36"/>
      <c r="EZ129" s="36"/>
      <c r="FA129" s="36"/>
      <c r="FB129" s="36"/>
      <c r="FC129" s="36"/>
      <c r="FD129" s="36"/>
      <c r="FE129" s="36"/>
      <c r="FF129" s="36"/>
      <c r="FG129" s="36"/>
      <c r="FH129" s="36"/>
      <c r="FI129" s="36"/>
      <c r="FJ129" s="36"/>
      <c r="FK129" s="36"/>
      <c r="FL129" s="36"/>
      <c r="FM129" s="36"/>
      <c r="FN129" s="36"/>
      <c r="FO129" s="36"/>
      <c r="FP129" s="36"/>
      <c r="FQ129" s="36"/>
      <c r="FR129" s="36"/>
      <c r="FS129" s="36"/>
      <c r="FT129" s="36"/>
      <c r="FU129" s="36"/>
      <c r="FV129" s="36"/>
      <c r="FW129" s="36"/>
      <c r="FX129" s="36"/>
      <c r="FY129" s="36"/>
      <c r="FZ129" s="36"/>
      <c r="GA129" s="36"/>
      <c r="GB129" s="36"/>
      <c r="GC129" s="36"/>
      <c r="GD129" s="36"/>
      <c r="GE129" s="36"/>
      <c r="GF129" s="36"/>
      <c r="GG129" s="36"/>
      <c r="GH129" s="36"/>
      <c r="GI129" s="36"/>
      <c r="GJ129" s="36"/>
      <c r="GK129" s="36"/>
      <c r="GL129" s="36"/>
      <c r="GM129" s="36"/>
      <c r="GN129" s="36"/>
      <c r="GO129" s="36"/>
      <c r="GP129" s="36"/>
      <c r="GQ129" s="36"/>
      <c r="GR129" s="36"/>
      <c r="GS129" s="36"/>
      <c r="GT129" s="36"/>
      <c r="GU129" s="36"/>
      <c r="GV129" s="36"/>
      <c r="GW129" s="36"/>
      <c r="GX129" s="36"/>
      <c r="GY129" s="36"/>
      <c r="GZ129" s="36"/>
      <c r="HA129" s="36"/>
      <c r="HB129" s="36"/>
      <c r="HC129" s="36"/>
      <c r="HD129" s="36"/>
      <c r="HE129" s="36"/>
      <c r="HF129" s="36"/>
      <c r="HG129" s="36"/>
      <c r="HH129" s="36"/>
      <c r="HI129" s="36"/>
      <c r="HJ129" s="36"/>
      <c r="HK129" s="36"/>
      <c r="HL129" s="36"/>
      <c r="HM129" s="36"/>
      <c r="HN129" s="36"/>
      <c r="HO129" s="36"/>
      <c r="HP129" s="36"/>
      <c r="HQ129" s="36"/>
      <c r="HR129" s="36"/>
      <c r="HS129" s="36"/>
      <c r="HT129" s="36"/>
      <c r="HU129" s="36"/>
      <c r="HV129" s="36"/>
      <c r="HW129" s="36"/>
      <c r="HX129" s="36"/>
      <c r="HY129" s="36"/>
      <c r="HZ129" s="36"/>
      <c r="IA129" s="36"/>
    </row>
    <row r="130" spans="1:544" ht="15.75" x14ac:dyDescent="0.25">
      <c r="A130" s="48" t="s">
        <v>102</v>
      </c>
      <c r="B130" s="70">
        <v>1</v>
      </c>
      <c r="C130" s="49"/>
      <c r="D130" s="49"/>
      <c r="E130" s="50"/>
      <c r="F130" s="50"/>
      <c r="G130" s="172">
        <f>G129</f>
        <v>44000</v>
      </c>
      <c r="H130" s="107">
        <v>1262.8</v>
      </c>
      <c r="I130" s="172">
        <f>SUM(I129)</f>
        <v>1007.19</v>
      </c>
      <c r="J130" s="172">
        <v>1337.6</v>
      </c>
      <c r="K130" s="172">
        <f>K129</f>
        <v>25</v>
      </c>
      <c r="L130" s="172">
        <v>3632.59</v>
      </c>
      <c r="M130" s="107">
        <f>M129</f>
        <v>40367.410000000003</v>
      </c>
      <c r="AU130" s="36"/>
      <c r="AV130" s="36"/>
      <c r="AW130" s="36"/>
      <c r="AX130" s="36"/>
      <c r="AY130" s="36"/>
      <c r="AZ130" s="36"/>
      <c r="BA130" s="36"/>
      <c r="BB130" s="36"/>
      <c r="BC130" s="36"/>
      <c r="BD130" s="36"/>
      <c r="BE130" s="36"/>
      <c r="BF130" s="36"/>
      <c r="BG130" s="36"/>
      <c r="BH130" s="36"/>
      <c r="BI130" s="36"/>
      <c r="BJ130" s="36"/>
      <c r="BK130" s="36"/>
      <c r="BL130" s="36"/>
      <c r="BM130" s="36"/>
      <c r="BN130" s="36"/>
      <c r="BO130" s="36"/>
      <c r="BP130" s="36"/>
      <c r="BQ130" s="36"/>
      <c r="BR130" s="36"/>
      <c r="BS130" s="36"/>
      <c r="BT130" s="36"/>
      <c r="BU130" s="36"/>
      <c r="BV130" s="36"/>
      <c r="BW130" s="36"/>
      <c r="BX130" s="36"/>
      <c r="BY130" s="36"/>
      <c r="BZ130" s="36"/>
      <c r="CA130" s="36"/>
      <c r="CB130" s="36"/>
      <c r="CC130" s="36"/>
      <c r="CD130" s="36"/>
      <c r="CE130" s="36"/>
      <c r="CF130" s="36"/>
      <c r="CG130" s="36"/>
      <c r="CH130" s="36"/>
      <c r="CI130" s="36"/>
      <c r="CJ130" s="36"/>
      <c r="CK130" s="36"/>
      <c r="CL130" s="36"/>
      <c r="CM130" s="36"/>
      <c r="CN130" s="36"/>
      <c r="CO130" s="36"/>
      <c r="CP130" s="36"/>
      <c r="CQ130" s="36"/>
      <c r="CR130" s="36"/>
      <c r="CS130" s="36"/>
      <c r="CT130" s="36"/>
      <c r="CU130" s="36"/>
      <c r="CV130" s="36"/>
      <c r="CW130" s="36"/>
      <c r="CX130" s="36"/>
      <c r="CY130" s="36"/>
      <c r="CZ130" s="36"/>
      <c r="DA130" s="36"/>
      <c r="DB130" s="36"/>
      <c r="DC130" s="36"/>
      <c r="DD130" s="36"/>
      <c r="DE130" s="36"/>
      <c r="DF130" s="36"/>
      <c r="DG130" s="36"/>
      <c r="DH130" s="36"/>
      <c r="DI130" s="36"/>
      <c r="DJ130" s="36"/>
      <c r="DK130" s="36"/>
      <c r="DL130" s="36"/>
      <c r="DM130" s="36"/>
      <c r="DN130" s="36"/>
      <c r="DO130" s="36"/>
      <c r="DP130" s="36"/>
      <c r="DQ130" s="36"/>
      <c r="DR130" s="36"/>
      <c r="DS130" s="36"/>
      <c r="DT130" s="36"/>
      <c r="DU130" s="36"/>
      <c r="DV130" s="36"/>
      <c r="DW130" s="36"/>
      <c r="DX130" s="36"/>
      <c r="DY130" s="36"/>
      <c r="DZ130" s="36"/>
      <c r="EA130" s="36"/>
      <c r="EB130" s="36"/>
      <c r="EC130" s="36"/>
      <c r="ED130" s="36"/>
      <c r="EE130" s="36"/>
      <c r="EF130" s="36"/>
      <c r="EG130" s="36"/>
      <c r="EH130" s="36"/>
      <c r="EI130" s="36"/>
      <c r="EJ130" s="36"/>
      <c r="EK130" s="36"/>
      <c r="EL130" s="36"/>
      <c r="EM130" s="36"/>
      <c r="EN130" s="36"/>
      <c r="EO130" s="36"/>
      <c r="EP130" s="36"/>
      <c r="EQ130" s="36"/>
      <c r="ER130" s="36"/>
      <c r="ES130" s="36"/>
      <c r="ET130" s="36"/>
      <c r="EU130" s="36"/>
      <c r="EV130" s="36"/>
      <c r="EW130" s="36"/>
      <c r="EX130" s="36"/>
      <c r="EY130" s="36"/>
      <c r="EZ130" s="36"/>
      <c r="FA130" s="36"/>
      <c r="FB130" s="36"/>
      <c r="FC130" s="36"/>
      <c r="FD130" s="36"/>
      <c r="FE130" s="36"/>
      <c r="FF130" s="36"/>
      <c r="FG130" s="36"/>
      <c r="FH130" s="36"/>
      <c r="FI130" s="36"/>
      <c r="FJ130" s="36"/>
      <c r="FK130" s="36"/>
      <c r="FL130" s="36"/>
      <c r="FM130" s="36"/>
      <c r="FN130" s="36"/>
      <c r="FO130" s="36"/>
      <c r="FP130" s="36"/>
      <c r="FQ130" s="36"/>
      <c r="FR130" s="36"/>
      <c r="FS130" s="36"/>
      <c r="FT130" s="36"/>
      <c r="FU130" s="36"/>
      <c r="FV130" s="36"/>
      <c r="FW130" s="36"/>
      <c r="FX130" s="36"/>
      <c r="FY130" s="36"/>
      <c r="FZ130" s="36"/>
      <c r="GA130" s="36"/>
      <c r="GB130" s="36"/>
      <c r="GC130" s="36"/>
      <c r="GD130" s="36"/>
      <c r="GE130" s="36"/>
      <c r="GF130" s="36"/>
      <c r="GG130" s="36"/>
      <c r="GH130" s="36"/>
      <c r="GI130" s="36"/>
      <c r="GJ130" s="36"/>
      <c r="GK130" s="36"/>
      <c r="GL130" s="36"/>
      <c r="GM130" s="36"/>
      <c r="GN130" s="36"/>
      <c r="GO130" s="36"/>
      <c r="GP130" s="36"/>
      <c r="GQ130" s="36"/>
      <c r="GR130" s="36"/>
      <c r="GS130" s="36"/>
      <c r="GT130" s="36"/>
      <c r="GU130" s="36"/>
      <c r="GV130" s="36"/>
      <c r="GW130" s="36"/>
      <c r="GX130" s="36"/>
      <c r="GY130" s="36"/>
      <c r="GZ130" s="36"/>
      <c r="HA130" s="36"/>
      <c r="HB130" s="36"/>
      <c r="HC130" s="36"/>
      <c r="HD130" s="36"/>
      <c r="HE130" s="36"/>
      <c r="HF130" s="36"/>
      <c r="HG130" s="36"/>
      <c r="HH130" s="36"/>
      <c r="HI130" s="36"/>
      <c r="HJ130" s="36"/>
      <c r="HK130" s="36"/>
      <c r="HL130" s="36"/>
      <c r="HM130" s="36"/>
      <c r="HN130" s="36"/>
      <c r="HO130" s="36"/>
      <c r="HP130" s="36"/>
      <c r="HQ130" s="36"/>
      <c r="HR130" s="36"/>
      <c r="HS130" s="36"/>
      <c r="HT130" s="36"/>
      <c r="HU130" s="36"/>
      <c r="HV130" s="36"/>
      <c r="HW130" s="36"/>
      <c r="HX130" s="36"/>
      <c r="HY130" s="36"/>
      <c r="HZ130" s="36"/>
      <c r="IA130" s="36"/>
    </row>
    <row r="131" spans="1:544" ht="15.75" x14ac:dyDescent="0.25">
      <c r="B131" s="2"/>
      <c r="C131" s="5"/>
      <c r="D131" s="5"/>
      <c r="E131" s="8"/>
      <c r="F131" s="8"/>
      <c r="G131" s="174"/>
      <c r="H131" s="106"/>
      <c r="I131" s="174"/>
      <c r="J131" s="174"/>
      <c r="K131" s="174"/>
      <c r="L131" s="174"/>
      <c r="M131" s="106"/>
      <c r="AU131" s="36"/>
      <c r="AV131" s="36"/>
      <c r="AW131" s="36"/>
      <c r="AX131" s="36"/>
      <c r="AY131" s="36"/>
      <c r="AZ131" s="36"/>
      <c r="BA131" s="36"/>
      <c r="BB131" s="36"/>
      <c r="BC131" s="36"/>
      <c r="BD131" s="36"/>
      <c r="BE131" s="36"/>
      <c r="BF131" s="36"/>
      <c r="BG131" s="36"/>
      <c r="BH131" s="36"/>
      <c r="BI131" s="36"/>
      <c r="BJ131" s="36"/>
      <c r="BK131" s="36"/>
      <c r="BL131" s="36"/>
      <c r="BM131" s="36"/>
      <c r="BN131" s="36"/>
      <c r="BO131" s="36"/>
      <c r="BP131" s="36"/>
      <c r="BQ131" s="36"/>
      <c r="BR131" s="36"/>
      <c r="BS131" s="36"/>
      <c r="BT131" s="36"/>
      <c r="BU131" s="36"/>
      <c r="BV131" s="36"/>
      <c r="BW131" s="36"/>
      <c r="BX131" s="36"/>
      <c r="BY131" s="36"/>
      <c r="BZ131" s="36"/>
      <c r="CA131" s="36"/>
      <c r="CB131" s="36"/>
      <c r="CC131" s="36"/>
      <c r="CD131" s="36"/>
      <c r="CE131" s="36"/>
      <c r="CF131" s="36"/>
      <c r="CG131" s="36"/>
      <c r="CH131" s="36"/>
      <c r="CI131" s="36"/>
      <c r="CJ131" s="36"/>
      <c r="CK131" s="36"/>
      <c r="CL131" s="36"/>
      <c r="CM131" s="36"/>
      <c r="CN131" s="36"/>
      <c r="CO131" s="36"/>
      <c r="CP131" s="36"/>
      <c r="CQ131" s="36"/>
      <c r="CR131" s="36"/>
      <c r="CS131" s="36"/>
      <c r="CT131" s="36"/>
      <c r="CU131" s="36"/>
      <c r="CV131" s="36"/>
      <c r="CW131" s="36"/>
      <c r="CX131" s="36"/>
      <c r="CY131" s="36"/>
      <c r="CZ131" s="36"/>
      <c r="DA131" s="36"/>
      <c r="DB131" s="36"/>
      <c r="DC131" s="36"/>
      <c r="DD131" s="36"/>
      <c r="DE131" s="36"/>
      <c r="DF131" s="36"/>
      <c r="DG131" s="36"/>
      <c r="DH131" s="36"/>
      <c r="DI131" s="36"/>
      <c r="DJ131" s="36"/>
      <c r="DK131" s="36"/>
      <c r="DL131" s="36"/>
      <c r="DM131" s="36"/>
      <c r="DN131" s="36"/>
      <c r="DO131" s="36"/>
      <c r="DP131" s="36"/>
      <c r="DQ131" s="36"/>
      <c r="DR131" s="36"/>
      <c r="DS131" s="36"/>
      <c r="DT131" s="36"/>
      <c r="DU131" s="36"/>
      <c r="DV131" s="36"/>
      <c r="DW131" s="36"/>
      <c r="DX131" s="36"/>
      <c r="DY131" s="36"/>
      <c r="DZ131" s="36"/>
      <c r="EA131" s="36"/>
      <c r="EB131" s="36"/>
      <c r="EC131" s="36"/>
      <c r="ED131" s="36"/>
      <c r="EE131" s="36"/>
      <c r="EF131" s="36"/>
      <c r="EG131" s="36"/>
      <c r="EH131" s="36"/>
      <c r="EI131" s="36"/>
      <c r="EJ131" s="36"/>
      <c r="EK131" s="36"/>
      <c r="EL131" s="36"/>
      <c r="EM131" s="36"/>
      <c r="EN131" s="36"/>
      <c r="EO131" s="36"/>
      <c r="EP131" s="36"/>
      <c r="EQ131" s="36"/>
      <c r="ER131" s="36"/>
      <c r="ES131" s="36"/>
      <c r="ET131" s="36"/>
      <c r="EU131" s="36"/>
      <c r="EV131" s="36"/>
      <c r="EW131" s="36"/>
      <c r="EX131" s="36"/>
      <c r="EY131" s="36"/>
      <c r="EZ131" s="36"/>
      <c r="FA131" s="36"/>
      <c r="FB131" s="36"/>
      <c r="FC131" s="36"/>
      <c r="FD131" s="36"/>
      <c r="FE131" s="36"/>
      <c r="FF131" s="36"/>
      <c r="FG131" s="36"/>
      <c r="FH131" s="36"/>
      <c r="FI131" s="36"/>
      <c r="FJ131" s="36"/>
      <c r="FK131" s="36"/>
      <c r="FL131" s="36"/>
      <c r="FM131" s="36"/>
      <c r="FN131" s="36"/>
      <c r="FO131" s="36"/>
      <c r="FP131" s="36"/>
      <c r="FQ131" s="36"/>
      <c r="FR131" s="36"/>
      <c r="FS131" s="36"/>
      <c r="FT131" s="36"/>
      <c r="FU131" s="36"/>
      <c r="FV131" s="36"/>
      <c r="FW131" s="36"/>
      <c r="FX131" s="36"/>
      <c r="FY131" s="36"/>
      <c r="FZ131" s="36"/>
      <c r="GA131" s="36"/>
      <c r="GB131" s="36"/>
      <c r="GC131" s="36"/>
      <c r="GD131" s="36"/>
      <c r="GE131" s="36"/>
      <c r="GF131" s="36"/>
      <c r="GG131" s="36"/>
      <c r="GH131" s="36"/>
      <c r="GI131" s="36"/>
      <c r="GJ131" s="36"/>
      <c r="GK131" s="36"/>
      <c r="GL131" s="36"/>
      <c r="GM131" s="36"/>
      <c r="GN131" s="36"/>
      <c r="GO131" s="36"/>
      <c r="GP131" s="36"/>
      <c r="GQ131" s="36"/>
      <c r="GR131" s="36"/>
      <c r="GS131" s="36"/>
      <c r="GT131" s="36"/>
      <c r="GU131" s="36"/>
      <c r="GV131" s="36"/>
      <c r="GW131" s="36"/>
      <c r="GX131" s="36"/>
      <c r="GY131" s="36"/>
      <c r="GZ131" s="36"/>
      <c r="HA131" s="36"/>
      <c r="HB131" s="36"/>
      <c r="HC131" s="36"/>
      <c r="HD131" s="36"/>
      <c r="HE131" s="36"/>
      <c r="HF131" s="36"/>
      <c r="HG131" s="36"/>
      <c r="HH131" s="36"/>
      <c r="HI131" s="36"/>
      <c r="HJ131" s="36"/>
      <c r="HK131" s="36"/>
      <c r="HL131" s="36"/>
      <c r="HM131" s="36"/>
      <c r="HN131" s="36"/>
      <c r="HO131" s="36"/>
      <c r="HP131" s="36"/>
      <c r="HQ131" s="36"/>
      <c r="HR131" s="36"/>
      <c r="HS131" s="36"/>
      <c r="HT131" s="36"/>
      <c r="HU131" s="36"/>
      <c r="HV131" s="36"/>
      <c r="HW131" s="36"/>
      <c r="HX131" s="36"/>
      <c r="HY131" s="36"/>
      <c r="HZ131" s="36"/>
      <c r="IA131" s="36"/>
    </row>
    <row r="132" spans="1:544" ht="15.75" x14ac:dyDescent="0.25">
      <c r="A132" s="29" t="s">
        <v>198</v>
      </c>
      <c r="B132" s="2"/>
      <c r="C132" s="5"/>
      <c r="D132" s="5"/>
      <c r="E132" s="8"/>
      <c r="F132" s="8"/>
      <c r="G132" s="174"/>
      <c r="H132" s="106"/>
      <c r="I132" s="174"/>
      <c r="J132" s="174"/>
      <c r="K132" s="174"/>
      <c r="L132" s="174"/>
      <c r="M132" s="106"/>
      <c r="AU132" s="36"/>
      <c r="AV132" s="36"/>
      <c r="AW132" s="36"/>
      <c r="AX132" s="36"/>
      <c r="AY132" s="36"/>
      <c r="AZ132" s="36"/>
      <c r="BA132" s="36"/>
      <c r="BB132" s="36"/>
      <c r="BC132" s="36"/>
      <c r="BD132" s="36"/>
      <c r="BE132" s="36"/>
      <c r="BF132" s="36"/>
      <c r="BG132" s="36"/>
      <c r="BH132" s="36"/>
      <c r="BI132" s="36"/>
      <c r="BJ132" s="36"/>
      <c r="BK132" s="36"/>
      <c r="BL132" s="36"/>
      <c r="BM132" s="36"/>
      <c r="BN132" s="36"/>
      <c r="BO132" s="36"/>
      <c r="BP132" s="36"/>
      <c r="BQ132" s="36"/>
      <c r="BR132" s="36"/>
      <c r="BS132" s="36"/>
      <c r="BT132" s="36"/>
      <c r="BU132" s="36"/>
      <c r="BV132" s="36"/>
      <c r="BW132" s="36"/>
      <c r="BX132" s="36"/>
      <c r="BY132" s="36"/>
      <c r="BZ132" s="36"/>
      <c r="CA132" s="36"/>
      <c r="CB132" s="36"/>
      <c r="CC132" s="36"/>
      <c r="CD132" s="36"/>
      <c r="CE132" s="36"/>
      <c r="CF132" s="36"/>
      <c r="CG132" s="36"/>
      <c r="CH132" s="36"/>
      <c r="CI132" s="36"/>
      <c r="CJ132" s="36"/>
      <c r="CK132" s="36"/>
      <c r="CL132" s="36"/>
      <c r="CM132" s="36"/>
      <c r="CN132" s="36"/>
      <c r="CO132" s="36"/>
      <c r="CP132" s="36"/>
      <c r="CQ132" s="36"/>
      <c r="CR132" s="36"/>
      <c r="CS132" s="36"/>
      <c r="CT132" s="36"/>
      <c r="CU132" s="36"/>
      <c r="CV132" s="36"/>
      <c r="CW132" s="36"/>
      <c r="CX132" s="36"/>
      <c r="CY132" s="36"/>
      <c r="CZ132" s="36"/>
      <c r="DA132" s="36"/>
      <c r="DB132" s="36"/>
      <c r="DC132" s="36"/>
      <c r="DD132" s="36"/>
      <c r="DE132" s="36"/>
      <c r="DF132" s="36"/>
      <c r="DG132" s="36"/>
      <c r="DH132" s="36"/>
      <c r="DI132" s="36"/>
      <c r="DJ132" s="36"/>
      <c r="DK132" s="36"/>
      <c r="DL132" s="36"/>
      <c r="DM132" s="36"/>
      <c r="DN132" s="36"/>
      <c r="DO132" s="36"/>
      <c r="DP132" s="36"/>
      <c r="DQ132" s="36"/>
      <c r="DR132" s="36"/>
      <c r="DS132" s="36"/>
      <c r="DT132" s="36"/>
      <c r="DU132" s="36"/>
      <c r="DV132" s="36"/>
      <c r="DW132" s="36"/>
      <c r="DX132" s="36"/>
      <c r="DY132" s="36"/>
      <c r="DZ132" s="36"/>
      <c r="EA132" s="36"/>
      <c r="EB132" s="36"/>
      <c r="EC132" s="36"/>
      <c r="ED132" s="36"/>
      <c r="EE132" s="36"/>
      <c r="EF132" s="36"/>
      <c r="EG132" s="36"/>
      <c r="EH132" s="36"/>
      <c r="EI132" s="36"/>
      <c r="EJ132" s="36"/>
      <c r="EK132" s="36"/>
      <c r="EL132" s="36"/>
      <c r="EM132" s="36"/>
      <c r="EN132" s="36"/>
      <c r="EO132" s="36"/>
      <c r="EP132" s="36"/>
      <c r="EQ132" s="36"/>
      <c r="ER132" s="36"/>
      <c r="ES132" s="36"/>
      <c r="ET132" s="36"/>
      <c r="EU132" s="36"/>
      <c r="EV132" s="36"/>
      <c r="EW132" s="36"/>
      <c r="EX132" s="36"/>
      <c r="EY132" s="36"/>
      <c r="EZ132" s="36"/>
      <c r="FA132" s="36"/>
      <c r="FB132" s="36"/>
      <c r="FC132" s="36"/>
      <c r="FD132" s="36"/>
      <c r="FE132" s="36"/>
      <c r="FF132" s="36"/>
      <c r="FG132" s="36"/>
      <c r="FH132" s="36"/>
      <c r="FI132" s="36"/>
      <c r="FJ132" s="36"/>
      <c r="FK132" s="36"/>
      <c r="FL132" s="36"/>
      <c r="FM132" s="36"/>
      <c r="FN132" s="36"/>
      <c r="FO132" s="36"/>
      <c r="FP132" s="36"/>
      <c r="FQ132" s="36"/>
      <c r="FR132" s="36"/>
      <c r="FS132" s="36"/>
      <c r="FT132" s="36"/>
      <c r="FU132" s="36"/>
      <c r="FV132" s="36"/>
      <c r="FW132" s="36"/>
      <c r="FX132" s="36"/>
      <c r="FY132" s="36"/>
      <c r="FZ132" s="36"/>
      <c r="GA132" s="36"/>
      <c r="GB132" s="36"/>
      <c r="GC132" s="36"/>
      <c r="GD132" s="36"/>
      <c r="GE132" s="36"/>
      <c r="GF132" s="36"/>
      <c r="GG132" s="36"/>
      <c r="GH132" s="36"/>
      <c r="GI132" s="36"/>
      <c r="GJ132" s="36"/>
      <c r="GK132" s="36"/>
      <c r="GL132" s="36"/>
      <c r="GM132" s="36"/>
      <c r="GN132" s="36"/>
      <c r="GO132" s="36"/>
      <c r="GP132" s="36"/>
      <c r="GQ132" s="36"/>
      <c r="GR132" s="36"/>
      <c r="GS132" s="36"/>
      <c r="GT132" s="36"/>
      <c r="GU132" s="36"/>
      <c r="GV132" s="36"/>
      <c r="GW132" s="36"/>
      <c r="GX132" s="36"/>
      <c r="GY132" s="36"/>
      <c r="GZ132" s="36"/>
      <c r="HA132" s="36"/>
      <c r="HB132" s="36"/>
      <c r="HC132" s="36"/>
      <c r="HD132" s="36"/>
      <c r="HE132" s="36"/>
      <c r="HF132" s="36"/>
      <c r="HG132" s="36"/>
      <c r="HH132" s="36"/>
      <c r="HI132" s="36"/>
      <c r="HJ132" s="36"/>
      <c r="HK132" s="36"/>
      <c r="HL132" s="36"/>
      <c r="HM132" s="36"/>
      <c r="HN132" s="36"/>
      <c r="HO132" s="36"/>
      <c r="HP132" s="36"/>
      <c r="HQ132" s="36"/>
      <c r="HR132" s="36"/>
      <c r="HS132" s="36"/>
      <c r="HT132" s="36"/>
      <c r="HU132" s="36"/>
      <c r="HV132" s="36"/>
      <c r="HW132" s="36"/>
      <c r="HX132" s="36"/>
      <c r="HY132" s="36"/>
      <c r="HZ132" s="36"/>
      <c r="IA132" s="36"/>
    </row>
    <row r="133" spans="1:544" x14ac:dyDescent="0.25">
      <c r="A133" t="s">
        <v>199</v>
      </c>
      <c r="B133" s="2" t="s">
        <v>16</v>
      </c>
      <c r="C133" s="5" t="s">
        <v>70</v>
      </c>
      <c r="D133" s="5" t="s">
        <v>207</v>
      </c>
      <c r="E133" s="8">
        <v>44774</v>
      </c>
      <c r="F133" s="8" t="s">
        <v>106</v>
      </c>
      <c r="G133" s="142">
        <v>60000</v>
      </c>
      <c r="H133" s="142">
        <v>1722</v>
      </c>
      <c r="I133" s="142">
        <v>3486.68</v>
      </c>
      <c r="J133" s="142">
        <v>1824</v>
      </c>
      <c r="K133" s="142">
        <v>25</v>
      </c>
      <c r="L133" s="142">
        <v>7057.68</v>
      </c>
      <c r="M133" s="142">
        <v>52942.32</v>
      </c>
    </row>
    <row r="134" spans="1:544" ht="15.75" x14ac:dyDescent="0.25">
      <c r="A134" s="48" t="s">
        <v>102</v>
      </c>
      <c r="B134" s="70">
        <v>1</v>
      </c>
      <c r="C134" s="54"/>
      <c r="D134" s="54"/>
      <c r="E134" s="81"/>
      <c r="F134" s="81"/>
      <c r="G134" s="172">
        <f t="shared" ref="G134:M134" si="24">G133</f>
        <v>60000</v>
      </c>
      <c r="H134" s="107">
        <f t="shared" si="24"/>
        <v>1722</v>
      </c>
      <c r="I134" s="172">
        <f>I133</f>
        <v>3486.68</v>
      </c>
      <c r="J134" s="172">
        <f t="shared" si="24"/>
        <v>1824</v>
      </c>
      <c r="K134" s="172">
        <f>K133</f>
        <v>25</v>
      </c>
      <c r="L134" s="172">
        <f t="shared" si="24"/>
        <v>7057.68</v>
      </c>
      <c r="M134" s="107">
        <f t="shared" si="24"/>
        <v>52942.32</v>
      </c>
      <c r="AU134" s="36"/>
      <c r="AV134" s="36"/>
      <c r="AW134" s="36"/>
      <c r="AX134" s="36"/>
      <c r="AY134" s="36"/>
      <c r="AZ134" s="36"/>
      <c r="BA134" s="36"/>
      <c r="BB134" s="36"/>
      <c r="BC134" s="36"/>
      <c r="BD134" s="36"/>
      <c r="BE134" s="36"/>
      <c r="BF134" s="36"/>
      <c r="BG134" s="36"/>
      <c r="BH134" s="36"/>
      <c r="BI134" s="36"/>
      <c r="BJ134" s="36"/>
      <c r="BK134" s="36"/>
      <c r="BL134" s="36"/>
      <c r="BM134" s="36"/>
      <c r="BN134" s="36"/>
      <c r="BO134" s="36"/>
      <c r="BP134" s="36"/>
      <c r="BQ134" s="36"/>
      <c r="BR134" s="36"/>
      <c r="BS134" s="36"/>
      <c r="BT134" s="36"/>
      <c r="BU134" s="36"/>
      <c r="BV134" s="36"/>
      <c r="BW134" s="36"/>
      <c r="BX134" s="36"/>
      <c r="BY134" s="36"/>
      <c r="BZ134" s="36"/>
      <c r="CA134" s="36"/>
      <c r="CB134" s="36"/>
      <c r="CC134" s="36"/>
      <c r="CD134" s="36"/>
      <c r="CE134" s="36"/>
      <c r="CF134" s="36"/>
      <c r="CG134" s="36"/>
      <c r="CH134" s="36"/>
      <c r="CI134" s="36"/>
      <c r="CJ134" s="36"/>
      <c r="CK134" s="36"/>
      <c r="CL134" s="36"/>
      <c r="CM134" s="36"/>
      <c r="CN134" s="36"/>
      <c r="CO134" s="36"/>
      <c r="CP134" s="36"/>
      <c r="CQ134" s="36"/>
      <c r="CR134" s="36"/>
      <c r="CS134" s="36"/>
      <c r="CT134" s="36"/>
      <c r="CU134" s="36"/>
      <c r="CV134" s="36"/>
      <c r="CW134" s="36"/>
      <c r="CX134" s="36"/>
      <c r="CY134" s="36"/>
      <c r="CZ134" s="36"/>
      <c r="DA134" s="36"/>
      <c r="DB134" s="36"/>
      <c r="DC134" s="36"/>
      <c r="DD134" s="36"/>
      <c r="DE134" s="36"/>
      <c r="DF134" s="36"/>
      <c r="DG134" s="36"/>
      <c r="DH134" s="36"/>
      <c r="DI134" s="36"/>
      <c r="DJ134" s="36"/>
      <c r="DK134" s="36"/>
      <c r="DL134" s="36"/>
      <c r="DM134" s="36"/>
      <c r="DN134" s="36"/>
      <c r="DO134" s="36"/>
      <c r="DP134" s="36"/>
      <c r="DQ134" s="36"/>
      <c r="DR134" s="36"/>
      <c r="DS134" s="36"/>
      <c r="DT134" s="36"/>
      <c r="DU134" s="36"/>
      <c r="DV134" s="36"/>
      <c r="DW134" s="36"/>
      <c r="DX134" s="36"/>
      <c r="DY134" s="36"/>
      <c r="DZ134" s="36"/>
      <c r="EA134" s="36"/>
      <c r="EB134" s="36"/>
      <c r="EC134" s="36"/>
      <c r="ED134" s="36"/>
      <c r="EE134" s="36"/>
      <c r="EF134" s="36"/>
      <c r="EG134" s="36"/>
      <c r="EH134" s="36"/>
      <c r="EI134" s="36"/>
      <c r="EJ134" s="36"/>
      <c r="EK134" s="36"/>
      <c r="EL134" s="36"/>
      <c r="EM134" s="36"/>
      <c r="EN134" s="36"/>
      <c r="EO134" s="36"/>
      <c r="EP134" s="36"/>
      <c r="EQ134" s="36"/>
      <c r="ER134" s="36"/>
      <c r="ES134" s="36"/>
      <c r="ET134" s="36"/>
      <c r="EU134" s="36"/>
      <c r="EV134" s="36"/>
      <c r="EW134" s="36"/>
      <c r="EX134" s="36"/>
      <c r="EY134" s="36"/>
      <c r="EZ134" s="36"/>
      <c r="FA134" s="36"/>
      <c r="FB134" s="36"/>
      <c r="FC134" s="36"/>
      <c r="FD134" s="36"/>
      <c r="FE134" s="36"/>
      <c r="FF134" s="36"/>
      <c r="FG134" s="36"/>
      <c r="FH134" s="36"/>
      <c r="FI134" s="36"/>
      <c r="FJ134" s="36"/>
      <c r="FK134" s="36"/>
      <c r="FL134" s="36"/>
      <c r="FM134" s="36"/>
      <c r="FN134" s="36"/>
      <c r="FO134" s="36"/>
      <c r="FP134" s="36"/>
      <c r="FQ134" s="36"/>
      <c r="FR134" s="36"/>
      <c r="FS134" s="36"/>
      <c r="FT134" s="36"/>
      <c r="FU134" s="36"/>
      <c r="FV134" s="36"/>
      <c r="FW134" s="36"/>
      <c r="FX134" s="36"/>
      <c r="FY134" s="36"/>
      <c r="FZ134" s="36"/>
      <c r="GA134" s="36"/>
      <c r="GB134" s="36"/>
      <c r="GC134" s="36"/>
      <c r="GD134" s="36"/>
      <c r="GE134" s="36"/>
      <c r="GF134" s="36"/>
      <c r="GG134" s="36"/>
      <c r="GH134" s="36"/>
      <c r="GI134" s="36"/>
      <c r="GJ134" s="36"/>
      <c r="GK134" s="36"/>
      <c r="GL134" s="36"/>
      <c r="GM134" s="36"/>
      <c r="GN134" s="36"/>
      <c r="GO134" s="36"/>
      <c r="GP134" s="36"/>
      <c r="GQ134" s="36"/>
      <c r="GR134" s="36"/>
      <c r="GS134" s="36"/>
      <c r="GT134" s="36"/>
      <c r="GU134" s="36"/>
      <c r="GV134" s="36"/>
      <c r="GW134" s="36"/>
      <c r="GX134" s="36"/>
      <c r="GY134" s="36"/>
      <c r="GZ134" s="36"/>
      <c r="HA134" s="36"/>
      <c r="HB134" s="36"/>
      <c r="HC134" s="36"/>
      <c r="HD134" s="36"/>
      <c r="HE134" s="36"/>
      <c r="HF134" s="36"/>
      <c r="HG134" s="36"/>
      <c r="HH134" s="36"/>
      <c r="HI134" s="36"/>
      <c r="HJ134" s="36"/>
      <c r="HK134" s="36"/>
      <c r="HL134" s="36"/>
      <c r="HM134" s="36"/>
      <c r="HN134" s="36"/>
      <c r="HO134" s="36"/>
      <c r="HP134" s="36"/>
      <c r="HQ134" s="36"/>
      <c r="HR134" s="36"/>
      <c r="HS134" s="36"/>
      <c r="HT134" s="36"/>
      <c r="HU134" s="36"/>
      <c r="HV134" s="36"/>
      <c r="HW134" s="36"/>
      <c r="HX134" s="36"/>
      <c r="HY134" s="36"/>
      <c r="HZ134" s="36"/>
      <c r="IA134" s="36"/>
    </row>
    <row r="135" spans="1:544" ht="15.75" x14ac:dyDescent="0.25">
      <c r="A135" s="30"/>
      <c r="B135" s="125"/>
      <c r="C135" s="14"/>
      <c r="D135" s="14"/>
      <c r="E135" s="129"/>
      <c r="F135" s="129"/>
      <c r="G135" s="173"/>
      <c r="H135" s="123"/>
      <c r="I135" s="173"/>
      <c r="J135" s="173"/>
      <c r="K135" s="173"/>
      <c r="L135" s="173"/>
      <c r="M135" s="123"/>
      <c r="AU135" s="36"/>
      <c r="AV135" s="36"/>
      <c r="AW135" s="36"/>
      <c r="AX135" s="36"/>
      <c r="AY135" s="36"/>
      <c r="AZ135" s="36"/>
      <c r="BA135" s="36"/>
      <c r="BB135" s="36"/>
      <c r="BC135" s="36"/>
      <c r="BD135" s="36"/>
      <c r="BE135" s="36"/>
      <c r="BF135" s="36"/>
      <c r="BG135" s="36"/>
      <c r="BH135" s="36"/>
      <c r="BI135" s="36"/>
      <c r="BJ135" s="36"/>
      <c r="BK135" s="36"/>
      <c r="BL135" s="36"/>
      <c r="BM135" s="36"/>
      <c r="BN135" s="36"/>
      <c r="BO135" s="36"/>
      <c r="BP135" s="36"/>
      <c r="BQ135" s="36"/>
      <c r="BR135" s="36"/>
      <c r="BS135" s="36"/>
      <c r="BT135" s="36"/>
      <c r="BU135" s="36"/>
      <c r="BV135" s="36"/>
      <c r="BW135" s="36"/>
      <c r="BX135" s="36"/>
      <c r="BY135" s="36"/>
      <c r="BZ135" s="36"/>
      <c r="CA135" s="36"/>
      <c r="CB135" s="36"/>
      <c r="CC135" s="36"/>
      <c r="CD135" s="36"/>
      <c r="CE135" s="36"/>
      <c r="CF135" s="36"/>
      <c r="CG135" s="36"/>
      <c r="CH135" s="36"/>
      <c r="CI135" s="36"/>
      <c r="CJ135" s="36"/>
      <c r="CK135" s="36"/>
      <c r="CL135" s="36"/>
      <c r="CM135" s="36"/>
      <c r="CN135" s="36"/>
      <c r="CO135" s="36"/>
      <c r="CP135" s="36"/>
      <c r="CQ135" s="36"/>
      <c r="CR135" s="36"/>
      <c r="CS135" s="36"/>
      <c r="CT135" s="36"/>
      <c r="CU135" s="36"/>
      <c r="CV135" s="36"/>
      <c r="CW135" s="36"/>
      <c r="CX135" s="36"/>
      <c r="CY135" s="36"/>
      <c r="CZ135" s="36"/>
      <c r="DA135" s="36"/>
      <c r="DB135" s="36"/>
      <c r="DC135" s="36"/>
      <c r="DD135" s="36"/>
      <c r="DE135" s="36"/>
      <c r="DF135" s="36"/>
      <c r="DG135" s="36"/>
      <c r="DH135" s="36"/>
      <c r="DI135" s="36"/>
      <c r="DJ135" s="36"/>
      <c r="DK135" s="36"/>
      <c r="DL135" s="36"/>
      <c r="DM135" s="36"/>
      <c r="DN135" s="36"/>
      <c r="DO135" s="36"/>
      <c r="DP135" s="36"/>
      <c r="DQ135" s="36"/>
      <c r="DR135" s="36"/>
      <c r="DS135" s="36"/>
      <c r="DT135" s="36"/>
      <c r="DU135" s="36"/>
      <c r="DV135" s="36"/>
      <c r="DW135" s="36"/>
      <c r="DX135" s="36"/>
      <c r="DY135" s="36"/>
      <c r="DZ135" s="36"/>
      <c r="EA135" s="36"/>
      <c r="EB135" s="36"/>
      <c r="EC135" s="36"/>
      <c r="ED135" s="36"/>
      <c r="EE135" s="36"/>
      <c r="EF135" s="36"/>
      <c r="EG135" s="36"/>
      <c r="EH135" s="36"/>
      <c r="EI135" s="36"/>
      <c r="EJ135" s="36"/>
      <c r="EK135" s="36"/>
      <c r="EL135" s="36"/>
      <c r="EM135" s="36"/>
      <c r="EN135" s="36"/>
      <c r="EO135" s="36"/>
      <c r="EP135" s="36"/>
      <c r="EQ135" s="36"/>
      <c r="ER135" s="36"/>
      <c r="ES135" s="36"/>
      <c r="ET135" s="36"/>
      <c r="EU135" s="36"/>
      <c r="EV135" s="36"/>
      <c r="EW135" s="36"/>
      <c r="EX135" s="36"/>
      <c r="EY135" s="36"/>
      <c r="EZ135" s="36"/>
      <c r="FA135" s="36"/>
      <c r="FB135" s="36"/>
      <c r="FC135" s="36"/>
      <c r="FD135" s="36"/>
      <c r="FE135" s="36"/>
      <c r="FF135" s="36"/>
      <c r="FG135" s="36"/>
      <c r="FH135" s="36"/>
      <c r="FI135" s="36"/>
      <c r="FJ135" s="36"/>
      <c r="FK135" s="36"/>
      <c r="FL135" s="36"/>
      <c r="FM135" s="36"/>
      <c r="FN135" s="36"/>
      <c r="FO135" s="36"/>
      <c r="FP135" s="36"/>
      <c r="FQ135" s="36"/>
      <c r="FR135" s="36"/>
      <c r="FS135" s="36"/>
      <c r="FT135" s="36"/>
      <c r="FU135" s="36"/>
      <c r="FV135" s="36"/>
      <c r="FW135" s="36"/>
      <c r="FX135" s="36"/>
      <c r="FY135" s="36"/>
      <c r="FZ135" s="36"/>
      <c r="GA135" s="36"/>
      <c r="GB135" s="36"/>
      <c r="GC135" s="36"/>
      <c r="GD135" s="36"/>
      <c r="GE135" s="36"/>
      <c r="GF135" s="36"/>
      <c r="GG135" s="36"/>
      <c r="GH135" s="36"/>
      <c r="GI135" s="36"/>
      <c r="GJ135" s="36"/>
      <c r="GK135" s="36"/>
      <c r="GL135" s="36"/>
      <c r="GM135" s="36"/>
      <c r="GN135" s="36"/>
      <c r="GO135" s="36"/>
      <c r="GP135" s="36"/>
      <c r="GQ135" s="36"/>
      <c r="GR135" s="36"/>
      <c r="GS135" s="36"/>
      <c r="GT135" s="36"/>
      <c r="GU135" s="36"/>
      <c r="GV135" s="36"/>
      <c r="GW135" s="36"/>
      <c r="GX135" s="36"/>
      <c r="GY135" s="36"/>
      <c r="GZ135" s="36"/>
      <c r="HA135" s="36"/>
      <c r="HB135" s="36"/>
      <c r="HC135" s="36"/>
      <c r="HD135" s="36"/>
      <c r="HE135" s="36"/>
      <c r="HF135" s="36"/>
      <c r="HG135" s="36"/>
      <c r="HH135" s="36"/>
      <c r="HI135" s="36"/>
      <c r="HJ135" s="36"/>
      <c r="HK135" s="36"/>
      <c r="HL135" s="36"/>
      <c r="HM135" s="36"/>
      <c r="HN135" s="36"/>
      <c r="HO135" s="36"/>
      <c r="HP135" s="36"/>
      <c r="HQ135" s="36"/>
      <c r="HR135" s="36"/>
      <c r="HS135" s="36"/>
      <c r="HT135" s="36"/>
      <c r="HU135" s="36"/>
      <c r="HV135" s="36"/>
      <c r="HW135" s="36"/>
      <c r="HX135" s="36"/>
      <c r="HY135" s="36"/>
      <c r="HZ135" s="36"/>
      <c r="IA135" s="36"/>
    </row>
    <row r="136" spans="1:544" ht="15.75" x14ac:dyDescent="0.25">
      <c r="A136" s="28" t="s">
        <v>27</v>
      </c>
      <c r="C136" s="32"/>
      <c r="D136" s="32"/>
      <c r="G136" s="174"/>
      <c r="H136" s="106"/>
      <c r="I136" s="174"/>
      <c r="J136" s="174"/>
      <c r="K136" s="174"/>
      <c r="L136" s="174"/>
      <c r="M136" s="106"/>
      <c r="AU136" s="36"/>
      <c r="AV136" s="36"/>
      <c r="AW136" s="36"/>
      <c r="AX136" s="36"/>
      <c r="AY136" s="36"/>
      <c r="AZ136" s="36"/>
      <c r="BA136" s="36"/>
      <c r="BB136" s="36"/>
      <c r="BC136" s="36"/>
      <c r="BD136" s="36"/>
      <c r="BE136" s="36"/>
      <c r="BF136" s="36"/>
      <c r="BG136" s="36"/>
      <c r="BH136" s="36"/>
      <c r="BI136" s="36"/>
      <c r="BJ136" s="36"/>
      <c r="BK136" s="36"/>
      <c r="BL136" s="36"/>
      <c r="BM136" s="36"/>
      <c r="BN136" s="36"/>
      <c r="BO136" s="36"/>
      <c r="BP136" s="36"/>
      <c r="BQ136" s="36"/>
      <c r="BR136" s="36"/>
      <c r="BS136" s="36"/>
      <c r="BT136" s="36"/>
      <c r="BU136" s="36"/>
      <c r="BV136" s="36"/>
      <c r="BW136" s="36"/>
      <c r="BX136" s="36"/>
      <c r="BY136" s="36"/>
      <c r="BZ136" s="36"/>
      <c r="CA136" s="36"/>
      <c r="CB136" s="36"/>
      <c r="CC136" s="36"/>
      <c r="CD136" s="36"/>
      <c r="CE136" s="36"/>
      <c r="CF136" s="36"/>
      <c r="CG136" s="36"/>
      <c r="CH136" s="36"/>
      <c r="CI136" s="36"/>
      <c r="CJ136" s="36"/>
      <c r="CK136" s="36"/>
      <c r="CL136" s="36"/>
      <c r="CM136" s="36"/>
      <c r="CN136" s="36"/>
      <c r="CO136" s="36"/>
      <c r="CP136" s="36"/>
      <c r="CQ136" s="36"/>
      <c r="CR136" s="36"/>
      <c r="CS136" s="36"/>
      <c r="CT136" s="36"/>
      <c r="CU136" s="36"/>
      <c r="CV136" s="36"/>
      <c r="CW136" s="36"/>
      <c r="CX136" s="36"/>
      <c r="CY136" s="36"/>
      <c r="CZ136" s="36"/>
      <c r="DA136" s="36"/>
      <c r="DB136" s="36"/>
      <c r="DC136" s="36"/>
      <c r="DD136" s="36"/>
      <c r="DE136" s="36"/>
      <c r="DF136" s="36"/>
      <c r="DG136" s="36"/>
      <c r="DH136" s="36"/>
      <c r="DI136" s="36"/>
      <c r="DJ136" s="36"/>
      <c r="DK136" s="36"/>
      <c r="DL136" s="36"/>
      <c r="DM136" s="36"/>
      <c r="DN136" s="36"/>
      <c r="DO136" s="36"/>
      <c r="DP136" s="36"/>
      <c r="DQ136" s="36"/>
      <c r="DR136" s="36"/>
      <c r="DS136" s="36"/>
      <c r="DT136" s="36"/>
      <c r="DU136" s="36"/>
      <c r="DV136" s="36"/>
      <c r="DW136" s="36"/>
      <c r="DX136" s="36"/>
      <c r="DY136" s="36"/>
      <c r="DZ136" s="36"/>
      <c r="EA136" s="36"/>
      <c r="EB136" s="36"/>
      <c r="EC136" s="36"/>
      <c r="ED136" s="36"/>
      <c r="EE136" s="36"/>
      <c r="EF136" s="36"/>
      <c r="EG136" s="36"/>
      <c r="EH136" s="36"/>
      <c r="EI136" s="36"/>
      <c r="EJ136" s="36"/>
      <c r="EK136" s="36"/>
      <c r="EL136" s="36"/>
      <c r="EM136" s="36"/>
      <c r="EN136" s="36"/>
      <c r="EO136" s="36"/>
      <c r="EP136" s="36"/>
      <c r="EQ136" s="36"/>
      <c r="ER136" s="36"/>
      <c r="ES136" s="36"/>
      <c r="ET136" s="36"/>
      <c r="EU136" s="36"/>
      <c r="EV136" s="36"/>
      <c r="EW136" s="36"/>
      <c r="EX136" s="36"/>
      <c r="EY136" s="36"/>
      <c r="EZ136" s="36"/>
      <c r="FA136" s="36"/>
      <c r="FB136" s="36"/>
      <c r="FC136" s="36"/>
      <c r="FD136" s="36"/>
      <c r="FE136" s="36"/>
      <c r="FF136" s="36"/>
      <c r="FG136" s="36"/>
      <c r="FH136" s="36"/>
      <c r="FI136" s="36"/>
      <c r="FJ136" s="36"/>
      <c r="FK136" s="36"/>
      <c r="FL136" s="36"/>
      <c r="FM136" s="36"/>
      <c r="FN136" s="36"/>
      <c r="FO136" s="36"/>
      <c r="FP136" s="36"/>
      <c r="FQ136" s="36"/>
      <c r="FR136" s="36"/>
      <c r="FS136" s="36"/>
      <c r="FT136" s="36"/>
      <c r="FU136" s="36"/>
      <c r="FV136" s="36"/>
      <c r="FW136" s="36"/>
      <c r="FX136" s="36"/>
      <c r="FY136" s="36"/>
      <c r="FZ136" s="36"/>
      <c r="GA136" s="36"/>
      <c r="GB136" s="36"/>
      <c r="GC136" s="36"/>
      <c r="GD136" s="36"/>
      <c r="GE136" s="36"/>
      <c r="GF136" s="36"/>
      <c r="GG136" s="36"/>
      <c r="GH136" s="36"/>
      <c r="GI136" s="36"/>
      <c r="GJ136" s="36"/>
      <c r="GK136" s="36"/>
      <c r="GL136" s="36"/>
      <c r="GM136" s="36"/>
      <c r="GN136" s="36"/>
      <c r="GO136" s="36"/>
      <c r="GP136" s="36"/>
      <c r="GQ136" s="36"/>
      <c r="GR136" s="36"/>
      <c r="GS136" s="36"/>
      <c r="GT136" s="36"/>
      <c r="GU136" s="36"/>
      <c r="GV136" s="36"/>
      <c r="GW136" s="36"/>
      <c r="GX136" s="36"/>
      <c r="GY136" s="36"/>
      <c r="GZ136" s="36"/>
      <c r="HA136" s="36"/>
      <c r="HB136" s="36"/>
      <c r="HC136" s="36"/>
      <c r="HD136" s="36"/>
      <c r="HE136" s="36"/>
      <c r="HF136" s="36"/>
      <c r="HG136" s="36"/>
      <c r="HH136" s="36"/>
      <c r="HI136" s="36"/>
      <c r="HJ136" s="36"/>
      <c r="HK136" s="36"/>
      <c r="HL136" s="36"/>
      <c r="HM136" s="36"/>
      <c r="HN136" s="36"/>
      <c r="HO136" s="36"/>
      <c r="HP136" s="36"/>
      <c r="HQ136" s="36"/>
      <c r="HR136" s="36"/>
      <c r="HS136" s="36"/>
      <c r="HT136" s="36"/>
      <c r="HU136" s="36"/>
      <c r="HV136" s="36"/>
      <c r="HW136" s="36"/>
      <c r="HX136" s="36"/>
      <c r="HY136" s="36"/>
      <c r="HZ136" s="36"/>
      <c r="IA136" s="36"/>
    </row>
    <row r="137" spans="1:544" ht="15.75" x14ac:dyDescent="0.25">
      <c r="A137" s="4" t="s">
        <v>41</v>
      </c>
      <c r="B137" s="2" t="s">
        <v>42</v>
      </c>
      <c r="C137" s="5" t="s">
        <v>69</v>
      </c>
      <c r="D137" s="5" t="s">
        <v>207</v>
      </c>
      <c r="E137" s="8">
        <v>44276</v>
      </c>
      <c r="F137" s="8" t="s">
        <v>106</v>
      </c>
      <c r="G137" s="142">
        <v>85000</v>
      </c>
      <c r="H137" s="142">
        <v>2439.5</v>
      </c>
      <c r="I137" s="142">
        <v>8576.99</v>
      </c>
      <c r="J137" s="142">
        <v>2584</v>
      </c>
      <c r="K137" s="142">
        <v>3045</v>
      </c>
      <c r="L137" s="142">
        <v>16645.490000000002</v>
      </c>
      <c r="M137" s="142">
        <v>68354.509999999995</v>
      </c>
      <c r="AU137" s="36"/>
      <c r="AV137" s="36"/>
      <c r="AW137" s="36"/>
      <c r="AX137" s="36"/>
      <c r="AY137" s="36"/>
      <c r="AZ137" s="36"/>
      <c r="BA137" s="36"/>
      <c r="BB137" s="36"/>
      <c r="BC137" s="36"/>
      <c r="BD137" s="36"/>
      <c r="BE137" s="36"/>
      <c r="BF137" s="36"/>
      <c r="BG137" s="36"/>
      <c r="BH137" s="36"/>
      <c r="BI137" s="36"/>
      <c r="BJ137" s="36"/>
      <c r="BK137" s="36"/>
      <c r="BL137" s="36"/>
      <c r="BM137" s="36"/>
      <c r="BN137" s="36"/>
      <c r="BO137" s="36"/>
      <c r="BP137" s="36"/>
      <c r="BQ137" s="36"/>
      <c r="BR137" s="36"/>
      <c r="BS137" s="36"/>
      <c r="BT137" s="36"/>
      <c r="BU137" s="36"/>
      <c r="BV137" s="36"/>
      <c r="BW137" s="36"/>
      <c r="BX137" s="36"/>
      <c r="BY137" s="36"/>
      <c r="BZ137" s="36"/>
      <c r="CA137" s="36"/>
      <c r="CB137" s="36"/>
      <c r="CC137" s="36"/>
      <c r="CD137" s="36"/>
      <c r="CE137" s="36"/>
      <c r="CF137" s="36"/>
      <c r="CG137" s="36"/>
      <c r="CH137" s="36"/>
      <c r="CI137" s="36"/>
      <c r="CJ137" s="36"/>
      <c r="CK137" s="36"/>
      <c r="CL137" s="36"/>
      <c r="CM137" s="36"/>
      <c r="CN137" s="36"/>
      <c r="CO137" s="36"/>
      <c r="CP137" s="36"/>
      <c r="CQ137" s="36"/>
      <c r="CR137" s="36"/>
      <c r="CS137" s="36"/>
      <c r="CT137" s="36"/>
      <c r="CU137" s="36"/>
      <c r="CV137" s="36"/>
      <c r="CW137" s="36"/>
      <c r="CX137" s="36"/>
      <c r="CY137" s="36"/>
      <c r="CZ137" s="36"/>
      <c r="DA137" s="36"/>
      <c r="DB137" s="36"/>
      <c r="DC137" s="36"/>
      <c r="DD137" s="36"/>
      <c r="DE137" s="36"/>
      <c r="DF137" s="36"/>
      <c r="DG137" s="36"/>
      <c r="DH137" s="36"/>
      <c r="DI137" s="36"/>
      <c r="DJ137" s="36"/>
      <c r="DK137" s="36"/>
      <c r="DL137" s="36"/>
      <c r="DM137" s="36"/>
      <c r="DN137" s="36"/>
      <c r="DO137" s="36"/>
      <c r="DP137" s="36"/>
      <c r="DQ137" s="36"/>
      <c r="DR137" s="36"/>
      <c r="DS137" s="36"/>
      <c r="DT137" s="36"/>
      <c r="DU137" s="36"/>
      <c r="DV137" s="36"/>
      <c r="DW137" s="36"/>
      <c r="DX137" s="36"/>
      <c r="DY137" s="36"/>
      <c r="DZ137" s="36"/>
      <c r="EA137" s="36"/>
      <c r="EB137" s="36"/>
      <c r="EC137" s="36"/>
      <c r="ED137" s="36"/>
      <c r="EE137" s="36"/>
      <c r="EF137" s="36"/>
      <c r="EG137" s="36"/>
      <c r="EH137" s="36"/>
      <c r="EI137" s="36"/>
      <c r="EJ137" s="36"/>
      <c r="EK137" s="36"/>
      <c r="EL137" s="36"/>
      <c r="EM137" s="36"/>
      <c r="EN137" s="36"/>
      <c r="EO137" s="36"/>
      <c r="EP137" s="36"/>
      <c r="EQ137" s="36"/>
      <c r="ER137" s="36"/>
      <c r="ES137" s="36"/>
      <c r="ET137" s="36"/>
      <c r="EU137" s="36"/>
      <c r="EV137" s="36"/>
      <c r="EW137" s="36"/>
      <c r="EX137" s="36"/>
      <c r="EY137" s="36"/>
      <c r="EZ137" s="36"/>
      <c r="FA137" s="36"/>
      <c r="FB137" s="36"/>
      <c r="FC137" s="36"/>
      <c r="FD137" s="36"/>
      <c r="FE137" s="36"/>
      <c r="FF137" s="36"/>
      <c r="FG137" s="36"/>
      <c r="FH137" s="36"/>
      <c r="FI137" s="36"/>
      <c r="FJ137" s="36"/>
      <c r="FK137" s="36"/>
      <c r="FL137" s="36"/>
      <c r="FM137" s="36"/>
      <c r="FN137" s="36"/>
      <c r="FO137" s="36"/>
      <c r="FP137" s="36"/>
      <c r="FQ137" s="36"/>
      <c r="FR137" s="36"/>
      <c r="FS137" s="36"/>
      <c r="FT137" s="36"/>
      <c r="FU137" s="36"/>
      <c r="FV137" s="36"/>
      <c r="FW137" s="36"/>
      <c r="FX137" s="36"/>
      <c r="FY137" s="36"/>
      <c r="FZ137" s="36"/>
      <c r="GA137" s="36"/>
      <c r="GB137" s="36"/>
      <c r="GC137" s="36"/>
      <c r="GD137" s="36"/>
      <c r="GE137" s="36"/>
      <c r="GF137" s="36"/>
      <c r="GG137" s="36"/>
      <c r="GH137" s="36"/>
      <c r="GI137" s="36"/>
      <c r="GJ137" s="36"/>
      <c r="GK137" s="36"/>
      <c r="GL137" s="36"/>
      <c r="GM137" s="36"/>
      <c r="GN137" s="36"/>
      <c r="GO137" s="36"/>
      <c r="GP137" s="36"/>
      <c r="GQ137" s="36"/>
      <c r="GR137" s="36"/>
      <c r="GS137" s="36"/>
      <c r="GT137" s="36"/>
      <c r="GU137" s="36"/>
      <c r="GV137" s="36"/>
      <c r="GW137" s="36"/>
      <c r="GX137" s="36"/>
      <c r="GY137" s="36"/>
      <c r="GZ137" s="36"/>
      <c r="HA137" s="36"/>
      <c r="HB137" s="36"/>
      <c r="HC137" s="36"/>
      <c r="HD137" s="36"/>
      <c r="HE137" s="36"/>
      <c r="HF137" s="36"/>
      <c r="HG137" s="36"/>
      <c r="HH137" s="36"/>
      <c r="HI137" s="36"/>
      <c r="HJ137" s="36"/>
      <c r="HK137" s="36"/>
      <c r="HL137" s="36"/>
      <c r="HM137" s="36"/>
      <c r="HN137" s="36"/>
      <c r="HO137" s="36"/>
      <c r="HP137" s="36"/>
      <c r="HQ137" s="36"/>
      <c r="HR137" s="36"/>
      <c r="HS137" s="36"/>
      <c r="HT137" s="36"/>
      <c r="HU137" s="36"/>
      <c r="HV137" s="36"/>
      <c r="HW137" s="36"/>
      <c r="HX137" s="36"/>
      <c r="HY137" s="36"/>
      <c r="HZ137" s="36"/>
      <c r="IA137" s="36"/>
    </row>
    <row r="138" spans="1:544" ht="15.75" x14ac:dyDescent="0.25">
      <c r="A138" s="4" t="s">
        <v>28</v>
      </c>
      <c r="B138" s="2" t="s">
        <v>29</v>
      </c>
      <c r="C138" s="5" t="s">
        <v>69</v>
      </c>
      <c r="D138" s="5" t="s">
        <v>207</v>
      </c>
      <c r="E138" s="8">
        <v>43839</v>
      </c>
      <c r="F138" s="8" t="s">
        <v>106</v>
      </c>
      <c r="G138" s="142">
        <v>165000</v>
      </c>
      <c r="H138" s="142">
        <v>4735.5</v>
      </c>
      <c r="I138" s="142">
        <v>27413.040000000001</v>
      </c>
      <c r="J138" s="142">
        <v>4943.8</v>
      </c>
      <c r="K138" s="142">
        <v>10865.17</v>
      </c>
      <c r="L138" s="142">
        <v>47957.51</v>
      </c>
      <c r="M138" s="142">
        <v>117042.49</v>
      </c>
      <c r="AU138" s="36"/>
      <c r="AV138" s="36"/>
      <c r="AW138" s="36"/>
      <c r="AX138" s="36"/>
      <c r="AY138" s="36"/>
      <c r="AZ138" s="36"/>
      <c r="BA138" s="36"/>
      <c r="BB138" s="36"/>
      <c r="BC138" s="36"/>
      <c r="BD138" s="36"/>
      <c r="BE138" s="36"/>
      <c r="BF138" s="36"/>
      <c r="BG138" s="36"/>
      <c r="BH138" s="36"/>
      <c r="BI138" s="36"/>
      <c r="BJ138" s="36"/>
      <c r="BK138" s="36"/>
      <c r="BL138" s="36"/>
      <c r="BM138" s="36"/>
      <c r="BN138" s="36"/>
      <c r="BO138" s="36"/>
      <c r="BP138" s="36"/>
      <c r="BQ138" s="36"/>
      <c r="BR138" s="36"/>
      <c r="BS138" s="36"/>
      <c r="BT138" s="36"/>
      <c r="BU138" s="36"/>
      <c r="BV138" s="36"/>
      <c r="BW138" s="36"/>
      <c r="BX138" s="36"/>
      <c r="BY138" s="36"/>
      <c r="BZ138" s="36"/>
      <c r="CA138" s="36"/>
      <c r="CB138" s="36"/>
      <c r="CC138" s="36"/>
      <c r="CD138" s="36"/>
      <c r="CE138" s="36"/>
      <c r="CF138" s="36"/>
      <c r="CG138" s="36"/>
      <c r="CH138" s="36"/>
      <c r="CI138" s="36"/>
      <c r="CJ138" s="36"/>
      <c r="CK138" s="36"/>
      <c r="CL138" s="36"/>
      <c r="CM138" s="36"/>
      <c r="CN138" s="36"/>
      <c r="CO138" s="36"/>
      <c r="CP138" s="36"/>
      <c r="CQ138" s="36"/>
      <c r="CR138" s="36"/>
      <c r="CS138" s="36"/>
      <c r="CT138" s="36"/>
      <c r="CU138" s="36"/>
      <c r="CV138" s="36"/>
      <c r="CW138" s="36"/>
      <c r="CX138" s="36"/>
      <c r="CY138" s="36"/>
      <c r="CZ138" s="36"/>
      <c r="DA138" s="36"/>
      <c r="DB138" s="36"/>
      <c r="DC138" s="36"/>
      <c r="DD138" s="36"/>
      <c r="DE138" s="36"/>
      <c r="DF138" s="36"/>
      <c r="DG138" s="36"/>
      <c r="DH138" s="36"/>
      <c r="DI138" s="36"/>
      <c r="DJ138" s="36"/>
      <c r="DK138" s="36"/>
      <c r="DL138" s="36"/>
      <c r="DM138" s="36"/>
      <c r="DN138" s="36"/>
      <c r="DO138" s="36"/>
      <c r="DP138" s="36"/>
      <c r="DQ138" s="36"/>
      <c r="DR138" s="36"/>
      <c r="DS138" s="36"/>
      <c r="DT138" s="36"/>
      <c r="DU138" s="36"/>
      <c r="DV138" s="36"/>
      <c r="DW138" s="36"/>
      <c r="DX138" s="36"/>
      <c r="DY138" s="36"/>
      <c r="DZ138" s="36"/>
      <c r="EA138" s="36"/>
      <c r="EB138" s="36"/>
      <c r="EC138" s="36"/>
      <c r="ED138" s="36"/>
      <c r="EE138" s="36"/>
      <c r="EF138" s="36"/>
      <c r="EG138" s="36"/>
      <c r="EH138" s="36"/>
      <c r="EI138" s="36"/>
      <c r="EJ138" s="36"/>
      <c r="EK138" s="36"/>
      <c r="EL138" s="36"/>
      <c r="EM138" s="36"/>
      <c r="EN138" s="36"/>
      <c r="EO138" s="36"/>
      <c r="EP138" s="36"/>
      <c r="EQ138" s="36"/>
      <c r="ER138" s="36"/>
      <c r="ES138" s="36"/>
      <c r="ET138" s="36"/>
      <c r="EU138" s="36"/>
      <c r="EV138" s="36"/>
      <c r="EW138" s="36"/>
      <c r="EX138" s="36"/>
      <c r="EY138" s="36"/>
      <c r="EZ138" s="36"/>
      <c r="FA138" s="36"/>
      <c r="FB138" s="36"/>
      <c r="FC138" s="36"/>
      <c r="FD138" s="36"/>
      <c r="FE138" s="36"/>
      <c r="FF138" s="36"/>
      <c r="FG138" s="36"/>
      <c r="FH138" s="36"/>
      <c r="FI138" s="36"/>
      <c r="FJ138" s="36"/>
      <c r="FK138" s="36"/>
      <c r="FL138" s="36"/>
      <c r="FM138" s="36"/>
      <c r="FN138" s="36"/>
      <c r="FO138" s="36"/>
      <c r="FP138" s="36"/>
      <c r="FQ138" s="36"/>
      <c r="FR138" s="36"/>
      <c r="FS138" s="36"/>
      <c r="FT138" s="36"/>
      <c r="FU138" s="36"/>
      <c r="FV138" s="36"/>
      <c r="FW138" s="36"/>
      <c r="FX138" s="36"/>
      <c r="FY138" s="36"/>
      <c r="FZ138" s="36"/>
      <c r="GA138" s="36"/>
      <c r="GB138" s="36"/>
      <c r="GC138" s="36"/>
      <c r="GD138" s="36"/>
      <c r="GE138" s="36"/>
      <c r="GF138" s="36"/>
      <c r="GG138" s="36"/>
      <c r="GH138" s="36"/>
      <c r="GI138" s="36"/>
      <c r="GJ138" s="36"/>
      <c r="GK138" s="36"/>
      <c r="GL138" s="36"/>
      <c r="GM138" s="36"/>
      <c r="GN138" s="36"/>
      <c r="GO138" s="36"/>
      <c r="GP138" s="36"/>
      <c r="GQ138" s="36"/>
      <c r="GR138" s="36"/>
      <c r="GS138" s="36"/>
      <c r="GT138" s="36"/>
      <c r="GU138" s="36"/>
      <c r="GV138" s="36"/>
      <c r="GW138" s="36"/>
      <c r="GX138" s="36"/>
      <c r="GY138" s="36"/>
      <c r="GZ138" s="36"/>
      <c r="HA138" s="36"/>
      <c r="HB138" s="36"/>
      <c r="HC138" s="36"/>
      <c r="HD138" s="36"/>
      <c r="HE138" s="36"/>
      <c r="HF138" s="36"/>
      <c r="HG138" s="36"/>
      <c r="HH138" s="36"/>
      <c r="HI138" s="36"/>
      <c r="HJ138" s="36"/>
      <c r="HK138" s="36"/>
      <c r="HL138" s="36"/>
      <c r="HM138" s="36"/>
      <c r="HN138" s="36"/>
      <c r="HO138" s="36"/>
      <c r="HP138" s="36"/>
      <c r="HQ138" s="36"/>
      <c r="HR138" s="36"/>
      <c r="HS138" s="36"/>
      <c r="HT138" s="36"/>
      <c r="HU138" s="36"/>
      <c r="HV138" s="36"/>
      <c r="HW138" s="36"/>
      <c r="HX138" s="36"/>
      <c r="HY138" s="36"/>
      <c r="HZ138" s="36"/>
      <c r="IA138" s="36"/>
    </row>
    <row r="139" spans="1:544" s="48" customFormat="1" ht="15.75" x14ac:dyDescent="0.25">
      <c r="A139" s="4" t="s">
        <v>131</v>
      </c>
      <c r="B139" s="2" t="s">
        <v>234</v>
      </c>
      <c r="C139" s="5" t="s">
        <v>70</v>
      </c>
      <c r="D139" s="5" t="s">
        <v>207</v>
      </c>
      <c r="E139" s="8">
        <v>44593</v>
      </c>
      <c r="F139" s="8" t="s">
        <v>106</v>
      </c>
      <c r="G139" s="142">
        <v>46000</v>
      </c>
      <c r="H139" s="142">
        <v>1320.2</v>
      </c>
      <c r="I139" s="142">
        <v>1289.46</v>
      </c>
      <c r="J139" s="142">
        <v>1398.4</v>
      </c>
      <c r="K139" s="142">
        <v>1085</v>
      </c>
      <c r="L139" s="142">
        <v>5093.0600000000004</v>
      </c>
      <c r="M139" s="142">
        <v>40906.94</v>
      </c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  <c r="AC139" s="30"/>
      <c r="AD139" s="30"/>
      <c r="AE139" s="30"/>
      <c r="AF139" s="30"/>
      <c r="AG139" s="29"/>
      <c r="AH139" s="29"/>
      <c r="AI139" s="29"/>
      <c r="AJ139" s="29"/>
      <c r="AK139" s="29"/>
      <c r="AL139" s="29"/>
      <c r="AM139" s="29"/>
      <c r="AN139" s="29"/>
      <c r="AO139" s="29"/>
      <c r="AP139" s="29"/>
      <c r="AQ139" s="29"/>
      <c r="AR139" s="29"/>
      <c r="AS139" s="29"/>
      <c r="AT139" s="29"/>
      <c r="AU139" s="136"/>
      <c r="AV139" s="136"/>
      <c r="AW139" s="136"/>
      <c r="AX139" s="136"/>
      <c r="AY139" s="136"/>
      <c r="AZ139" s="136"/>
      <c r="BA139" s="136"/>
      <c r="BB139" s="136"/>
      <c r="BC139" s="136"/>
      <c r="BD139" s="136"/>
      <c r="BE139" s="136"/>
      <c r="BF139" s="136"/>
      <c r="BG139" s="136"/>
      <c r="BH139" s="136"/>
      <c r="BI139" s="136"/>
      <c r="BJ139" s="136"/>
      <c r="BK139" s="136"/>
      <c r="BL139" s="136"/>
      <c r="BM139" s="136"/>
      <c r="BN139" s="136"/>
      <c r="BO139" s="136"/>
      <c r="BP139" s="136"/>
      <c r="BQ139" s="136"/>
      <c r="BR139" s="136"/>
      <c r="BS139" s="136"/>
      <c r="BT139" s="136"/>
      <c r="BU139" s="136"/>
      <c r="BV139" s="136"/>
      <c r="BW139" s="136"/>
      <c r="BX139" s="136"/>
      <c r="BY139" s="136"/>
      <c r="BZ139" s="136"/>
      <c r="CA139" s="136"/>
      <c r="CB139" s="136"/>
      <c r="CC139" s="136"/>
      <c r="CD139" s="136"/>
      <c r="CE139" s="136"/>
      <c r="CF139" s="136"/>
      <c r="CG139" s="136"/>
      <c r="CH139" s="136"/>
      <c r="CI139" s="136"/>
      <c r="CJ139" s="136"/>
      <c r="CK139" s="136"/>
      <c r="CL139" s="136"/>
      <c r="CM139" s="136"/>
      <c r="CN139" s="136"/>
      <c r="CO139" s="136"/>
      <c r="CP139" s="136"/>
      <c r="CQ139" s="136"/>
      <c r="CR139" s="136"/>
      <c r="CS139" s="136"/>
      <c r="CT139" s="136"/>
      <c r="CU139" s="136"/>
      <c r="CV139" s="136"/>
      <c r="CW139" s="136"/>
      <c r="CX139" s="136"/>
      <c r="CY139" s="136"/>
      <c r="CZ139" s="136"/>
      <c r="DA139" s="136"/>
      <c r="DB139" s="136"/>
      <c r="DC139" s="136"/>
      <c r="DD139" s="136"/>
      <c r="DE139" s="136"/>
      <c r="DF139" s="136"/>
      <c r="DG139" s="136"/>
      <c r="DH139" s="136"/>
      <c r="DI139" s="136"/>
      <c r="DJ139" s="136"/>
      <c r="DK139" s="136"/>
      <c r="DL139" s="136"/>
      <c r="DM139" s="136"/>
      <c r="DN139" s="136"/>
      <c r="DO139" s="136"/>
      <c r="DP139" s="136"/>
      <c r="DQ139" s="136"/>
      <c r="DR139" s="136"/>
      <c r="DS139" s="136"/>
      <c r="DT139" s="136"/>
      <c r="DU139" s="136"/>
      <c r="DV139" s="136"/>
      <c r="DW139" s="136"/>
      <c r="DX139" s="136"/>
      <c r="DY139" s="136"/>
      <c r="DZ139" s="136"/>
      <c r="EA139" s="136"/>
      <c r="EB139" s="136"/>
      <c r="EC139" s="136"/>
      <c r="ED139" s="136"/>
      <c r="EE139" s="136"/>
      <c r="EF139" s="136"/>
      <c r="EG139" s="136"/>
      <c r="EH139" s="136"/>
      <c r="EI139" s="136"/>
      <c r="EJ139" s="136"/>
      <c r="EK139" s="136"/>
      <c r="EL139" s="136"/>
      <c r="EM139" s="136"/>
      <c r="EN139" s="136"/>
      <c r="EO139" s="136"/>
      <c r="EP139" s="136"/>
      <c r="EQ139" s="136"/>
      <c r="ER139" s="136"/>
      <c r="ES139" s="136"/>
      <c r="ET139" s="136"/>
      <c r="EU139" s="136"/>
      <c r="EV139" s="136"/>
      <c r="EW139" s="136"/>
      <c r="EX139" s="136"/>
      <c r="EY139" s="136"/>
      <c r="EZ139" s="136"/>
      <c r="FA139" s="136"/>
      <c r="FB139" s="136"/>
      <c r="FC139" s="136"/>
      <c r="FD139" s="136"/>
      <c r="FE139" s="136"/>
      <c r="FF139" s="136"/>
      <c r="FG139" s="136"/>
      <c r="FH139" s="136"/>
      <c r="FI139" s="136"/>
      <c r="FJ139" s="136"/>
      <c r="FK139" s="136"/>
      <c r="FL139" s="136"/>
      <c r="FM139" s="136"/>
      <c r="FN139" s="136"/>
      <c r="FO139" s="136"/>
      <c r="FP139" s="136"/>
      <c r="FQ139" s="136"/>
      <c r="FR139" s="136"/>
      <c r="FS139" s="136"/>
      <c r="FT139" s="136"/>
      <c r="FU139" s="136"/>
      <c r="FV139" s="136"/>
      <c r="FW139" s="136"/>
      <c r="FX139" s="136"/>
      <c r="FY139" s="136"/>
      <c r="FZ139" s="136"/>
      <c r="GA139" s="136"/>
      <c r="GB139" s="136"/>
      <c r="GC139" s="136"/>
      <c r="GD139" s="136"/>
      <c r="GE139" s="136"/>
      <c r="GF139" s="136"/>
      <c r="GG139" s="136"/>
      <c r="GH139" s="136"/>
      <c r="GI139" s="136"/>
      <c r="GJ139" s="136"/>
      <c r="GK139" s="136"/>
      <c r="GL139" s="136"/>
      <c r="GM139" s="136"/>
      <c r="GN139" s="136"/>
      <c r="GO139" s="136"/>
      <c r="GP139" s="136"/>
      <c r="GQ139" s="136"/>
      <c r="GR139" s="136"/>
      <c r="GS139" s="136"/>
      <c r="GT139" s="136"/>
      <c r="GU139" s="136"/>
      <c r="GV139" s="136"/>
      <c r="GW139" s="136"/>
      <c r="GX139" s="136"/>
      <c r="GY139" s="136"/>
      <c r="GZ139" s="136"/>
      <c r="HA139" s="136"/>
      <c r="HB139" s="136"/>
      <c r="HC139" s="136"/>
      <c r="HD139" s="136"/>
      <c r="HE139" s="136"/>
      <c r="HF139" s="136"/>
      <c r="HG139" s="136"/>
      <c r="HH139" s="136"/>
      <c r="HI139" s="136"/>
      <c r="HJ139" s="136"/>
      <c r="HK139" s="136"/>
      <c r="HL139" s="136"/>
      <c r="HM139" s="136"/>
      <c r="HN139" s="136"/>
      <c r="HO139" s="136"/>
      <c r="HP139" s="136"/>
      <c r="HQ139" s="136"/>
      <c r="HR139" s="136"/>
      <c r="HS139" s="136"/>
      <c r="HT139" s="136"/>
      <c r="HU139" s="136"/>
      <c r="HV139" s="136"/>
      <c r="HW139" s="136"/>
      <c r="HX139" s="136"/>
      <c r="HY139" s="136"/>
      <c r="HZ139" s="136"/>
      <c r="IA139" s="136"/>
      <c r="IB139" s="29"/>
      <c r="IC139" s="29"/>
      <c r="ID139" s="29"/>
      <c r="IE139" s="29"/>
      <c r="IF139" s="29"/>
      <c r="IG139" s="29"/>
      <c r="IH139" s="29"/>
      <c r="II139" s="29"/>
      <c r="IJ139" s="29"/>
      <c r="IK139" s="29"/>
      <c r="IL139" s="29"/>
      <c r="IM139" s="29"/>
      <c r="IN139" s="29"/>
      <c r="IO139" s="29"/>
      <c r="IP139" s="29"/>
      <c r="IQ139" s="29"/>
      <c r="IR139" s="29"/>
      <c r="IS139" s="29"/>
      <c r="IT139" s="29"/>
      <c r="IU139" s="29"/>
      <c r="IV139" s="29"/>
      <c r="IW139" s="29"/>
      <c r="IX139" s="29"/>
      <c r="IY139" s="29"/>
      <c r="IZ139" s="29"/>
      <c r="JA139" s="29"/>
      <c r="JB139" s="29"/>
      <c r="JC139" s="29"/>
      <c r="JD139" s="29"/>
      <c r="JE139" s="29"/>
      <c r="JF139" s="29"/>
      <c r="JG139" s="29"/>
      <c r="JH139" s="29"/>
      <c r="JI139" s="29"/>
      <c r="JJ139" s="29"/>
      <c r="JK139" s="29"/>
      <c r="JL139" s="29"/>
      <c r="JM139" s="29"/>
      <c r="JN139" s="29"/>
      <c r="JO139" s="29"/>
      <c r="JP139" s="29"/>
      <c r="JQ139" s="29"/>
      <c r="JR139" s="29"/>
      <c r="JS139" s="29"/>
      <c r="JT139" s="29"/>
      <c r="JU139" s="29"/>
      <c r="JV139" s="29"/>
      <c r="JW139" s="29"/>
      <c r="JX139" s="29"/>
      <c r="JY139" s="29"/>
      <c r="JZ139" s="29"/>
      <c r="KA139" s="29"/>
      <c r="KB139" s="29"/>
      <c r="KC139" s="29"/>
      <c r="KD139" s="29"/>
      <c r="KE139" s="29"/>
      <c r="KF139" s="29"/>
      <c r="KG139" s="29"/>
      <c r="KH139" s="29"/>
      <c r="KI139" s="29"/>
      <c r="KJ139" s="29"/>
      <c r="KK139" s="29"/>
      <c r="KL139" s="29"/>
      <c r="KM139" s="29"/>
      <c r="KN139" s="29"/>
      <c r="KO139" s="29"/>
      <c r="KP139" s="29"/>
      <c r="KQ139" s="29"/>
      <c r="KR139" s="29"/>
      <c r="KS139" s="29"/>
      <c r="KT139" s="29"/>
      <c r="KU139" s="29"/>
      <c r="KV139" s="29"/>
      <c r="KW139" s="29"/>
      <c r="KX139" s="29"/>
      <c r="KY139" s="29"/>
      <c r="KZ139" s="29"/>
      <c r="LA139" s="29"/>
      <c r="LB139" s="29"/>
      <c r="LC139" s="29"/>
      <c r="LD139" s="29"/>
      <c r="LE139" s="29"/>
      <c r="LF139" s="29"/>
      <c r="LG139" s="29"/>
      <c r="LH139" s="29"/>
      <c r="LI139" s="29"/>
      <c r="LJ139" s="29"/>
      <c r="LK139" s="29"/>
      <c r="LL139" s="29"/>
      <c r="LM139" s="29"/>
      <c r="LN139" s="29"/>
      <c r="LO139" s="29"/>
      <c r="LP139" s="29"/>
      <c r="LQ139" s="29"/>
      <c r="LR139" s="29"/>
      <c r="LS139" s="29"/>
      <c r="LT139" s="29"/>
      <c r="LU139" s="29"/>
      <c r="LV139" s="29"/>
      <c r="LW139" s="29"/>
      <c r="LX139" s="29"/>
      <c r="LY139" s="29"/>
      <c r="LZ139" s="29"/>
      <c r="MA139" s="29"/>
      <c r="MB139" s="29"/>
      <c r="MC139" s="29"/>
      <c r="MD139" s="29"/>
      <c r="ME139" s="29"/>
      <c r="MF139" s="29"/>
      <c r="MG139" s="29"/>
      <c r="MH139" s="29"/>
      <c r="MI139" s="29"/>
      <c r="MJ139" s="29"/>
      <c r="MK139" s="29"/>
      <c r="ML139" s="29"/>
      <c r="MM139" s="29"/>
      <c r="MN139" s="29"/>
      <c r="MO139" s="29"/>
      <c r="MP139" s="29"/>
      <c r="MQ139" s="29"/>
      <c r="MR139" s="29"/>
      <c r="MS139" s="29"/>
      <c r="MT139" s="29"/>
      <c r="MU139" s="29"/>
      <c r="MV139" s="29"/>
      <c r="MW139" s="29"/>
      <c r="MX139" s="29"/>
      <c r="MY139" s="29"/>
      <c r="MZ139" s="29"/>
      <c r="NA139" s="29"/>
      <c r="NB139" s="29"/>
      <c r="NC139" s="29"/>
      <c r="ND139" s="29"/>
      <c r="NE139" s="29"/>
      <c r="NF139" s="29"/>
      <c r="NG139" s="29"/>
      <c r="NH139" s="29"/>
      <c r="NI139" s="29"/>
      <c r="NJ139" s="29"/>
      <c r="NK139" s="29"/>
      <c r="NL139" s="29"/>
      <c r="NM139" s="29"/>
      <c r="NN139" s="29"/>
      <c r="NO139" s="29"/>
      <c r="NP139" s="29"/>
      <c r="NQ139" s="29"/>
      <c r="NR139" s="29"/>
      <c r="NS139" s="29"/>
      <c r="NT139" s="29"/>
      <c r="NU139" s="29"/>
      <c r="NV139" s="29"/>
      <c r="NW139" s="29"/>
      <c r="NX139" s="29"/>
      <c r="NY139" s="29"/>
      <c r="NZ139" s="29"/>
      <c r="OA139" s="29"/>
      <c r="OB139" s="29"/>
      <c r="OC139" s="29"/>
      <c r="OD139" s="29"/>
      <c r="OE139" s="29"/>
      <c r="OF139" s="29"/>
      <c r="OG139" s="29"/>
      <c r="OH139" s="29"/>
      <c r="OI139" s="29"/>
      <c r="OJ139" s="29"/>
      <c r="OK139" s="29"/>
      <c r="OL139" s="29"/>
      <c r="OM139" s="29"/>
      <c r="ON139" s="29"/>
      <c r="OO139" s="29"/>
      <c r="OP139" s="29"/>
      <c r="OQ139" s="29"/>
      <c r="OR139" s="29"/>
      <c r="OS139" s="29"/>
      <c r="OT139" s="29"/>
      <c r="OU139" s="29"/>
      <c r="OV139" s="29"/>
      <c r="OW139" s="29"/>
      <c r="OX139" s="29"/>
      <c r="OY139" s="29"/>
      <c r="OZ139" s="29"/>
      <c r="PA139" s="29"/>
      <c r="PB139" s="29"/>
      <c r="PC139" s="29"/>
      <c r="PD139" s="29"/>
      <c r="PE139" s="29"/>
      <c r="PF139" s="29"/>
      <c r="PG139" s="29"/>
      <c r="PH139" s="29"/>
      <c r="PI139" s="29"/>
      <c r="PJ139" s="29"/>
      <c r="PK139" s="29"/>
      <c r="PL139" s="29"/>
      <c r="PM139" s="29"/>
      <c r="PN139" s="29"/>
      <c r="PO139" s="29"/>
      <c r="PP139" s="29"/>
      <c r="PQ139" s="29"/>
      <c r="PR139" s="29"/>
      <c r="PS139" s="29"/>
      <c r="PT139" s="29"/>
      <c r="PU139" s="29"/>
      <c r="PV139" s="29"/>
      <c r="PW139" s="29"/>
      <c r="PX139" s="29"/>
      <c r="PY139" s="29"/>
      <c r="PZ139" s="29"/>
      <c r="QA139" s="29"/>
      <c r="QB139" s="29"/>
      <c r="QC139" s="29"/>
      <c r="QD139" s="29"/>
      <c r="QE139" s="29"/>
      <c r="QF139" s="29"/>
      <c r="QG139" s="29"/>
      <c r="QH139" s="29"/>
      <c r="QI139" s="29"/>
      <c r="QJ139" s="29"/>
      <c r="QK139" s="29"/>
      <c r="QL139" s="29"/>
      <c r="QM139" s="29"/>
      <c r="QN139" s="29"/>
      <c r="QO139" s="29"/>
      <c r="QP139" s="29"/>
      <c r="QQ139" s="29"/>
      <c r="QR139" s="29"/>
      <c r="QS139" s="29"/>
      <c r="QT139" s="29"/>
      <c r="QU139" s="29"/>
      <c r="QV139" s="29"/>
      <c r="QW139" s="29"/>
      <c r="QX139" s="29"/>
      <c r="QY139" s="29"/>
      <c r="QZ139" s="29"/>
      <c r="RA139" s="29"/>
      <c r="RB139" s="29"/>
      <c r="RC139" s="29"/>
      <c r="RD139" s="29"/>
      <c r="RE139" s="29"/>
      <c r="RF139" s="29"/>
      <c r="RG139" s="29"/>
      <c r="RH139" s="29"/>
      <c r="RI139" s="29"/>
      <c r="RJ139" s="29"/>
      <c r="RK139" s="29"/>
      <c r="RL139" s="29"/>
      <c r="RM139" s="29"/>
      <c r="RN139" s="29"/>
      <c r="RO139" s="29"/>
      <c r="RP139" s="29"/>
      <c r="RQ139" s="29"/>
      <c r="RR139" s="29"/>
      <c r="RS139" s="29"/>
      <c r="RT139" s="29"/>
      <c r="RU139" s="29"/>
      <c r="RV139" s="29"/>
      <c r="RW139" s="29"/>
      <c r="RX139" s="29"/>
      <c r="RY139" s="29"/>
      <c r="RZ139" s="29"/>
      <c r="SA139" s="29"/>
      <c r="SB139" s="29"/>
      <c r="SC139" s="29"/>
      <c r="SD139" s="29"/>
      <c r="SE139" s="29"/>
      <c r="SF139" s="29"/>
      <c r="SG139" s="29"/>
      <c r="SH139" s="29"/>
      <c r="SI139" s="29"/>
      <c r="SJ139" s="29"/>
      <c r="SK139" s="29"/>
      <c r="SL139" s="29"/>
      <c r="SM139" s="29"/>
      <c r="SN139" s="29"/>
      <c r="SO139" s="29"/>
      <c r="SP139" s="29"/>
      <c r="SQ139" s="29"/>
      <c r="SR139" s="29"/>
      <c r="SS139" s="29"/>
      <c r="ST139" s="29"/>
      <c r="SU139" s="29"/>
      <c r="SV139" s="29"/>
      <c r="SW139" s="29"/>
      <c r="SX139" s="29"/>
      <c r="SY139" s="29"/>
      <c r="SZ139" s="29"/>
      <c r="TA139" s="29"/>
      <c r="TB139" s="29"/>
      <c r="TC139" s="29"/>
      <c r="TD139" s="29"/>
      <c r="TE139" s="29"/>
      <c r="TF139" s="29"/>
      <c r="TG139" s="29"/>
      <c r="TH139" s="29"/>
      <c r="TI139" s="29"/>
      <c r="TJ139" s="29"/>
      <c r="TK139" s="29"/>
      <c r="TL139" s="29"/>
      <c r="TM139" s="29"/>
      <c r="TN139" s="29"/>
      <c r="TO139" s="29"/>
      <c r="TP139" s="29"/>
      <c r="TQ139" s="29"/>
      <c r="TR139" s="29"/>
      <c r="TS139" s="29"/>
      <c r="TT139" s="29"/>
      <c r="TU139" s="29"/>
      <c r="TV139" s="29"/>
      <c r="TW139" s="29"/>
      <c r="TX139" s="29"/>
    </row>
    <row r="140" spans="1:544" x14ac:dyDescent="0.25">
      <c r="A140" s="48" t="s">
        <v>14</v>
      </c>
      <c r="B140" s="68">
        <v>3</v>
      </c>
      <c r="C140" s="54"/>
      <c r="D140" s="54"/>
      <c r="E140" s="48"/>
      <c r="F140" s="48"/>
      <c r="G140" s="172">
        <f>SUM(G137:G139)</f>
        <v>296000</v>
      </c>
      <c r="H140" s="107">
        <f t="shared" ref="H140:L140" si="25">SUM(H137:H139)</f>
        <v>8495.2000000000007</v>
      </c>
      <c r="I140" s="172">
        <f>SUM(I137:I139)</f>
        <v>37279.49</v>
      </c>
      <c r="J140" s="172">
        <f t="shared" si="25"/>
        <v>8926.2000000000007</v>
      </c>
      <c r="K140" s="172">
        <f>SUM(K137:K139)</f>
        <v>14995.17</v>
      </c>
      <c r="L140" s="172">
        <f t="shared" si="25"/>
        <v>69696.06</v>
      </c>
      <c r="M140" s="107">
        <f>SUM(M137:M139)</f>
        <v>226303.94</v>
      </c>
    </row>
    <row r="141" spans="1:544" ht="15.75" x14ac:dyDescent="0.25">
      <c r="G141" s="174"/>
      <c r="H141" s="106"/>
      <c r="I141" s="174"/>
      <c r="J141" s="174"/>
      <c r="K141" s="174"/>
      <c r="L141" s="174"/>
      <c r="M141" s="106"/>
      <c r="AU141" s="36"/>
      <c r="AV141" s="36"/>
      <c r="AW141" s="36"/>
      <c r="AX141" s="36"/>
      <c r="AY141" s="36"/>
      <c r="AZ141" s="36"/>
      <c r="BA141" s="36"/>
      <c r="BB141" s="36"/>
      <c r="BC141" s="36"/>
      <c r="BD141" s="36"/>
      <c r="BE141" s="36"/>
      <c r="BF141" s="36"/>
      <c r="BG141" s="36"/>
      <c r="BH141" s="36"/>
      <c r="BI141" s="36"/>
      <c r="BJ141" s="36"/>
      <c r="BK141" s="36"/>
      <c r="BL141" s="36"/>
      <c r="BM141" s="36"/>
      <c r="BN141" s="36"/>
      <c r="BO141" s="36"/>
      <c r="BP141" s="36"/>
      <c r="BQ141" s="36"/>
      <c r="BR141" s="36"/>
      <c r="BS141" s="36"/>
      <c r="BT141" s="36"/>
      <c r="BU141" s="36"/>
      <c r="BV141" s="36"/>
      <c r="BW141" s="36"/>
      <c r="BX141" s="36"/>
      <c r="BY141" s="36"/>
      <c r="BZ141" s="36"/>
      <c r="CA141" s="36"/>
      <c r="CB141" s="36"/>
      <c r="CC141" s="36"/>
      <c r="CD141" s="36"/>
      <c r="CE141" s="36"/>
      <c r="CF141" s="36"/>
      <c r="CG141" s="36"/>
      <c r="CH141" s="36"/>
      <c r="CI141" s="36"/>
      <c r="CJ141" s="36"/>
      <c r="CK141" s="36"/>
      <c r="CL141" s="36"/>
      <c r="CM141" s="36"/>
      <c r="CN141" s="36"/>
      <c r="CO141" s="36"/>
      <c r="CP141" s="36"/>
      <c r="CQ141" s="36"/>
      <c r="CR141" s="36"/>
      <c r="CS141" s="36"/>
      <c r="CT141" s="36"/>
      <c r="CU141" s="36"/>
      <c r="CV141" s="36"/>
      <c r="CW141" s="36"/>
      <c r="CX141" s="36"/>
      <c r="CY141" s="36"/>
      <c r="CZ141" s="36"/>
      <c r="DA141" s="36"/>
      <c r="DB141" s="36"/>
      <c r="DC141" s="36"/>
      <c r="DD141" s="36"/>
      <c r="DE141" s="36"/>
      <c r="DF141" s="36"/>
      <c r="DG141" s="36"/>
      <c r="DH141" s="36"/>
      <c r="DI141" s="36"/>
      <c r="DJ141" s="36"/>
      <c r="DK141" s="36"/>
      <c r="DL141" s="36"/>
      <c r="DM141" s="36"/>
      <c r="DN141" s="36"/>
      <c r="DO141" s="36"/>
      <c r="DP141" s="36"/>
      <c r="DQ141" s="36"/>
      <c r="DR141" s="36"/>
      <c r="DS141" s="36"/>
      <c r="DT141" s="36"/>
      <c r="DU141" s="36"/>
      <c r="DV141" s="36"/>
      <c r="DW141" s="36"/>
      <c r="DX141" s="36"/>
      <c r="DY141" s="36"/>
      <c r="DZ141" s="36"/>
      <c r="EA141" s="36"/>
      <c r="EB141" s="36"/>
      <c r="EC141" s="36"/>
      <c r="ED141" s="36"/>
      <c r="EE141" s="36"/>
      <c r="EF141" s="36"/>
      <c r="EG141" s="36"/>
      <c r="EH141" s="36"/>
      <c r="EI141" s="36"/>
      <c r="EJ141" s="36"/>
      <c r="EK141" s="36"/>
      <c r="EL141" s="36"/>
      <c r="EM141" s="36"/>
      <c r="EN141" s="36"/>
      <c r="EO141" s="36"/>
      <c r="EP141" s="36"/>
      <c r="EQ141" s="36"/>
      <c r="ER141" s="36"/>
      <c r="ES141" s="36"/>
      <c r="ET141" s="36"/>
      <c r="EU141" s="36"/>
      <c r="EV141" s="36"/>
      <c r="EW141" s="36"/>
      <c r="EX141" s="36"/>
      <c r="EY141" s="36"/>
      <c r="EZ141" s="36"/>
      <c r="FA141" s="36"/>
      <c r="FB141" s="36"/>
      <c r="FC141" s="36"/>
      <c r="FD141" s="36"/>
      <c r="FE141" s="36"/>
      <c r="FF141" s="36"/>
      <c r="FG141" s="36"/>
      <c r="FH141" s="36"/>
      <c r="FI141" s="36"/>
      <c r="FJ141" s="36"/>
      <c r="FK141" s="36"/>
      <c r="FL141" s="36"/>
      <c r="FM141" s="36"/>
      <c r="FN141" s="36"/>
      <c r="FO141" s="36"/>
      <c r="FP141" s="36"/>
      <c r="FQ141" s="36"/>
      <c r="FR141" s="36"/>
      <c r="FS141" s="36"/>
      <c r="FT141" s="36"/>
      <c r="FU141" s="36"/>
      <c r="FV141" s="36"/>
      <c r="FW141" s="36"/>
      <c r="FX141" s="36"/>
      <c r="FY141" s="36"/>
      <c r="FZ141" s="36"/>
      <c r="GA141" s="36"/>
      <c r="GB141" s="36"/>
      <c r="GC141" s="36"/>
      <c r="GD141" s="36"/>
      <c r="GE141" s="36"/>
      <c r="GF141" s="36"/>
      <c r="GG141" s="36"/>
      <c r="GH141" s="36"/>
      <c r="GI141" s="36"/>
      <c r="GJ141" s="36"/>
      <c r="GK141" s="36"/>
      <c r="GL141" s="36"/>
      <c r="GM141" s="36"/>
      <c r="GN141" s="36"/>
      <c r="GO141" s="36"/>
      <c r="GP141" s="36"/>
      <c r="GQ141" s="36"/>
      <c r="GR141" s="36"/>
      <c r="GS141" s="36"/>
      <c r="GT141" s="36"/>
      <c r="GU141" s="36"/>
      <c r="GV141" s="36"/>
      <c r="GW141" s="36"/>
      <c r="GX141" s="36"/>
      <c r="GY141" s="36"/>
      <c r="GZ141" s="36"/>
      <c r="HA141" s="36"/>
      <c r="HB141" s="36"/>
      <c r="HC141" s="36"/>
      <c r="HD141" s="36"/>
      <c r="HE141" s="36"/>
      <c r="HF141" s="36"/>
      <c r="HG141" s="36"/>
      <c r="HH141" s="36"/>
      <c r="HI141" s="36"/>
      <c r="HJ141" s="36"/>
      <c r="HK141" s="36"/>
      <c r="HL141" s="36"/>
      <c r="HM141" s="36"/>
      <c r="HN141" s="36"/>
      <c r="HO141" s="36"/>
      <c r="HP141" s="36"/>
      <c r="HQ141" s="36"/>
      <c r="HR141" s="36"/>
      <c r="HS141" s="36"/>
      <c r="HT141" s="36"/>
      <c r="HU141" s="36"/>
      <c r="HV141" s="36"/>
      <c r="HW141" s="36"/>
      <c r="HX141" s="36"/>
      <c r="HY141" s="36"/>
      <c r="HZ141" s="36"/>
      <c r="IA141" s="36"/>
    </row>
    <row r="142" spans="1:544" ht="15.75" x14ac:dyDescent="0.25">
      <c r="A142" s="28" t="s">
        <v>64</v>
      </c>
      <c r="C142" s="32"/>
      <c r="D142" s="32"/>
      <c r="G142" s="174"/>
      <c r="H142" s="106"/>
      <c r="I142" s="174"/>
      <c r="J142" s="174"/>
      <c r="K142" s="174"/>
      <c r="L142" s="174"/>
      <c r="M142" s="106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65"/>
      <c r="AV142" s="65"/>
      <c r="AW142" s="65"/>
      <c r="AX142" s="65"/>
      <c r="AY142" s="65"/>
      <c r="AZ142" s="65"/>
      <c r="BA142" s="65"/>
      <c r="BB142" s="65"/>
      <c r="BC142" s="65"/>
      <c r="BD142" s="65"/>
      <c r="BE142" s="65"/>
      <c r="BF142" s="65"/>
      <c r="BG142" s="65"/>
      <c r="BH142" s="65"/>
      <c r="BI142" s="65"/>
      <c r="BJ142" s="65"/>
      <c r="BK142" s="65"/>
      <c r="BL142" s="65"/>
      <c r="BM142" s="65"/>
      <c r="BN142" s="65"/>
      <c r="BO142" s="65"/>
      <c r="BP142" s="65"/>
      <c r="BQ142" s="65"/>
      <c r="BR142" s="65"/>
      <c r="BS142" s="65"/>
      <c r="BT142" s="36"/>
      <c r="BU142" s="36"/>
      <c r="BV142" s="36"/>
      <c r="BW142" s="36"/>
      <c r="BX142" s="36"/>
      <c r="BY142" s="36"/>
      <c r="BZ142" s="36"/>
      <c r="CA142" s="36"/>
      <c r="CB142" s="36"/>
      <c r="CC142" s="36"/>
      <c r="CD142" s="36"/>
      <c r="CE142" s="36"/>
      <c r="CF142" s="36"/>
      <c r="CG142" s="36"/>
      <c r="CH142" s="36"/>
      <c r="CI142" s="36"/>
      <c r="CJ142" s="36"/>
      <c r="CK142" s="36"/>
      <c r="CL142" s="36"/>
      <c r="CM142" s="36"/>
      <c r="CN142" s="36"/>
      <c r="CO142" s="36"/>
      <c r="CP142" s="36"/>
      <c r="CQ142" s="36"/>
      <c r="CR142" s="36"/>
      <c r="CS142" s="36"/>
      <c r="CT142" s="36"/>
      <c r="CU142" s="36"/>
      <c r="CV142" s="36"/>
      <c r="CW142" s="36"/>
      <c r="CX142" s="36"/>
      <c r="CY142" s="36"/>
      <c r="CZ142" s="36"/>
      <c r="DA142" s="36"/>
      <c r="DB142" s="36"/>
      <c r="DC142" s="36"/>
      <c r="DD142" s="36"/>
      <c r="DE142" s="36"/>
      <c r="DF142" s="36"/>
      <c r="DG142" s="36"/>
      <c r="DH142" s="36"/>
      <c r="DI142" s="36"/>
      <c r="DJ142" s="36"/>
      <c r="DK142" s="36"/>
      <c r="DL142" s="36"/>
      <c r="DM142" s="36"/>
      <c r="DN142" s="36"/>
      <c r="DO142" s="36"/>
      <c r="DP142" s="36"/>
      <c r="DQ142" s="36"/>
      <c r="DR142" s="36"/>
      <c r="DS142" s="36"/>
      <c r="DT142" s="36"/>
      <c r="DU142" s="36"/>
      <c r="DV142" s="36"/>
      <c r="DW142" s="36"/>
      <c r="DX142" s="36"/>
      <c r="DY142" s="36"/>
      <c r="DZ142" s="36"/>
      <c r="EA142" s="36"/>
      <c r="EB142" s="36"/>
      <c r="EC142" s="36"/>
      <c r="ED142" s="36"/>
      <c r="EE142" s="36"/>
      <c r="EF142" s="36"/>
      <c r="EG142" s="36"/>
      <c r="EH142" s="36"/>
      <c r="EI142" s="36"/>
      <c r="EJ142" s="36"/>
      <c r="EK142" s="36"/>
      <c r="EL142" s="36"/>
      <c r="EM142" s="36"/>
      <c r="EN142" s="36"/>
      <c r="EO142" s="36"/>
      <c r="EP142" s="36"/>
      <c r="EQ142" s="36"/>
      <c r="ER142" s="36"/>
      <c r="ES142" s="36"/>
      <c r="ET142" s="36"/>
      <c r="EU142" s="36"/>
      <c r="EV142" s="36"/>
      <c r="EW142" s="36"/>
      <c r="EX142" s="36"/>
      <c r="EY142" s="36"/>
      <c r="EZ142" s="36"/>
      <c r="FA142" s="36"/>
      <c r="FB142" s="36"/>
      <c r="FC142" s="36"/>
      <c r="FD142" s="36"/>
      <c r="FE142" s="36"/>
      <c r="FF142" s="36"/>
      <c r="FG142" s="36"/>
      <c r="FH142" s="36"/>
      <c r="FI142" s="36"/>
      <c r="FJ142" s="36"/>
      <c r="FK142" s="36"/>
      <c r="FL142" s="36"/>
      <c r="FM142" s="36"/>
      <c r="FN142" s="36"/>
      <c r="FO142" s="36"/>
      <c r="FP142" s="36"/>
      <c r="FQ142" s="36"/>
      <c r="FR142" s="36"/>
      <c r="FS142" s="36"/>
      <c r="FT142" s="36"/>
      <c r="FU142" s="36"/>
      <c r="FV142" s="36"/>
      <c r="FW142" s="36"/>
      <c r="FX142" s="36"/>
      <c r="FY142" s="36"/>
      <c r="FZ142" s="36"/>
      <c r="GA142" s="36"/>
      <c r="GB142" s="36"/>
      <c r="GC142" s="36"/>
      <c r="GD142" s="36"/>
      <c r="GE142" s="36"/>
      <c r="GF142" s="36"/>
      <c r="GG142" s="36"/>
      <c r="GH142" s="36"/>
      <c r="GI142" s="36"/>
      <c r="GJ142" s="36"/>
      <c r="GK142" s="36"/>
      <c r="GL142" s="36"/>
      <c r="GM142" s="36"/>
      <c r="GN142" s="36"/>
      <c r="GO142" s="36"/>
      <c r="GP142" s="36"/>
      <c r="GQ142" s="36"/>
      <c r="GR142" s="36"/>
      <c r="GS142" s="36"/>
      <c r="GT142" s="36"/>
      <c r="GU142" s="36"/>
      <c r="GV142" s="36"/>
      <c r="GW142" s="36"/>
      <c r="GX142" s="36"/>
      <c r="GY142" s="36"/>
      <c r="GZ142" s="36"/>
      <c r="HA142" s="36"/>
      <c r="HB142" s="36"/>
      <c r="HC142" s="36"/>
      <c r="HD142" s="36"/>
      <c r="HE142" s="36"/>
      <c r="HF142" s="36"/>
      <c r="HG142" s="36"/>
      <c r="HH142" s="36"/>
      <c r="HI142" s="36"/>
      <c r="HJ142" s="36"/>
      <c r="HK142" s="36"/>
      <c r="HL142" s="36"/>
      <c r="HM142" s="36"/>
      <c r="HN142" s="36"/>
      <c r="HO142" s="36"/>
      <c r="HP142" s="36"/>
      <c r="HQ142" s="36"/>
      <c r="HR142" s="36"/>
      <c r="HS142" s="36"/>
      <c r="HT142" s="36"/>
      <c r="HU142" s="36"/>
      <c r="HV142" s="36"/>
      <c r="HW142" s="36"/>
      <c r="HX142" s="36"/>
      <c r="HY142" s="36"/>
      <c r="HZ142" s="36"/>
      <c r="IA142" s="36"/>
    </row>
    <row r="143" spans="1:544" ht="15.75" x14ac:dyDescent="0.25">
      <c r="A143" s="26" t="s">
        <v>73</v>
      </c>
      <c r="B143" s="2" t="s">
        <v>16</v>
      </c>
      <c r="C143" s="5" t="s">
        <v>69</v>
      </c>
      <c r="D143" s="5" t="s">
        <v>207</v>
      </c>
      <c r="E143" s="8">
        <v>44270</v>
      </c>
      <c r="F143" s="8" t="s">
        <v>106</v>
      </c>
      <c r="G143" s="174">
        <v>46000</v>
      </c>
      <c r="H143" s="106">
        <v>1320.2</v>
      </c>
      <c r="I143" s="174">
        <v>1289.46</v>
      </c>
      <c r="J143" s="174">
        <v>1398.4</v>
      </c>
      <c r="K143" s="142">
        <v>25</v>
      </c>
      <c r="L143" s="142">
        <v>4033.06</v>
      </c>
      <c r="M143" s="142">
        <v>41966.94</v>
      </c>
      <c r="AH143" s="33"/>
      <c r="AI143" s="33"/>
      <c r="AJ143" s="33"/>
      <c r="AK143" s="33"/>
      <c r="AL143" s="33"/>
      <c r="AM143" s="33"/>
      <c r="AN143" s="33"/>
      <c r="AO143" s="33"/>
      <c r="AP143" s="33"/>
      <c r="AQ143" s="33"/>
      <c r="AR143" s="33"/>
      <c r="AS143" s="33"/>
      <c r="AT143" s="33"/>
      <c r="AU143" s="65"/>
      <c r="AV143" s="65"/>
      <c r="AW143" s="65"/>
      <c r="AX143" s="65"/>
      <c r="AY143" s="65"/>
      <c r="AZ143" s="65"/>
      <c r="BA143" s="65"/>
      <c r="BB143" s="65"/>
      <c r="BC143" s="65"/>
      <c r="BD143" s="65"/>
      <c r="BE143" s="65"/>
      <c r="BF143" s="65"/>
      <c r="BG143" s="65"/>
      <c r="BH143" s="65"/>
      <c r="BI143" s="65"/>
      <c r="BJ143" s="65"/>
      <c r="BK143" s="65"/>
      <c r="BL143" s="65"/>
      <c r="BM143" s="65"/>
      <c r="BN143" s="65"/>
      <c r="BO143" s="65"/>
      <c r="BP143" s="65"/>
      <c r="BQ143" s="65"/>
      <c r="BR143" s="65"/>
      <c r="BS143" s="65"/>
      <c r="BT143" s="36"/>
      <c r="BU143" s="36"/>
      <c r="BV143" s="36"/>
      <c r="BW143" s="36"/>
      <c r="BX143" s="36"/>
      <c r="BY143" s="36"/>
      <c r="BZ143" s="36"/>
      <c r="CA143" s="36"/>
      <c r="CB143" s="36"/>
      <c r="CC143" s="36"/>
      <c r="CD143" s="36"/>
      <c r="CE143" s="36"/>
      <c r="CF143" s="36"/>
      <c r="CG143" s="36"/>
      <c r="CH143" s="36"/>
      <c r="CI143" s="36"/>
      <c r="CJ143" s="36"/>
      <c r="CK143" s="36"/>
      <c r="CL143" s="36"/>
      <c r="CM143" s="36"/>
      <c r="CN143" s="36"/>
      <c r="CO143" s="36"/>
      <c r="CP143" s="36"/>
      <c r="CQ143" s="36"/>
      <c r="CR143" s="36"/>
      <c r="CS143" s="36"/>
      <c r="CT143" s="36"/>
      <c r="CU143" s="36"/>
      <c r="CV143" s="36"/>
      <c r="CW143" s="36"/>
      <c r="CX143" s="36"/>
      <c r="CY143" s="36"/>
      <c r="CZ143" s="36"/>
      <c r="DA143" s="36"/>
      <c r="DB143" s="36"/>
      <c r="DC143" s="36"/>
      <c r="DD143" s="36"/>
      <c r="DE143" s="36"/>
      <c r="DF143" s="36"/>
      <c r="DG143" s="36"/>
      <c r="DH143" s="36"/>
      <c r="DI143" s="36"/>
      <c r="DJ143" s="36"/>
      <c r="DK143" s="36"/>
      <c r="DL143" s="36"/>
      <c r="DM143" s="36"/>
      <c r="DN143" s="36"/>
      <c r="DO143" s="36"/>
      <c r="DP143" s="36"/>
      <c r="DQ143" s="36"/>
      <c r="DR143" s="36"/>
      <c r="DS143" s="36"/>
      <c r="DT143" s="36"/>
      <c r="DU143" s="36"/>
      <c r="DV143" s="36"/>
      <c r="DW143" s="36"/>
      <c r="DX143" s="36"/>
      <c r="DY143" s="36"/>
      <c r="DZ143" s="36"/>
      <c r="EA143" s="36"/>
      <c r="EB143" s="36"/>
      <c r="EC143" s="36"/>
      <c r="ED143" s="36"/>
      <c r="EE143" s="36"/>
      <c r="EF143" s="36"/>
      <c r="EG143" s="36"/>
      <c r="EH143" s="36"/>
      <c r="EI143" s="36"/>
      <c r="EJ143" s="36"/>
      <c r="EK143" s="36"/>
      <c r="EL143" s="36"/>
      <c r="EM143" s="36"/>
      <c r="EN143" s="36"/>
      <c r="EO143" s="36"/>
      <c r="EP143" s="36"/>
      <c r="EQ143" s="36"/>
      <c r="ER143" s="36"/>
      <c r="ES143" s="36"/>
      <c r="ET143" s="36"/>
      <c r="EU143" s="36"/>
      <c r="EV143" s="36"/>
      <c r="EW143" s="36"/>
      <c r="EX143" s="36"/>
      <c r="EY143" s="36"/>
      <c r="EZ143" s="36"/>
      <c r="FA143" s="36"/>
      <c r="FB143" s="36"/>
      <c r="FC143" s="36"/>
      <c r="FD143" s="36"/>
      <c r="FE143" s="36"/>
      <c r="FF143" s="36"/>
      <c r="FG143" s="36"/>
      <c r="FH143" s="36"/>
      <c r="FI143" s="36"/>
      <c r="FJ143" s="36"/>
      <c r="FK143" s="36"/>
      <c r="FL143" s="36"/>
      <c r="FM143" s="36"/>
      <c r="FN143" s="36"/>
      <c r="FO143" s="36"/>
      <c r="FP143" s="36"/>
      <c r="FQ143" s="36"/>
      <c r="FR143" s="36"/>
      <c r="FS143" s="36"/>
      <c r="FT143" s="36"/>
      <c r="FU143" s="36"/>
      <c r="FV143" s="36"/>
      <c r="FW143" s="36"/>
      <c r="FX143" s="36"/>
      <c r="FY143" s="36"/>
      <c r="FZ143" s="36"/>
      <c r="GA143" s="36"/>
      <c r="GB143" s="36"/>
      <c r="GC143" s="36"/>
      <c r="GD143" s="36"/>
      <c r="GE143" s="36"/>
      <c r="GF143" s="36"/>
      <c r="GG143" s="36"/>
      <c r="GH143" s="36"/>
      <c r="GI143" s="36"/>
      <c r="GJ143" s="36"/>
      <c r="GK143" s="36"/>
      <c r="GL143" s="36"/>
      <c r="GM143" s="36"/>
      <c r="GN143" s="36"/>
      <c r="GO143" s="36"/>
      <c r="GP143" s="36"/>
      <c r="GQ143" s="36"/>
      <c r="GR143" s="36"/>
      <c r="GS143" s="36"/>
      <c r="GT143" s="36"/>
      <c r="GU143" s="36"/>
      <c r="GV143" s="36"/>
      <c r="GW143" s="36"/>
      <c r="GX143" s="36"/>
      <c r="GY143" s="36"/>
      <c r="GZ143" s="36"/>
      <c r="HA143" s="36"/>
      <c r="HB143" s="36"/>
      <c r="HC143" s="36"/>
      <c r="HD143" s="36"/>
      <c r="HE143" s="36"/>
      <c r="HF143" s="36"/>
      <c r="HG143" s="36"/>
      <c r="HH143" s="36"/>
      <c r="HI143" s="36"/>
      <c r="HJ143" s="36"/>
      <c r="HK143" s="36"/>
      <c r="HL143" s="36"/>
      <c r="HM143" s="36"/>
      <c r="HN143" s="36"/>
      <c r="HO143" s="36"/>
      <c r="HP143" s="36"/>
      <c r="HQ143" s="36"/>
      <c r="HR143" s="36"/>
      <c r="HS143" s="36"/>
      <c r="HT143" s="36"/>
      <c r="HU143" s="36"/>
      <c r="HV143" s="36"/>
      <c r="HW143" s="36"/>
      <c r="HX143" s="36"/>
      <c r="HY143" s="36"/>
      <c r="HZ143" s="36"/>
      <c r="IA143" s="36"/>
    </row>
    <row r="144" spans="1:544" ht="15.75" x14ac:dyDescent="0.25">
      <c r="A144" s="26" t="s">
        <v>135</v>
      </c>
      <c r="B144" s="2" t="s">
        <v>16</v>
      </c>
      <c r="C144" s="5" t="s">
        <v>69</v>
      </c>
      <c r="D144" s="5" t="s">
        <v>207</v>
      </c>
      <c r="E144" s="8">
        <v>44593</v>
      </c>
      <c r="F144" s="8" t="s">
        <v>106</v>
      </c>
      <c r="G144" s="174">
        <v>35000</v>
      </c>
      <c r="H144" s="106">
        <v>1004.5</v>
      </c>
      <c r="I144" s="174">
        <v>0</v>
      </c>
      <c r="J144" s="174">
        <v>1064</v>
      </c>
      <c r="K144" s="142">
        <v>25</v>
      </c>
      <c r="L144" s="142">
        <v>2093.5</v>
      </c>
      <c r="M144" s="142">
        <v>32906.5</v>
      </c>
      <c r="AH144" s="33"/>
      <c r="AI144" s="33"/>
      <c r="AJ144" s="33"/>
      <c r="AK144" s="33"/>
      <c r="AL144" s="33"/>
      <c r="AM144" s="33"/>
      <c r="AN144" s="33"/>
      <c r="AO144" s="33"/>
      <c r="AP144" s="33"/>
      <c r="AQ144" s="33"/>
      <c r="AR144" s="33"/>
      <c r="AS144" s="33"/>
      <c r="AT144" s="33"/>
      <c r="AU144" s="65"/>
      <c r="AV144" s="65"/>
      <c r="AW144" s="65"/>
      <c r="AX144" s="65"/>
      <c r="AY144" s="65"/>
      <c r="AZ144" s="65"/>
      <c r="BA144" s="65"/>
      <c r="BB144" s="65"/>
      <c r="BC144" s="65"/>
      <c r="BD144" s="65"/>
      <c r="BE144" s="65"/>
      <c r="BF144" s="65"/>
      <c r="BG144" s="65"/>
      <c r="BH144" s="65"/>
      <c r="BI144" s="65"/>
      <c r="BJ144" s="65"/>
      <c r="BK144" s="65"/>
      <c r="BL144" s="65"/>
      <c r="BM144" s="65"/>
      <c r="BN144" s="65"/>
      <c r="BO144" s="65"/>
      <c r="BP144" s="65"/>
      <c r="BQ144" s="65"/>
      <c r="BR144" s="65"/>
      <c r="BS144" s="65"/>
      <c r="BT144" s="36"/>
      <c r="BU144" s="36"/>
      <c r="BV144" s="36"/>
      <c r="BW144" s="36"/>
      <c r="BX144" s="36"/>
      <c r="BY144" s="36"/>
      <c r="BZ144" s="36"/>
      <c r="CA144" s="36"/>
      <c r="CB144" s="36"/>
      <c r="CC144" s="36"/>
      <c r="CD144" s="36"/>
      <c r="CE144" s="36"/>
      <c r="CF144" s="36"/>
      <c r="CG144" s="36"/>
      <c r="CH144" s="36"/>
      <c r="CI144" s="36"/>
      <c r="CJ144" s="36"/>
      <c r="CK144" s="36"/>
      <c r="CL144" s="36"/>
      <c r="CM144" s="36"/>
      <c r="CN144" s="36"/>
      <c r="CO144" s="36"/>
      <c r="CP144" s="36"/>
      <c r="CQ144" s="36"/>
      <c r="CR144" s="36"/>
      <c r="CS144" s="36"/>
      <c r="CT144" s="36"/>
      <c r="CU144" s="36"/>
      <c r="CV144" s="36"/>
      <c r="CW144" s="36"/>
      <c r="CX144" s="36"/>
      <c r="CY144" s="36"/>
      <c r="CZ144" s="36"/>
      <c r="DA144" s="36"/>
      <c r="DB144" s="36"/>
      <c r="DC144" s="36"/>
      <c r="DD144" s="36"/>
      <c r="DE144" s="36"/>
      <c r="DF144" s="36"/>
      <c r="DG144" s="36"/>
      <c r="DH144" s="36"/>
      <c r="DI144" s="36"/>
      <c r="DJ144" s="36"/>
      <c r="DK144" s="36"/>
      <c r="DL144" s="36"/>
      <c r="DM144" s="36"/>
      <c r="DN144" s="36"/>
      <c r="DO144" s="36"/>
      <c r="DP144" s="36"/>
      <c r="DQ144" s="36"/>
      <c r="DR144" s="36"/>
      <c r="DS144" s="36"/>
      <c r="DT144" s="36"/>
      <c r="DU144" s="36"/>
      <c r="DV144" s="36"/>
      <c r="DW144" s="36"/>
      <c r="DX144" s="36"/>
      <c r="DY144" s="36"/>
      <c r="DZ144" s="36"/>
      <c r="EA144" s="36"/>
      <c r="EB144" s="36"/>
      <c r="EC144" s="36"/>
      <c r="ED144" s="36"/>
      <c r="EE144" s="36"/>
      <c r="EF144" s="36"/>
      <c r="EG144" s="36"/>
      <c r="EH144" s="36"/>
      <c r="EI144" s="36"/>
      <c r="EJ144" s="36"/>
      <c r="EK144" s="36"/>
      <c r="EL144" s="36"/>
      <c r="EM144" s="36"/>
      <c r="EN144" s="36"/>
      <c r="EO144" s="36"/>
      <c r="EP144" s="36"/>
      <c r="EQ144" s="36"/>
      <c r="ER144" s="36"/>
      <c r="ES144" s="36"/>
      <c r="ET144" s="36"/>
      <c r="EU144" s="36"/>
      <c r="EV144" s="36"/>
      <c r="EW144" s="36"/>
      <c r="EX144" s="36"/>
      <c r="EY144" s="36"/>
      <c r="EZ144" s="36"/>
      <c r="FA144" s="36"/>
      <c r="FB144" s="36"/>
      <c r="FC144" s="36"/>
      <c r="FD144" s="36"/>
      <c r="FE144" s="36"/>
      <c r="FF144" s="36"/>
      <c r="FG144" s="36"/>
      <c r="FH144" s="36"/>
      <c r="FI144" s="36"/>
      <c r="FJ144" s="36"/>
      <c r="FK144" s="36"/>
      <c r="FL144" s="36"/>
      <c r="FM144" s="36"/>
      <c r="FN144" s="36"/>
      <c r="FO144" s="36"/>
      <c r="FP144" s="36"/>
      <c r="FQ144" s="36"/>
      <c r="FR144" s="36"/>
      <c r="FS144" s="36"/>
      <c r="FT144" s="36"/>
      <c r="FU144" s="36"/>
      <c r="FV144" s="36"/>
      <c r="FW144" s="36"/>
      <c r="FX144" s="36"/>
      <c r="FY144" s="36"/>
      <c r="FZ144" s="36"/>
      <c r="GA144" s="36"/>
      <c r="GB144" s="36"/>
      <c r="GC144" s="36"/>
      <c r="GD144" s="36"/>
      <c r="GE144" s="36"/>
      <c r="GF144" s="36"/>
      <c r="GG144" s="36"/>
      <c r="GH144" s="36"/>
      <c r="GI144" s="36"/>
      <c r="GJ144" s="36"/>
      <c r="GK144" s="36"/>
      <c r="GL144" s="36"/>
      <c r="GM144" s="36"/>
      <c r="GN144" s="36"/>
      <c r="GO144" s="36"/>
      <c r="GP144" s="36"/>
      <c r="GQ144" s="36"/>
      <c r="GR144" s="36"/>
      <c r="GS144" s="36"/>
      <c r="GT144" s="36"/>
      <c r="GU144" s="36"/>
      <c r="GV144" s="36"/>
      <c r="GW144" s="36"/>
      <c r="GX144" s="36"/>
      <c r="GY144" s="36"/>
      <c r="GZ144" s="36"/>
      <c r="HA144" s="36"/>
      <c r="HB144" s="36"/>
      <c r="HC144" s="36"/>
      <c r="HD144" s="36"/>
      <c r="HE144" s="36"/>
      <c r="HF144" s="36"/>
      <c r="HG144" s="36"/>
      <c r="HH144" s="36"/>
      <c r="HI144" s="36"/>
      <c r="HJ144" s="36"/>
      <c r="HK144" s="36"/>
      <c r="HL144" s="36"/>
      <c r="HM144" s="36"/>
      <c r="HN144" s="36"/>
      <c r="HO144" s="36"/>
      <c r="HP144" s="36"/>
      <c r="HQ144" s="36"/>
      <c r="HR144" s="36"/>
      <c r="HS144" s="36"/>
      <c r="HT144" s="36"/>
      <c r="HU144" s="36"/>
      <c r="HV144" s="36"/>
      <c r="HW144" s="36"/>
      <c r="HX144" s="36"/>
      <c r="HY144" s="36"/>
      <c r="HZ144" s="36"/>
      <c r="IA144" s="36"/>
    </row>
    <row r="145" spans="1:669" ht="15.75" x14ac:dyDescent="0.25">
      <c r="A145" s="26" t="s">
        <v>186</v>
      </c>
      <c r="B145" s="2" t="s">
        <v>53</v>
      </c>
      <c r="C145" s="5" t="s">
        <v>70</v>
      </c>
      <c r="D145" s="5" t="s">
        <v>207</v>
      </c>
      <c r="E145" s="8">
        <v>44593</v>
      </c>
      <c r="F145" s="8" t="s">
        <v>106</v>
      </c>
      <c r="G145" s="174">
        <v>125000</v>
      </c>
      <c r="H145" s="106">
        <v>3587.5</v>
      </c>
      <c r="I145" s="174">
        <v>17985.990000000002</v>
      </c>
      <c r="J145" s="174">
        <v>3800</v>
      </c>
      <c r="K145" s="142">
        <v>25</v>
      </c>
      <c r="L145" s="142">
        <v>25398.49</v>
      </c>
      <c r="M145" s="142">
        <v>99601.51</v>
      </c>
      <c r="AH145" s="33"/>
      <c r="AI145" s="33"/>
      <c r="AJ145" s="33"/>
      <c r="AK145" s="33"/>
      <c r="AL145" s="33"/>
      <c r="AM145" s="33"/>
      <c r="AN145" s="33"/>
      <c r="AO145" s="33"/>
      <c r="AP145" s="33"/>
      <c r="AQ145" s="33"/>
      <c r="AR145" s="33"/>
      <c r="AS145" s="33"/>
      <c r="AT145" s="33"/>
      <c r="AU145" s="65"/>
      <c r="AV145" s="65"/>
      <c r="AW145" s="65"/>
      <c r="AX145" s="65"/>
      <c r="AY145" s="65"/>
      <c r="AZ145" s="65"/>
      <c r="BA145" s="65"/>
      <c r="BB145" s="65"/>
      <c r="BC145" s="65"/>
      <c r="BD145" s="65"/>
      <c r="BE145" s="65"/>
      <c r="BF145" s="65"/>
      <c r="BG145" s="65"/>
      <c r="BH145" s="65"/>
      <c r="BI145" s="65"/>
      <c r="BJ145" s="65"/>
      <c r="BK145" s="65"/>
      <c r="BL145" s="65"/>
      <c r="BM145" s="65"/>
      <c r="BN145" s="65"/>
      <c r="BO145" s="65"/>
      <c r="BP145" s="65"/>
      <c r="BQ145" s="65"/>
      <c r="BR145" s="65"/>
      <c r="BS145" s="65"/>
      <c r="BT145" s="36"/>
      <c r="BU145" s="36"/>
      <c r="BV145" s="36"/>
      <c r="BW145" s="36"/>
      <c r="BX145" s="36"/>
      <c r="BY145" s="36"/>
      <c r="BZ145" s="36"/>
      <c r="CA145" s="36"/>
      <c r="CB145" s="36"/>
      <c r="CC145" s="36"/>
      <c r="CD145" s="36"/>
      <c r="CE145" s="36"/>
      <c r="CF145" s="36"/>
      <c r="CG145" s="36"/>
      <c r="CH145" s="36"/>
      <c r="CI145" s="36"/>
      <c r="CJ145" s="36"/>
      <c r="CK145" s="36"/>
      <c r="CL145" s="36"/>
      <c r="CM145" s="36"/>
      <c r="CN145" s="36"/>
      <c r="CO145" s="36"/>
      <c r="CP145" s="36"/>
      <c r="CQ145" s="36"/>
      <c r="CR145" s="36"/>
      <c r="CS145" s="36"/>
      <c r="CT145" s="36"/>
      <c r="CU145" s="36"/>
      <c r="CV145" s="36"/>
      <c r="CW145" s="36"/>
      <c r="CX145" s="36"/>
      <c r="CY145" s="36"/>
      <c r="CZ145" s="36"/>
      <c r="DA145" s="36"/>
      <c r="DB145" s="36"/>
      <c r="DC145" s="36"/>
      <c r="DD145" s="36"/>
      <c r="DE145" s="36"/>
      <c r="DF145" s="36"/>
      <c r="DG145" s="36"/>
      <c r="DH145" s="36"/>
      <c r="DI145" s="36"/>
      <c r="DJ145" s="36"/>
      <c r="DK145" s="36"/>
      <c r="DL145" s="36"/>
      <c r="DM145" s="36"/>
      <c r="DN145" s="36"/>
      <c r="DO145" s="36"/>
      <c r="DP145" s="36"/>
      <c r="DQ145" s="36"/>
      <c r="DR145" s="36"/>
      <c r="DS145" s="36"/>
      <c r="DT145" s="36"/>
      <c r="DU145" s="36"/>
      <c r="DV145" s="36"/>
      <c r="DW145" s="36"/>
      <c r="DX145" s="36"/>
      <c r="DY145" s="36"/>
      <c r="DZ145" s="36"/>
      <c r="EA145" s="36"/>
      <c r="EB145" s="36"/>
      <c r="EC145" s="36"/>
      <c r="ED145" s="36"/>
      <c r="EE145" s="36"/>
      <c r="EF145" s="36"/>
      <c r="EG145" s="36"/>
      <c r="EH145" s="36"/>
      <c r="EI145" s="36"/>
      <c r="EJ145" s="36"/>
      <c r="EK145" s="36"/>
      <c r="EL145" s="36"/>
      <c r="EM145" s="36"/>
      <c r="EN145" s="36"/>
      <c r="EO145" s="36"/>
      <c r="EP145" s="36"/>
      <c r="EQ145" s="36"/>
      <c r="ER145" s="36"/>
      <c r="ES145" s="36"/>
      <c r="ET145" s="36"/>
      <c r="EU145" s="36"/>
      <c r="EV145" s="36"/>
      <c r="EW145" s="36"/>
      <c r="EX145" s="36"/>
      <c r="EY145" s="36"/>
      <c r="EZ145" s="36"/>
      <c r="FA145" s="36"/>
      <c r="FB145" s="36"/>
      <c r="FC145" s="36"/>
      <c r="FD145" s="36"/>
      <c r="FE145" s="36"/>
      <c r="FF145" s="36"/>
      <c r="FG145" s="36"/>
      <c r="FH145" s="36"/>
      <c r="FI145" s="36"/>
      <c r="FJ145" s="36"/>
      <c r="FK145" s="36"/>
      <c r="FL145" s="36"/>
      <c r="FM145" s="36"/>
      <c r="FN145" s="36"/>
      <c r="FO145" s="36"/>
      <c r="FP145" s="36"/>
      <c r="FQ145" s="36"/>
      <c r="FR145" s="36"/>
      <c r="FS145" s="36"/>
      <c r="FT145" s="36"/>
      <c r="FU145" s="36"/>
      <c r="FV145" s="36"/>
      <c r="FW145" s="36"/>
      <c r="FX145" s="36"/>
      <c r="FY145" s="36"/>
      <c r="FZ145" s="36"/>
      <c r="GA145" s="36"/>
      <c r="GB145" s="36"/>
      <c r="GC145" s="36"/>
      <c r="GD145" s="36"/>
      <c r="GE145" s="36"/>
      <c r="GF145" s="36"/>
      <c r="GG145" s="36"/>
      <c r="GH145" s="36"/>
      <c r="GI145" s="36"/>
      <c r="GJ145" s="36"/>
      <c r="GK145" s="36"/>
      <c r="GL145" s="36"/>
      <c r="GM145" s="36"/>
      <c r="GN145" s="36"/>
      <c r="GO145" s="36"/>
      <c r="GP145" s="36"/>
      <c r="GQ145" s="36"/>
      <c r="GR145" s="36"/>
      <c r="GS145" s="36"/>
      <c r="GT145" s="36"/>
      <c r="GU145" s="36"/>
      <c r="GV145" s="36"/>
      <c r="GW145" s="36"/>
      <c r="GX145" s="36"/>
      <c r="GY145" s="36"/>
      <c r="GZ145" s="36"/>
      <c r="HA145" s="36"/>
      <c r="HB145" s="36"/>
      <c r="HC145" s="36"/>
      <c r="HD145" s="36"/>
      <c r="HE145" s="36"/>
      <c r="HF145" s="36"/>
      <c r="HG145" s="36"/>
      <c r="HH145" s="36"/>
      <c r="HI145" s="36"/>
      <c r="HJ145" s="36"/>
      <c r="HK145" s="36"/>
      <c r="HL145" s="36"/>
      <c r="HM145" s="36"/>
      <c r="HN145" s="36"/>
      <c r="HO145" s="36"/>
      <c r="HP145" s="36"/>
      <c r="HQ145" s="36"/>
      <c r="HR145" s="36"/>
      <c r="HS145" s="36"/>
      <c r="HT145" s="36"/>
      <c r="HU145" s="36"/>
      <c r="HV145" s="36"/>
      <c r="HW145" s="36"/>
      <c r="HX145" s="36"/>
      <c r="HY145" s="36"/>
      <c r="HZ145" s="36"/>
      <c r="IA145" s="36"/>
    </row>
    <row r="146" spans="1:669" ht="15.75" x14ac:dyDescent="0.25">
      <c r="A146" s="26" t="s">
        <v>176</v>
      </c>
      <c r="B146" s="2" t="s">
        <v>17</v>
      </c>
      <c r="C146" s="5" t="s">
        <v>70</v>
      </c>
      <c r="D146" s="5" t="s">
        <v>207</v>
      </c>
      <c r="E146" s="8">
        <v>44682</v>
      </c>
      <c r="F146" s="8" t="s">
        <v>106</v>
      </c>
      <c r="G146" s="174">
        <v>30000</v>
      </c>
      <c r="H146" s="106">
        <v>861</v>
      </c>
      <c r="I146" s="174">
        <v>0</v>
      </c>
      <c r="J146" s="174">
        <v>912</v>
      </c>
      <c r="K146" s="142">
        <v>565</v>
      </c>
      <c r="L146" s="142">
        <v>2338</v>
      </c>
      <c r="M146" s="142">
        <v>27662</v>
      </c>
      <c r="AH146" s="33"/>
      <c r="AI146" s="33"/>
      <c r="AJ146" s="33"/>
      <c r="AK146" s="33"/>
      <c r="AL146" s="33"/>
      <c r="AM146" s="33"/>
      <c r="AN146" s="33"/>
      <c r="AO146" s="33"/>
      <c r="AP146" s="33"/>
      <c r="AQ146" s="33"/>
      <c r="AR146" s="33"/>
      <c r="AS146" s="33"/>
      <c r="AT146" s="33"/>
      <c r="AU146" s="65"/>
      <c r="AV146" s="65"/>
      <c r="AW146" s="65"/>
      <c r="AX146" s="65"/>
      <c r="AY146" s="65"/>
      <c r="AZ146" s="65"/>
      <c r="BA146" s="65"/>
      <c r="BB146" s="65"/>
      <c r="BC146" s="65"/>
      <c r="BD146" s="65"/>
      <c r="BE146" s="65"/>
      <c r="BF146" s="65"/>
      <c r="BG146" s="65"/>
      <c r="BH146" s="65"/>
      <c r="BI146" s="65"/>
      <c r="BJ146" s="65"/>
      <c r="BK146" s="65"/>
      <c r="BL146" s="65"/>
      <c r="BM146" s="65"/>
      <c r="BN146" s="65"/>
      <c r="BO146" s="65"/>
      <c r="BP146" s="65"/>
      <c r="BQ146" s="65"/>
      <c r="BR146" s="65"/>
      <c r="BS146" s="65"/>
      <c r="BT146" s="36"/>
      <c r="BU146" s="36"/>
      <c r="BV146" s="36"/>
      <c r="BW146" s="36"/>
      <c r="BX146" s="36"/>
      <c r="BY146" s="36"/>
      <c r="BZ146" s="36"/>
      <c r="CA146" s="36"/>
      <c r="CB146" s="36"/>
      <c r="CC146" s="36"/>
      <c r="CD146" s="36"/>
      <c r="CE146" s="36"/>
      <c r="CF146" s="36"/>
      <c r="CG146" s="36"/>
      <c r="CH146" s="36"/>
      <c r="CI146" s="36"/>
      <c r="CJ146" s="36"/>
      <c r="CK146" s="36"/>
      <c r="CL146" s="36"/>
      <c r="CM146" s="36"/>
      <c r="CN146" s="36"/>
      <c r="CO146" s="36"/>
      <c r="CP146" s="36"/>
      <c r="CQ146" s="36"/>
      <c r="CR146" s="36"/>
      <c r="CS146" s="36"/>
      <c r="CT146" s="36"/>
      <c r="CU146" s="36"/>
      <c r="CV146" s="36"/>
      <c r="CW146" s="36"/>
      <c r="CX146" s="36"/>
      <c r="CY146" s="36"/>
      <c r="CZ146" s="36"/>
      <c r="DA146" s="36"/>
      <c r="DB146" s="36"/>
      <c r="DC146" s="36"/>
      <c r="DD146" s="36"/>
      <c r="DE146" s="36"/>
      <c r="DF146" s="36"/>
      <c r="DG146" s="36"/>
      <c r="DH146" s="36"/>
      <c r="DI146" s="36"/>
      <c r="DJ146" s="36"/>
      <c r="DK146" s="36"/>
      <c r="DL146" s="36"/>
      <c r="DM146" s="36"/>
      <c r="DN146" s="36"/>
      <c r="DO146" s="36"/>
      <c r="DP146" s="36"/>
      <c r="DQ146" s="36"/>
      <c r="DR146" s="36"/>
      <c r="DS146" s="36"/>
      <c r="DT146" s="36"/>
      <c r="DU146" s="36"/>
      <c r="DV146" s="36"/>
      <c r="DW146" s="36"/>
      <c r="DX146" s="36"/>
      <c r="DY146" s="36"/>
      <c r="DZ146" s="36"/>
      <c r="EA146" s="36"/>
      <c r="EB146" s="36"/>
      <c r="EC146" s="36"/>
      <c r="ED146" s="36"/>
      <c r="EE146" s="36"/>
      <c r="EF146" s="36"/>
      <c r="EG146" s="36"/>
      <c r="EH146" s="36"/>
      <c r="EI146" s="36"/>
      <c r="EJ146" s="36"/>
      <c r="EK146" s="36"/>
      <c r="EL146" s="36"/>
      <c r="EM146" s="36"/>
      <c r="EN146" s="36"/>
      <c r="EO146" s="36"/>
      <c r="EP146" s="36"/>
      <c r="EQ146" s="36"/>
      <c r="ER146" s="36"/>
      <c r="ES146" s="36"/>
      <c r="ET146" s="36"/>
      <c r="EU146" s="36"/>
      <c r="EV146" s="36"/>
      <c r="EW146" s="36"/>
      <c r="EX146" s="36"/>
      <c r="EY146" s="36"/>
      <c r="EZ146" s="36"/>
      <c r="FA146" s="36"/>
      <c r="FB146" s="36"/>
      <c r="FC146" s="36"/>
      <c r="FD146" s="36"/>
      <c r="FE146" s="36"/>
      <c r="FF146" s="36"/>
      <c r="FG146" s="36"/>
      <c r="FH146" s="36"/>
      <c r="FI146" s="36"/>
      <c r="FJ146" s="36"/>
      <c r="FK146" s="36"/>
      <c r="FL146" s="36"/>
      <c r="FM146" s="36"/>
      <c r="FN146" s="36"/>
      <c r="FO146" s="36"/>
      <c r="FP146" s="36"/>
      <c r="FQ146" s="36"/>
      <c r="FR146" s="36"/>
      <c r="FS146" s="36"/>
      <c r="FT146" s="36"/>
      <c r="FU146" s="36"/>
      <c r="FV146" s="36"/>
      <c r="FW146" s="36"/>
      <c r="FX146" s="36"/>
      <c r="FY146" s="36"/>
      <c r="FZ146" s="36"/>
      <c r="GA146" s="36"/>
      <c r="GB146" s="36"/>
      <c r="GC146" s="36"/>
      <c r="GD146" s="36"/>
      <c r="GE146" s="36"/>
      <c r="GF146" s="36"/>
      <c r="GG146" s="36"/>
      <c r="GH146" s="36"/>
      <c r="GI146" s="36"/>
      <c r="GJ146" s="36"/>
      <c r="GK146" s="36"/>
      <c r="GL146" s="36"/>
      <c r="GM146" s="36"/>
      <c r="GN146" s="36"/>
      <c r="GO146" s="36"/>
      <c r="GP146" s="36"/>
      <c r="GQ146" s="36"/>
      <c r="GR146" s="36"/>
      <c r="GS146" s="36"/>
      <c r="GT146" s="36"/>
      <c r="GU146" s="36"/>
      <c r="GV146" s="36"/>
      <c r="GW146" s="36"/>
      <c r="GX146" s="36"/>
      <c r="GY146" s="36"/>
      <c r="GZ146" s="36"/>
      <c r="HA146" s="36"/>
      <c r="HB146" s="36"/>
      <c r="HC146" s="36"/>
      <c r="HD146" s="36"/>
      <c r="HE146" s="36"/>
      <c r="HF146" s="36"/>
      <c r="HG146" s="36"/>
      <c r="HH146" s="36"/>
      <c r="HI146" s="36"/>
      <c r="HJ146" s="36"/>
      <c r="HK146" s="36"/>
      <c r="HL146" s="36"/>
      <c r="HM146" s="36"/>
      <c r="HN146" s="36"/>
      <c r="HO146" s="36"/>
      <c r="HP146" s="36"/>
      <c r="HQ146" s="36"/>
      <c r="HR146" s="36"/>
      <c r="HS146" s="36"/>
      <c r="HT146" s="36"/>
      <c r="HU146" s="36"/>
      <c r="HV146" s="36"/>
      <c r="HW146" s="36"/>
      <c r="HX146" s="36"/>
      <c r="HY146" s="36"/>
      <c r="HZ146" s="36"/>
      <c r="IA146" s="36"/>
    </row>
    <row r="147" spans="1:669" ht="15.75" x14ac:dyDescent="0.25">
      <c r="A147" s="26" t="s">
        <v>200</v>
      </c>
      <c r="B147" s="2" t="s">
        <v>16</v>
      </c>
      <c r="C147" s="5" t="s">
        <v>69</v>
      </c>
      <c r="D147" s="5" t="s">
        <v>207</v>
      </c>
      <c r="E147" s="8">
        <v>44774</v>
      </c>
      <c r="F147" s="8" t="s">
        <v>106</v>
      </c>
      <c r="G147" s="174">
        <v>35000</v>
      </c>
      <c r="H147" s="106">
        <v>1004.5</v>
      </c>
      <c r="I147" s="174">
        <v>0</v>
      </c>
      <c r="J147" s="174">
        <v>1064</v>
      </c>
      <c r="K147" s="142">
        <v>3049.9</v>
      </c>
      <c r="L147" s="142">
        <v>5118.3999999999996</v>
      </c>
      <c r="M147" s="142">
        <v>29881.599999999999</v>
      </c>
      <c r="AH147" s="33"/>
      <c r="AI147" s="33"/>
      <c r="AJ147" s="33"/>
      <c r="AK147" s="33"/>
      <c r="AL147" s="33"/>
      <c r="AM147" s="33"/>
      <c r="AN147" s="33"/>
      <c r="AO147" s="33"/>
      <c r="AP147" s="33"/>
      <c r="AQ147" s="33"/>
      <c r="AR147" s="33"/>
      <c r="AS147" s="33"/>
      <c r="AT147" s="33"/>
      <c r="AU147" s="65"/>
      <c r="AV147" s="65"/>
      <c r="AW147" s="65"/>
      <c r="AX147" s="65"/>
      <c r="AY147" s="65"/>
      <c r="AZ147" s="65"/>
      <c r="BA147" s="65"/>
      <c r="BB147" s="65"/>
      <c r="BC147" s="65"/>
      <c r="BD147" s="65"/>
      <c r="BE147" s="65"/>
      <c r="BF147" s="65"/>
      <c r="BG147" s="65"/>
      <c r="BH147" s="65"/>
      <c r="BI147" s="65"/>
      <c r="BJ147" s="65"/>
      <c r="BK147" s="65"/>
      <c r="BL147" s="65"/>
      <c r="BM147" s="65"/>
      <c r="BN147" s="65"/>
      <c r="BO147" s="65"/>
      <c r="BP147" s="65"/>
      <c r="BQ147" s="65"/>
      <c r="BR147" s="65"/>
      <c r="BS147" s="65"/>
      <c r="BT147" s="36"/>
      <c r="BU147" s="36"/>
      <c r="BV147" s="36"/>
      <c r="BW147" s="36"/>
      <c r="BX147" s="36"/>
      <c r="BY147" s="36"/>
      <c r="BZ147" s="36"/>
      <c r="CA147" s="36"/>
      <c r="CB147" s="36"/>
      <c r="CC147" s="36"/>
      <c r="CD147" s="36"/>
      <c r="CE147" s="36"/>
      <c r="CF147" s="36"/>
      <c r="CG147" s="36"/>
      <c r="CH147" s="36"/>
      <c r="CI147" s="36"/>
      <c r="CJ147" s="36"/>
      <c r="CK147" s="36"/>
      <c r="CL147" s="36"/>
      <c r="CM147" s="36"/>
      <c r="CN147" s="36"/>
      <c r="CO147" s="36"/>
      <c r="CP147" s="36"/>
      <c r="CQ147" s="36"/>
      <c r="CR147" s="36"/>
      <c r="CS147" s="36"/>
      <c r="CT147" s="36"/>
      <c r="CU147" s="36"/>
      <c r="CV147" s="36"/>
      <c r="CW147" s="36"/>
      <c r="CX147" s="36"/>
      <c r="CY147" s="36"/>
      <c r="CZ147" s="36"/>
      <c r="DA147" s="36"/>
      <c r="DB147" s="36"/>
      <c r="DC147" s="36"/>
      <c r="DD147" s="36"/>
      <c r="DE147" s="36"/>
      <c r="DF147" s="36"/>
      <c r="DG147" s="36"/>
      <c r="DH147" s="36"/>
      <c r="DI147" s="36"/>
      <c r="DJ147" s="36"/>
      <c r="DK147" s="36"/>
      <c r="DL147" s="36"/>
      <c r="DM147" s="36"/>
      <c r="DN147" s="36"/>
      <c r="DO147" s="36"/>
      <c r="DP147" s="36"/>
      <c r="DQ147" s="36"/>
      <c r="DR147" s="36"/>
      <c r="DS147" s="36"/>
      <c r="DT147" s="36"/>
      <c r="DU147" s="36"/>
      <c r="DV147" s="36"/>
      <c r="DW147" s="36"/>
      <c r="DX147" s="36"/>
      <c r="DY147" s="36"/>
      <c r="DZ147" s="36"/>
      <c r="EA147" s="36"/>
      <c r="EB147" s="36"/>
      <c r="EC147" s="36"/>
      <c r="ED147" s="36"/>
      <c r="EE147" s="36"/>
      <c r="EF147" s="36"/>
      <c r="EG147" s="36"/>
      <c r="EH147" s="36"/>
      <c r="EI147" s="36"/>
      <c r="EJ147" s="36"/>
      <c r="EK147" s="36"/>
      <c r="EL147" s="36"/>
      <c r="EM147" s="36"/>
      <c r="EN147" s="36"/>
      <c r="EO147" s="36"/>
      <c r="EP147" s="36"/>
      <c r="EQ147" s="36"/>
      <c r="ER147" s="36"/>
      <c r="ES147" s="36"/>
      <c r="ET147" s="36"/>
      <c r="EU147" s="36"/>
      <c r="EV147" s="36"/>
      <c r="EW147" s="36"/>
      <c r="EX147" s="36"/>
      <c r="EY147" s="36"/>
      <c r="EZ147" s="36"/>
      <c r="FA147" s="36"/>
      <c r="FB147" s="36"/>
      <c r="FC147" s="36"/>
      <c r="FD147" s="36"/>
      <c r="FE147" s="36"/>
      <c r="FF147" s="36"/>
      <c r="FG147" s="36"/>
      <c r="FH147" s="36"/>
      <c r="FI147" s="36"/>
      <c r="FJ147" s="36"/>
      <c r="FK147" s="36"/>
      <c r="FL147" s="36"/>
      <c r="FM147" s="36"/>
      <c r="FN147" s="36"/>
      <c r="FO147" s="36"/>
      <c r="FP147" s="36"/>
      <c r="FQ147" s="36"/>
      <c r="FR147" s="36"/>
      <c r="FS147" s="36"/>
      <c r="FT147" s="36"/>
      <c r="FU147" s="36"/>
      <c r="FV147" s="36"/>
      <c r="FW147" s="36"/>
      <c r="FX147" s="36"/>
      <c r="FY147" s="36"/>
      <c r="FZ147" s="36"/>
      <c r="GA147" s="36"/>
      <c r="GB147" s="36"/>
      <c r="GC147" s="36"/>
      <c r="GD147" s="36"/>
      <c r="GE147" s="36"/>
      <c r="GF147" s="36"/>
      <c r="GG147" s="36"/>
      <c r="GH147" s="36"/>
      <c r="GI147" s="36"/>
      <c r="GJ147" s="36"/>
      <c r="GK147" s="36"/>
      <c r="GL147" s="36"/>
      <c r="GM147" s="36"/>
      <c r="GN147" s="36"/>
      <c r="GO147" s="36"/>
      <c r="GP147" s="36"/>
      <c r="GQ147" s="36"/>
      <c r="GR147" s="36"/>
      <c r="GS147" s="36"/>
      <c r="GT147" s="36"/>
      <c r="GU147" s="36"/>
      <c r="GV147" s="36"/>
      <c r="GW147" s="36"/>
      <c r="GX147" s="36"/>
      <c r="GY147" s="36"/>
      <c r="GZ147" s="36"/>
      <c r="HA147" s="36"/>
      <c r="HB147" s="36"/>
      <c r="HC147" s="36"/>
      <c r="HD147" s="36"/>
      <c r="HE147" s="36"/>
      <c r="HF147" s="36"/>
      <c r="HG147" s="36"/>
      <c r="HH147" s="36"/>
      <c r="HI147" s="36"/>
      <c r="HJ147" s="36"/>
      <c r="HK147" s="36"/>
      <c r="HL147" s="36"/>
      <c r="HM147" s="36"/>
      <c r="HN147" s="36"/>
      <c r="HO147" s="36"/>
      <c r="HP147" s="36"/>
      <c r="HQ147" s="36"/>
      <c r="HR147" s="36"/>
      <c r="HS147" s="36"/>
      <c r="HT147" s="36"/>
      <c r="HU147" s="36"/>
      <c r="HV147" s="36"/>
      <c r="HW147" s="36"/>
      <c r="HX147" s="36"/>
      <c r="HY147" s="36"/>
      <c r="HZ147" s="36"/>
      <c r="IA147" s="36"/>
    </row>
    <row r="148" spans="1:669" x14ac:dyDescent="0.25">
      <c r="A148" s="48" t="s">
        <v>14</v>
      </c>
      <c r="B148" s="68">
        <v>5</v>
      </c>
      <c r="C148" s="54"/>
      <c r="D148" s="54"/>
      <c r="E148" s="48"/>
      <c r="F148" s="48"/>
      <c r="G148" s="172">
        <f>SUM(G143:G147)</f>
        <v>271000</v>
      </c>
      <c r="H148" s="107">
        <f>SUM(H143:H147)</f>
        <v>7777.7</v>
      </c>
      <c r="I148" s="172">
        <f>SUM(I143:I147)</f>
        <v>19275.45</v>
      </c>
      <c r="J148" s="172">
        <f>SUM(J143:J147)</f>
        <v>8238.4</v>
      </c>
      <c r="K148" s="172">
        <f>SUM(K143:K147)</f>
        <v>3689.9</v>
      </c>
      <c r="L148" s="172">
        <f>L143+L144+L145+L146+L147</f>
        <v>38981.450000000004</v>
      </c>
      <c r="M148" s="107">
        <f>SUM(M143:M147)</f>
        <v>232018.55000000002</v>
      </c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  <c r="BM148" s="33"/>
      <c r="BN148" s="33"/>
      <c r="BO148" s="33"/>
      <c r="BP148" s="33"/>
      <c r="BQ148" s="33"/>
      <c r="BR148" s="33"/>
      <c r="BS148" s="33"/>
    </row>
    <row r="149" spans="1:669" ht="15.75" x14ac:dyDescent="0.25">
      <c r="G149" s="174"/>
      <c r="H149" s="106"/>
      <c r="I149" s="174"/>
      <c r="J149" s="174"/>
      <c r="K149" s="174"/>
      <c r="L149" s="174"/>
      <c r="M149" s="106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  <c r="BM149" s="33"/>
      <c r="BN149" s="33"/>
      <c r="BO149" s="33"/>
      <c r="BP149" s="33"/>
      <c r="BQ149" s="33"/>
      <c r="BR149" s="33"/>
      <c r="BS149" s="33"/>
      <c r="ID149" s="36"/>
      <c r="IE149" s="36"/>
      <c r="IF149" s="36"/>
      <c r="IG149" s="36"/>
      <c r="IH149" s="36"/>
      <c r="II149" s="36"/>
      <c r="IJ149" s="36"/>
      <c r="IK149" s="36"/>
      <c r="IL149" s="36"/>
      <c r="IM149" s="36"/>
      <c r="IN149" s="36"/>
      <c r="IO149" s="36"/>
      <c r="IP149" s="36"/>
      <c r="IQ149" s="36"/>
      <c r="IR149" s="36"/>
      <c r="IS149" s="36"/>
      <c r="IT149" s="36"/>
      <c r="IU149" s="36"/>
      <c r="IV149" s="36"/>
      <c r="IW149" s="36"/>
      <c r="IX149" s="36"/>
      <c r="IY149" s="36"/>
      <c r="IZ149" s="36"/>
      <c r="JA149" s="36"/>
      <c r="JB149" s="36"/>
      <c r="JC149" s="36"/>
      <c r="JD149" s="36"/>
      <c r="JE149" s="36"/>
      <c r="JF149" s="36"/>
      <c r="JG149" s="36"/>
      <c r="JH149" s="36"/>
      <c r="JI149" s="36"/>
      <c r="JJ149" s="36"/>
      <c r="JK149" s="36"/>
      <c r="JL149" s="36"/>
      <c r="JM149" s="36"/>
      <c r="JN149" s="36"/>
      <c r="JO149" s="36"/>
      <c r="JP149" s="36"/>
      <c r="JQ149" s="36"/>
      <c r="JR149" s="36"/>
      <c r="JS149" s="36"/>
      <c r="JT149" s="36"/>
      <c r="JU149" s="36"/>
      <c r="JV149" s="36"/>
      <c r="JW149" s="36"/>
      <c r="JX149" s="36"/>
      <c r="JY149" s="36"/>
      <c r="JZ149" s="36"/>
      <c r="KA149" s="36"/>
      <c r="KB149" s="36"/>
      <c r="KC149" s="36"/>
      <c r="KD149" s="36"/>
      <c r="KE149" s="36"/>
      <c r="KF149" s="36"/>
      <c r="KG149" s="36"/>
      <c r="KH149" s="36"/>
      <c r="KI149" s="36"/>
      <c r="KJ149" s="36"/>
      <c r="KK149" s="36"/>
      <c r="KL149" s="36"/>
      <c r="KM149" s="36"/>
      <c r="KN149" s="36"/>
      <c r="KO149" s="36"/>
      <c r="KP149" s="36"/>
      <c r="KQ149" s="36"/>
      <c r="KR149" s="36"/>
      <c r="KS149" s="36"/>
      <c r="KT149" s="36"/>
      <c r="KU149" s="36"/>
      <c r="KV149" s="36"/>
      <c r="KW149" s="36"/>
      <c r="KX149" s="36"/>
      <c r="KY149" s="36"/>
      <c r="KZ149" s="36"/>
      <c r="LA149" s="36"/>
      <c r="LB149" s="36"/>
      <c r="LC149" s="36"/>
      <c r="LD149" s="36"/>
      <c r="LE149" s="36"/>
      <c r="LF149" s="36"/>
      <c r="LG149" s="36"/>
      <c r="LH149" s="36"/>
      <c r="LI149" s="36"/>
      <c r="LJ149" s="36"/>
      <c r="LK149" s="36"/>
      <c r="LL149" s="36"/>
      <c r="LM149" s="36"/>
      <c r="LN149" s="36"/>
      <c r="LO149" s="36"/>
      <c r="LP149" s="36"/>
      <c r="LQ149" s="36"/>
      <c r="LR149" s="36"/>
      <c r="LS149" s="36"/>
      <c r="LT149" s="36"/>
      <c r="LU149" s="36"/>
      <c r="LV149" s="36"/>
      <c r="LW149" s="36"/>
      <c r="LX149" s="36"/>
      <c r="LY149" s="36"/>
      <c r="LZ149" s="36"/>
      <c r="MA149" s="36"/>
      <c r="MB149" s="36"/>
      <c r="MC149" s="36"/>
      <c r="MD149" s="36"/>
      <c r="ME149" s="36"/>
      <c r="MF149" s="36"/>
      <c r="MG149" s="36"/>
      <c r="MH149" s="36"/>
      <c r="MI149" s="36"/>
      <c r="MJ149" s="36"/>
      <c r="MK149" s="36"/>
      <c r="ML149" s="36"/>
      <c r="MM149" s="36"/>
      <c r="MN149" s="36"/>
      <c r="MO149" s="36"/>
      <c r="MP149" s="36"/>
      <c r="MQ149" s="36"/>
      <c r="MR149" s="36"/>
      <c r="MS149" s="36"/>
      <c r="MT149" s="36"/>
      <c r="MU149" s="36"/>
      <c r="MV149" s="36"/>
      <c r="MW149" s="36"/>
      <c r="MX149" s="36"/>
      <c r="MY149" s="36"/>
      <c r="MZ149" s="36"/>
      <c r="NA149" s="36"/>
      <c r="NB149" s="36"/>
      <c r="NC149" s="36"/>
      <c r="ND149" s="36"/>
      <c r="NE149" s="36"/>
      <c r="NF149" s="36"/>
      <c r="NG149" s="36"/>
      <c r="NH149" s="36"/>
      <c r="NI149" s="36"/>
      <c r="NJ149" s="36"/>
      <c r="NK149" s="36"/>
      <c r="NL149" s="36"/>
      <c r="NM149" s="36"/>
      <c r="NN149" s="36"/>
      <c r="NO149" s="36"/>
      <c r="NP149" s="36"/>
      <c r="NQ149" s="36"/>
      <c r="NR149" s="36"/>
      <c r="NS149" s="36"/>
      <c r="NT149" s="36"/>
      <c r="NU149" s="36"/>
      <c r="NV149" s="36"/>
      <c r="NW149" s="36"/>
      <c r="NX149" s="36"/>
      <c r="NY149" s="36"/>
      <c r="NZ149" s="36"/>
      <c r="OA149" s="36"/>
      <c r="OB149" s="36"/>
      <c r="OC149" s="36"/>
      <c r="OD149" s="36"/>
      <c r="OE149" s="36"/>
      <c r="OF149" s="36"/>
      <c r="OG149" s="36"/>
      <c r="OH149" s="36"/>
      <c r="OI149" s="36"/>
      <c r="OJ149" s="36"/>
      <c r="OK149" s="36"/>
      <c r="OL149" s="36"/>
      <c r="OM149" s="36"/>
      <c r="ON149" s="36"/>
      <c r="OO149" s="36"/>
      <c r="OP149" s="36"/>
      <c r="OQ149" s="36"/>
      <c r="OR149" s="36"/>
      <c r="OS149" s="36"/>
      <c r="OT149" s="36"/>
      <c r="OU149" s="36"/>
      <c r="OV149" s="36"/>
      <c r="OW149" s="36"/>
      <c r="OX149" s="36"/>
      <c r="OY149" s="36"/>
      <c r="OZ149" s="36"/>
      <c r="PA149" s="36"/>
      <c r="PB149" s="36"/>
      <c r="PC149" s="36"/>
      <c r="PD149" s="36"/>
      <c r="PE149" s="36"/>
      <c r="PF149" s="36"/>
      <c r="PG149" s="36"/>
      <c r="PH149" s="36"/>
      <c r="PI149" s="36"/>
      <c r="PJ149" s="36"/>
      <c r="PK149" s="36"/>
      <c r="PL149" s="36"/>
      <c r="PM149" s="36"/>
      <c r="PN149" s="36"/>
      <c r="PO149" s="36"/>
      <c r="PP149" s="36"/>
      <c r="PQ149" s="36"/>
      <c r="PR149" s="36"/>
      <c r="PS149" s="36"/>
      <c r="PT149" s="36"/>
      <c r="PU149" s="36"/>
      <c r="PV149" s="36"/>
      <c r="PW149" s="36"/>
      <c r="PX149" s="36"/>
      <c r="PY149" s="36"/>
      <c r="PZ149" s="36"/>
      <c r="QA149" s="36"/>
      <c r="QB149" s="36"/>
      <c r="QC149" s="36"/>
      <c r="QD149" s="36"/>
      <c r="QE149" s="36"/>
      <c r="QF149" s="36"/>
      <c r="QG149" s="36"/>
      <c r="QH149" s="36"/>
      <c r="QI149" s="36"/>
      <c r="QJ149" s="36"/>
      <c r="QK149" s="36"/>
      <c r="QL149" s="36"/>
      <c r="QM149" s="36"/>
      <c r="QN149" s="36"/>
      <c r="QO149" s="36"/>
      <c r="QP149" s="36"/>
      <c r="QQ149" s="36"/>
      <c r="QR149" s="36"/>
      <c r="QS149" s="36"/>
      <c r="QT149" s="36"/>
      <c r="QU149" s="36"/>
      <c r="QV149" s="36"/>
      <c r="QW149" s="36"/>
      <c r="QX149" s="36"/>
      <c r="QY149" s="36"/>
      <c r="QZ149" s="36"/>
      <c r="RA149" s="36"/>
      <c r="RB149" s="36"/>
      <c r="RC149" s="36"/>
      <c r="RD149" s="36"/>
      <c r="RE149" s="36"/>
      <c r="RF149" s="36"/>
      <c r="RG149" s="36"/>
      <c r="RH149" s="36"/>
      <c r="RI149" s="36"/>
      <c r="RJ149" s="36"/>
      <c r="RK149" s="36"/>
      <c r="RL149" s="36"/>
      <c r="RM149" s="36"/>
      <c r="RN149" s="36"/>
      <c r="RO149" s="36"/>
      <c r="RP149" s="36"/>
      <c r="RQ149" s="36"/>
      <c r="RR149" s="36"/>
      <c r="RS149" s="36"/>
      <c r="RT149" s="36"/>
      <c r="RU149" s="36"/>
      <c r="RV149" s="36"/>
      <c r="RW149" s="36"/>
      <c r="RX149" s="36"/>
      <c r="RY149" s="36"/>
      <c r="RZ149" s="36"/>
      <c r="SA149" s="36"/>
      <c r="SB149" s="36"/>
      <c r="SC149" s="36"/>
      <c r="SD149" s="36"/>
      <c r="SE149" s="36"/>
      <c r="SF149" s="36"/>
      <c r="SG149" s="36"/>
      <c r="SH149" s="36"/>
      <c r="SI149" s="36"/>
      <c r="SJ149" s="36"/>
      <c r="SK149" s="36"/>
      <c r="SL149" s="36"/>
      <c r="SM149" s="36"/>
      <c r="SN149" s="36"/>
      <c r="SO149" s="36"/>
      <c r="SP149" s="36"/>
      <c r="SQ149" s="36"/>
      <c r="SR149" s="36"/>
      <c r="SS149" s="36"/>
      <c r="ST149" s="36"/>
      <c r="SU149" s="36"/>
      <c r="SV149" s="36"/>
      <c r="SW149" s="36"/>
      <c r="SX149" s="36"/>
      <c r="SY149" s="36"/>
      <c r="SZ149" s="36"/>
      <c r="TA149" s="36"/>
      <c r="TB149" s="36"/>
      <c r="TC149" s="36"/>
      <c r="TD149" s="36"/>
      <c r="TE149" s="36"/>
      <c r="TF149" s="36"/>
      <c r="TG149" s="36"/>
      <c r="TH149" s="36"/>
      <c r="TI149" s="36"/>
      <c r="TJ149" s="36"/>
      <c r="TK149" s="36"/>
      <c r="TL149" s="36"/>
      <c r="TM149" s="36"/>
      <c r="TN149" s="36"/>
      <c r="TO149" s="36"/>
      <c r="TP149" s="36"/>
      <c r="TQ149" s="36"/>
      <c r="TR149" s="36"/>
      <c r="TS149" s="36"/>
      <c r="TT149" s="36"/>
      <c r="TU149" s="36"/>
      <c r="TV149" s="36"/>
      <c r="TW149" s="36"/>
      <c r="TX149" s="36"/>
      <c r="TY149" s="36"/>
      <c r="TZ149" s="36"/>
      <c r="UA149" s="36"/>
      <c r="UB149" s="36"/>
      <c r="UC149" s="36"/>
      <c r="UD149" s="36"/>
      <c r="UE149" s="36"/>
      <c r="UF149" s="36"/>
      <c r="UG149" s="36"/>
      <c r="UH149" s="36"/>
      <c r="UI149" s="36"/>
      <c r="UJ149" s="36"/>
      <c r="UK149" s="36"/>
      <c r="UL149" s="36"/>
      <c r="UM149" s="36"/>
      <c r="UN149" s="36"/>
      <c r="UO149" s="36"/>
      <c r="UP149" s="36"/>
      <c r="UQ149" s="36"/>
      <c r="UR149" s="36"/>
      <c r="US149" s="36"/>
      <c r="UT149" s="36"/>
      <c r="UU149" s="36"/>
      <c r="UV149" s="36"/>
      <c r="UW149" s="36"/>
      <c r="UX149" s="36"/>
      <c r="UY149" s="36"/>
      <c r="UZ149" s="36"/>
      <c r="VA149" s="36"/>
      <c r="VB149" s="36"/>
      <c r="VC149" s="36"/>
      <c r="VD149" s="36"/>
      <c r="VE149" s="36"/>
      <c r="VF149" s="36"/>
      <c r="VG149" s="36"/>
      <c r="VH149" s="36"/>
      <c r="VI149" s="36"/>
      <c r="VJ149" s="36"/>
      <c r="VK149" s="36"/>
      <c r="VL149" s="36"/>
      <c r="VM149" s="36"/>
      <c r="VN149" s="36"/>
      <c r="VO149" s="36"/>
      <c r="VP149" s="36"/>
      <c r="VQ149" s="36"/>
      <c r="VR149" s="36"/>
      <c r="VS149" s="36"/>
      <c r="VT149" s="36"/>
      <c r="VU149" s="36"/>
      <c r="VV149" s="36"/>
      <c r="VW149" s="36"/>
      <c r="VX149" s="36"/>
      <c r="VY149" s="36"/>
      <c r="VZ149" s="36"/>
      <c r="WA149" s="36"/>
      <c r="WB149" s="36"/>
      <c r="WC149" s="36"/>
      <c r="WD149" s="36"/>
      <c r="WE149" s="36"/>
      <c r="WF149" s="36"/>
      <c r="WG149" s="36"/>
      <c r="WH149" s="36"/>
      <c r="WI149" s="36"/>
      <c r="WJ149" s="36"/>
      <c r="WK149" s="36"/>
      <c r="WL149" s="36"/>
      <c r="WM149" s="36"/>
      <c r="WN149" s="36"/>
      <c r="WO149" s="36"/>
      <c r="WP149" s="36"/>
      <c r="WQ149" s="36"/>
      <c r="WR149" s="36"/>
      <c r="WS149" s="36"/>
      <c r="WT149" s="36"/>
      <c r="WU149" s="36"/>
      <c r="WV149" s="36"/>
      <c r="WW149" s="36"/>
      <c r="WX149" s="36"/>
      <c r="WY149" s="36"/>
      <c r="WZ149" s="36"/>
      <c r="XA149" s="36"/>
      <c r="XB149" s="36"/>
      <c r="XC149" s="36"/>
      <c r="XD149" s="36"/>
      <c r="XE149" s="36"/>
      <c r="XF149" s="36"/>
      <c r="XG149" s="36"/>
      <c r="XH149" s="36"/>
      <c r="XI149" s="36"/>
      <c r="XJ149" s="36"/>
      <c r="XK149" s="36"/>
      <c r="XL149" s="36"/>
      <c r="XM149" s="36"/>
      <c r="XN149" s="36"/>
      <c r="XO149" s="36"/>
      <c r="XP149" s="36"/>
      <c r="XQ149" s="36"/>
      <c r="XR149" s="36"/>
      <c r="XS149" s="36"/>
      <c r="XT149" s="36"/>
      <c r="XU149" s="36"/>
      <c r="XV149" s="36"/>
      <c r="XW149" s="36"/>
      <c r="XX149" s="36"/>
      <c r="XY149" s="36"/>
      <c r="XZ149" s="36"/>
      <c r="YA149" s="36"/>
      <c r="YB149" s="36"/>
      <c r="YC149" s="36"/>
      <c r="YD149" s="36"/>
      <c r="YE149" s="36"/>
      <c r="YF149" s="36"/>
      <c r="YG149" s="36"/>
      <c r="YH149" s="36"/>
      <c r="YI149" s="36"/>
      <c r="YJ149" s="36"/>
      <c r="YK149" s="36"/>
      <c r="YL149" s="36"/>
      <c r="YM149" s="36"/>
      <c r="YN149" s="36"/>
      <c r="YO149" s="36"/>
      <c r="YP149" s="36"/>
      <c r="YQ149" s="36"/>
      <c r="YR149" s="36"/>
      <c r="YS149" s="36"/>
    </row>
    <row r="150" spans="1:669" ht="18" customHeight="1" x14ac:dyDescent="0.25">
      <c r="A150" s="29" t="s">
        <v>136</v>
      </c>
      <c r="B150" s="11"/>
      <c r="C150" s="9"/>
      <c r="D150" s="9"/>
      <c r="E150" s="29"/>
      <c r="F150" s="29"/>
      <c r="G150" s="117"/>
      <c r="H150" s="116"/>
      <c r="I150" s="117"/>
      <c r="J150" s="117"/>
      <c r="K150" s="117"/>
      <c r="L150" s="117"/>
      <c r="M150" s="116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3"/>
      <c r="BR150" s="33"/>
      <c r="BS150" s="33"/>
      <c r="ID150" s="36"/>
      <c r="IE150" s="36"/>
      <c r="IF150" s="36"/>
      <c r="IG150" s="36"/>
      <c r="IH150" s="36"/>
      <c r="II150" s="36"/>
      <c r="IJ150" s="36"/>
      <c r="IK150" s="36"/>
      <c r="IL150" s="36"/>
      <c r="IM150" s="36"/>
      <c r="IN150" s="36"/>
      <c r="IO150" s="36"/>
      <c r="IP150" s="36"/>
      <c r="IQ150" s="36"/>
      <c r="IR150" s="36"/>
      <c r="IS150" s="36"/>
      <c r="IT150" s="36"/>
      <c r="IU150" s="36"/>
      <c r="IV150" s="36"/>
      <c r="IW150" s="36"/>
      <c r="IX150" s="36"/>
      <c r="IY150" s="36"/>
      <c r="IZ150" s="36"/>
      <c r="JA150" s="36"/>
      <c r="JB150" s="36"/>
      <c r="JC150" s="36"/>
      <c r="JD150" s="36"/>
      <c r="JE150" s="36"/>
      <c r="JF150" s="36"/>
      <c r="JG150" s="36"/>
      <c r="JH150" s="36"/>
      <c r="JI150" s="36"/>
      <c r="JJ150" s="36"/>
      <c r="JK150" s="36"/>
      <c r="JL150" s="36"/>
      <c r="JM150" s="36"/>
      <c r="JN150" s="36"/>
      <c r="JO150" s="36"/>
      <c r="JP150" s="36"/>
      <c r="JQ150" s="36"/>
      <c r="JR150" s="36"/>
      <c r="JS150" s="36"/>
      <c r="JT150" s="36"/>
      <c r="JU150" s="36"/>
      <c r="JV150" s="36"/>
      <c r="JW150" s="36"/>
      <c r="JX150" s="36"/>
      <c r="JY150" s="36"/>
      <c r="JZ150" s="36"/>
      <c r="KA150" s="36"/>
      <c r="KB150" s="36"/>
      <c r="KC150" s="36"/>
      <c r="KD150" s="36"/>
      <c r="KE150" s="36"/>
      <c r="KF150" s="36"/>
      <c r="KG150" s="36"/>
      <c r="KH150" s="36"/>
      <c r="KI150" s="36"/>
      <c r="KJ150" s="36"/>
      <c r="KK150" s="36"/>
      <c r="KL150" s="36"/>
      <c r="KM150" s="36"/>
      <c r="KN150" s="36"/>
      <c r="KO150" s="36"/>
      <c r="KP150" s="36"/>
      <c r="KQ150" s="36"/>
      <c r="KR150" s="36"/>
      <c r="KS150" s="36"/>
      <c r="KT150" s="36"/>
      <c r="KU150" s="36"/>
      <c r="KV150" s="36"/>
      <c r="KW150" s="36"/>
      <c r="KX150" s="36"/>
      <c r="KY150" s="36"/>
      <c r="KZ150" s="36"/>
      <c r="LA150" s="36"/>
      <c r="LB150" s="36"/>
      <c r="LC150" s="36"/>
      <c r="LD150" s="36"/>
      <c r="LE150" s="36"/>
      <c r="LF150" s="36"/>
      <c r="LG150" s="36"/>
      <c r="LH150" s="36"/>
      <c r="LI150" s="36"/>
      <c r="LJ150" s="36"/>
      <c r="LK150" s="36"/>
      <c r="LL150" s="36"/>
      <c r="LM150" s="36"/>
      <c r="LN150" s="36"/>
      <c r="LO150" s="36"/>
      <c r="LP150" s="36"/>
      <c r="LQ150" s="36"/>
      <c r="LR150" s="36"/>
      <c r="LS150" s="36"/>
      <c r="LT150" s="36"/>
      <c r="LU150" s="36"/>
      <c r="LV150" s="36"/>
      <c r="LW150" s="36"/>
      <c r="LX150" s="36"/>
      <c r="LY150" s="36"/>
      <c r="LZ150" s="36"/>
      <c r="MA150" s="36"/>
      <c r="MB150" s="36"/>
      <c r="MC150" s="36"/>
      <c r="MD150" s="36"/>
      <c r="ME150" s="36"/>
      <c r="MF150" s="36"/>
      <c r="MG150" s="36"/>
      <c r="MH150" s="36"/>
      <c r="MI150" s="36"/>
      <c r="MJ150" s="36"/>
      <c r="MK150" s="36"/>
      <c r="ML150" s="36"/>
      <c r="MM150" s="36"/>
      <c r="MN150" s="36"/>
      <c r="MO150" s="36"/>
      <c r="MP150" s="36"/>
      <c r="MQ150" s="36"/>
      <c r="MR150" s="36"/>
      <c r="MS150" s="36"/>
      <c r="MT150" s="36"/>
      <c r="MU150" s="36"/>
      <c r="MV150" s="36"/>
      <c r="MW150" s="36"/>
      <c r="MX150" s="36"/>
      <c r="MY150" s="36"/>
      <c r="MZ150" s="36"/>
      <c r="NA150" s="36"/>
      <c r="NB150" s="36"/>
      <c r="NC150" s="36"/>
      <c r="ND150" s="36"/>
      <c r="NE150" s="36"/>
      <c r="NF150" s="36"/>
      <c r="NG150" s="36"/>
      <c r="NH150" s="36"/>
      <c r="NI150" s="36"/>
      <c r="NJ150" s="36"/>
      <c r="NK150" s="36"/>
      <c r="NL150" s="36"/>
      <c r="NM150" s="36"/>
      <c r="NN150" s="36"/>
      <c r="NO150" s="36"/>
      <c r="NP150" s="36"/>
      <c r="NQ150" s="36"/>
      <c r="NR150" s="36"/>
      <c r="NS150" s="36"/>
      <c r="NT150" s="36"/>
      <c r="NU150" s="36"/>
      <c r="NV150" s="36"/>
      <c r="NW150" s="36"/>
      <c r="NX150" s="36"/>
      <c r="NY150" s="36"/>
      <c r="NZ150" s="36"/>
      <c r="OA150" s="36"/>
      <c r="OB150" s="36"/>
      <c r="OC150" s="36"/>
      <c r="OD150" s="36"/>
      <c r="OE150" s="36"/>
      <c r="OF150" s="36"/>
      <c r="OG150" s="36"/>
      <c r="OH150" s="36"/>
      <c r="OI150" s="36"/>
      <c r="OJ150" s="36"/>
      <c r="OK150" s="36"/>
      <c r="OL150" s="36"/>
      <c r="OM150" s="36"/>
      <c r="ON150" s="36"/>
      <c r="OO150" s="36"/>
      <c r="OP150" s="36"/>
      <c r="OQ150" s="36"/>
      <c r="OR150" s="36"/>
      <c r="OS150" s="36"/>
      <c r="OT150" s="36"/>
      <c r="OU150" s="36"/>
      <c r="OV150" s="36"/>
      <c r="OW150" s="36"/>
      <c r="OX150" s="36"/>
      <c r="OY150" s="36"/>
      <c r="OZ150" s="36"/>
      <c r="PA150" s="36"/>
      <c r="PB150" s="36"/>
      <c r="PC150" s="36"/>
      <c r="PD150" s="36"/>
      <c r="PE150" s="36"/>
      <c r="PF150" s="36"/>
      <c r="PG150" s="36"/>
      <c r="PH150" s="36"/>
      <c r="PI150" s="36"/>
      <c r="PJ150" s="36"/>
      <c r="PK150" s="36"/>
      <c r="PL150" s="36"/>
      <c r="PM150" s="36"/>
      <c r="PN150" s="36"/>
      <c r="PO150" s="36"/>
      <c r="PP150" s="36"/>
      <c r="PQ150" s="36"/>
      <c r="PR150" s="36"/>
      <c r="PS150" s="36"/>
      <c r="PT150" s="36"/>
      <c r="PU150" s="36"/>
      <c r="PV150" s="36"/>
      <c r="PW150" s="36"/>
      <c r="PX150" s="36"/>
      <c r="PY150" s="36"/>
      <c r="PZ150" s="36"/>
      <c r="QA150" s="36"/>
      <c r="QB150" s="36"/>
      <c r="QC150" s="36"/>
      <c r="QD150" s="36"/>
      <c r="QE150" s="36"/>
      <c r="QF150" s="36"/>
      <c r="QG150" s="36"/>
      <c r="QH150" s="36"/>
      <c r="QI150" s="36"/>
      <c r="QJ150" s="36"/>
      <c r="QK150" s="36"/>
      <c r="QL150" s="36"/>
      <c r="QM150" s="36"/>
      <c r="QN150" s="36"/>
      <c r="QO150" s="36"/>
      <c r="QP150" s="36"/>
      <c r="QQ150" s="36"/>
      <c r="QR150" s="36"/>
      <c r="QS150" s="36"/>
      <c r="QT150" s="36"/>
      <c r="QU150" s="36"/>
      <c r="QV150" s="36"/>
      <c r="QW150" s="36"/>
      <c r="QX150" s="36"/>
      <c r="QY150" s="36"/>
      <c r="QZ150" s="36"/>
      <c r="RA150" s="36"/>
      <c r="RB150" s="36"/>
      <c r="RC150" s="36"/>
      <c r="RD150" s="36"/>
      <c r="RE150" s="36"/>
      <c r="RF150" s="36"/>
      <c r="RG150" s="36"/>
      <c r="RH150" s="36"/>
      <c r="RI150" s="36"/>
      <c r="RJ150" s="36"/>
      <c r="RK150" s="36"/>
      <c r="RL150" s="36"/>
      <c r="RM150" s="36"/>
      <c r="RN150" s="36"/>
      <c r="RO150" s="36"/>
      <c r="RP150" s="36"/>
      <c r="RQ150" s="36"/>
      <c r="RR150" s="36"/>
      <c r="RS150" s="36"/>
      <c r="RT150" s="36"/>
      <c r="RU150" s="36"/>
      <c r="RV150" s="36"/>
      <c r="RW150" s="36"/>
      <c r="RX150" s="36"/>
      <c r="RY150" s="36"/>
      <c r="RZ150" s="36"/>
      <c r="SA150" s="36"/>
      <c r="SB150" s="36"/>
      <c r="SC150" s="36"/>
      <c r="SD150" s="36"/>
      <c r="SE150" s="36"/>
      <c r="SF150" s="36"/>
      <c r="SG150" s="36"/>
      <c r="SH150" s="36"/>
      <c r="SI150" s="36"/>
      <c r="SJ150" s="36"/>
      <c r="SK150" s="36"/>
      <c r="SL150" s="36"/>
      <c r="SM150" s="36"/>
      <c r="SN150" s="36"/>
      <c r="SO150" s="36"/>
      <c r="SP150" s="36"/>
      <c r="SQ150" s="36"/>
      <c r="SR150" s="36"/>
      <c r="SS150" s="36"/>
      <c r="ST150" s="36"/>
      <c r="SU150" s="36"/>
      <c r="SV150" s="36"/>
      <c r="SW150" s="36"/>
      <c r="SX150" s="36"/>
      <c r="SY150" s="36"/>
      <c r="SZ150" s="36"/>
      <c r="TA150" s="36"/>
      <c r="TB150" s="36"/>
      <c r="TC150" s="36"/>
      <c r="TD150" s="36"/>
      <c r="TE150" s="36"/>
      <c r="TF150" s="36"/>
      <c r="TG150" s="36"/>
      <c r="TH150" s="36"/>
      <c r="TI150" s="36"/>
      <c r="TJ150" s="36"/>
      <c r="TK150" s="36"/>
      <c r="TL150" s="36"/>
      <c r="TM150" s="36"/>
      <c r="TN150" s="36"/>
      <c r="TO150" s="36"/>
      <c r="TP150" s="36"/>
      <c r="TQ150" s="36"/>
      <c r="TR150" s="36"/>
      <c r="TS150" s="36"/>
      <c r="TT150" s="36"/>
      <c r="TU150" s="36"/>
      <c r="TV150" s="36"/>
      <c r="TW150" s="36"/>
      <c r="TX150" s="36"/>
      <c r="TY150" s="36"/>
      <c r="TZ150" s="36"/>
      <c r="UA150" s="36"/>
      <c r="UB150" s="36"/>
      <c r="UC150" s="36"/>
      <c r="UD150" s="36"/>
      <c r="UE150" s="36"/>
      <c r="UF150" s="36"/>
      <c r="UG150" s="36"/>
      <c r="UH150" s="36"/>
      <c r="UI150" s="36"/>
      <c r="UJ150" s="36"/>
      <c r="UK150" s="36"/>
      <c r="UL150" s="36"/>
      <c r="UM150" s="36"/>
      <c r="UN150" s="36"/>
      <c r="UO150" s="36"/>
      <c r="UP150" s="36"/>
      <c r="UQ150" s="36"/>
      <c r="UR150" s="36"/>
      <c r="US150" s="36"/>
      <c r="UT150" s="36"/>
      <c r="UU150" s="36"/>
      <c r="UV150" s="36"/>
      <c r="UW150" s="36"/>
      <c r="UX150" s="36"/>
      <c r="UY150" s="36"/>
      <c r="UZ150" s="36"/>
      <c r="VA150" s="36"/>
      <c r="VB150" s="36"/>
      <c r="VC150" s="36"/>
      <c r="VD150" s="36"/>
      <c r="VE150" s="36"/>
      <c r="VF150" s="36"/>
      <c r="VG150" s="36"/>
      <c r="VH150" s="36"/>
      <c r="VI150" s="36"/>
      <c r="VJ150" s="36"/>
      <c r="VK150" s="36"/>
      <c r="VL150" s="36"/>
      <c r="VM150" s="36"/>
      <c r="VN150" s="36"/>
      <c r="VO150" s="36"/>
      <c r="VP150" s="36"/>
      <c r="VQ150" s="36"/>
      <c r="VR150" s="36"/>
      <c r="VS150" s="36"/>
      <c r="VT150" s="36"/>
      <c r="VU150" s="36"/>
      <c r="VV150" s="36"/>
      <c r="VW150" s="36"/>
      <c r="VX150" s="36"/>
      <c r="VY150" s="36"/>
      <c r="VZ150" s="36"/>
      <c r="WA150" s="36"/>
      <c r="WB150" s="36"/>
      <c r="WC150" s="36"/>
      <c r="WD150" s="36"/>
      <c r="WE150" s="36"/>
      <c r="WF150" s="36"/>
      <c r="WG150" s="36"/>
      <c r="WH150" s="36"/>
      <c r="WI150" s="36"/>
      <c r="WJ150" s="36"/>
      <c r="WK150" s="36"/>
      <c r="WL150" s="36"/>
      <c r="WM150" s="36"/>
      <c r="WN150" s="36"/>
      <c r="WO150" s="36"/>
      <c r="WP150" s="36"/>
      <c r="WQ150" s="36"/>
      <c r="WR150" s="36"/>
      <c r="WS150" s="36"/>
      <c r="WT150" s="36"/>
      <c r="WU150" s="36"/>
      <c r="WV150" s="36"/>
      <c r="WW150" s="36"/>
      <c r="WX150" s="36"/>
      <c r="WY150" s="36"/>
      <c r="WZ150" s="36"/>
      <c r="XA150" s="36"/>
      <c r="XB150" s="36"/>
      <c r="XC150" s="36"/>
      <c r="XD150" s="36"/>
      <c r="XE150" s="36"/>
      <c r="XF150" s="36"/>
      <c r="XG150" s="36"/>
      <c r="XH150" s="36"/>
      <c r="XI150" s="36"/>
      <c r="XJ150" s="36"/>
      <c r="XK150" s="36"/>
      <c r="XL150" s="36"/>
      <c r="XM150" s="36"/>
      <c r="XN150" s="36"/>
      <c r="XO150" s="36"/>
      <c r="XP150" s="36"/>
      <c r="XQ150" s="36"/>
      <c r="XR150" s="36"/>
      <c r="XS150" s="36"/>
      <c r="XT150" s="36"/>
      <c r="XU150" s="36"/>
      <c r="XV150" s="36"/>
      <c r="XW150" s="36"/>
      <c r="XX150" s="36"/>
      <c r="XY150" s="36"/>
      <c r="XZ150" s="36"/>
      <c r="YA150" s="36"/>
      <c r="YB150" s="36"/>
      <c r="YC150" s="36"/>
      <c r="YD150" s="36"/>
      <c r="YE150" s="36"/>
      <c r="YF150" s="36"/>
      <c r="YG150" s="36"/>
      <c r="YH150" s="36"/>
      <c r="YI150" s="36"/>
      <c r="YJ150" s="36"/>
      <c r="YK150" s="36"/>
      <c r="YL150" s="36"/>
      <c r="YM150" s="36"/>
      <c r="YN150" s="36"/>
      <c r="YO150" s="36"/>
      <c r="YP150" s="36"/>
      <c r="YQ150" s="36"/>
      <c r="YR150" s="36"/>
      <c r="YS150" s="36"/>
    </row>
    <row r="151" spans="1:669" ht="19.5" customHeight="1" x14ac:dyDescent="0.25">
      <c r="A151" t="s">
        <v>137</v>
      </c>
      <c r="B151" s="3" t="s">
        <v>16</v>
      </c>
      <c r="C151" s="5" t="s">
        <v>70</v>
      </c>
      <c r="D151" s="5" t="s">
        <v>207</v>
      </c>
      <c r="E151" s="7">
        <v>44594</v>
      </c>
      <c r="F151" s="2" t="s">
        <v>106</v>
      </c>
      <c r="G151" s="174">
        <v>35000</v>
      </c>
      <c r="H151" s="106">
        <v>1004.5</v>
      </c>
      <c r="I151" s="174">
        <v>0</v>
      </c>
      <c r="J151" s="174">
        <v>1064</v>
      </c>
      <c r="K151" s="142">
        <v>1105</v>
      </c>
      <c r="L151" s="174">
        <v>3173.5</v>
      </c>
      <c r="M151" s="106">
        <v>31826.5</v>
      </c>
      <c r="AH151" s="33"/>
      <c r="AI151" s="33"/>
      <c r="AJ151" s="33"/>
      <c r="AK151" s="3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  <c r="BM151" s="33"/>
      <c r="BN151" s="33"/>
      <c r="BO151" s="33"/>
      <c r="BP151" s="33"/>
      <c r="BQ151" s="33"/>
      <c r="BR151" s="33"/>
      <c r="BS151" s="33"/>
      <c r="ID151" s="36"/>
      <c r="IE151" s="36"/>
      <c r="IF151" s="36"/>
      <c r="IG151" s="36"/>
      <c r="IH151" s="36"/>
      <c r="II151" s="36"/>
      <c r="IJ151" s="36"/>
      <c r="IK151" s="36"/>
      <c r="IL151" s="36"/>
      <c r="IM151" s="36"/>
      <c r="IN151" s="36"/>
      <c r="IO151" s="36"/>
      <c r="IP151" s="36"/>
      <c r="IQ151" s="36"/>
      <c r="IR151" s="36"/>
      <c r="IS151" s="36"/>
      <c r="IT151" s="36"/>
      <c r="IU151" s="36"/>
      <c r="IV151" s="36"/>
      <c r="IW151" s="36"/>
      <c r="IX151" s="36"/>
      <c r="IY151" s="36"/>
      <c r="IZ151" s="36"/>
      <c r="JA151" s="36"/>
      <c r="JB151" s="36"/>
      <c r="JC151" s="36"/>
      <c r="JD151" s="36"/>
      <c r="JE151" s="36"/>
      <c r="JF151" s="36"/>
      <c r="JG151" s="36"/>
      <c r="JH151" s="36"/>
      <c r="JI151" s="36"/>
      <c r="JJ151" s="36"/>
      <c r="JK151" s="36"/>
      <c r="JL151" s="36"/>
      <c r="JM151" s="36"/>
      <c r="JN151" s="36"/>
      <c r="JO151" s="36"/>
      <c r="JP151" s="36"/>
      <c r="JQ151" s="36"/>
      <c r="JR151" s="36"/>
      <c r="JS151" s="36"/>
      <c r="JT151" s="36"/>
      <c r="JU151" s="36"/>
      <c r="JV151" s="36"/>
      <c r="JW151" s="36"/>
      <c r="JX151" s="36"/>
      <c r="JY151" s="36"/>
      <c r="JZ151" s="36"/>
      <c r="KA151" s="36"/>
      <c r="KB151" s="36"/>
      <c r="KC151" s="36"/>
      <c r="KD151" s="36"/>
      <c r="KE151" s="36"/>
      <c r="KF151" s="36"/>
      <c r="KG151" s="36"/>
      <c r="KH151" s="36"/>
      <c r="KI151" s="36"/>
      <c r="KJ151" s="36"/>
      <c r="KK151" s="36"/>
      <c r="KL151" s="36"/>
      <c r="KM151" s="36"/>
      <c r="KN151" s="36"/>
      <c r="KO151" s="36"/>
      <c r="KP151" s="36"/>
      <c r="KQ151" s="36"/>
      <c r="KR151" s="36"/>
      <c r="KS151" s="36"/>
      <c r="KT151" s="36"/>
      <c r="KU151" s="36"/>
      <c r="KV151" s="36"/>
      <c r="KW151" s="36"/>
      <c r="KX151" s="36"/>
      <c r="KY151" s="36"/>
      <c r="KZ151" s="36"/>
      <c r="LA151" s="36"/>
      <c r="LB151" s="36"/>
      <c r="LC151" s="36"/>
      <c r="LD151" s="36"/>
      <c r="LE151" s="36"/>
      <c r="LF151" s="36"/>
      <c r="LG151" s="36"/>
      <c r="LH151" s="36"/>
      <c r="LI151" s="36"/>
      <c r="LJ151" s="36"/>
      <c r="LK151" s="36"/>
      <c r="LL151" s="36"/>
      <c r="LM151" s="36"/>
      <c r="LN151" s="36"/>
      <c r="LO151" s="36"/>
      <c r="LP151" s="36"/>
      <c r="LQ151" s="36"/>
      <c r="LR151" s="36"/>
      <c r="LS151" s="36"/>
      <c r="LT151" s="36"/>
      <c r="LU151" s="36"/>
      <c r="LV151" s="36"/>
      <c r="LW151" s="36"/>
      <c r="LX151" s="36"/>
      <c r="LY151" s="36"/>
      <c r="LZ151" s="36"/>
      <c r="MA151" s="36"/>
      <c r="MB151" s="36"/>
      <c r="MC151" s="36"/>
      <c r="MD151" s="36"/>
      <c r="ME151" s="36"/>
      <c r="MF151" s="36"/>
      <c r="MG151" s="36"/>
      <c r="MH151" s="36"/>
      <c r="MI151" s="36"/>
      <c r="MJ151" s="36"/>
      <c r="MK151" s="36"/>
      <c r="ML151" s="36"/>
      <c r="MM151" s="36"/>
      <c r="MN151" s="36"/>
      <c r="MO151" s="36"/>
      <c r="MP151" s="36"/>
      <c r="MQ151" s="36"/>
      <c r="MR151" s="36"/>
      <c r="MS151" s="36"/>
      <c r="MT151" s="36"/>
      <c r="MU151" s="36"/>
      <c r="MV151" s="36"/>
      <c r="MW151" s="36"/>
      <c r="MX151" s="36"/>
      <c r="MY151" s="36"/>
      <c r="MZ151" s="36"/>
      <c r="NA151" s="36"/>
      <c r="NB151" s="36"/>
      <c r="NC151" s="36"/>
      <c r="ND151" s="36"/>
      <c r="NE151" s="36"/>
      <c r="NF151" s="36"/>
      <c r="NG151" s="36"/>
      <c r="NH151" s="36"/>
      <c r="NI151" s="36"/>
      <c r="NJ151" s="36"/>
      <c r="NK151" s="36"/>
      <c r="NL151" s="36"/>
      <c r="NM151" s="36"/>
      <c r="NN151" s="36"/>
      <c r="NO151" s="36"/>
      <c r="NP151" s="36"/>
      <c r="NQ151" s="36"/>
      <c r="NR151" s="36"/>
      <c r="NS151" s="36"/>
      <c r="NT151" s="36"/>
      <c r="NU151" s="36"/>
      <c r="NV151" s="36"/>
      <c r="NW151" s="36"/>
      <c r="NX151" s="36"/>
      <c r="NY151" s="36"/>
      <c r="NZ151" s="36"/>
      <c r="OA151" s="36"/>
      <c r="OB151" s="36"/>
      <c r="OC151" s="36"/>
      <c r="OD151" s="36"/>
      <c r="OE151" s="36"/>
      <c r="OF151" s="36"/>
      <c r="OG151" s="36"/>
      <c r="OH151" s="36"/>
      <c r="OI151" s="36"/>
      <c r="OJ151" s="36"/>
      <c r="OK151" s="36"/>
      <c r="OL151" s="36"/>
      <c r="OM151" s="36"/>
      <c r="ON151" s="36"/>
      <c r="OO151" s="36"/>
      <c r="OP151" s="36"/>
      <c r="OQ151" s="36"/>
      <c r="OR151" s="36"/>
      <c r="OS151" s="36"/>
      <c r="OT151" s="36"/>
      <c r="OU151" s="36"/>
      <c r="OV151" s="36"/>
      <c r="OW151" s="36"/>
      <c r="OX151" s="36"/>
      <c r="OY151" s="36"/>
      <c r="OZ151" s="36"/>
      <c r="PA151" s="36"/>
      <c r="PB151" s="36"/>
      <c r="PC151" s="36"/>
      <c r="PD151" s="36"/>
      <c r="PE151" s="36"/>
      <c r="PF151" s="36"/>
      <c r="PG151" s="36"/>
      <c r="PH151" s="36"/>
      <c r="PI151" s="36"/>
      <c r="PJ151" s="36"/>
      <c r="PK151" s="36"/>
      <c r="PL151" s="36"/>
      <c r="PM151" s="36"/>
      <c r="PN151" s="36"/>
      <c r="PO151" s="36"/>
      <c r="PP151" s="36"/>
      <c r="PQ151" s="36"/>
      <c r="PR151" s="36"/>
      <c r="PS151" s="36"/>
      <c r="PT151" s="36"/>
      <c r="PU151" s="36"/>
      <c r="PV151" s="36"/>
      <c r="PW151" s="36"/>
      <c r="PX151" s="36"/>
      <c r="PY151" s="36"/>
      <c r="PZ151" s="36"/>
      <c r="QA151" s="36"/>
      <c r="QB151" s="36"/>
      <c r="QC151" s="36"/>
      <c r="QD151" s="36"/>
      <c r="QE151" s="36"/>
      <c r="QF151" s="36"/>
      <c r="QG151" s="36"/>
      <c r="QH151" s="36"/>
      <c r="QI151" s="36"/>
      <c r="QJ151" s="36"/>
      <c r="QK151" s="36"/>
      <c r="QL151" s="36"/>
      <c r="QM151" s="36"/>
      <c r="QN151" s="36"/>
      <c r="QO151" s="36"/>
      <c r="QP151" s="36"/>
      <c r="QQ151" s="36"/>
      <c r="QR151" s="36"/>
      <c r="QS151" s="36"/>
      <c r="QT151" s="36"/>
      <c r="QU151" s="36"/>
      <c r="QV151" s="36"/>
      <c r="QW151" s="36"/>
      <c r="QX151" s="36"/>
      <c r="QY151" s="36"/>
      <c r="QZ151" s="36"/>
      <c r="RA151" s="36"/>
      <c r="RB151" s="36"/>
      <c r="RC151" s="36"/>
      <c r="RD151" s="36"/>
      <c r="RE151" s="36"/>
      <c r="RF151" s="36"/>
      <c r="RG151" s="36"/>
      <c r="RH151" s="36"/>
      <c r="RI151" s="36"/>
      <c r="RJ151" s="36"/>
      <c r="RK151" s="36"/>
      <c r="RL151" s="36"/>
      <c r="RM151" s="36"/>
      <c r="RN151" s="36"/>
      <c r="RO151" s="36"/>
      <c r="RP151" s="36"/>
      <c r="RQ151" s="36"/>
      <c r="RR151" s="36"/>
      <c r="RS151" s="36"/>
      <c r="RT151" s="36"/>
      <c r="RU151" s="36"/>
      <c r="RV151" s="36"/>
      <c r="RW151" s="36"/>
      <c r="RX151" s="36"/>
      <c r="RY151" s="36"/>
      <c r="RZ151" s="36"/>
      <c r="SA151" s="36"/>
      <c r="SB151" s="36"/>
      <c r="SC151" s="36"/>
      <c r="SD151" s="36"/>
      <c r="SE151" s="36"/>
      <c r="SF151" s="36"/>
      <c r="SG151" s="36"/>
      <c r="SH151" s="36"/>
      <c r="SI151" s="36"/>
      <c r="SJ151" s="36"/>
      <c r="SK151" s="36"/>
      <c r="SL151" s="36"/>
      <c r="SM151" s="36"/>
      <c r="SN151" s="36"/>
      <c r="SO151" s="36"/>
      <c r="SP151" s="36"/>
      <c r="SQ151" s="36"/>
      <c r="SR151" s="36"/>
      <c r="SS151" s="36"/>
      <c r="ST151" s="36"/>
      <c r="SU151" s="36"/>
      <c r="SV151" s="36"/>
      <c r="SW151" s="36"/>
      <c r="SX151" s="36"/>
      <c r="SY151" s="36"/>
      <c r="SZ151" s="36"/>
      <c r="TA151" s="36"/>
      <c r="TB151" s="36"/>
      <c r="TC151" s="36"/>
      <c r="TD151" s="36"/>
      <c r="TE151" s="36"/>
      <c r="TF151" s="36"/>
      <c r="TG151" s="36"/>
      <c r="TH151" s="36"/>
      <c r="TI151" s="36"/>
      <c r="TJ151" s="36"/>
      <c r="TK151" s="36"/>
      <c r="TL151" s="36"/>
      <c r="TM151" s="36"/>
      <c r="TN151" s="36"/>
      <c r="TO151" s="36"/>
      <c r="TP151" s="36"/>
      <c r="TQ151" s="36"/>
      <c r="TR151" s="36"/>
      <c r="TS151" s="36"/>
      <c r="TT151" s="36"/>
      <c r="TU151" s="36"/>
      <c r="TV151" s="36"/>
      <c r="TW151" s="36"/>
      <c r="TX151" s="36"/>
      <c r="TY151" s="36"/>
      <c r="TZ151" s="36"/>
      <c r="UA151" s="36"/>
      <c r="UB151" s="36"/>
      <c r="UC151" s="36"/>
      <c r="UD151" s="36"/>
      <c r="UE151" s="36"/>
      <c r="UF151" s="36"/>
      <c r="UG151" s="36"/>
      <c r="UH151" s="36"/>
      <c r="UI151" s="36"/>
      <c r="UJ151" s="36"/>
      <c r="UK151" s="36"/>
      <c r="UL151" s="36"/>
      <c r="UM151" s="36"/>
      <c r="UN151" s="36"/>
      <c r="UO151" s="36"/>
      <c r="UP151" s="36"/>
      <c r="UQ151" s="36"/>
      <c r="UR151" s="36"/>
      <c r="US151" s="36"/>
      <c r="UT151" s="36"/>
      <c r="UU151" s="36"/>
      <c r="UV151" s="36"/>
      <c r="UW151" s="36"/>
      <c r="UX151" s="36"/>
      <c r="UY151" s="36"/>
      <c r="UZ151" s="36"/>
      <c r="VA151" s="36"/>
      <c r="VB151" s="36"/>
      <c r="VC151" s="36"/>
      <c r="VD151" s="36"/>
      <c r="VE151" s="36"/>
      <c r="VF151" s="36"/>
      <c r="VG151" s="36"/>
      <c r="VH151" s="36"/>
      <c r="VI151" s="36"/>
      <c r="VJ151" s="36"/>
      <c r="VK151" s="36"/>
      <c r="VL151" s="36"/>
      <c r="VM151" s="36"/>
      <c r="VN151" s="36"/>
      <c r="VO151" s="36"/>
      <c r="VP151" s="36"/>
      <c r="VQ151" s="36"/>
      <c r="VR151" s="36"/>
      <c r="VS151" s="36"/>
      <c r="VT151" s="36"/>
      <c r="VU151" s="36"/>
      <c r="VV151" s="36"/>
      <c r="VW151" s="36"/>
      <c r="VX151" s="36"/>
      <c r="VY151" s="36"/>
      <c r="VZ151" s="36"/>
      <c r="WA151" s="36"/>
      <c r="WB151" s="36"/>
      <c r="WC151" s="36"/>
      <c r="WD151" s="36"/>
      <c r="WE151" s="36"/>
      <c r="WF151" s="36"/>
      <c r="WG151" s="36"/>
      <c r="WH151" s="36"/>
      <c r="WI151" s="36"/>
      <c r="WJ151" s="36"/>
      <c r="WK151" s="36"/>
      <c r="WL151" s="36"/>
      <c r="WM151" s="36"/>
      <c r="WN151" s="36"/>
      <c r="WO151" s="36"/>
      <c r="WP151" s="36"/>
      <c r="WQ151" s="36"/>
      <c r="WR151" s="36"/>
      <c r="WS151" s="36"/>
      <c r="WT151" s="36"/>
      <c r="WU151" s="36"/>
      <c r="WV151" s="36"/>
      <c r="WW151" s="36"/>
      <c r="WX151" s="36"/>
      <c r="WY151" s="36"/>
      <c r="WZ151" s="36"/>
      <c r="XA151" s="36"/>
      <c r="XB151" s="36"/>
      <c r="XC151" s="36"/>
      <c r="XD151" s="36"/>
      <c r="XE151" s="36"/>
      <c r="XF151" s="36"/>
      <c r="XG151" s="36"/>
      <c r="XH151" s="36"/>
      <c r="XI151" s="36"/>
      <c r="XJ151" s="36"/>
      <c r="XK151" s="36"/>
      <c r="XL151" s="36"/>
      <c r="XM151" s="36"/>
      <c r="XN151" s="36"/>
      <c r="XO151" s="36"/>
      <c r="XP151" s="36"/>
      <c r="XQ151" s="36"/>
      <c r="XR151" s="36"/>
      <c r="XS151" s="36"/>
      <c r="XT151" s="36"/>
      <c r="XU151" s="36"/>
      <c r="XV151" s="36"/>
      <c r="XW151" s="36"/>
      <c r="XX151" s="36"/>
      <c r="XY151" s="36"/>
      <c r="XZ151" s="36"/>
      <c r="YA151" s="36"/>
      <c r="YB151" s="36"/>
      <c r="YC151" s="36"/>
      <c r="YD151" s="36"/>
      <c r="YE151" s="36"/>
      <c r="YF151" s="36"/>
      <c r="YG151" s="36"/>
      <c r="YH151" s="36"/>
      <c r="YI151" s="36"/>
      <c r="YJ151" s="36"/>
      <c r="YK151" s="36"/>
      <c r="YL151" s="36"/>
      <c r="YM151" s="36"/>
      <c r="YN151" s="36"/>
      <c r="YO151" s="36"/>
      <c r="YP151" s="36"/>
      <c r="YQ151" s="36"/>
      <c r="YR151" s="36"/>
      <c r="YS151" s="36"/>
    </row>
    <row r="152" spans="1:669" x14ac:dyDescent="0.25">
      <c r="A152" t="s">
        <v>138</v>
      </c>
      <c r="B152" s="3" t="s">
        <v>139</v>
      </c>
      <c r="C152" s="5" t="s">
        <v>70</v>
      </c>
      <c r="D152" s="5" t="s">
        <v>207</v>
      </c>
      <c r="E152" s="7">
        <v>44594</v>
      </c>
      <c r="F152" s="2" t="s">
        <v>106</v>
      </c>
      <c r="G152" s="174">
        <v>30000</v>
      </c>
      <c r="H152" s="106">
        <v>861</v>
      </c>
      <c r="I152" s="174">
        <v>0</v>
      </c>
      <c r="J152" s="174">
        <v>912</v>
      </c>
      <c r="K152" s="142">
        <v>25</v>
      </c>
      <c r="L152" s="174">
        <v>1798</v>
      </c>
      <c r="M152" s="106">
        <v>28202</v>
      </c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  <c r="BM152" s="33"/>
      <c r="BN152" s="33"/>
      <c r="BO152" s="33"/>
      <c r="BP152" s="33"/>
      <c r="BQ152" s="33"/>
      <c r="BR152" s="33"/>
      <c r="BS152" s="33"/>
    </row>
    <row r="153" spans="1:669" x14ac:dyDescent="0.25">
      <c r="A153" t="s">
        <v>159</v>
      </c>
      <c r="B153" s="3" t="s">
        <v>53</v>
      </c>
      <c r="C153" s="5" t="s">
        <v>69</v>
      </c>
      <c r="D153" s="5" t="s">
        <v>207</v>
      </c>
      <c r="E153" s="7">
        <v>44594</v>
      </c>
      <c r="F153" s="2" t="s">
        <v>106</v>
      </c>
      <c r="G153" s="174">
        <v>100000</v>
      </c>
      <c r="H153" s="106">
        <v>2870</v>
      </c>
      <c r="I153" s="174">
        <v>12105.37</v>
      </c>
      <c r="J153" s="174">
        <v>3040</v>
      </c>
      <c r="K153" s="142">
        <v>25</v>
      </c>
      <c r="L153" s="174">
        <v>18040.37</v>
      </c>
      <c r="M153" s="106">
        <v>81959.63</v>
      </c>
      <c r="AH153" s="33"/>
      <c r="AI153" s="33"/>
      <c r="AJ153" s="33"/>
      <c r="AK153" s="3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  <c r="BM153" s="33"/>
      <c r="BN153" s="33"/>
      <c r="BO153" s="33"/>
      <c r="BP153" s="33"/>
      <c r="BQ153" s="33"/>
      <c r="BR153" s="33"/>
      <c r="BS153" s="33"/>
    </row>
    <row r="154" spans="1:669" ht="15" customHeight="1" x14ac:dyDescent="0.25">
      <c r="A154" t="s">
        <v>190</v>
      </c>
      <c r="B154" s="3" t="s">
        <v>17</v>
      </c>
      <c r="C154" s="5" t="s">
        <v>70</v>
      </c>
      <c r="D154" s="5" t="s">
        <v>207</v>
      </c>
      <c r="E154" s="7">
        <v>44713</v>
      </c>
      <c r="F154" s="2" t="s">
        <v>106</v>
      </c>
      <c r="G154" s="174">
        <v>30000</v>
      </c>
      <c r="H154" s="106">
        <v>861</v>
      </c>
      <c r="I154" s="174">
        <v>0</v>
      </c>
      <c r="J154" s="174">
        <v>912</v>
      </c>
      <c r="K154" s="142">
        <v>565</v>
      </c>
      <c r="L154" s="174">
        <v>2338</v>
      </c>
      <c r="M154" s="106">
        <v>27662</v>
      </c>
      <c r="AH154" s="33"/>
      <c r="AI154" s="33"/>
      <c r="AJ154" s="33"/>
      <c r="AK154" s="33"/>
      <c r="AL154" s="33"/>
      <c r="AM154" s="33"/>
      <c r="AN154" s="33"/>
      <c r="AO154" s="33"/>
      <c r="AP154" s="33"/>
      <c r="AQ154" s="33"/>
      <c r="AR154" s="33"/>
      <c r="AS154" s="33"/>
      <c r="AT154" s="33"/>
      <c r="AU154" s="33"/>
      <c r="AV154" s="33"/>
      <c r="AW154" s="33"/>
      <c r="AX154" s="33"/>
      <c r="AY154" s="33"/>
      <c r="AZ154" s="33"/>
      <c r="BA154" s="33"/>
      <c r="BB154" s="33"/>
      <c r="BC154" s="33"/>
      <c r="BD154" s="33"/>
      <c r="BE154" s="33"/>
      <c r="BF154" s="33"/>
      <c r="BG154" s="33"/>
      <c r="BH154" s="33"/>
      <c r="BI154" s="33"/>
      <c r="BJ154" s="33"/>
      <c r="BK154" s="33"/>
      <c r="BL154" s="33"/>
      <c r="BM154" s="33"/>
      <c r="BN154" s="33"/>
      <c r="BO154" s="33"/>
      <c r="BP154" s="33"/>
      <c r="BQ154" s="33"/>
      <c r="BR154" s="33"/>
      <c r="BS154" s="33"/>
    </row>
    <row r="155" spans="1:669" ht="19.5" customHeight="1" x14ac:dyDescent="0.25">
      <c r="A155" s="48" t="s">
        <v>14</v>
      </c>
      <c r="B155" s="68">
        <v>4</v>
      </c>
      <c r="C155" s="54"/>
      <c r="D155" s="54"/>
      <c r="E155" s="83"/>
      <c r="F155" s="70"/>
      <c r="G155" s="172">
        <f t="shared" ref="G155:M155" si="26">SUM(G151:G154)</f>
        <v>195000</v>
      </c>
      <c r="H155" s="107">
        <f t="shared" si="26"/>
        <v>5596.5</v>
      </c>
      <c r="I155" s="172">
        <f t="shared" si="26"/>
        <v>12105.37</v>
      </c>
      <c r="J155" s="172">
        <f t="shared" si="26"/>
        <v>5928</v>
      </c>
      <c r="K155" s="172">
        <f>SUM(K151:K154)</f>
        <v>1720</v>
      </c>
      <c r="L155" s="172">
        <f t="shared" si="26"/>
        <v>25349.87</v>
      </c>
      <c r="M155" s="172">
        <f t="shared" si="26"/>
        <v>169650.13</v>
      </c>
      <c r="AH155" s="33"/>
      <c r="AI155" s="33"/>
      <c r="AJ155" s="33"/>
      <c r="AK155" s="33"/>
      <c r="AL155" s="33"/>
      <c r="AM155" s="33"/>
      <c r="AN155" s="33"/>
      <c r="AO155" s="33"/>
      <c r="AP155" s="33"/>
      <c r="AQ155" s="33"/>
      <c r="AR155" s="33"/>
      <c r="AS155" s="33"/>
      <c r="AT155" s="33"/>
      <c r="AU155" s="33"/>
      <c r="AV155" s="33"/>
      <c r="AW155" s="33"/>
      <c r="AX155" s="33"/>
      <c r="AY155" s="33"/>
      <c r="AZ155" s="33"/>
      <c r="BA155" s="33"/>
      <c r="BB155" s="33"/>
      <c r="BC155" s="33"/>
      <c r="BD155" s="33"/>
      <c r="BE155" s="33"/>
      <c r="BF155" s="33"/>
      <c r="BG155" s="33"/>
      <c r="BH155" s="33"/>
      <c r="BI155" s="33"/>
      <c r="BJ155" s="33"/>
      <c r="BK155" s="33"/>
      <c r="BL155" s="33"/>
      <c r="BM155" s="33"/>
      <c r="BN155" s="33"/>
      <c r="BO155" s="33"/>
      <c r="BP155" s="33"/>
      <c r="BQ155" s="33"/>
      <c r="BR155" s="33"/>
      <c r="BS155" s="33"/>
    </row>
    <row r="156" spans="1:669" x14ac:dyDescent="0.25">
      <c r="G156" s="174"/>
      <c r="H156" s="106"/>
      <c r="I156" s="174"/>
      <c r="J156" s="174"/>
      <c r="K156" s="174"/>
      <c r="L156" s="174"/>
      <c r="M156" s="106"/>
      <c r="AQ156" s="33"/>
      <c r="AR156" s="33"/>
      <c r="AS156" s="33"/>
      <c r="AT156" s="33"/>
      <c r="AU156" s="33"/>
      <c r="AV156" s="33"/>
      <c r="AW156" s="33"/>
      <c r="AX156" s="33"/>
      <c r="AY156" s="33"/>
      <c r="AZ156" s="33"/>
      <c r="BA156" s="33"/>
      <c r="BB156" s="33"/>
      <c r="BC156" s="33"/>
      <c r="BD156" s="33"/>
      <c r="BE156" s="33"/>
      <c r="BF156" s="33"/>
      <c r="BG156" s="33"/>
      <c r="BH156" s="33"/>
      <c r="BI156" s="33"/>
      <c r="BJ156" s="33"/>
      <c r="BK156" s="33"/>
      <c r="BL156" s="33"/>
      <c r="BM156" s="33"/>
      <c r="BN156" s="33"/>
      <c r="BO156" s="33"/>
      <c r="BP156" s="33"/>
      <c r="BQ156" s="33"/>
      <c r="BR156" s="33"/>
      <c r="BS156" s="33"/>
    </row>
    <row r="157" spans="1:669" s="33" customFormat="1" ht="15.75" customHeight="1" x14ac:dyDescent="0.25">
      <c r="A157" s="28" t="s">
        <v>65</v>
      </c>
      <c r="B157" s="3"/>
      <c r="C157" s="32"/>
      <c r="D157" s="32"/>
      <c r="E157"/>
      <c r="F157"/>
      <c r="G157" s="106"/>
      <c r="H157" s="106"/>
      <c r="I157" s="174"/>
      <c r="J157" s="174"/>
      <c r="K157" s="106"/>
      <c r="L157" s="174"/>
      <c r="M157" s="106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 s="36"/>
      <c r="IC157" s="36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  <c r="YQ157"/>
      <c r="YR157"/>
      <c r="YS157"/>
    </row>
    <row r="158" spans="1:669" s="33" customFormat="1" ht="18" customHeight="1" x14ac:dyDescent="0.25">
      <c r="A158" s="4" t="s">
        <v>31</v>
      </c>
      <c r="B158" s="2" t="s">
        <v>53</v>
      </c>
      <c r="C158" s="5" t="s">
        <v>70</v>
      </c>
      <c r="D158" s="5" t="s">
        <v>207</v>
      </c>
      <c r="E158" s="8">
        <v>44283</v>
      </c>
      <c r="F158" s="8" t="s">
        <v>106</v>
      </c>
      <c r="G158" s="142">
        <v>125000</v>
      </c>
      <c r="H158" s="142">
        <v>3587.5</v>
      </c>
      <c r="I158" s="142">
        <v>17985.990000000002</v>
      </c>
      <c r="J158" s="142">
        <v>3800</v>
      </c>
      <c r="K158" s="142">
        <v>8665</v>
      </c>
      <c r="L158" s="142">
        <v>34038.49</v>
      </c>
      <c r="M158" s="142">
        <v>90961.51</v>
      </c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 s="36"/>
      <c r="IC158" s="36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  <c r="YQ158"/>
      <c r="YR158"/>
      <c r="YS158"/>
    </row>
    <row r="159" spans="1:669" s="33" customFormat="1" ht="15.75" customHeight="1" x14ac:dyDescent="0.25">
      <c r="A159" s="4" t="s">
        <v>44</v>
      </c>
      <c r="B159" s="2" t="s">
        <v>16</v>
      </c>
      <c r="C159" s="5" t="s">
        <v>70</v>
      </c>
      <c r="D159" s="5" t="s">
        <v>207</v>
      </c>
      <c r="E159" s="8">
        <v>44197</v>
      </c>
      <c r="F159" s="8" t="s">
        <v>106</v>
      </c>
      <c r="G159" s="142">
        <v>50000</v>
      </c>
      <c r="H159" s="142">
        <v>1435</v>
      </c>
      <c r="I159" s="142">
        <v>1854</v>
      </c>
      <c r="J159" s="142">
        <v>1520</v>
      </c>
      <c r="K159" s="142">
        <v>125</v>
      </c>
      <c r="L159" s="142">
        <v>4934</v>
      </c>
      <c r="M159" s="142">
        <v>45066</v>
      </c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 s="36"/>
      <c r="IC159" s="36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</row>
    <row r="160" spans="1:669" ht="18" customHeight="1" x14ac:dyDescent="0.25">
      <c r="A160" s="4" t="s">
        <v>107</v>
      </c>
      <c r="B160" s="2" t="s">
        <v>108</v>
      </c>
      <c r="C160" s="5" t="s">
        <v>70</v>
      </c>
      <c r="D160" s="5" t="s">
        <v>207</v>
      </c>
      <c r="E160" s="8">
        <v>44470</v>
      </c>
      <c r="F160" s="8" t="s">
        <v>106</v>
      </c>
      <c r="G160" s="142">
        <v>35000</v>
      </c>
      <c r="H160" s="142">
        <v>1004.5</v>
      </c>
      <c r="I160" s="174">
        <v>0</v>
      </c>
      <c r="J160" s="142">
        <v>1064</v>
      </c>
      <c r="K160" s="142">
        <v>25</v>
      </c>
      <c r="L160" s="142">
        <v>2093.5</v>
      </c>
      <c r="M160" s="142">
        <v>32906.5</v>
      </c>
      <c r="AH160" s="33"/>
      <c r="AI160" s="33"/>
      <c r="AJ160" s="33"/>
      <c r="AK160" s="33"/>
      <c r="AL160" s="33"/>
      <c r="AM160" s="33"/>
      <c r="AN160" s="33"/>
      <c r="AO160" s="33"/>
      <c r="AP160" s="33"/>
      <c r="AQ160" s="33"/>
      <c r="AR160" s="33"/>
      <c r="AS160" s="33"/>
      <c r="AT160" s="33"/>
      <c r="AU160" s="33"/>
      <c r="AV160" s="33"/>
      <c r="AW160" s="33"/>
      <c r="AX160" s="33"/>
      <c r="AY160" s="33"/>
      <c r="AZ160" s="33"/>
      <c r="BA160" s="33"/>
      <c r="BB160" s="33"/>
      <c r="BC160" s="33"/>
      <c r="BD160" s="33"/>
      <c r="BE160" s="33"/>
      <c r="BF160" s="33"/>
      <c r="BG160" s="33"/>
      <c r="BH160" s="33"/>
      <c r="BI160" s="33"/>
      <c r="BJ160" s="33"/>
      <c r="BK160" s="33"/>
      <c r="BL160" s="33"/>
      <c r="BM160" s="33"/>
      <c r="BN160" s="33"/>
      <c r="BO160" s="33"/>
      <c r="BP160" s="33"/>
      <c r="BQ160" s="33"/>
      <c r="BR160" s="33"/>
      <c r="BS160" s="33"/>
      <c r="IB160" s="36"/>
      <c r="IC160" s="36"/>
    </row>
    <row r="161" spans="1:669" s="33" customFormat="1" x14ac:dyDescent="0.25">
      <c r="A161" s="4" t="s">
        <v>160</v>
      </c>
      <c r="B161" s="2" t="s">
        <v>16</v>
      </c>
      <c r="C161" s="5" t="s">
        <v>70</v>
      </c>
      <c r="D161" s="5" t="s">
        <v>207</v>
      </c>
      <c r="E161" s="8">
        <v>44470</v>
      </c>
      <c r="F161" s="8" t="s">
        <v>106</v>
      </c>
      <c r="G161" s="142">
        <v>46000</v>
      </c>
      <c r="H161" s="142">
        <v>1320.2</v>
      </c>
      <c r="I161" s="142">
        <v>1289.46</v>
      </c>
      <c r="J161" s="142">
        <v>1398.4</v>
      </c>
      <c r="K161" s="142">
        <v>25</v>
      </c>
      <c r="L161" s="142">
        <v>4033.06</v>
      </c>
      <c r="M161" s="142">
        <v>41966.94</v>
      </c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  <c r="OF161"/>
      <c r="OG161"/>
      <c r="OH161"/>
      <c r="OI161"/>
      <c r="OJ161"/>
      <c r="OK161"/>
      <c r="OL161"/>
      <c r="OM161"/>
      <c r="ON161"/>
      <c r="OO161"/>
      <c r="OP161"/>
      <c r="OQ161"/>
      <c r="OR161"/>
      <c r="OS161"/>
      <c r="OT161"/>
      <c r="OU161"/>
      <c r="OV161"/>
      <c r="OW161"/>
      <c r="OX161"/>
      <c r="OY161"/>
      <c r="OZ161"/>
      <c r="PA161"/>
      <c r="PB161"/>
      <c r="PC161"/>
      <c r="PD161"/>
      <c r="PE161"/>
      <c r="PF161"/>
      <c r="PG161"/>
      <c r="PH161"/>
      <c r="PI161"/>
      <c r="PJ161"/>
      <c r="PK161"/>
      <c r="PL161"/>
      <c r="PM161"/>
      <c r="PN161"/>
      <c r="PO161"/>
      <c r="PP161"/>
      <c r="PQ161"/>
      <c r="PR161"/>
      <c r="PS161"/>
      <c r="PT161"/>
      <c r="PU161"/>
      <c r="PV161"/>
      <c r="PW161"/>
      <c r="PX161"/>
      <c r="PY161"/>
      <c r="PZ161"/>
      <c r="QA161"/>
      <c r="QB161"/>
      <c r="QC161"/>
      <c r="QD161"/>
      <c r="QE161"/>
      <c r="QF161"/>
      <c r="QG161"/>
      <c r="QH161"/>
      <c r="QI161"/>
      <c r="QJ161"/>
      <c r="QK161"/>
      <c r="QL161"/>
      <c r="QM161"/>
      <c r="QN161"/>
      <c r="QO161"/>
      <c r="QP161"/>
      <c r="QQ161"/>
      <c r="QR161"/>
      <c r="QS161"/>
      <c r="QT161"/>
      <c r="QU161"/>
      <c r="QV161"/>
      <c r="QW161"/>
      <c r="QX161"/>
      <c r="QY161"/>
      <c r="QZ161"/>
      <c r="RA161"/>
      <c r="RB161"/>
      <c r="RC161"/>
      <c r="RD161"/>
      <c r="RE161"/>
      <c r="RF161"/>
      <c r="RG161"/>
      <c r="RH161"/>
      <c r="RI161"/>
      <c r="RJ161"/>
      <c r="RK161"/>
      <c r="RL161"/>
      <c r="RM161"/>
      <c r="RN161"/>
      <c r="RO161"/>
      <c r="RP161"/>
      <c r="RQ161"/>
      <c r="RR161"/>
      <c r="RS161"/>
      <c r="RT161"/>
      <c r="RU161"/>
      <c r="RV161"/>
      <c r="RW161"/>
      <c r="RX161"/>
      <c r="RY161"/>
      <c r="RZ161"/>
      <c r="SA161"/>
      <c r="SB161"/>
      <c r="SC161"/>
      <c r="SD161"/>
      <c r="SE161"/>
      <c r="SF161"/>
      <c r="SG161"/>
      <c r="SH161"/>
      <c r="SI161"/>
      <c r="SJ161"/>
      <c r="SK161"/>
      <c r="SL161"/>
      <c r="SM161"/>
      <c r="SN161"/>
      <c r="SO161"/>
      <c r="SP161"/>
      <c r="SQ161"/>
      <c r="SR161"/>
      <c r="SS161"/>
      <c r="ST161"/>
      <c r="SU161"/>
      <c r="SV161"/>
      <c r="SW161"/>
      <c r="SX161"/>
      <c r="SY161"/>
      <c r="SZ161"/>
      <c r="TA161"/>
      <c r="TB161"/>
      <c r="TC161"/>
      <c r="TD161"/>
      <c r="TE161"/>
      <c r="TF161"/>
      <c r="TG161"/>
      <c r="TH161"/>
      <c r="TI161"/>
      <c r="TJ161"/>
      <c r="TK161"/>
      <c r="TL161"/>
      <c r="TM161"/>
      <c r="TN161"/>
      <c r="TO161"/>
      <c r="TP161"/>
      <c r="TQ161"/>
      <c r="TR161"/>
      <c r="TS161"/>
      <c r="TT161"/>
      <c r="TU161"/>
      <c r="TV161"/>
      <c r="TW161"/>
      <c r="TX161"/>
    </row>
    <row r="162" spans="1:669" s="33" customFormat="1" ht="15.75" customHeight="1" x14ac:dyDescent="0.25">
      <c r="A162" s="4" t="s">
        <v>161</v>
      </c>
      <c r="B162" s="2" t="s">
        <v>16</v>
      </c>
      <c r="C162" s="5" t="s">
        <v>69</v>
      </c>
      <c r="D162" s="5" t="s">
        <v>207</v>
      </c>
      <c r="E162" s="8">
        <v>44470</v>
      </c>
      <c r="F162" s="8" t="s">
        <v>106</v>
      </c>
      <c r="G162" s="142">
        <v>46000</v>
      </c>
      <c r="H162" s="142">
        <v>1320.2</v>
      </c>
      <c r="I162" s="142">
        <v>1289.46</v>
      </c>
      <c r="J162" s="142">
        <v>1398.4</v>
      </c>
      <c r="K162" s="142">
        <v>25</v>
      </c>
      <c r="L162" s="142">
        <v>4033.06</v>
      </c>
      <c r="M162" s="142">
        <v>41966.94</v>
      </c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 s="36"/>
      <c r="IC162" s="36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  <c r="OF162"/>
      <c r="OG162"/>
      <c r="OH162"/>
      <c r="OI162"/>
      <c r="OJ162"/>
      <c r="OK162"/>
      <c r="OL162"/>
      <c r="OM162"/>
      <c r="ON162"/>
      <c r="OO162"/>
      <c r="OP162"/>
      <c r="OQ162"/>
      <c r="OR162"/>
      <c r="OS162"/>
      <c r="OT162"/>
      <c r="OU162"/>
      <c r="OV162"/>
      <c r="OW162"/>
      <c r="OX162"/>
      <c r="OY162"/>
      <c r="OZ162"/>
      <c r="PA162"/>
      <c r="PB162"/>
      <c r="PC162"/>
      <c r="PD162"/>
      <c r="PE162"/>
      <c r="PF162"/>
      <c r="PG162"/>
      <c r="PH162"/>
      <c r="PI162"/>
      <c r="PJ162"/>
      <c r="PK162"/>
      <c r="PL162"/>
      <c r="PM162"/>
      <c r="PN162"/>
      <c r="PO162"/>
      <c r="PP162"/>
      <c r="PQ162"/>
      <c r="PR162"/>
      <c r="PS162"/>
      <c r="PT162"/>
      <c r="PU162"/>
      <c r="PV162"/>
      <c r="PW162"/>
      <c r="PX162"/>
      <c r="PY162"/>
      <c r="PZ162"/>
      <c r="QA162"/>
      <c r="QB162"/>
      <c r="QC162"/>
      <c r="QD162"/>
      <c r="QE162"/>
      <c r="QF162"/>
      <c r="QG162"/>
      <c r="QH162"/>
      <c r="QI162"/>
      <c r="QJ162"/>
      <c r="QK162"/>
      <c r="QL162"/>
      <c r="QM162"/>
      <c r="QN162"/>
      <c r="QO162"/>
      <c r="QP162"/>
      <c r="QQ162"/>
      <c r="QR162"/>
      <c r="QS162"/>
      <c r="QT162"/>
      <c r="QU162"/>
      <c r="QV162"/>
      <c r="QW162"/>
      <c r="QX162"/>
      <c r="QY162"/>
      <c r="QZ162"/>
      <c r="RA162"/>
      <c r="RB162"/>
      <c r="RC162"/>
      <c r="RD162"/>
      <c r="RE162"/>
      <c r="RF162"/>
      <c r="RG162"/>
      <c r="RH162"/>
      <c r="RI162"/>
      <c r="RJ162"/>
      <c r="RK162"/>
      <c r="RL162"/>
      <c r="RM162"/>
      <c r="RN162"/>
      <c r="RO162"/>
      <c r="RP162"/>
      <c r="RQ162"/>
      <c r="RR162"/>
      <c r="RS162"/>
      <c r="RT162"/>
      <c r="RU162"/>
      <c r="RV162"/>
      <c r="RW162"/>
      <c r="RX162"/>
      <c r="RY162"/>
      <c r="RZ162"/>
      <c r="SA162"/>
      <c r="SB162"/>
      <c r="SC162"/>
      <c r="SD162"/>
      <c r="SE162"/>
      <c r="SF162"/>
      <c r="SG162"/>
      <c r="SH162"/>
      <c r="SI162"/>
      <c r="SJ162"/>
      <c r="SK162"/>
      <c r="SL162"/>
      <c r="SM162"/>
      <c r="SN162"/>
      <c r="SO162"/>
      <c r="SP162"/>
      <c r="SQ162"/>
      <c r="SR162"/>
      <c r="SS162"/>
      <c r="ST162"/>
      <c r="SU162"/>
      <c r="SV162"/>
      <c r="SW162"/>
      <c r="SX162"/>
      <c r="SY162"/>
      <c r="SZ162"/>
      <c r="TA162"/>
      <c r="TB162"/>
      <c r="TC162"/>
      <c r="TD162"/>
      <c r="TE162"/>
      <c r="TF162"/>
      <c r="TG162"/>
      <c r="TH162"/>
      <c r="TI162"/>
      <c r="TJ162"/>
      <c r="TK162"/>
      <c r="TL162"/>
      <c r="TM162"/>
      <c r="TN162"/>
      <c r="TO162"/>
      <c r="TP162"/>
      <c r="TQ162"/>
      <c r="TR162"/>
      <c r="TS162"/>
      <c r="TT162"/>
      <c r="TU162"/>
      <c r="TV162"/>
      <c r="TW162"/>
      <c r="TX162"/>
      <c r="TY162"/>
      <c r="TZ162"/>
      <c r="UA162"/>
      <c r="UB162"/>
      <c r="UC162"/>
      <c r="UD162"/>
      <c r="UE162"/>
      <c r="UF162"/>
      <c r="UG162"/>
      <c r="UH162"/>
      <c r="UI162"/>
      <c r="UJ162"/>
      <c r="UK162"/>
      <c r="UL162"/>
      <c r="UM162"/>
      <c r="UN162"/>
      <c r="UO162"/>
      <c r="UP162"/>
      <c r="UQ162"/>
      <c r="UR162"/>
      <c r="US162"/>
      <c r="UT162"/>
      <c r="UU162"/>
      <c r="UV162"/>
      <c r="UW162"/>
      <c r="UX162"/>
      <c r="UY162"/>
      <c r="UZ162"/>
      <c r="VA162"/>
      <c r="VB162"/>
      <c r="VC162"/>
      <c r="VD162"/>
      <c r="VE162"/>
      <c r="VF162"/>
      <c r="VG162"/>
      <c r="VH162"/>
      <c r="VI162"/>
      <c r="VJ162"/>
      <c r="VK162"/>
      <c r="VL162"/>
      <c r="VM162"/>
      <c r="VN162"/>
      <c r="VO162"/>
      <c r="VP162"/>
      <c r="VQ162"/>
      <c r="VR162"/>
      <c r="VS162"/>
      <c r="VT162"/>
      <c r="VU162"/>
      <c r="VV162"/>
      <c r="VW162"/>
      <c r="VX162"/>
      <c r="VY162"/>
      <c r="VZ162"/>
      <c r="WA162"/>
      <c r="WB162"/>
      <c r="WC162"/>
      <c r="WD162"/>
      <c r="WE162"/>
      <c r="WF162"/>
      <c r="WG162"/>
      <c r="WH162"/>
      <c r="WI162"/>
      <c r="WJ162"/>
      <c r="WK162"/>
      <c r="WL162"/>
      <c r="WM162"/>
      <c r="WN162"/>
      <c r="WO162"/>
      <c r="WP162"/>
      <c r="WQ162"/>
      <c r="WR162"/>
      <c r="WS162"/>
      <c r="WT162"/>
      <c r="WU162"/>
      <c r="WV162"/>
      <c r="WW162"/>
      <c r="WX162"/>
      <c r="WY162"/>
      <c r="WZ162"/>
      <c r="XA162"/>
      <c r="XB162"/>
      <c r="XC162"/>
      <c r="XD162"/>
      <c r="XE162"/>
      <c r="XF162"/>
      <c r="XG162"/>
      <c r="XH162"/>
      <c r="XI162"/>
      <c r="XJ162"/>
      <c r="XK162"/>
      <c r="XL162"/>
      <c r="XM162"/>
      <c r="XN162"/>
      <c r="XO162"/>
      <c r="XP162"/>
      <c r="XQ162"/>
      <c r="XR162"/>
      <c r="XS162"/>
      <c r="XT162"/>
      <c r="XU162"/>
      <c r="XV162"/>
      <c r="XW162"/>
      <c r="XX162"/>
      <c r="XY162"/>
      <c r="XZ162"/>
      <c r="YA162"/>
      <c r="YB162"/>
      <c r="YC162"/>
      <c r="YD162"/>
      <c r="YE162"/>
      <c r="YF162"/>
      <c r="YG162"/>
      <c r="YH162"/>
      <c r="YI162"/>
      <c r="YJ162"/>
      <c r="YK162"/>
      <c r="YL162"/>
      <c r="YM162"/>
      <c r="YN162"/>
      <c r="YO162"/>
      <c r="YP162"/>
      <c r="YQ162"/>
      <c r="YR162"/>
      <c r="YS162"/>
    </row>
    <row r="163" spans="1:669" s="37" customFormat="1" ht="18" customHeight="1" x14ac:dyDescent="0.25">
      <c r="A163" s="48" t="s">
        <v>14</v>
      </c>
      <c r="B163" s="68">
        <v>5</v>
      </c>
      <c r="C163" s="54"/>
      <c r="D163" s="54"/>
      <c r="E163" s="48"/>
      <c r="F163" s="48"/>
      <c r="G163" s="107">
        <f t="shared" ref="G163:M163" si="27">SUM(G158:G162)</f>
        <v>302000</v>
      </c>
      <c r="H163" s="107">
        <f t="shared" si="27"/>
        <v>8667.4</v>
      </c>
      <c r="I163" s="172">
        <f t="shared" si="27"/>
        <v>22418.91</v>
      </c>
      <c r="J163" s="172">
        <f t="shared" si="27"/>
        <v>9180.7999999999993</v>
      </c>
      <c r="K163" s="172">
        <f t="shared" si="27"/>
        <v>8865</v>
      </c>
      <c r="L163" s="172">
        <f t="shared" si="27"/>
        <v>49132.109999999993</v>
      </c>
      <c r="M163" s="172">
        <f t="shared" si="27"/>
        <v>252867.89</v>
      </c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3"/>
      <c r="AR163" s="33"/>
      <c r="AS163" s="33"/>
      <c r="AT163" s="33"/>
      <c r="AU163" s="33"/>
      <c r="AV163" s="33"/>
      <c r="AW163" s="33"/>
      <c r="AX163" s="33"/>
      <c r="AY163" s="33"/>
      <c r="AZ163" s="33"/>
      <c r="BA163" s="33"/>
      <c r="BB163" s="33"/>
      <c r="BC163" s="33"/>
      <c r="BD163" s="33"/>
      <c r="BE163" s="33"/>
      <c r="BF163" s="33"/>
      <c r="BG163" s="33"/>
      <c r="BH163" s="33"/>
      <c r="BI163" s="33"/>
      <c r="BJ163" s="33"/>
      <c r="BK163" s="33"/>
      <c r="BL163" s="33"/>
      <c r="BM163" s="33"/>
      <c r="BN163" s="33"/>
      <c r="BO163" s="33"/>
      <c r="BP163" s="33"/>
      <c r="BQ163" s="33"/>
      <c r="BR163" s="33"/>
      <c r="BS163" s="33"/>
      <c r="BT163" s="33"/>
      <c r="BU163" s="33"/>
      <c r="BV163" s="33"/>
      <c r="BW163" s="33"/>
      <c r="BX163" s="33"/>
      <c r="BY163" s="33"/>
      <c r="BZ163" s="33"/>
      <c r="CA163" s="33"/>
      <c r="CB163" s="33"/>
      <c r="CC163" s="33"/>
      <c r="CD163" s="33"/>
      <c r="CE163" s="33"/>
      <c r="CF163" s="33"/>
      <c r="CG163" s="33"/>
      <c r="CH163" s="33"/>
      <c r="CI163" s="33"/>
      <c r="CJ163" s="33"/>
      <c r="CK163" s="33"/>
      <c r="CL163" s="33"/>
      <c r="CM163" s="33"/>
      <c r="CN163" s="33"/>
      <c r="CO163" s="33"/>
      <c r="CP163" s="33"/>
      <c r="CQ163" s="33"/>
      <c r="CR163" s="33"/>
      <c r="CS163" s="33"/>
      <c r="CT163" s="33"/>
      <c r="CU163" s="33"/>
      <c r="CV163" s="33"/>
      <c r="CW163" s="33"/>
      <c r="CX163" s="33"/>
      <c r="CY163" s="33"/>
      <c r="CZ163" s="33"/>
      <c r="DA163" s="33"/>
      <c r="DB163" s="33"/>
      <c r="DC163" s="33"/>
      <c r="DD163" s="33"/>
      <c r="DE163" s="33"/>
      <c r="DF163" s="33"/>
      <c r="DG163" s="33"/>
      <c r="DH163" s="33"/>
      <c r="DI163" s="33"/>
      <c r="DJ163" s="33"/>
      <c r="DK163" s="33"/>
      <c r="DL163" s="33"/>
      <c r="DM163" s="33"/>
      <c r="DN163" s="33"/>
      <c r="DO163" s="33"/>
      <c r="DP163" s="33"/>
      <c r="IB163" s="143"/>
      <c r="IC163" s="143"/>
    </row>
    <row r="164" spans="1:669" s="33" customFormat="1" ht="18" customHeight="1" x14ac:dyDescent="0.25">
      <c r="A164"/>
      <c r="B164" s="3"/>
      <c r="C164" s="3"/>
      <c r="D164" s="3"/>
      <c r="E164"/>
      <c r="F164"/>
      <c r="G164" s="174"/>
      <c r="H164" s="106"/>
      <c r="I164" s="174"/>
      <c r="J164" s="174"/>
      <c r="K164" s="174"/>
      <c r="L164" s="174"/>
      <c r="M164" s="106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 s="36"/>
      <c r="IC164" s="36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  <c r="IU164"/>
      <c r="IV164"/>
      <c r="IW164"/>
      <c r="IX164"/>
      <c r="IY164"/>
      <c r="IZ164"/>
      <c r="JA164"/>
      <c r="JB164"/>
      <c r="JC164"/>
      <c r="JD164"/>
      <c r="JE164"/>
      <c r="JF164"/>
      <c r="JG164"/>
      <c r="JH164"/>
      <c r="JI164"/>
      <c r="JJ164"/>
      <c r="JK164"/>
      <c r="JL164"/>
      <c r="JM164"/>
      <c r="JN164"/>
      <c r="JO164"/>
      <c r="JP164"/>
      <c r="JQ164"/>
      <c r="JR164"/>
      <c r="JS164"/>
      <c r="JT164"/>
      <c r="JU164"/>
      <c r="JV164"/>
      <c r="JW164"/>
      <c r="JX164"/>
      <c r="JY164"/>
      <c r="JZ164"/>
      <c r="KA164"/>
      <c r="KB164"/>
      <c r="KC164"/>
      <c r="KD164"/>
      <c r="KE164"/>
      <c r="KF164"/>
      <c r="KG164"/>
      <c r="KH164"/>
      <c r="KI164"/>
      <c r="KJ164"/>
      <c r="KK164"/>
      <c r="KL164"/>
      <c r="KM164"/>
      <c r="KN164"/>
      <c r="KO164"/>
      <c r="KP164"/>
      <c r="KQ164"/>
      <c r="KR164"/>
      <c r="KS164"/>
      <c r="KT164"/>
      <c r="KU164"/>
      <c r="KV164"/>
      <c r="KW164"/>
      <c r="KX164"/>
      <c r="KY164"/>
      <c r="KZ164"/>
      <c r="LA164"/>
      <c r="LB164"/>
      <c r="LC164"/>
      <c r="LD164"/>
      <c r="LE164"/>
      <c r="LF164"/>
      <c r="LG164"/>
      <c r="LH164"/>
      <c r="LI164"/>
      <c r="LJ164"/>
      <c r="LK164"/>
      <c r="LL164"/>
      <c r="LM164"/>
      <c r="LN164"/>
      <c r="LO164"/>
      <c r="LP164"/>
      <c r="LQ164"/>
      <c r="LR164"/>
      <c r="LS164"/>
      <c r="LT164"/>
      <c r="LU164"/>
      <c r="LV164"/>
      <c r="LW164"/>
      <c r="LX164"/>
      <c r="LY164"/>
      <c r="LZ164"/>
      <c r="MA164"/>
      <c r="MB164"/>
      <c r="MC164"/>
      <c r="MD164"/>
      <c r="ME164"/>
      <c r="MF164"/>
      <c r="MG164"/>
      <c r="MH164"/>
      <c r="MI164"/>
      <c r="MJ164"/>
      <c r="MK164"/>
      <c r="ML164"/>
      <c r="MM164"/>
      <c r="MN164"/>
      <c r="MO164"/>
      <c r="MP164"/>
      <c r="MQ164"/>
      <c r="MR164"/>
      <c r="MS164"/>
      <c r="MT164"/>
      <c r="MU164"/>
      <c r="MV164"/>
      <c r="MW164"/>
      <c r="MX164"/>
      <c r="MY164"/>
      <c r="MZ164"/>
      <c r="NA164"/>
      <c r="NB164"/>
      <c r="NC164"/>
      <c r="ND164"/>
      <c r="NE164"/>
      <c r="NF164"/>
      <c r="NG164"/>
      <c r="NH164"/>
      <c r="NI164"/>
      <c r="NJ164"/>
      <c r="NK164"/>
      <c r="NL164"/>
      <c r="NM164"/>
      <c r="NN164"/>
      <c r="NO164"/>
      <c r="NP164"/>
      <c r="NQ164"/>
      <c r="NR164"/>
      <c r="NS164"/>
      <c r="NT164"/>
      <c r="NU164"/>
      <c r="NV164"/>
      <c r="NW164"/>
      <c r="NX164"/>
      <c r="NY164"/>
      <c r="NZ164"/>
      <c r="OA164"/>
      <c r="OB164"/>
      <c r="OC164"/>
      <c r="OD164"/>
      <c r="OE164"/>
      <c r="OF164"/>
      <c r="OG164"/>
      <c r="OH164"/>
      <c r="OI164"/>
      <c r="OJ164"/>
      <c r="OK164"/>
      <c r="OL164"/>
      <c r="OM164"/>
      <c r="ON164"/>
      <c r="OO164"/>
      <c r="OP164"/>
      <c r="OQ164"/>
      <c r="OR164"/>
      <c r="OS164"/>
      <c r="OT164"/>
      <c r="OU164"/>
      <c r="OV164"/>
      <c r="OW164"/>
      <c r="OX164"/>
      <c r="OY164"/>
      <c r="OZ164"/>
      <c r="PA164"/>
      <c r="PB164"/>
      <c r="PC164"/>
      <c r="PD164"/>
      <c r="PE164"/>
      <c r="PF164"/>
      <c r="PG164"/>
      <c r="PH164"/>
      <c r="PI164"/>
      <c r="PJ164"/>
      <c r="PK164"/>
      <c r="PL164"/>
      <c r="PM164"/>
      <c r="PN164"/>
      <c r="PO164"/>
      <c r="PP164"/>
      <c r="PQ164"/>
      <c r="PR164"/>
      <c r="PS164"/>
      <c r="PT164"/>
      <c r="PU164"/>
      <c r="PV164"/>
      <c r="PW164"/>
      <c r="PX164"/>
      <c r="PY164"/>
      <c r="PZ164"/>
      <c r="QA164"/>
      <c r="QB164"/>
      <c r="QC164"/>
      <c r="QD164"/>
      <c r="QE164"/>
      <c r="QF164"/>
      <c r="QG164"/>
      <c r="QH164"/>
      <c r="QI164"/>
      <c r="QJ164"/>
      <c r="QK164"/>
      <c r="QL164"/>
      <c r="QM164"/>
      <c r="QN164"/>
      <c r="QO164"/>
      <c r="QP164"/>
      <c r="QQ164"/>
      <c r="QR164"/>
      <c r="QS164"/>
      <c r="QT164"/>
      <c r="QU164"/>
      <c r="QV164"/>
      <c r="QW164"/>
      <c r="QX164"/>
      <c r="QY164"/>
      <c r="QZ164"/>
      <c r="RA164"/>
      <c r="RB164"/>
      <c r="RC164"/>
      <c r="RD164"/>
      <c r="RE164"/>
      <c r="RF164"/>
      <c r="RG164"/>
      <c r="RH164"/>
      <c r="RI164"/>
      <c r="RJ164"/>
      <c r="RK164"/>
      <c r="RL164"/>
      <c r="RM164"/>
      <c r="RN164"/>
      <c r="RO164"/>
      <c r="RP164"/>
      <c r="RQ164"/>
      <c r="RR164"/>
      <c r="RS164"/>
      <c r="RT164"/>
      <c r="RU164"/>
      <c r="RV164"/>
      <c r="RW164"/>
      <c r="RX164"/>
      <c r="RY164"/>
      <c r="RZ164"/>
      <c r="SA164"/>
      <c r="SB164"/>
      <c r="SC164"/>
      <c r="SD164"/>
      <c r="SE164"/>
      <c r="SF164"/>
      <c r="SG164"/>
      <c r="SH164"/>
      <c r="SI164"/>
      <c r="SJ164"/>
      <c r="SK164"/>
      <c r="SL164"/>
      <c r="SM164"/>
      <c r="SN164"/>
      <c r="SO164"/>
      <c r="SP164"/>
      <c r="SQ164"/>
      <c r="SR164"/>
      <c r="SS164"/>
      <c r="ST164"/>
      <c r="SU164"/>
      <c r="SV164"/>
      <c r="SW164"/>
      <c r="SX164"/>
      <c r="SY164"/>
      <c r="SZ164"/>
      <c r="TA164"/>
      <c r="TB164"/>
      <c r="TC164"/>
      <c r="TD164"/>
      <c r="TE164"/>
      <c r="TF164"/>
      <c r="TG164"/>
      <c r="TH164"/>
      <c r="TI164"/>
      <c r="TJ164"/>
      <c r="TK164"/>
      <c r="TL164"/>
      <c r="TM164"/>
      <c r="TN164"/>
      <c r="TO164"/>
      <c r="TP164"/>
      <c r="TQ164"/>
      <c r="TR164"/>
      <c r="TS164"/>
      <c r="TT164"/>
      <c r="TU164"/>
      <c r="TV164"/>
      <c r="TW164"/>
      <c r="TX164"/>
      <c r="TY164"/>
      <c r="TZ164"/>
      <c r="UA164"/>
      <c r="UB164"/>
      <c r="UC164"/>
      <c r="UD164"/>
      <c r="UE164"/>
      <c r="UF164"/>
      <c r="UG164"/>
      <c r="UH164"/>
      <c r="UI164"/>
      <c r="UJ164"/>
      <c r="UK164"/>
      <c r="UL164"/>
      <c r="UM164"/>
      <c r="UN164"/>
      <c r="UO164"/>
      <c r="UP164"/>
      <c r="UQ164"/>
      <c r="UR164"/>
      <c r="US164"/>
      <c r="UT164"/>
      <c r="UU164"/>
      <c r="UV164"/>
      <c r="UW164"/>
      <c r="UX164"/>
      <c r="UY164"/>
      <c r="UZ164"/>
      <c r="VA164"/>
      <c r="VB164"/>
      <c r="VC164"/>
      <c r="VD164"/>
      <c r="VE164"/>
      <c r="VF164"/>
      <c r="VG164"/>
      <c r="VH164"/>
      <c r="VI164"/>
      <c r="VJ164"/>
      <c r="VK164"/>
      <c r="VL164"/>
      <c r="VM164"/>
      <c r="VN164"/>
      <c r="VO164"/>
      <c r="VP164"/>
      <c r="VQ164"/>
      <c r="VR164"/>
      <c r="VS164"/>
      <c r="VT164"/>
      <c r="VU164"/>
      <c r="VV164"/>
      <c r="VW164"/>
      <c r="VX164"/>
      <c r="VY164"/>
      <c r="VZ164"/>
      <c r="WA164"/>
      <c r="WB164"/>
      <c r="WC164"/>
      <c r="WD164"/>
      <c r="WE164"/>
      <c r="WF164"/>
      <c r="WG164"/>
      <c r="WH164"/>
      <c r="WI164"/>
      <c r="WJ164"/>
      <c r="WK164"/>
      <c r="WL164"/>
      <c r="WM164"/>
      <c r="WN164"/>
      <c r="WO164"/>
      <c r="WP164"/>
      <c r="WQ164"/>
      <c r="WR164"/>
      <c r="WS164"/>
      <c r="WT164"/>
      <c r="WU164"/>
      <c r="WV164"/>
      <c r="WW164"/>
      <c r="WX164"/>
      <c r="WY164"/>
      <c r="WZ164"/>
      <c r="XA164"/>
      <c r="XB164"/>
      <c r="XC164"/>
      <c r="XD164"/>
      <c r="XE164"/>
      <c r="XF164"/>
      <c r="XG164"/>
      <c r="XH164"/>
      <c r="XI164"/>
      <c r="XJ164"/>
      <c r="XK164"/>
      <c r="XL164"/>
      <c r="XM164"/>
      <c r="XN164"/>
      <c r="XO164"/>
      <c r="XP164"/>
      <c r="XQ164"/>
      <c r="XR164"/>
      <c r="XS164"/>
      <c r="XT164"/>
      <c r="XU164"/>
      <c r="XV164"/>
      <c r="XW164"/>
      <c r="XX164"/>
      <c r="XY164"/>
      <c r="XZ164"/>
      <c r="YA164"/>
      <c r="YB164"/>
      <c r="YC164"/>
      <c r="YD164"/>
      <c r="YE164"/>
      <c r="YF164"/>
      <c r="YG164"/>
      <c r="YH164"/>
      <c r="YI164"/>
      <c r="YJ164"/>
      <c r="YK164"/>
      <c r="YL164"/>
      <c r="YM164"/>
      <c r="YN164"/>
      <c r="YO164"/>
      <c r="YP164"/>
      <c r="YQ164"/>
      <c r="YR164"/>
      <c r="YS164"/>
    </row>
    <row r="165" spans="1:669" s="33" customFormat="1" ht="18" customHeight="1" x14ac:dyDescent="0.25">
      <c r="A165" s="28" t="s">
        <v>66</v>
      </c>
      <c r="B165" s="28"/>
      <c r="C165" s="28"/>
      <c r="D165" s="28"/>
      <c r="E165" s="28"/>
      <c r="F165" s="28"/>
      <c r="G165" s="116"/>
      <c r="H165" s="116"/>
      <c r="I165" s="117"/>
      <c r="J165" s="117"/>
      <c r="K165" s="116"/>
      <c r="L165" s="117"/>
      <c r="M165" s="116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 s="36"/>
      <c r="IC165" s="36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  <c r="IU165"/>
      <c r="IV165"/>
      <c r="IW165"/>
      <c r="IX165"/>
      <c r="IY165"/>
      <c r="IZ165"/>
      <c r="JA165"/>
      <c r="JB165"/>
      <c r="JC165"/>
      <c r="JD165"/>
      <c r="JE165"/>
      <c r="JF165"/>
      <c r="JG165"/>
      <c r="JH165"/>
      <c r="JI165"/>
      <c r="JJ165"/>
      <c r="JK165"/>
      <c r="JL165"/>
      <c r="JM165"/>
      <c r="JN165"/>
      <c r="JO165"/>
      <c r="JP165"/>
      <c r="JQ165"/>
      <c r="JR165"/>
      <c r="JS165"/>
      <c r="JT165"/>
      <c r="JU165"/>
      <c r="JV165"/>
      <c r="JW165"/>
      <c r="JX165"/>
      <c r="JY165"/>
      <c r="JZ165"/>
      <c r="KA165"/>
      <c r="KB165"/>
      <c r="KC165"/>
      <c r="KD165"/>
      <c r="KE165"/>
      <c r="KF165"/>
      <c r="KG165"/>
      <c r="KH165"/>
      <c r="KI165"/>
      <c r="KJ165"/>
      <c r="KK165"/>
      <c r="KL165"/>
      <c r="KM165"/>
      <c r="KN165"/>
      <c r="KO165"/>
      <c r="KP165"/>
      <c r="KQ165"/>
      <c r="KR165"/>
      <c r="KS165"/>
      <c r="KT165"/>
      <c r="KU165"/>
      <c r="KV165"/>
      <c r="KW165"/>
      <c r="KX165"/>
      <c r="KY165"/>
      <c r="KZ165"/>
      <c r="LA165"/>
      <c r="LB165"/>
      <c r="LC165"/>
      <c r="LD165"/>
      <c r="LE165"/>
      <c r="LF165"/>
      <c r="LG165"/>
      <c r="LH165"/>
      <c r="LI165"/>
      <c r="LJ165"/>
      <c r="LK165"/>
      <c r="LL165"/>
      <c r="LM165"/>
      <c r="LN165"/>
      <c r="LO165"/>
      <c r="LP165"/>
      <c r="LQ165"/>
      <c r="LR165"/>
      <c r="LS165"/>
      <c r="LT165"/>
      <c r="LU165"/>
      <c r="LV165"/>
      <c r="LW165"/>
      <c r="LX165"/>
      <c r="LY165"/>
      <c r="LZ165"/>
      <c r="MA165"/>
      <c r="MB165"/>
      <c r="MC165"/>
      <c r="MD165"/>
      <c r="ME165"/>
      <c r="MF165"/>
      <c r="MG165"/>
      <c r="MH165"/>
      <c r="MI165"/>
      <c r="MJ165"/>
      <c r="MK165"/>
      <c r="ML165"/>
      <c r="MM165"/>
      <c r="MN165"/>
      <c r="MO165"/>
      <c r="MP165"/>
      <c r="MQ165"/>
      <c r="MR165"/>
      <c r="MS165"/>
      <c r="MT165"/>
      <c r="MU165"/>
      <c r="MV165"/>
      <c r="MW165"/>
      <c r="MX165"/>
      <c r="MY165"/>
      <c r="MZ165"/>
      <c r="NA165"/>
      <c r="NB165"/>
      <c r="NC165"/>
      <c r="ND165"/>
      <c r="NE165"/>
      <c r="NF165"/>
      <c r="NG165"/>
      <c r="NH165"/>
      <c r="NI165"/>
      <c r="NJ165"/>
      <c r="NK165"/>
      <c r="NL165"/>
      <c r="NM165"/>
      <c r="NN165"/>
      <c r="NO165"/>
      <c r="NP165"/>
      <c r="NQ165"/>
      <c r="NR165"/>
      <c r="NS165"/>
      <c r="NT165"/>
      <c r="NU165"/>
      <c r="NV165"/>
      <c r="NW165"/>
      <c r="NX165"/>
      <c r="NY165"/>
      <c r="NZ165"/>
      <c r="OA165"/>
      <c r="OB165"/>
      <c r="OC165"/>
      <c r="OD165"/>
      <c r="OE165"/>
      <c r="OF165"/>
      <c r="OG165"/>
      <c r="OH165"/>
      <c r="OI165"/>
      <c r="OJ165"/>
      <c r="OK165"/>
      <c r="OL165"/>
      <c r="OM165"/>
      <c r="ON165"/>
      <c r="OO165"/>
      <c r="OP165"/>
      <c r="OQ165"/>
      <c r="OR165"/>
      <c r="OS165"/>
      <c r="OT165"/>
      <c r="OU165"/>
      <c r="OV165"/>
      <c r="OW165"/>
      <c r="OX165"/>
      <c r="OY165"/>
      <c r="OZ165"/>
      <c r="PA165"/>
      <c r="PB165"/>
      <c r="PC165"/>
      <c r="PD165"/>
      <c r="PE165"/>
      <c r="PF165"/>
      <c r="PG165"/>
      <c r="PH165"/>
      <c r="PI165"/>
      <c r="PJ165"/>
      <c r="PK165"/>
      <c r="PL165"/>
      <c r="PM165"/>
      <c r="PN165"/>
      <c r="PO165"/>
      <c r="PP165"/>
      <c r="PQ165"/>
      <c r="PR165"/>
      <c r="PS165"/>
      <c r="PT165"/>
      <c r="PU165"/>
      <c r="PV165"/>
      <c r="PW165"/>
      <c r="PX165"/>
      <c r="PY165"/>
      <c r="PZ165"/>
      <c r="QA165"/>
      <c r="QB165"/>
      <c r="QC165"/>
      <c r="QD165"/>
      <c r="QE165"/>
      <c r="QF165"/>
      <c r="QG165"/>
      <c r="QH165"/>
      <c r="QI165"/>
      <c r="QJ165"/>
      <c r="QK165"/>
      <c r="QL165"/>
      <c r="QM165"/>
      <c r="QN165"/>
      <c r="QO165"/>
      <c r="QP165"/>
      <c r="QQ165"/>
      <c r="QR165"/>
      <c r="QS165"/>
      <c r="QT165"/>
      <c r="QU165"/>
      <c r="QV165"/>
      <c r="QW165"/>
      <c r="QX165"/>
      <c r="QY165"/>
      <c r="QZ165"/>
      <c r="RA165"/>
      <c r="RB165"/>
      <c r="RC165"/>
      <c r="RD165"/>
      <c r="RE165"/>
      <c r="RF165"/>
      <c r="RG165"/>
      <c r="RH165"/>
      <c r="RI165"/>
      <c r="RJ165"/>
      <c r="RK165"/>
      <c r="RL165"/>
      <c r="RM165"/>
      <c r="RN165"/>
      <c r="RO165"/>
      <c r="RP165"/>
      <c r="RQ165"/>
      <c r="RR165"/>
      <c r="RS165"/>
      <c r="RT165"/>
      <c r="RU165"/>
      <c r="RV165"/>
      <c r="RW165"/>
      <c r="RX165"/>
      <c r="RY165"/>
      <c r="RZ165"/>
      <c r="SA165"/>
      <c r="SB165"/>
      <c r="SC165"/>
      <c r="SD165"/>
      <c r="SE165"/>
      <c r="SF165"/>
      <c r="SG165"/>
      <c r="SH165"/>
      <c r="SI165"/>
      <c r="SJ165"/>
      <c r="SK165"/>
      <c r="SL165"/>
      <c r="SM165"/>
      <c r="SN165"/>
      <c r="SO165"/>
      <c r="SP165"/>
      <c r="SQ165"/>
      <c r="SR165"/>
      <c r="SS165"/>
      <c r="ST165"/>
      <c r="SU165"/>
      <c r="SV165"/>
      <c r="SW165"/>
      <c r="SX165"/>
      <c r="SY165"/>
      <c r="SZ165"/>
      <c r="TA165"/>
      <c r="TB165"/>
      <c r="TC165"/>
      <c r="TD165"/>
      <c r="TE165"/>
      <c r="TF165"/>
      <c r="TG165"/>
      <c r="TH165"/>
      <c r="TI165"/>
      <c r="TJ165"/>
      <c r="TK165"/>
      <c r="TL165"/>
      <c r="TM165"/>
      <c r="TN165"/>
      <c r="TO165"/>
      <c r="TP165"/>
      <c r="TQ165"/>
      <c r="TR165"/>
      <c r="TS165"/>
      <c r="TT165"/>
      <c r="TU165"/>
      <c r="TV165"/>
      <c r="TW165"/>
      <c r="TX165"/>
      <c r="TY165"/>
      <c r="TZ165"/>
      <c r="UA165"/>
      <c r="UB165"/>
      <c r="UC165"/>
      <c r="UD165"/>
      <c r="UE165"/>
      <c r="UF165"/>
      <c r="UG165"/>
      <c r="UH165"/>
      <c r="UI165"/>
      <c r="UJ165"/>
      <c r="UK165"/>
      <c r="UL165"/>
      <c r="UM165"/>
      <c r="UN165"/>
      <c r="UO165"/>
      <c r="UP165"/>
      <c r="UQ165"/>
      <c r="UR165"/>
      <c r="US165"/>
      <c r="UT165"/>
      <c r="UU165"/>
      <c r="UV165"/>
      <c r="UW165"/>
      <c r="UX165"/>
      <c r="UY165"/>
      <c r="UZ165"/>
      <c r="VA165"/>
      <c r="VB165"/>
      <c r="VC165"/>
      <c r="VD165"/>
      <c r="VE165"/>
      <c r="VF165"/>
      <c r="VG165"/>
      <c r="VH165"/>
      <c r="VI165"/>
      <c r="VJ165"/>
      <c r="VK165"/>
      <c r="VL165"/>
      <c r="VM165"/>
      <c r="VN165"/>
      <c r="VO165"/>
      <c r="VP165"/>
      <c r="VQ165"/>
      <c r="VR165"/>
      <c r="VS165"/>
      <c r="VT165"/>
      <c r="VU165"/>
      <c r="VV165"/>
      <c r="VW165"/>
      <c r="VX165"/>
      <c r="VY165"/>
      <c r="VZ165"/>
      <c r="WA165"/>
      <c r="WB165"/>
      <c r="WC165"/>
      <c r="WD165"/>
      <c r="WE165"/>
      <c r="WF165"/>
      <c r="WG165"/>
      <c r="WH165"/>
      <c r="WI165"/>
      <c r="WJ165"/>
      <c r="WK165"/>
      <c r="WL165"/>
      <c r="WM165"/>
      <c r="WN165"/>
      <c r="WO165"/>
      <c r="WP165"/>
      <c r="WQ165"/>
      <c r="WR165"/>
      <c r="WS165"/>
      <c r="WT165"/>
      <c r="WU165"/>
      <c r="WV165"/>
      <c r="WW165"/>
      <c r="WX165"/>
      <c r="WY165"/>
      <c r="WZ165"/>
      <c r="XA165"/>
      <c r="XB165"/>
      <c r="XC165"/>
      <c r="XD165"/>
      <c r="XE165"/>
      <c r="XF165"/>
      <c r="XG165"/>
      <c r="XH165"/>
      <c r="XI165"/>
      <c r="XJ165"/>
      <c r="XK165"/>
      <c r="XL165"/>
      <c r="XM165"/>
      <c r="XN165"/>
      <c r="XO165"/>
      <c r="XP165"/>
      <c r="XQ165"/>
      <c r="XR165"/>
      <c r="XS165"/>
      <c r="XT165"/>
      <c r="XU165"/>
      <c r="XV165"/>
      <c r="XW165"/>
      <c r="XX165"/>
      <c r="XY165"/>
      <c r="XZ165"/>
      <c r="YA165"/>
      <c r="YB165"/>
      <c r="YC165"/>
      <c r="YD165"/>
      <c r="YE165"/>
      <c r="YF165"/>
      <c r="YG165"/>
      <c r="YH165"/>
      <c r="YI165"/>
      <c r="YJ165"/>
      <c r="YK165"/>
      <c r="YL165"/>
      <c r="YM165"/>
      <c r="YN165"/>
      <c r="YO165"/>
      <c r="YP165"/>
      <c r="YQ165"/>
      <c r="YR165"/>
      <c r="YS165"/>
    </row>
    <row r="166" spans="1:669" ht="18" customHeight="1" x14ac:dyDescent="0.25">
      <c r="A166" s="4" t="s">
        <v>162</v>
      </c>
      <c r="B166" s="2" t="s">
        <v>53</v>
      </c>
      <c r="C166" s="5" t="s">
        <v>70</v>
      </c>
      <c r="D166" s="5" t="s">
        <v>207</v>
      </c>
      <c r="E166" s="8">
        <v>44276</v>
      </c>
      <c r="F166" s="8" t="s">
        <v>106</v>
      </c>
      <c r="G166" s="106">
        <v>100000</v>
      </c>
      <c r="H166" s="106">
        <f>G166*0.0287</f>
        <v>2870</v>
      </c>
      <c r="I166" s="174">
        <v>12105.37</v>
      </c>
      <c r="J166" s="174">
        <f>G166*0.0304</f>
        <v>3040</v>
      </c>
      <c r="K166" s="106">
        <v>25</v>
      </c>
      <c r="L166" s="174">
        <v>18040.37</v>
      </c>
      <c r="M166" s="106">
        <v>81959.63</v>
      </c>
      <c r="AH166" s="33"/>
      <c r="AI166" s="33"/>
      <c r="AJ166" s="33"/>
      <c r="AK166" s="33"/>
      <c r="AL166" s="33"/>
      <c r="AM166" s="33"/>
      <c r="AN166" s="33"/>
      <c r="AO166" s="33"/>
      <c r="AP166" s="33"/>
      <c r="AQ166" s="33"/>
      <c r="AR166" s="33"/>
      <c r="AS166" s="33"/>
      <c r="AT166" s="33"/>
      <c r="AU166" s="33"/>
      <c r="AV166" s="33"/>
      <c r="AW166" s="33"/>
      <c r="AX166" s="33"/>
      <c r="AY166" s="33"/>
      <c r="AZ166" s="33"/>
      <c r="BA166" s="33"/>
      <c r="BB166" s="33"/>
      <c r="BC166" s="33"/>
      <c r="BD166" s="33"/>
      <c r="BE166" s="33"/>
      <c r="BF166" s="33"/>
      <c r="BG166" s="33"/>
      <c r="BH166" s="33"/>
      <c r="BI166" s="33"/>
      <c r="BJ166" s="33"/>
      <c r="BK166" s="33"/>
      <c r="BL166" s="33"/>
      <c r="BM166" s="33"/>
      <c r="BN166" s="33"/>
      <c r="BO166" s="33"/>
      <c r="BP166" s="33"/>
      <c r="BQ166" s="33"/>
      <c r="BR166" s="33"/>
      <c r="BS166" s="33"/>
      <c r="BT166" s="33"/>
      <c r="BU166" s="33"/>
      <c r="BV166" s="33"/>
      <c r="BW166" s="33"/>
      <c r="BX166" s="33"/>
      <c r="BY166" s="33"/>
      <c r="BZ166" s="33"/>
      <c r="CA166" s="33"/>
      <c r="CB166" s="33"/>
      <c r="CC166" s="33"/>
      <c r="CD166" s="33"/>
      <c r="CE166" s="33"/>
      <c r="CF166" s="33"/>
      <c r="CG166" s="33"/>
      <c r="CH166" s="33"/>
      <c r="CI166" s="33"/>
      <c r="CJ166" s="33"/>
      <c r="CK166" s="33"/>
      <c r="CL166" s="33"/>
      <c r="CM166" s="33"/>
      <c r="CN166" s="33"/>
      <c r="CO166" s="33"/>
      <c r="CP166" s="33"/>
      <c r="CQ166" s="33"/>
      <c r="CR166" s="33"/>
      <c r="CS166" s="33"/>
      <c r="CT166" s="33"/>
      <c r="CU166" s="33"/>
      <c r="CV166" s="33"/>
      <c r="CW166" s="33"/>
      <c r="CX166" s="33"/>
      <c r="CY166" s="33"/>
      <c r="CZ166" s="33"/>
      <c r="DA166" s="33"/>
      <c r="DB166" s="33"/>
      <c r="DC166" s="33"/>
      <c r="DD166" s="33"/>
      <c r="DE166" s="33"/>
      <c r="DF166" s="33"/>
      <c r="DG166" s="33"/>
      <c r="DH166" s="33"/>
      <c r="DI166" s="33"/>
      <c r="DJ166" s="33"/>
      <c r="DK166" s="33"/>
      <c r="DL166" s="33"/>
      <c r="DM166" s="33"/>
      <c r="DN166" s="33"/>
      <c r="DO166" s="33"/>
      <c r="DP166" s="33"/>
      <c r="DQ166" s="33"/>
      <c r="DR166" s="33"/>
      <c r="DS166" s="33"/>
      <c r="DT166" s="33"/>
      <c r="DU166" s="33"/>
      <c r="DV166" s="33"/>
      <c r="DW166" s="33"/>
      <c r="DX166" s="33"/>
      <c r="DY166" s="33"/>
      <c r="DZ166" s="33"/>
      <c r="EA166" s="33"/>
      <c r="EB166" s="33"/>
      <c r="EC166" s="33"/>
      <c r="ED166" s="33"/>
      <c r="EE166" s="33"/>
      <c r="EF166" s="33"/>
      <c r="EG166" s="33"/>
      <c r="IB166" s="36"/>
      <c r="IC166" s="36"/>
    </row>
    <row r="167" spans="1:669" x14ac:dyDescent="0.25">
      <c r="A167" s="48" t="s">
        <v>14</v>
      </c>
      <c r="B167" s="68">
        <v>1</v>
      </c>
      <c r="C167" s="68"/>
      <c r="D167" s="68"/>
      <c r="E167" s="48"/>
      <c r="F167" s="48"/>
      <c r="G167" s="107">
        <f t="shared" ref="G167:M167" si="28">SUM(G166:G166)</f>
        <v>100000</v>
      </c>
      <c r="H167" s="107">
        <f t="shared" si="28"/>
        <v>2870</v>
      </c>
      <c r="I167" s="107">
        <f t="shared" si="28"/>
        <v>12105.37</v>
      </c>
      <c r="J167" s="107">
        <f t="shared" si="28"/>
        <v>3040</v>
      </c>
      <c r="K167" s="107">
        <f>K166</f>
        <v>25</v>
      </c>
      <c r="L167" s="107">
        <f t="shared" si="28"/>
        <v>18040.37</v>
      </c>
      <c r="M167" s="107">
        <f t="shared" si="28"/>
        <v>81959.63</v>
      </c>
      <c r="AQ167" s="33"/>
      <c r="AR167" s="33"/>
      <c r="AS167" s="33"/>
      <c r="AT167" s="33"/>
      <c r="AU167" s="33"/>
      <c r="AV167" s="33"/>
      <c r="AW167" s="33"/>
      <c r="AX167" s="33"/>
      <c r="AY167" s="33"/>
      <c r="AZ167" s="33"/>
      <c r="BA167" s="33"/>
      <c r="BB167" s="33"/>
      <c r="BC167" s="33"/>
      <c r="BD167" s="33"/>
      <c r="BE167" s="33"/>
      <c r="BF167" s="33"/>
      <c r="BG167" s="33"/>
      <c r="BH167" s="33"/>
      <c r="BI167" s="33"/>
      <c r="BJ167" s="33"/>
      <c r="BK167" s="33"/>
      <c r="BL167" s="33"/>
      <c r="BM167" s="33"/>
      <c r="BN167" s="33"/>
      <c r="BO167" s="33"/>
      <c r="BP167" s="33"/>
      <c r="BQ167" s="33"/>
      <c r="BR167" s="33"/>
      <c r="BS167" s="33"/>
      <c r="BT167" s="33"/>
      <c r="BU167" s="33"/>
      <c r="BV167" s="33"/>
      <c r="BW167" s="33"/>
      <c r="BX167" s="33"/>
      <c r="BY167" s="33"/>
      <c r="BZ167" s="33"/>
      <c r="CA167" s="33"/>
      <c r="CB167" s="33"/>
      <c r="CC167" s="33"/>
      <c r="CD167" s="33"/>
      <c r="CE167" s="33"/>
      <c r="CF167" s="33"/>
      <c r="CG167" s="33"/>
      <c r="CH167" s="33"/>
      <c r="CI167" s="33"/>
      <c r="CJ167" s="33"/>
      <c r="CK167" s="33"/>
      <c r="CL167" s="33"/>
      <c r="CM167" s="33"/>
      <c r="CN167" s="33"/>
      <c r="CO167" s="33"/>
      <c r="CP167" s="33"/>
      <c r="CQ167" s="33"/>
      <c r="CR167" s="33"/>
      <c r="CS167" s="33"/>
      <c r="CT167" s="33"/>
      <c r="CU167" s="33"/>
      <c r="CV167" s="33"/>
      <c r="CW167" s="33"/>
      <c r="CX167" s="33"/>
      <c r="CY167" s="33"/>
      <c r="CZ167" s="33"/>
      <c r="DA167" s="33"/>
      <c r="DB167" s="33"/>
      <c r="DC167" s="33"/>
      <c r="DD167" s="33"/>
      <c r="DE167" s="33"/>
      <c r="DF167" s="33"/>
      <c r="DG167" s="33"/>
      <c r="DH167" s="33"/>
      <c r="DI167" s="33"/>
      <c r="DJ167" s="33"/>
      <c r="DK167" s="33"/>
      <c r="DL167" s="33"/>
      <c r="DM167" s="33"/>
      <c r="DN167" s="33"/>
      <c r="DO167" s="33"/>
      <c r="DP167" s="33"/>
      <c r="DQ167" s="33"/>
      <c r="DR167" s="33"/>
      <c r="DS167" s="33"/>
      <c r="DT167" s="33"/>
      <c r="DU167" s="33"/>
      <c r="DV167" s="33"/>
      <c r="DW167" s="33"/>
      <c r="DX167" s="33"/>
      <c r="DY167" s="33"/>
      <c r="DZ167" s="33"/>
      <c r="EA167" s="33"/>
      <c r="EB167" s="33"/>
      <c r="EC167" s="33"/>
      <c r="ED167" s="33"/>
      <c r="EE167" s="33"/>
      <c r="EF167" s="33"/>
      <c r="EG167" s="33"/>
    </row>
    <row r="168" spans="1:669" x14ac:dyDescent="0.25">
      <c r="G168" s="174"/>
      <c r="H168" s="106"/>
      <c r="I168" s="174"/>
      <c r="J168" s="174"/>
      <c r="K168" s="174"/>
      <c r="L168" s="174"/>
      <c r="M168" s="106"/>
      <c r="AH168" s="33"/>
      <c r="AI168" s="33"/>
      <c r="AJ168" s="33"/>
      <c r="AK168" s="33"/>
      <c r="AL168" s="33"/>
      <c r="AM168" s="33"/>
      <c r="AN168" s="33"/>
      <c r="AO168" s="33"/>
      <c r="AP168" s="33"/>
      <c r="AQ168" s="33"/>
      <c r="AR168" s="33"/>
      <c r="AS168" s="33"/>
      <c r="AT168" s="33"/>
      <c r="AU168" s="33"/>
      <c r="AV168" s="33"/>
      <c r="AW168" s="33"/>
      <c r="AX168" s="33"/>
      <c r="AY168" s="33"/>
      <c r="AZ168" s="33"/>
      <c r="BA168" s="33"/>
      <c r="BB168" s="33"/>
      <c r="BC168" s="33"/>
      <c r="BD168" s="33"/>
      <c r="BE168" s="33"/>
      <c r="BF168" s="33"/>
      <c r="BG168" s="33"/>
      <c r="BH168" s="33"/>
      <c r="BI168" s="33"/>
      <c r="BJ168" s="33"/>
      <c r="BK168" s="33"/>
      <c r="BL168" s="33"/>
      <c r="BM168" s="33"/>
      <c r="BN168" s="33"/>
      <c r="BO168" s="33"/>
      <c r="BP168" s="33"/>
      <c r="BQ168" s="33"/>
      <c r="BR168" s="33"/>
      <c r="BS168" s="33"/>
      <c r="BT168" s="33"/>
      <c r="BU168" s="33"/>
      <c r="BV168" s="33"/>
      <c r="BW168" s="33"/>
      <c r="BX168" s="33"/>
      <c r="BY168" s="33"/>
      <c r="BZ168" s="33"/>
      <c r="CA168" s="33"/>
      <c r="CB168" s="33"/>
      <c r="CC168" s="33"/>
      <c r="CD168" s="33"/>
      <c r="CE168" s="33"/>
      <c r="CF168" s="33"/>
      <c r="CG168" s="33"/>
      <c r="CH168" s="33"/>
      <c r="CI168" s="33"/>
      <c r="CJ168" s="33"/>
      <c r="CK168" s="33"/>
      <c r="CL168" s="33"/>
      <c r="CM168" s="33"/>
      <c r="CN168" s="33"/>
      <c r="CO168" s="33"/>
      <c r="CP168" s="33"/>
      <c r="CQ168" s="33"/>
      <c r="CR168" s="33"/>
      <c r="CS168" s="33"/>
      <c r="CT168" s="33"/>
      <c r="CU168" s="33"/>
      <c r="CV168" s="33"/>
      <c r="CW168" s="33"/>
      <c r="CX168" s="33"/>
      <c r="CY168" s="33"/>
      <c r="CZ168" s="33"/>
      <c r="DA168" s="33"/>
      <c r="DB168" s="33"/>
      <c r="DC168" s="33"/>
      <c r="DD168" s="33"/>
      <c r="DE168" s="33"/>
      <c r="DF168" s="33"/>
      <c r="DG168" s="33"/>
      <c r="DH168" s="33"/>
      <c r="DI168" s="33"/>
      <c r="DJ168" s="33"/>
      <c r="DK168" s="33"/>
      <c r="DL168" s="33"/>
      <c r="DM168" s="33"/>
      <c r="DN168" s="33"/>
      <c r="DO168" s="33"/>
      <c r="DP168" s="33"/>
      <c r="DQ168" s="33"/>
      <c r="DR168" s="33"/>
      <c r="DS168" s="33"/>
      <c r="DT168" s="33"/>
      <c r="DU168" s="33"/>
      <c r="DV168" s="33"/>
      <c r="DW168" s="33"/>
      <c r="DX168" s="33"/>
      <c r="DY168" s="33"/>
      <c r="DZ168" s="33"/>
      <c r="EA168" s="33"/>
      <c r="EB168" s="33"/>
      <c r="EC168" s="33"/>
      <c r="ED168" s="33"/>
      <c r="EE168" s="33"/>
      <c r="EF168" s="33"/>
      <c r="EG168" s="33"/>
    </row>
    <row r="169" spans="1:669" x14ac:dyDescent="0.25">
      <c r="A169" s="29" t="s">
        <v>82</v>
      </c>
      <c r="B169"/>
      <c r="C169" s="9"/>
      <c r="D169" s="9"/>
      <c r="E169" s="29"/>
      <c r="F169" s="29"/>
      <c r="G169" s="116"/>
      <c r="H169" s="116"/>
      <c r="I169" s="117"/>
      <c r="J169" s="117"/>
      <c r="K169" s="116"/>
      <c r="L169" s="117"/>
      <c r="M169" s="116"/>
      <c r="AH169" s="33"/>
      <c r="AI169" s="33"/>
      <c r="AJ169" s="33"/>
      <c r="AK169" s="33"/>
      <c r="AL169" s="33"/>
      <c r="AM169" s="33"/>
      <c r="AN169" s="33"/>
      <c r="AO169" s="33"/>
      <c r="AP169" s="33"/>
      <c r="AQ169" s="33"/>
      <c r="AR169" s="33"/>
      <c r="AS169" s="33"/>
      <c r="AT169" s="33"/>
      <c r="AU169" s="33"/>
      <c r="AV169" s="33"/>
      <c r="AW169" s="33"/>
      <c r="AX169" s="33"/>
      <c r="AY169" s="33"/>
      <c r="AZ169" s="33"/>
      <c r="BA169" s="33"/>
      <c r="BB169" s="33"/>
      <c r="BC169" s="33"/>
      <c r="BD169" s="33"/>
      <c r="BE169" s="33"/>
      <c r="BF169" s="33"/>
      <c r="BG169" s="33"/>
      <c r="BH169" s="33"/>
      <c r="BI169" s="33"/>
      <c r="BJ169" s="33"/>
      <c r="BK169" s="33"/>
      <c r="BL169" s="33"/>
      <c r="BM169" s="33"/>
      <c r="BN169" s="33"/>
      <c r="BO169" s="33"/>
      <c r="BP169" s="33"/>
      <c r="BQ169" s="33"/>
      <c r="BR169" s="33"/>
      <c r="BS169" s="33"/>
      <c r="BT169" s="33"/>
      <c r="BU169" s="33"/>
      <c r="BV169" s="33"/>
      <c r="BW169" s="33"/>
      <c r="BX169" s="33"/>
      <c r="BY169" s="33"/>
      <c r="BZ169" s="33"/>
      <c r="CA169" s="33"/>
      <c r="CB169" s="33"/>
      <c r="CC169" s="33"/>
      <c r="CD169" s="33"/>
      <c r="CE169" s="33"/>
      <c r="CF169" s="33"/>
      <c r="CG169" s="33"/>
      <c r="CH169" s="33"/>
      <c r="CI169" s="33"/>
      <c r="CJ169" s="33"/>
      <c r="CK169" s="33"/>
      <c r="CL169" s="33"/>
      <c r="CM169" s="33"/>
      <c r="CN169" s="33"/>
      <c r="CO169" s="33"/>
      <c r="CP169" s="33"/>
      <c r="CQ169" s="33"/>
      <c r="CR169" s="33"/>
      <c r="CS169" s="33"/>
      <c r="CT169" s="33"/>
      <c r="CU169" s="33"/>
      <c r="CV169" s="33"/>
      <c r="CW169" s="33"/>
      <c r="CX169" s="33"/>
      <c r="CY169" s="33"/>
      <c r="CZ169" s="33"/>
      <c r="DA169" s="33"/>
      <c r="DB169" s="33"/>
      <c r="DC169" s="33"/>
      <c r="DD169" s="33"/>
      <c r="DE169" s="33"/>
      <c r="DF169" s="33"/>
      <c r="DG169" s="33"/>
      <c r="DH169" s="33"/>
      <c r="DI169" s="33"/>
      <c r="DJ169" s="33"/>
      <c r="DK169" s="33"/>
      <c r="DL169" s="33"/>
      <c r="DM169" s="33"/>
      <c r="DN169" s="33"/>
      <c r="DO169" s="33"/>
      <c r="DP169" s="33"/>
      <c r="DQ169" s="33"/>
      <c r="DR169" s="33"/>
      <c r="DS169" s="33"/>
      <c r="DT169" s="33"/>
      <c r="DU169" s="33"/>
      <c r="DV169" s="33"/>
      <c r="DW169" s="33"/>
      <c r="DX169" s="33"/>
      <c r="DY169" s="33"/>
      <c r="DZ169" s="33"/>
      <c r="EA169" s="33"/>
      <c r="EB169" s="33"/>
      <c r="EC169" s="33"/>
      <c r="ED169" s="33"/>
      <c r="EE169" s="33"/>
      <c r="EF169" s="33"/>
      <c r="EG169" s="33"/>
      <c r="NB169" s="33"/>
      <c r="NC169" s="33"/>
      <c r="ND169" s="33"/>
      <c r="NE169" s="33"/>
      <c r="NF169" s="33"/>
      <c r="NG169" s="33"/>
      <c r="NH169" s="33"/>
      <c r="NI169" s="33"/>
      <c r="NJ169" s="33"/>
      <c r="NK169" s="33"/>
      <c r="NL169" s="33"/>
      <c r="NM169" s="33"/>
      <c r="NN169" s="33"/>
      <c r="NO169" s="33"/>
      <c r="NP169" s="33"/>
      <c r="NQ169" s="33"/>
      <c r="NR169" s="33"/>
      <c r="NS169" s="33"/>
      <c r="NT169" s="33"/>
      <c r="NU169" s="33"/>
      <c r="NV169" s="33"/>
      <c r="NW169" s="33"/>
      <c r="NX169" s="33"/>
      <c r="NY169" s="33"/>
      <c r="NZ169" s="33"/>
      <c r="OA169" s="33"/>
      <c r="OB169" s="33"/>
      <c r="OC169" s="33"/>
      <c r="OD169" s="33"/>
      <c r="OE169" s="33"/>
      <c r="OF169" s="33"/>
      <c r="OG169" s="33"/>
      <c r="OH169" s="33"/>
      <c r="OI169" s="33"/>
      <c r="OJ169" s="33"/>
      <c r="OK169" s="33"/>
      <c r="OL169" s="33"/>
      <c r="OM169" s="33"/>
      <c r="ON169" s="33"/>
      <c r="OO169" s="33"/>
      <c r="OP169" s="33"/>
      <c r="OQ169" s="33"/>
      <c r="OR169" s="33"/>
      <c r="OS169" s="33"/>
      <c r="OT169" s="33"/>
      <c r="OU169" s="33"/>
      <c r="OV169" s="33"/>
      <c r="OW169" s="33"/>
      <c r="OX169" s="33"/>
      <c r="OY169" s="33"/>
      <c r="OZ169" s="33"/>
      <c r="PA169" s="33"/>
      <c r="PB169" s="33"/>
      <c r="PC169" s="33"/>
      <c r="PD169" s="33"/>
      <c r="PE169" s="33"/>
      <c r="PF169" s="33"/>
      <c r="PG169" s="33"/>
      <c r="PH169" s="33"/>
      <c r="PI169" s="33"/>
      <c r="PJ169" s="33"/>
      <c r="PK169" s="33"/>
      <c r="PL169" s="33"/>
      <c r="PM169" s="33"/>
      <c r="PN169" s="33"/>
      <c r="PO169" s="33"/>
      <c r="PP169" s="33"/>
      <c r="PQ169" s="33"/>
      <c r="PR169" s="33"/>
      <c r="PS169" s="33"/>
      <c r="PT169" s="33"/>
      <c r="PU169" s="33"/>
      <c r="PV169" s="33"/>
      <c r="PW169" s="33"/>
      <c r="PX169" s="33"/>
      <c r="PY169" s="33"/>
      <c r="PZ169" s="33"/>
      <c r="QA169" s="33"/>
      <c r="QB169" s="33"/>
      <c r="QC169" s="33"/>
      <c r="QD169" s="33"/>
      <c r="QE169" s="33"/>
      <c r="QF169" s="33"/>
      <c r="QG169" s="33"/>
      <c r="QH169" s="33"/>
      <c r="QI169" s="33"/>
      <c r="QJ169" s="33"/>
      <c r="QK169" s="33"/>
      <c r="QL169" s="33"/>
      <c r="QM169" s="33"/>
      <c r="QN169" s="33"/>
      <c r="QO169" s="33"/>
      <c r="QP169" s="33"/>
      <c r="QQ169" s="33"/>
      <c r="QR169" s="33"/>
      <c r="QS169" s="33"/>
      <c r="QT169" s="33"/>
      <c r="QU169" s="33"/>
      <c r="QV169" s="33"/>
      <c r="QW169" s="33"/>
      <c r="QX169" s="33"/>
      <c r="QY169" s="33"/>
      <c r="QZ169" s="33"/>
      <c r="RA169" s="33"/>
      <c r="RB169" s="33"/>
      <c r="RC169" s="33"/>
      <c r="RD169" s="33"/>
      <c r="RE169" s="33"/>
      <c r="RF169" s="33"/>
      <c r="RG169" s="33"/>
      <c r="RH169" s="33"/>
      <c r="RI169" s="33"/>
      <c r="RJ169" s="33"/>
      <c r="RK169" s="33"/>
      <c r="RL169" s="33"/>
      <c r="RM169" s="33"/>
      <c r="RN169" s="33"/>
      <c r="RO169" s="33"/>
      <c r="RP169" s="33"/>
      <c r="RQ169" s="33"/>
      <c r="RR169" s="33"/>
      <c r="RS169" s="33"/>
      <c r="RT169" s="33"/>
      <c r="RU169" s="33"/>
      <c r="RV169" s="33"/>
      <c r="RW169" s="33"/>
      <c r="RX169" s="33"/>
      <c r="RY169" s="33"/>
      <c r="RZ169" s="33"/>
      <c r="SA169" s="33"/>
      <c r="SB169" s="33"/>
      <c r="SC169" s="33"/>
      <c r="SD169" s="33"/>
      <c r="SE169" s="33"/>
      <c r="SF169" s="33"/>
      <c r="SG169" s="33"/>
      <c r="SH169" s="33"/>
      <c r="SI169" s="33"/>
      <c r="SJ169" s="33"/>
      <c r="SK169" s="33"/>
      <c r="SL169" s="33"/>
      <c r="SM169" s="33"/>
      <c r="SN169" s="33"/>
      <c r="SO169" s="33"/>
      <c r="SP169" s="33"/>
      <c r="SQ169" s="33"/>
      <c r="SR169" s="33"/>
      <c r="SS169" s="33"/>
      <c r="ST169" s="33"/>
      <c r="SU169" s="33"/>
      <c r="SV169" s="33"/>
      <c r="SW169" s="33"/>
      <c r="SX169" s="33"/>
      <c r="SY169" s="33"/>
      <c r="SZ169" s="33"/>
      <c r="TA169" s="33"/>
      <c r="TB169" s="33"/>
      <c r="TC169" s="33"/>
      <c r="TD169" s="33"/>
      <c r="TE169" s="33"/>
      <c r="TF169" s="33"/>
      <c r="TG169" s="33"/>
      <c r="TH169" s="33"/>
      <c r="TI169" s="33"/>
      <c r="TJ169" s="33"/>
      <c r="TK169" s="33"/>
      <c r="TL169" s="33"/>
      <c r="TM169" s="33"/>
      <c r="TN169" s="33"/>
      <c r="TO169" s="33"/>
      <c r="TP169" s="33"/>
      <c r="TQ169" s="33"/>
      <c r="TR169" s="33"/>
      <c r="TS169" s="33"/>
      <c r="TT169" s="33"/>
      <c r="TU169" s="33"/>
      <c r="TV169" s="33"/>
      <c r="TW169" s="33"/>
      <c r="TX169" s="33"/>
      <c r="TY169" s="33"/>
      <c r="TZ169" s="33"/>
      <c r="UA169" s="33"/>
      <c r="UB169" s="33"/>
      <c r="UC169" s="33"/>
      <c r="UD169" s="33"/>
      <c r="UE169" s="33"/>
      <c r="UF169" s="33"/>
      <c r="UG169" s="33"/>
      <c r="UH169" s="33"/>
      <c r="UI169" s="33"/>
      <c r="UJ169" s="33"/>
      <c r="UK169" s="33"/>
      <c r="UL169" s="33"/>
      <c r="UM169" s="33"/>
      <c r="UN169" s="33"/>
      <c r="UO169" s="33"/>
      <c r="UP169" s="33"/>
      <c r="UQ169" s="33"/>
      <c r="UR169" s="33"/>
      <c r="US169" s="33"/>
      <c r="UT169" s="33"/>
      <c r="UU169" s="33"/>
      <c r="UV169" s="33"/>
      <c r="UW169" s="33"/>
      <c r="UX169" s="33"/>
      <c r="UY169" s="33"/>
      <c r="UZ169" s="33"/>
      <c r="VA169" s="33"/>
      <c r="VB169" s="33"/>
      <c r="VC169" s="33"/>
      <c r="VD169" s="33"/>
      <c r="VE169" s="33"/>
      <c r="VF169" s="33"/>
      <c r="VG169" s="33"/>
      <c r="VH169" s="33"/>
      <c r="VI169" s="33"/>
      <c r="VJ169" s="33"/>
      <c r="VK169" s="33"/>
      <c r="VL169" s="33"/>
      <c r="VM169" s="33"/>
      <c r="VN169" s="33"/>
      <c r="VO169" s="33"/>
      <c r="VP169" s="33"/>
      <c r="VQ169" s="33"/>
      <c r="VR169" s="33"/>
      <c r="VS169" s="33"/>
      <c r="VT169" s="33"/>
      <c r="VU169" s="33"/>
      <c r="VV169" s="33"/>
      <c r="VW169" s="33"/>
      <c r="VX169" s="33"/>
      <c r="VY169" s="33"/>
      <c r="VZ169" s="33"/>
      <c r="WA169" s="33"/>
      <c r="WB169" s="33"/>
      <c r="WC169" s="33"/>
      <c r="WD169" s="33"/>
      <c r="WE169" s="33"/>
      <c r="WF169" s="33"/>
      <c r="WG169" s="33"/>
      <c r="WH169" s="33"/>
      <c r="WI169" s="33"/>
      <c r="WJ169" s="33"/>
      <c r="WK169" s="33"/>
      <c r="WL169" s="33"/>
      <c r="WM169" s="33"/>
      <c r="WN169" s="33"/>
      <c r="WO169" s="33"/>
      <c r="WP169" s="33"/>
      <c r="WQ169" s="33"/>
      <c r="WR169" s="33"/>
      <c r="WS169" s="33"/>
      <c r="WT169" s="33"/>
      <c r="WU169" s="33"/>
      <c r="WV169" s="33"/>
      <c r="WW169" s="33"/>
      <c r="WX169" s="33"/>
      <c r="WY169" s="33"/>
      <c r="WZ169" s="33"/>
      <c r="XA169" s="33"/>
      <c r="XB169" s="33"/>
      <c r="XC169" s="33"/>
      <c r="XD169" s="33"/>
      <c r="XE169" s="33"/>
      <c r="XF169" s="33"/>
      <c r="XG169" s="33"/>
      <c r="XH169" s="33"/>
      <c r="XI169" s="33"/>
      <c r="XJ169" s="33"/>
      <c r="XK169" s="33"/>
      <c r="XL169" s="33"/>
      <c r="XM169" s="33"/>
      <c r="XN169" s="33"/>
      <c r="XO169" s="33"/>
      <c r="XP169" s="33"/>
      <c r="XQ169" s="33"/>
      <c r="XR169" s="33"/>
      <c r="XS169" s="33"/>
      <c r="XT169" s="33"/>
      <c r="XU169" s="33"/>
      <c r="XV169" s="33"/>
      <c r="XW169" s="33"/>
      <c r="XX169" s="33"/>
      <c r="XY169" s="33"/>
      <c r="XZ169" s="33"/>
      <c r="YA169" s="33"/>
      <c r="YB169" s="33"/>
      <c r="YC169" s="33"/>
      <c r="YD169" s="33"/>
      <c r="YE169" s="33"/>
      <c r="YF169" s="33"/>
      <c r="YG169" s="33"/>
      <c r="YH169" s="33"/>
      <c r="YI169" s="33"/>
      <c r="YJ169" s="33"/>
      <c r="YK169" s="33"/>
      <c r="YL169" s="33"/>
      <c r="YM169" s="33"/>
      <c r="YN169" s="33"/>
      <c r="YO169" s="33"/>
      <c r="YP169" s="33"/>
      <c r="YQ169" s="33"/>
      <c r="YR169" s="33"/>
      <c r="YS169" s="33"/>
    </row>
    <row r="170" spans="1:669" x14ac:dyDescent="0.25">
      <c r="A170" t="s">
        <v>83</v>
      </c>
      <c r="B170" s="3" t="s">
        <v>16</v>
      </c>
      <c r="C170" s="5" t="s">
        <v>69</v>
      </c>
      <c r="D170" s="5" t="s">
        <v>207</v>
      </c>
      <c r="E170" s="7">
        <v>44348</v>
      </c>
      <c r="F170" s="8" t="s">
        <v>106</v>
      </c>
      <c r="G170" s="106">
        <v>46000</v>
      </c>
      <c r="H170" s="106">
        <v>1320.2</v>
      </c>
      <c r="I170" s="174">
        <v>1289.46</v>
      </c>
      <c r="J170" s="174">
        <v>1398.4</v>
      </c>
      <c r="K170" s="106">
        <v>301</v>
      </c>
      <c r="L170" s="174">
        <v>4309.0600000000004</v>
      </c>
      <c r="M170" s="106">
        <v>41690.94</v>
      </c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3"/>
      <c r="AR170" s="33"/>
      <c r="AS170" s="33"/>
      <c r="AT170" s="33"/>
      <c r="AU170" s="33"/>
      <c r="AV170" s="33"/>
      <c r="AW170" s="33"/>
      <c r="AX170" s="33"/>
      <c r="AY170" s="33"/>
      <c r="AZ170" s="33"/>
      <c r="BA170" s="33"/>
      <c r="BB170" s="33"/>
      <c r="BC170" s="33"/>
      <c r="BD170" s="33"/>
      <c r="BE170" s="33"/>
      <c r="BF170" s="33"/>
      <c r="BG170" s="33"/>
      <c r="BH170" s="33"/>
      <c r="BI170" s="33"/>
      <c r="BJ170" s="33"/>
      <c r="BK170" s="33"/>
      <c r="BL170" s="33"/>
      <c r="BM170" s="33"/>
      <c r="BN170" s="33"/>
      <c r="BO170" s="33"/>
      <c r="BP170" s="33"/>
      <c r="BQ170" s="33"/>
      <c r="BR170" s="33"/>
      <c r="BS170" s="33"/>
      <c r="BT170" s="33"/>
      <c r="BU170" s="33"/>
      <c r="BV170" s="33"/>
      <c r="BW170" s="33"/>
      <c r="BX170" s="33"/>
      <c r="BY170" s="33"/>
      <c r="BZ170" s="33"/>
      <c r="CA170" s="33"/>
      <c r="CB170" s="33"/>
      <c r="CC170" s="33"/>
      <c r="CD170" s="33"/>
      <c r="CE170" s="33"/>
      <c r="CF170" s="33"/>
      <c r="CG170" s="33"/>
      <c r="CH170" s="33"/>
      <c r="CI170" s="33"/>
      <c r="CJ170" s="33"/>
      <c r="CK170" s="33"/>
      <c r="CL170" s="33"/>
      <c r="CM170" s="33"/>
      <c r="CN170" s="33"/>
      <c r="CO170" s="33"/>
      <c r="CP170" s="33"/>
      <c r="CQ170" s="33"/>
      <c r="CR170" s="33"/>
      <c r="CS170" s="33"/>
      <c r="CT170" s="33"/>
      <c r="CU170" s="33"/>
      <c r="CV170" s="33"/>
      <c r="CW170" s="33"/>
      <c r="CX170" s="33"/>
      <c r="CY170" s="33"/>
      <c r="CZ170" s="33"/>
      <c r="DA170" s="33"/>
      <c r="DB170" s="33"/>
      <c r="DC170" s="33"/>
      <c r="DD170" s="33"/>
      <c r="DE170" s="33"/>
      <c r="DF170" s="33"/>
      <c r="DG170" s="33"/>
      <c r="DH170" s="33"/>
      <c r="DI170" s="33"/>
      <c r="DJ170" s="33"/>
      <c r="DK170" s="33"/>
      <c r="DL170" s="33"/>
      <c r="DM170" s="33"/>
      <c r="DN170" s="33"/>
      <c r="DO170" s="33"/>
      <c r="DP170" s="33"/>
      <c r="DQ170" s="33"/>
      <c r="DR170" s="33"/>
      <c r="DS170" s="33"/>
      <c r="DT170" s="33"/>
      <c r="DU170" s="33"/>
      <c r="DV170" s="33"/>
      <c r="DW170" s="33"/>
      <c r="DX170" s="33"/>
      <c r="DY170" s="33"/>
      <c r="DZ170" s="33"/>
      <c r="EA170" s="33"/>
      <c r="EB170" s="33"/>
      <c r="EC170" s="33"/>
      <c r="ED170" s="33"/>
      <c r="EE170" s="33"/>
      <c r="EF170" s="33"/>
      <c r="EG170" s="33"/>
    </row>
    <row r="171" spans="1:669" x14ac:dyDescent="0.25">
      <c r="A171" s="48" t="s">
        <v>14</v>
      </c>
      <c r="B171" s="68">
        <v>1</v>
      </c>
      <c r="C171" s="68"/>
      <c r="D171" s="68"/>
      <c r="E171" s="48"/>
      <c r="F171" s="48"/>
      <c r="G171" s="107">
        <f>+SUM(G170)</f>
        <v>46000</v>
      </c>
      <c r="H171" s="107">
        <f t="shared" ref="H171:L171" si="29">+SUM(H170)</f>
        <v>1320.2</v>
      </c>
      <c r="I171" s="172">
        <f>+SUM(I170)</f>
        <v>1289.46</v>
      </c>
      <c r="J171" s="172">
        <f t="shared" si="29"/>
        <v>1398.4</v>
      </c>
      <c r="K171" s="107">
        <f>K170</f>
        <v>301</v>
      </c>
      <c r="L171" s="172">
        <f t="shared" si="29"/>
        <v>4309.0600000000004</v>
      </c>
      <c r="M171" s="107">
        <f>+SUM(M170)</f>
        <v>41690.94</v>
      </c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3"/>
      <c r="AR171" s="33"/>
      <c r="AS171" s="33"/>
      <c r="AT171" s="33"/>
      <c r="AU171" s="33"/>
      <c r="AV171" s="33"/>
      <c r="AW171" s="33"/>
      <c r="AX171" s="33"/>
      <c r="AY171" s="33"/>
      <c r="AZ171" s="33"/>
      <c r="BA171" s="33"/>
      <c r="BB171" s="33"/>
      <c r="BC171" s="33"/>
      <c r="BD171" s="33"/>
      <c r="BE171" s="33"/>
      <c r="BF171" s="33"/>
      <c r="BG171" s="33"/>
      <c r="BH171" s="33"/>
      <c r="BI171" s="33"/>
      <c r="BJ171" s="33"/>
      <c r="BK171" s="33"/>
      <c r="BL171" s="33"/>
      <c r="BM171" s="33"/>
      <c r="BN171" s="33"/>
      <c r="BO171" s="33"/>
      <c r="BP171" s="33"/>
      <c r="BQ171" s="33"/>
      <c r="BR171" s="33"/>
      <c r="BS171" s="33"/>
      <c r="BT171" s="33"/>
      <c r="BU171" s="33"/>
      <c r="BV171" s="33"/>
      <c r="BW171" s="33"/>
      <c r="BX171" s="33"/>
      <c r="BY171" s="33"/>
      <c r="BZ171" s="33"/>
      <c r="CA171" s="33"/>
      <c r="CB171" s="33"/>
      <c r="CC171" s="33"/>
      <c r="CD171" s="33"/>
      <c r="CE171" s="33"/>
      <c r="CF171" s="33"/>
      <c r="CG171" s="33"/>
      <c r="CH171" s="33"/>
      <c r="CI171" s="33"/>
      <c r="CJ171" s="33"/>
      <c r="CK171" s="33"/>
      <c r="CL171" s="33"/>
      <c r="CM171" s="33"/>
      <c r="CN171" s="33"/>
      <c r="CO171" s="33"/>
      <c r="CP171" s="33"/>
      <c r="CQ171" s="33"/>
      <c r="CR171" s="33"/>
      <c r="CS171" s="33"/>
      <c r="CT171" s="33"/>
      <c r="CU171" s="33"/>
      <c r="CV171" s="33"/>
      <c r="CW171" s="33"/>
      <c r="CX171" s="33"/>
      <c r="CY171" s="33"/>
      <c r="CZ171" s="33"/>
      <c r="DA171" s="33"/>
      <c r="DB171" s="33"/>
      <c r="DC171" s="33"/>
      <c r="DD171" s="33"/>
      <c r="DE171" s="33"/>
      <c r="DF171" s="33"/>
      <c r="DG171" s="33"/>
      <c r="DH171" s="33"/>
      <c r="DI171" s="33"/>
      <c r="DJ171" s="33"/>
      <c r="DK171" s="33"/>
      <c r="DL171" s="33"/>
      <c r="DM171" s="33"/>
      <c r="DN171" s="33"/>
      <c r="DO171" s="33"/>
      <c r="DP171" s="33"/>
      <c r="DQ171" s="33"/>
      <c r="DR171" s="33"/>
      <c r="DS171" s="33"/>
      <c r="DT171" s="33"/>
      <c r="DU171" s="33"/>
      <c r="DV171" s="33"/>
      <c r="DW171" s="33"/>
      <c r="DX171" s="33"/>
      <c r="DY171" s="33"/>
      <c r="DZ171" s="33"/>
      <c r="EA171" s="33"/>
      <c r="EB171" s="33"/>
      <c r="EC171" s="33"/>
      <c r="ED171" s="33"/>
      <c r="EE171" s="33"/>
      <c r="EF171" s="33"/>
      <c r="EG171" s="33"/>
    </row>
    <row r="172" spans="1:669" x14ac:dyDescent="0.25">
      <c r="G172" s="174"/>
      <c r="H172" s="106"/>
      <c r="I172" s="174"/>
      <c r="J172" s="174"/>
      <c r="K172" s="174"/>
      <c r="L172" s="174"/>
      <c r="M172" s="106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33"/>
      <c r="AY172" s="33"/>
      <c r="AZ172" s="33"/>
      <c r="BA172" s="33"/>
      <c r="BB172" s="33"/>
      <c r="BC172" s="33"/>
      <c r="BD172" s="33"/>
      <c r="BE172" s="33"/>
      <c r="BF172" s="33"/>
      <c r="BG172" s="33"/>
      <c r="BH172" s="33"/>
      <c r="BI172" s="33"/>
      <c r="BJ172" s="33"/>
      <c r="BK172" s="33"/>
      <c r="BL172" s="33"/>
      <c r="BM172" s="33"/>
      <c r="BN172" s="33"/>
      <c r="BO172" s="33"/>
      <c r="BP172" s="33"/>
      <c r="BQ172" s="33"/>
      <c r="BR172" s="33"/>
      <c r="BS172" s="33"/>
      <c r="BT172" s="33"/>
      <c r="BU172" s="33"/>
      <c r="BV172" s="33"/>
      <c r="BW172" s="33"/>
      <c r="BX172" s="33"/>
      <c r="BY172" s="33"/>
      <c r="BZ172" s="33"/>
      <c r="CA172" s="33"/>
      <c r="CB172" s="33"/>
      <c r="CC172" s="33"/>
      <c r="CD172" s="33"/>
      <c r="CE172" s="33"/>
      <c r="CF172" s="33"/>
      <c r="CG172" s="33"/>
      <c r="CH172" s="33"/>
      <c r="CI172" s="33"/>
      <c r="CJ172" s="33"/>
      <c r="CK172" s="33"/>
      <c r="CL172" s="33"/>
      <c r="CM172" s="33"/>
      <c r="CN172" s="33"/>
      <c r="CO172" s="33"/>
      <c r="CP172" s="33"/>
      <c r="CQ172" s="33"/>
      <c r="CR172" s="33"/>
      <c r="CS172" s="33"/>
      <c r="CT172" s="33"/>
      <c r="CU172" s="33"/>
      <c r="CV172" s="33"/>
      <c r="CW172" s="33"/>
      <c r="CX172" s="33"/>
      <c r="CY172" s="33"/>
      <c r="CZ172" s="33"/>
      <c r="DA172" s="33"/>
      <c r="DB172" s="33"/>
      <c r="DC172" s="33"/>
      <c r="DD172" s="33"/>
      <c r="DE172" s="33"/>
      <c r="DF172" s="33"/>
      <c r="DG172" s="33"/>
      <c r="DH172" s="33"/>
      <c r="DI172" s="33"/>
      <c r="DJ172" s="33"/>
      <c r="DK172" s="33"/>
      <c r="DL172" s="33"/>
      <c r="DM172" s="33"/>
      <c r="DN172" s="33"/>
      <c r="DO172" s="33"/>
      <c r="DP172" s="33"/>
      <c r="DQ172" s="33"/>
      <c r="DR172" s="33"/>
      <c r="DS172" s="33"/>
      <c r="DT172" s="33"/>
      <c r="DU172" s="33"/>
      <c r="DV172" s="33"/>
      <c r="DW172" s="33"/>
      <c r="DX172" s="33"/>
      <c r="DY172" s="33"/>
      <c r="DZ172" s="33"/>
      <c r="EA172" s="33"/>
      <c r="EB172" s="33"/>
      <c r="EC172" s="33"/>
      <c r="ED172" s="33"/>
      <c r="EE172" s="33"/>
      <c r="EF172" s="33"/>
      <c r="EG172" s="33"/>
    </row>
    <row r="173" spans="1:669" x14ac:dyDescent="0.25">
      <c r="A173" s="30" t="s">
        <v>163</v>
      </c>
      <c r="B173" s="13"/>
      <c r="C173" s="14"/>
      <c r="D173" s="14"/>
      <c r="E173" s="30"/>
      <c r="F173" s="30"/>
      <c r="G173" s="173"/>
      <c r="H173" s="123"/>
      <c r="I173" s="173"/>
      <c r="J173" s="173"/>
      <c r="K173" s="173"/>
      <c r="L173" s="173"/>
      <c r="M173" s="12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3"/>
      <c r="AV173" s="33"/>
      <c r="AW173" s="33"/>
      <c r="AX173" s="33"/>
      <c r="AY173" s="33"/>
      <c r="AZ173" s="33"/>
      <c r="BA173" s="33"/>
      <c r="BB173" s="33"/>
      <c r="BC173" s="33"/>
      <c r="BD173" s="33"/>
      <c r="BE173" s="33"/>
      <c r="BF173" s="33"/>
      <c r="BG173" s="33"/>
      <c r="BH173" s="33"/>
      <c r="BI173" s="33"/>
      <c r="BJ173" s="33"/>
      <c r="BK173" s="33"/>
      <c r="BL173" s="33"/>
      <c r="BM173" s="33"/>
      <c r="BN173" s="33"/>
      <c r="BO173" s="33"/>
      <c r="BP173" s="33"/>
      <c r="BQ173" s="33"/>
      <c r="BR173" s="33"/>
      <c r="BS173" s="33"/>
      <c r="BT173" s="33"/>
      <c r="BU173" s="33"/>
      <c r="BV173" s="33"/>
      <c r="BW173" s="33"/>
      <c r="BX173" s="33"/>
      <c r="BY173" s="33"/>
      <c r="BZ173" s="33"/>
      <c r="CA173" s="33"/>
      <c r="CB173" s="33"/>
      <c r="CC173" s="33"/>
      <c r="CD173" s="33"/>
      <c r="CE173" s="33"/>
      <c r="CF173" s="33"/>
      <c r="CG173" s="33"/>
      <c r="CH173" s="33"/>
      <c r="CI173" s="33"/>
      <c r="CJ173" s="33"/>
      <c r="CK173" s="33"/>
      <c r="CL173" s="33"/>
      <c r="CM173" s="33"/>
      <c r="CN173" s="33"/>
      <c r="CO173" s="33"/>
      <c r="CP173" s="33"/>
      <c r="CQ173" s="33"/>
      <c r="CR173" s="33"/>
      <c r="CS173" s="33"/>
      <c r="CT173" s="33"/>
      <c r="CU173" s="33"/>
      <c r="CV173" s="33"/>
      <c r="CW173" s="33"/>
      <c r="CX173" s="33"/>
      <c r="CY173" s="33"/>
      <c r="CZ173" s="33"/>
      <c r="DA173" s="33"/>
      <c r="DB173" s="33"/>
      <c r="DC173" s="33"/>
      <c r="DD173" s="33"/>
      <c r="DE173" s="33"/>
      <c r="DF173" s="33"/>
      <c r="DG173" s="33"/>
      <c r="DH173" s="33"/>
      <c r="DI173" s="33"/>
      <c r="DJ173" s="33"/>
      <c r="DK173" s="33"/>
      <c r="DL173" s="33"/>
      <c r="DM173" s="33"/>
      <c r="DN173" s="33"/>
      <c r="DO173" s="33"/>
      <c r="DP173" s="33"/>
      <c r="DQ173" s="33"/>
      <c r="DR173" s="33"/>
      <c r="DS173" s="33"/>
      <c r="DT173" s="33"/>
      <c r="DU173" s="33"/>
      <c r="DV173" s="33"/>
      <c r="DW173" s="33"/>
      <c r="DX173" s="33"/>
      <c r="DY173" s="33"/>
      <c r="DZ173" s="33"/>
      <c r="EA173" s="33"/>
      <c r="EB173" s="33"/>
      <c r="EC173" s="33"/>
      <c r="ED173" s="33"/>
      <c r="EE173" s="33"/>
      <c r="EF173" s="33"/>
      <c r="EG173" s="33"/>
    </row>
    <row r="174" spans="1:669" x14ac:dyDescent="0.25">
      <c r="A174" s="33" t="s">
        <v>201</v>
      </c>
      <c r="B174" s="12" t="s">
        <v>165</v>
      </c>
      <c r="C174" s="15" t="s">
        <v>70</v>
      </c>
      <c r="D174" s="15" t="s">
        <v>207</v>
      </c>
      <c r="E174" s="16">
        <v>44774</v>
      </c>
      <c r="F174" s="12" t="s">
        <v>106</v>
      </c>
      <c r="G174" s="142">
        <v>40000</v>
      </c>
      <c r="H174" s="142">
        <v>1148</v>
      </c>
      <c r="I174" s="142">
        <v>442.65</v>
      </c>
      <c r="J174" s="142">
        <v>1216</v>
      </c>
      <c r="K174" s="106">
        <v>25</v>
      </c>
      <c r="L174" s="142">
        <v>2831.65</v>
      </c>
      <c r="M174" s="142">
        <v>37168.35</v>
      </c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33"/>
      <c r="AH174" s="33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3"/>
      <c r="AV174" s="33"/>
      <c r="AW174" s="33"/>
      <c r="AX174" s="33"/>
      <c r="AY174" s="33"/>
      <c r="AZ174" s="33"/>
      <c r="BA174" s="33"/>
      <c r="BB174" s="33"/>
      <c r="BC174" s="33"/>
      <c r="BD174" s="33"/>
      <c r="BE174" s="33"/>
      <c r="BF174" s="33"/>
      <c r="BG174" s="33"/>
      <c r="BH174" s="33"/>
      <c r="BI174" s="33"/>
      <c r="BJ174" s="33"/>
      <c r="BK174" s="33"/>
      <c r="BL174" s="33"/>
      <c r="BM174" s="33"/>
      <c r="BN174" s="33"/>
      <c r="BO174" s="33"/>
      <c r="BP174" s="33"/>
      <c r="BQ174" s="33"/>
      <c r="BR174" s="33"/>
      <c r="BS174" s="33"/>
      <c r="BT174" s="33"/>
      <c r="BU174" s="33"/>
      <c r="BV174" s="33"/>
      <c r="BW174" s="33"/>
      <c r="BX174" s="33"/>
      <c r="BY174" s="33"/>
      <c r="BZ174" s="33"/>
      <c r="CA174" s="33"/>
      <c r="CB174" s="33"/>
      <c r="CC174" s="33"/>
      <c r="CD174" s="33"/>
      <c r="CE174" s="33"/>
      <c r="CF174" s="33"/>
      <c r="CG174" s="33"/>
      <c r="CH174" s="33"/>
      <c r="CI174" s="33"/>
      <c r="CJ174" s="33"/>
      <c r="CK174" s="33"/>
      <c r="CL174" s="33"/>
      <c r="CM174" s="33"/>
      <c r="CN174" s="33"/>
      <c r="CO174" s="33"/>
      <c r="CP174" s="33"/>
      <c r="CQ174" s="33"/>
      <c r="CR174" s="33"/>
      <c r="CS174" s="33"/>
      <c r="CT174" s="33"/>
      <c r="CU174" s="33"/>
      <c r="CV174" s="33"/>
      <c r="CW174" s="33"/>
      <c r="CX174" s="33"/>
      <c r="CY174" s="33"/>
      <c r="CZ174" s="33"/>
      <c r="DA174" s="33"/>
      <c r="DB174" s="33"/>
      <c r="DC174" s="33"/>
      <c r="DD174" s="33"/>
      <c r="DE174" s="33"/>
      <c r="DF174" s="33"/>
      <c r="DG174" s="33"/>
      <c r="DH174" s="33"/>
      <c r="DI174" s="33"/>
      <c r="DJ174" s="33"/>
      <c r="DK174" s="33"/>
      <c r="DL174" s="33"/>
      <c r="DM174" s="33"/>
      <c r="DN174" s="33"/>
      <c r="DO174" s="33"/>
      <c r="DP174" s="33"/>
      <c r="DQ174" s="33"/>
      <c r="DR174" s="33"/>
      <c r="DS174" s="33"/>
      <c r="DT174" s="33"/>
      <c r="DU174" s="33"/>
      <c r="DV174" s="33"/>
      <c r="DW174" s="33"/>
      <c r="DX174" s="33"/>
      <c r="DY174" s="33"/>
      <c r="DZ174" s="33"/>
      <c r="EA174" s="33"/>
      <c r="EB174" s="33"/>
      <c r="EC174" s="33"/>
      <c r="ED174" s="33"/>
      <c r="EE174" s="33"/>
      <c r="EF174" s="33"/>
      <c r="EG174" s="33"/>
    </row>
    <row r="175" spans="1:669" x14ac:dyDescent="0.25">
      <c r="A175" s="33" t="s">
        <v>164</v>
      </c>
      <c r="B175" s="2" t="s">
        <v>165</v>
      </c>
      <c r="C175" s="15" t="s">
        <v>70</v>
      </c>
      <c r="D175" s="15" t="s">
        <v>207</v>
      </c>
      <c r="E175" s="16">
        <v>44621</v>
      </c>
      <c r="F175" s="8" t="s">
        <v>106</v>
      </c>
      <c r="G175" s="142">
        <v>46000</v>
      </c>
      <c r="H175" s="142">
        <v>1320.2</v>
      </c>
      <c r="I175" s="174">
        <v>1289.46</v>
      </c>
      <c r="J175" s="142">
        <v>1398.4</v>
      </c>
      <c r="K175" s="106">
        <v>25</v>
      </c>
      <c r="L175" s="142">
        <v>4033.06</v>
      </c>
      <c r="M175" s="142">
        <v>41966.94</v>
      </c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3"/>
      <c r="AV175" s="33"/>
      <c r="AW175" s="33"/>
      <c r="AX175" s="33"/>
      <c r="AY175" s="33"/>
      <c r="AZ175" s="33"/>
      <c r="BA175" s="33"/>
      <c r="BB175" s="33"/>
      <c r="BC175" s="33"/>
      <c r="BD175" s="33"/>
      <c r="BE175" s="33"/>
      <c r="BF175" s="33"/>
      <c r="BG175" s="33"/>
      <c r="BH175" s="33"/>
      <c r="BI175" s="33"/>
      <c r="BJ175" s="33"/>
      <c r="BK175" s="33"/>
      <c r="BL175" s="33"/>
      <c r="BM175" s="33"/>
      <c r="BN175" s="33"/>
      <c r="BO175" s="33"/>
      <c r="BP175" s="33"/>
      <c r="BQ175" s="33"/>
      <c r="BR175" s="33"/>
      <c r="BS175" s="33"/>
      <c r="BT175" s="33"/>
      <c r="BU175" s="33"/>
      <c r="BV175" s="33"/>
      <c r="BW175" s="33"/>
      <c r="BX175" s="33"/>
      <c r="BY175" s="33"/>
      <c r="BZ175" s="33"/>
      <c r="CA175" s="33"/>
      <c r="CB175" s="33"/>
      <c r="CC175" s="33"/>
      <c r="CD175" s="33"/>
      <c r="CE175" s="33"/>
      <c r="CF175" s="33"/>
      <c r="CG175" s="33"/>
      <c r="CH175" s="33"/>
      <c r="CI175" s="33"/>
      <c r="CJ175" s="33"/>
      <c r="CK175" s="33"/>
      <c r="CL175" s="33"/>
      <c r="CM175" s="33"/>
      <c r="CN175" s="33"/>
      <c r="CO175" s="33"/>
      <c r="CP175" s="33"/>
      <c r="CQ175" s="33"/>
      <c r="CR175" s="33"/>
      <c r="CS175" s="33"/>
      <c r="CT175" s="33"/>
      <c r="CU175" s="33"/>
      <c r="CV175" s="33"/>
      <c r="CW175" s="33"/>
      <c r="CX175" s="33"/>
      <c r="CY175" s="33"/>
      <c r="CZ175" s="33"/>
      <c r="DA175" s="33"/>
      <c r="DB175" s="33"/>
      <c r="DC175" s="33"/>
      <c r="DD175" s="33"/>
      <c r="DE175" s="33"/>
      <c r="DF175" s="33"/>
      <c r="DG175" s="33"/>
      <c r="DH175" s="33"/>
      <c r="DI175" s="33"/>
      <c r="DJ175" s="33"/>
      <c r="DK175" s="33"/>
      <c r="DL175" s="33"/>
      <c r="DM175" s="33"/>
      <c r="DN175" s="33"/>
      <c r="DO175" s="33"/>
      <c r="DP175" s="33"/>
      <c r="DQ175" s="33"/>
      <c r="DR175" s="33"/>
      <c r="DS175" s="33"/>
      <c r="DT175" s="33"/>
      <c r="DU175" s="33"/>
      <c r="DV175" s="33"/>
      <c r="DW175" s="33"/>
      <c r="DX175" s="33"/>
      <c r="DY175" s="33"/>
      <c r="DZ175" s="33"/>
      <c r="EA175" s="33"/>
      <c r="EB175" s="33"/>
      <c r="EC175" s="33"/>
      <c r="ED175" s="33"/>
      <c r="EE175" s="33"/>
      <c r="EF175" s="33"/>
      <c r="EG175" s="33"/>
    </row>
    <row r="176" spans="1:669" x14ac:dyDescent="0.25">
      <c r="A176" s="48" t="s">
        <v>14</v>
      </c>
      <c r="B176" s="68">
        <v>2</v>
      </c>
      <c r="C176" s="54"/>
      <c r="D176" s="54"/>
      <c r="E176" s="48"/>
      <c r="F176" s="48"/>
      <c r="G176" s="172">
        <f>+G175+G174</f>
        <v>86000</v>
      </c>
      <c r="H176" s="107">
        <f>H175+H174</f>
        <v>2468.1999999999998</v>
      </c>
      <c r="I176" s="172">
        <f>+I175+I174</f>
        <v>1732.1100000000001</v>
      </c>
      <c r="J176" s="172">
        <f>SUM(J175:J175)+J174</f>
        <v>2614.4</v>
      </c>
      <c r="K176" s="172">
        <f>SUM(K174:K175)</f>
        <v>50</v>
      </c>
      <c r="L176" s="172">
        <f>+L175+L174</f>
        <v>6864.71</v>
      </c>
      <c r="M176" s="107">
        <f>M175+M174</f>
        <v>79135.290000000008</v>
      </c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3"/>
      <c r="AV176" s="33"/>
      <c r="AW176" s="33"/>
      <c r="AX176" s="33"/>
      <c r="AY176" s="33"/>
      <c r="AZ176" s="33"/>
      <c r="BA176" s="33"/>
      <c r="BB176" s="33"/>
      <c r="BC176" s="33"/>
      <c r="BD176" s="33"/>
      <c r="BE176" s="33"/>
      <c r="BF176" s="33"/>
      <c r="BG176" s="33"/>
      <c r="BH176" s="33"/>
      <c r="BI176" s="33"/>
      <c r="BJ176" s="33"/>
      <c r="BK176" s="33"/>
      <c r="BL176" s="33"/>
      <c r="BM176" s="33"/>
      <c r="BN176" s="33"/>
      <c r="BO176" s="33"/>
      <c r="BP176" s="33"/>
      <c r="BQ176" s="33"/>
      <c r="BR176" s="33"/>
      <c r="BS176" s="33"/>
      <c r="BT176" s="33"/>
      <c r="BU176" s="33"/>
      <c r="BV176" s="33"/>
      <c r="BW176" s="33"/>
      <c r="BX176" s="33"/>
      <c r="BY176" s="33"/>
      <c r="BZ176" s="33"/>
      <c r="CA176" s="33"/>
      <c r="CB176" s="33"/>
      <c r="CC176" s="33"/>
      <c r="CD176" s="33"/>
      <c r="CE176" s="33"/>
      <c r="CF176" s="33"/>
      <c r="CG176" s="33"/>
      <c r="CH176" s="33"/>
      <c r="CI176" s="33"/>
      <c r="CJ176" s="33"/>
      <c r="CK176" s="33"/>
      <c r="CL176" s="33"/>
      <c r="CM176" s="33"/>
      <c r="CN176" s="33"/>
      <c r="CO176" s="33"/>
      <c r="CP176" s="33"/>
      <c r="CQ176" s="33"/>
      <c r="CR176" s="33"/>
      <c r="CS176" s="33"/>
      <c r="CT176" s="33"/>
      <c r="CU176" s="33"/>
      <c r="CV176" s="33"/>
      <c r="CW176" s="33"/>
      <c r="CX176" s="33"/>
      <c r="CY176" s="33"/>
      <c r="CZ176" s="33"/>
      <c r="DA176" s="33"/>
      <c r="DB176" s="33"/>
      <c r="DC176" s="33"/>
      <c r="DD176" s="33"/>
      <c r="DE176" s="33"/>
      <c r="DF176" s="33"/>
      <c r="DG176" s="33"/>
      <c r="DH176" s="33"/>
      <c r="DI176" s="33"/>
      <c r="DJ176" s="33"/>
      <c r="DK176" s="33"/>
      <c r="DL176" s="33"/>
      <c r="DM176" s="33"/>
      <c r="DN176" s="33"/>
      <c r="DO176" s="33"/>
      <c r="DP176" s="33"/>
      <c r="DQ176" s="33"/>
      <c r="DR176" s="33"/>
      <c r="DS176" s="33"/>
      <c r="DT176" s="33"/>
      <c r="DU176" s="33"/>
      <c r="DV176" s="33"/>
      <c r="DW176" s="33"/>
      <c r="DX176" s="33"/>
      <c r="DY176" s="33"/>
      <c r="DZ176" s="33"/>
      <c r="EA176" s="33"/>
      <c r="EB176" s="33"/>
      <c r="EC176" s="33"/>
      <c r="ED176" s="33"/>
      <c r="EE176" s="33"/>
      <c r="EF176" s="33"/>
      <c r="EG176" s="33"/>
    </row>
    <row r="177" spans="1:669" x14ac:dyDescent="0.25">
      <c r="A177" s="33"/>
      <c r="B177" s="12"/>
      <c r="C177" s="12"/>
      <c r="D177" s="12"/>
      <c r="E177" s="33"/>
      <c r="F177" s="33"/>
      <c r="G177" s="177"/>
      <c r="H177" s="178"/>
      <c r="I177" s="177"/>
      <c r="J177" s="177"/>
      <c r="K177" s="177"/>
      <c r="L177" s="177"/>
      <c r="M177" s="178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33"/>
      <c r="AY177" s="33"/>
      <c r="AZ177" s="33"/>
      <c r="BA177" s="33"/>
      <c r="BB177" s="33"/>
      <c r="BC177" s="33"/>
      <c r="BD177" s="33"/>
      <c r="BE177" s="33"/>
      <c r="BF177" s="33"/>
      <c r="BG177" s="33"/>
      <c r="BH177" s="33"/>
      <c r="BI177" s="33"/>
      <c r="BJ177" s="33"/>
      <c r="BK177" s="33"/>
      <c r="BL177" s="33"/>
      <c r="BM177" s="33"/>
      <c r="BN177" s="33"/>
      <c r="BO177" s="33"/>
      <c r="BP177" s="33"/>
      <c r="BQ177" s="33"/>
      <c r="BR177" s="33"/>
      <c r="BS177" s="33"/>
      <c r="BT177" s="33"/>
      <c r="BU177" s="33"/>
      <c r="BV177" s="33"/>
      <c r="BW177" s="33"/>
      <c r="BX177" s="33"/>
      <c r="BY177" s="33"/>
      <c r="BZ177" s="33"/>
      <c r="CA177" s="33"/>
      <c r="CB177" s="33"/>
      <c r="CC177" s="33"/>
      <c r="CD177" s="33"/>
      <c r="CE177" s="33"/>
      <c r="CF177" s="33"/>
      <c r="CG177" s="33"/>
      <c r="CH177" s="33"/>
      <c r="CI177" s="33"/>
      <c r="CJ177" s="33"/>
      <c r="CK177" s="33"/>
      <c r="CL177" s="33"/>
      <c r="CM177" s="33"/>
      <c r="CN177" s="33"/>
      <c r="CO177" s="33"/>
      <c r="CP177" s="33"/>
      <c r="CQ177" s="33"/>
      <c r="CR177" s="33"/>
      <c r="CS177" s="33"/>
      <c r="CT177" s="33"/>
      <c r="CU177" s="33"/>
      <c r="CV177" s="33"/>
      <c r="CW177" s="33"/>
      <c r="CX177" s="33"/>
      <c r="CY177" s="33"/>
      <c r="CZ177" s="33"/>
      <c r="DA177" s="33"/>
      <c r="DB177" s="33"/>
      <c r="DC177" s="33"/>
      <c r="DD177" s="33"/>
      <c r="DE177" s="33"/>
      <c r="DF177" s="33"/>
      <c r="DG177" s="33"/>
      <c r="DH177" s="33"/>
      <c r="DI177" s="33"/>
      <c r="DJ177" s="33"/>
      <c r="DK177" s="33"/>
      <c r="DL177" s="33"/>
      <c r="DM177" s="33"/>
      <c r="DN177" s="33"/>
      <c r="DO177" s="33"/>
      <c r="DP177" s="33"/>
      <c r="DQ177" s="33"/>
      <c r="DR177" s="33"/>
      <c r="DS177" s="33"/>
      <c r="DT177" s="33"/>
      <c r="DU177" s="33"/>
      <c r="DV177" s="33"/>
      <c r="DW177" s="33"/>
      <c r="DX177" s="33"/>
      <c r="DY177" s="33"/>
      <c r="DZ177" s="33"/>
      <c r="EA177" s="33"/>
      <c r="EB177" s="33"/>
      <c r="EC177" s="33"/>
      <c r="ED177" s="33"/>
      <c r="EE177" s="33"/>
      <c r="EF177" s="33"/>
      <c r="EG177" s="33"/>
    </row>
    <row r="178" spans="1:669" x14ac:dyDescent="0.25">
      <c r="A178" s="30" t="s">
        <v>221</v>
      </c>
      <c r="B178" s="13"/>
      <c r="C178" s="14"/>
      <c r="D178" s="14"/>
      <c r="E178" s="30"/>
      <c r="F178" s="30"/>
      <c r="G178" s="173"/>
      <c r="H178" s="123"/>
      <c r="I178" s="173"/>
      <c r="J178" s="173"/>
      <c r="K178" s="173"/>
      <c r="L178" s="173"/>
      <c r="M178" s="12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33"/>
      <c r="AY178" s="33"/>
      <c r="AZ178" s="33"/>
      <c r="BA178" s="33"/>
      <c r="BB178" s="33"/>
      <c r="BC178" s="33"/>
      <c r="BD178" s="33"/>
      <c r="BE178" s="33"/>
      <c r="BF178" s="33"/>
      <c r="BG178" s="33"/>
      <c r="BH178" s="33"/>
      <c r="BI178" s="33"/>
      <c r="BJ178" s="33"/>
      <c r="BK178" s="33"/>
      <c r="BL178" s="33"/>
      <c r="BM178" s="33"/>
      <c r="BN178" s="33"/>
      <c r="BO178" s="33"/>
      <c r="BP178" s="33"/>
      <c r="BQ178" s="33"/>
      <c r="BR178" s="33"/>
      <c r="BS178" s="33"/>
      <c r="BT178" s="33"/>
      <c r="BU178" s="33"/>
      <c r="BV178" s="33"/>
      <c r="BW178" s="33"/>
      <c r="BX178" s="33"/>
      <c r="BY178" s="33"/>
      <c r="BZ178" s="33"/>
      <c r="CA178" s="33"/>
      <c r="CB178" s="33"/>
      <c r="CC178" s="33"/>
      <c r="CD178" s="33"/>
      <c r="CE178" s="33"/>
      <c r="CF178" s="33"/>
      <c r="CG178" s="33"/>
      <c r="CH178" s="33"/>
      <c r="CI178" s="33"/>
      <c r="CJ178" s="33"/>
      <c r="CK178" s="33"/>
      <c r="CL178" s="33"/>
      <c r="CM178" s="33"/>
      <c r="CN178" s="33"/>
      <c r="CO178" s="33"/>
      <c r="CP178" s="33"/>
      <c r="CQ178" s="33"/>
      <c r="CR178" s="33"/>
      <c r="CS178" s="33"/>
      <c r="CT178" s="33"/>
      <c r="CU178" s="33"/>
      <c r="CV178" s="33"/>
      <c r="CW178" s="33"/>
      <c r="CX178" s="33"/>
      <c r="CY178" s="33"/>
      <c r="CZ178" s="33"/>
      <c r="DA178" s="33"/>
      <c r="DB178" s="33"/>
      <c r="DC178" s="33"/>
      <c r="DD178" s="33"/>
      <c r="DE178" s="33"/>
      <c r="DF178" s="33"/>
      <c r="DG178" s="33"/>
      <c r="DH178" s="33"/>
      <c r="DI178" s="33"/>
      <c r="DJ178" s="33"/>
      <c r="DK178" s="33"/>
      <c r="DL178" s="33"/>
      <c r="DM178" s="33"/>
      <c r="DN178" s="33"/>
      <c r="DO178" s="33"/>
      <c r="DP178" s="33"/>
      <c r="DQ178" s="33"/>
      <c r="DR178" s="33"/>
      <c r="DS178" s="33"/>
      <c r="DT178" s="33"/>
      <c r="DU178" s="33"/>
      <c r="DV178" s="33"/>
      <c r="DW178" s="33"/>
      <c r="DX178" s="33"/>
      <c r="DY178" s="33"/>
      <c r="DZ178" s="33"/>
      <c r="EA178" s="33"/>
      <c r="EB178" s="33"/>
      <c r="EC178" s="33"/>
      <c r="ED178" s="33"/>
      <c r="EE178" s="33"/>
      <c r="EF178" s="33"/>
      <c r="EG178" s="33"/>
      <c r="NB178" s="37"/>
      <c r="NC178" s="37"/>
      <c r="ND178" s="37"/>
      <c r="NE178" s="37"/>
      <c r="NF178" s="37"/>
      <c r="NG178" s="37"/>
      <c r="NH178" s="37"/>
      <c r="NI178" s="37"/>
      <c r="NJ178" s="37"/>
      <c r="NK178" s="37"/>
      <c r="NL178" s="37"/>
      <c r="NM178" s="37"/>
      <c r="NN178" s="37"/>
      <c r="NO178" s="37"/>
      <c r="NP178" s="37"/>
      <c r="NQ178" s="37"/>
      <c r="NR178" s="37"/>
      <c r="NS178" s="37"/>
      <c r="NT178" s="37"/>
      <c r="NU178" s="37"/>
      <c r="NV178" s="37"/>
      <c r="NW178" s="37"/>
      <c r="NX178" s="37"/>
      <c r="NY178" s="37"/>
      <c r="NZ178" s="37"/>
      <c r="OA178" s="37"/>
      <c r="OB178" s="37"/>
      <c r="OC178" s="37"/>
      <c r="OD178" s="37"/>
      <c r="OE178" s="37"/>
      <c r="OF178" s="37"/>
      <c r="OG178" s="37"/>
      <c r="OH178" s="37"/>
      <c r="OI178" s="37"/>
      <c r="OJ178" s="37"/>
      <c r="OK178" s="37"/>
      <c r="OL178" s="37"/>
      <c r="OM178" s="37"/>
      <c r="ON178" s="37"/>
      <c r="OO178" s="37"/>
      <c r="OP178" s="37"/>
      <c r="OQ178" s="37"/>
      <c r="OR178" s="37"/>
      <c r="OS178" s="37"/>
      <c r="OT178" s="37"/>
      <c r="OU178" s="37"/>
      <c r="OV178" s="37"/>
      <c r="OW178" s="37"/>
      <c r="OX178" s="37"/>
      <c r="OY178" s="37"/>
      <c r="OZ178" s="37"/>
      <c r="PA178" s="37"/>
      <c r="PB178" s="37"/>
      <c r="PC178" s="37"/>
      <c r="PD178" s="37"/>
      <c r="PE178" s="37"/>
      <c r="PF178" s="37"/>
      <c r="PG178" s="37"/>
      <c r="PH178" s="37"/>
      <c r="PI178" s="37"/>
      <c r="PJ178" s="37"/>
      <c r="PK178" s="37"/>
      <c r="PL178" s="37"/>
      <c r="PM178" s="37"/>
      <c r="PN178" s="37"/>
      <c r="PO178" s="37"/>
      <c r="PP178" s="37"/>
      <c r="PQ178" s="37"/>
      <c r="PR178" s="37"/>
      <c r="PS178" s="37"/>
      <c r="PT178" s="37"/>
      <c r="PU178" s="37"/>
      <c r="PV178" s="37"/>
      <c r="PW178" s="37"/>
      <c r="PX178" s="37"/>
      <c r="PY178" s="37"/>
      <c r="PZ178" s="37"/>
      <c r="QA178" s="37"/>
      <c r="QB178" s="37"/>
      <c r="QC178" s="37"/>
      <c r="QD178" s="37"/>
      <c r="QE178" s="37"/>
      <c r="QF178" s="37"/>
      <c r="QG178" s="37"/>
      <c r="QH178" s="37"/>
      <c r="QI178" s="37"/>
      <c r="QJ178" s="37"/>
      <c r="QK178" s="37"/>
      <c r="QL178" s="37"/>
      <c r="QM178" s="37"/>
      <c r="QN178" s="37"/>
      <c r="QO178" s="37"/>
      <c r="QP178" s="37"/>
      <c r="QQ178" s="37"/>
      <c r="QR178" s="37"/>
      <c r="QS178" s="37"/>
      <c r="QT178" s="37"/>
      <c r="QU178" s="37"/>
      <c r="QV178" s="37"/>
      <c r="QW178" s="37"/>
      <c r="QX178" s="37"/>
      <c r="QY178" s="37"/>
      <c r="QZ178" s="37"/>
      <c r="RA178" s="37"/>
      <c r="RB178" s="37"/>
      <c r="RC178" s="37"/>
      <c r="RD178" s="37"/>
      <c r="RE178" s="37"/>
      <c r="RF178" s="37"/>
      <c r="RG178" s="37"/>
      <c r="RH178" s="37"/>
      <c r="RI178" s="37"/>
      <c r="RJ178" s="37"/>
      <c r="RK178" s="37"/>
      <c r="RL178" s="37"/>
      <c r="RM178" s="37"/>
      <c r="RN178" s="37"/>
      <c r="RO178" s="37"/>
      <c r="RP178" s="37"/>
      <c r="RQ178" s="37"/>
      <c r="RR178" s="37"/>
      <c r="RS178" s="37"/>
      <c r="RT178" s="37"/>
      <c r="RU178" s="37"/>
      <c r="RV178" s="37"/>
      <c r="RW178" s="37"/>
      <c r="RX178" s="37"/>
      <c r="RY178" s="37"/>
      <c r="RZ178" s="37"/>
      <c r="SA178" s="37"/>
      <c r="SB178" s="37"/>
      <c r="SC178" s="37"/>
      <c r="SD178" s="37"/>
      <c r="SE178" s="37"/>
      <c r="SF178" s="37"/>
      <c r="SG178" s="37"/>
      <c r="SH178" s="37"/>
      <c r="SI178" s="37"/>
      <c r="SJ178" s="37"/>
      <c r="SK178" s="37"/>
      <c r="SL178" s="37"/>
      <c r="SM178" s="37"/>
      <c r="SN178" s="37"/>
      <c r="SO178" s="37"/>
      <c r="SP178" s="37"/>
      <c r="SQ178" s="37"/>
      <c r="SR178" s="37"/>
      <c r="SS178" s="37"/>
      <c r="ST178" s="37"/>
      <c r="SU178" s="37"/>
      <c r="SV178" s="37"/>
      <c r="SW178" s="37"/>
      <c r="SX178" s="37"/>
      <c r="SY178" s="37"/>
      <c r="SZ178" s="37"/>
      <c r="TA178" s="37"/>
      <c r="TB178" s="37"/>
      <c r="TC178" s="37"/>
      <c r="TD178" s="37"/>
      <c r="TE178" s="37"/>
      <c r="TF178" s="37"/>
      <c r="TG178" s="37"/>
      <c r="TH178" s="37"/>
      <c r="TI178" s="37"/>
      <c r="TJ178" s="37"/>
      <c r="TK178" s="37"/>
      <c r="TL178" s="37"/>
      <c r="TM178" s="37"/>
      <c r="TN178" s="37"/>
      <c r="TO178" s="37"/>
      <c r="TP178" s="37"/>
      <c r="TQ178" s="37"/>
      <c r="TR178" s="37"/>
      <c r="TS178" s="37"/>
      <c r="TT178" s="37"/>
      <c r="TU178" s="37"/>
      <c r="TV178" s="37"/>
      <c r="TW178" s="37"/>
      <c r="TX178" s="37"/>
      <c r="TY178" s="37"/>
      <c r="TZ178" s="37"/>
      <c r="UA178" s="37"/>
      <c r="UB178" s="37"/>
      <c r="UC178" s="37"/>
      <c r="UD178" s="37"/>
      <c r="UE178" s="37"/>
      <c r="UF178" s="37"/>
      <c r="UG178" s="37"/>
      <c r="UH178" s="37"/>
      <c r="UI178" s="37"/>
      <c r="UJ178" s="37"/>
      <c r="UK178" s="37"/>
      <c r="UL178" s="37"/>
      <c r="UM178" s="37"/>
      <c r="UN178" s="37"/>
      <c r="UO178" s="37"/>
      <c r="UP178" s="37"/>
      <c r="UQ178" s="37"/>
      <c r="UR178" s="37"/>
      <c r="US178" s="37"/>
      <c r="UT178" s="37"/>
      <c r="UU178" s="37"/>
      <c r="UV178" s="37"/>
      <c r="UW178" s="37"/>
      <c r="UX178" s="37"/>
      <c r="UY178" s="37"/>
      <c r="UZ178" s="37"/>
      <c r="VA178" s="37"/>
      <c r="VB178" s="37"/>
      <c r="VC178" s="37"/>
      <c r="VD178" s="37"/>
      <c r="VE178" s="37"/>
      <c r="VF178" s="37"/>
      <c r="VG178" s="37"/>
      <c r="VH178" s="37"/>
      <c r="VI178" s="37"/>
      <c r="VJ178" s="37"/>
      <c r="VK178" s="37"/>
      <c r="VL178" s="37"/>
      <c r="VM178" s="37"/>
      <c r="VN178" s="37"/>
      <c r="VO178" s="37"/>
      <c r="VP178" s="37"/>
      <c r="VQ178" s="37"/>
      <c r="VR178" s="37"/>
      <c r="VS178" s="37"/>
      <c r="VT178" s="37"/>
      <c r="VU178" s="37"/>
      <c r="VV178" s="37"/>
      <c r="VW178" s="37"/>
      <c r="VX178" s="37"/>
      <c r="VY178" s="37"/>
      <c r="VZ178" s="37"/>
      <c r="WA178" s="37"/>
      <c r="WB178" s="37"/>
      <c r="WC178" s="37"/>
      <c r="WD178" s="37"/>
      <c r="WE178" s="37"/>
      <c r="WF178" s="37"/>
      <c r="WG178" s="37"/>
      <c r="WH178" s="37"/>
      <c r="WI178" s="37"/>
      <c r="WJ178" s="37"/>
      <c r="WK178" s="37"/>
      <c r="WL178" s="37"/>
      <c r="WM178" s="37"/>
      <c r="WN178" s="37"/>
      <c r="WO178" s="37"/>
      <c r="WP178" s="37"/>
      <c r="WQ178" s="37"/>
      <c r="WR178" s="37"/>
      <c r="WS178" s="37"/>
      <c r="WT178" s="37"/>
      <c r="WU178" s="37"/>
      <c r="WV178" s="37"/>
      <c r="WW178" s="37"/>
      <c r="WX178" s="37"/>
      <c r="WY178" s="37"/>
      <c r="WZ178" s="37"/>
      <c r="XA178" s="37"/>
      <c r="XB178" s="37"/>
      <c r="XC178" s="37"/>
      <c r="XD178" s="37"/>
      <c r="XE178" s="37"/>
      <c r="XF178" s="37"/>
      <c r="XG178" s="37"/>
      <c r="XH178" s="37"/>
      <c r="XI178" s="37"/>
      <c r="XJ178" s="37"/>
      <c r="XK178" s="37"/>
      <c r="XL178" s="37"/>
      <c r="XM178" s="37"/>
      <c r="XN178" s="37"/>
      <c r="XO178" s="37"/>
      <c r="XP178" s="37"/>
      <c r="XQ178" s="37"/>
      <c r="XR178" s="37"/>
      <c r="XS178" s="37"/>
      <c r="XT178" s="37"/>
      <c r="XU178" s="37"/>
      <c r="XV178" s="37"/>
      <c r="XW178" s="37"/>
      <c r="XX178" s="37"/>
      <c r="XY178" s="37"/>
      <c r="XZ178" s="37"/>
      <c r="YA178" s="37"/>
      <c r="YB178" s="37"/>
      <c r="YC178" s="37"/>
      <c r="YD178" s="37"/>
      <c r="YE178" s="37"/>
      <c r="YF178" s="37"/>
      <c r="YG178" s="37"/>
      <c r="YH178" s="37"/>
      <c r="YI178" s="37"/>
      <c r="YJ178" s="37"/>
      <c r="YK178" s="37"/>
      <c r="YL178" s="37"/>
      <c r="YM178" s="37"/>
      <c r="YN178" s="37"/>
      <c r="YO178" s="37"/>
      <c r="YP178" s="37"/>
      <c r="YQ178" s="37"/>
      <c r="YR178" s="37"/>
      <c r="YS178" s="37"/>
    </row>
    <row r="179" spans="1:669" s="33" customFormat="1" x14ac:dyDescent="0.25">
      <c r="A179" s="33" t="s">
        <v>115</v>
      </c>
      <c r="B179" s="2" t="s">
        <v>16</v>
      </c>
      <c r="C179" s="15" t="s">
        <v>69</v>
      </c>
      <c r="D179" s="15" t="s">
        <v>207</v>
      </c>
      <c r="E179" s="16">
        <v>44197</v>
      </c>
      <c r="F179" s="8" t="s">
        <v>106</v>
      </c>
      <c r="G179" s="177">
        <v>57000</v>
      </c>
      <c r="H179" s="178">
        <v>1635.9</v>
      </c>
      <c r="I179" s="142">
        <v>2922.14</v>
      </c>
      <c r="J179" s="142">
        <v>1732.8</v>
      </c>
      <c r="K179" s="142">
        <v>4899.57</v>
      </c>
      <c r="L179" s="142">
        <v>11190.41</v>
      </c>
      <c r="M179" s="142">
        <v>45809.59</v>
      </c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</row>
    <row r="180" spans="1:669" x14ac:dyDescent="0.25">
      <c r="A180" s="33" t="s">
        <v>81</v>
      </c>
      <c r="B180" s="2" t="s">
        <v>84</v>
      </c>
      <c r="C180" s="15" t="s">
        <v>70</v>
      </c>
      <c r="D180" s="15" t="s">
        <v>207</v>
      </c>
      <c r="E180" s="16">
        <v>44287</v>
      </c>
      <c r="F180" s="8" t="s">
        <v>106</v>
      </c>
      <c r="G180" s="177">
        <v>86000</v>
      </c>
      <c r="H180" s="178">
        <v>2468.1999999999998</v>
      </c>
      <c r="I180" s="142">
        <v>8812.2199999999993</v>
      </c>
      <c r="J180" s="142">
        <v>2614.4</v>
      </c>
      <c r="K180" s="106">
        <v>25</v>
      </c>
      <c r="L180" s="142">
        <v>13919.82</v>
      </c>
      <c r="M180" s="142">
        <v>72080.179999999993</v>
      </c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3"/>
      <c r="AR180" s="33"/>
      <c r="AS180" s="33"/>
      <c r="AT180" s="33"/>
      <c r="AU180" s="33"/>
      <c r="AV180" s="33"/>
      <c r="AW180" s="33"/>
      <c r="AX180" s="33"/>
      <c r="AY180" s="33"/>
      <c r="AZ180" s="33"/>
      <c r="BA180" s="33"/>
      <c r="BB180" s="33"/>
      <c r="BC180" s="33"/>
      <c r="BD180" s="33"/>
      <c r="BE180" s="33"/>
      <c r="BF180" s="33"/>
      <c r="BG180" s="33"/>
      <c r="BH180" s="33"/>
      <c r="BI180" s="33"/>
      <c r="BJ180" s="33"/>
      <c r="BK180" s="33"/>
      <c r="BL180" s="33"/>
      <c r="BM180" s="33"/>
      <c r="BN180" s="33"/>
      <c r="BO180" s="33"/>
      <c r="BP180" s="33"/>
      <c r="BQ180" s="33"/>
      <c r="BR180" s="33"/>
      <c r="BS180" s="33"/>
      <c r="BT180" s="33"/>
      <c r="BU180" s="33"/>
      <c r="BV180" s="33"/>
      <c r="BW180" s="33"/>
      <c r="BX180" s="33"/>
      <c r="BY180" s="33"/>
      <c r="BZ180" s="33"/>
      <c r="CA180" s="33"/>
      <c r="CB180" s="33"/>
      <c r="CC180" s="33"/>
      <c r="CD180" s="33"/>
      <c r="CE180" s="33"/>
      <c r="CF180" s="33"/>
      <c r="CG180" s="33"/>
      <c r="CH180" s="33"/>
      <c r="CI180" s="33"/>
      <c r="CJ180" s="33"/>
      <c r="CK180" s="33"/>
      <c r="CL180" s="33"/>
      <c r="CM180" s="33"/>
      <c r="CN180" s="33"/>
      <c r="CO180" s="33"/>
      <c r="CP180" s="33"/>
      <c r="CQ180" s="33"/>
      <c r="CR180" s="33"/>
      <c r="CS180" s="33"/>
      <c r="CT180" s="33"/>
      <c r="CU180" s="33"/>
      <c r="CV180" s="33"/>
      <c r="CW180" s="33"/>
      <c r="CX180" s="33"/>
      <c r="CY180" s="33"/>
      <c r="CZ180" s="33"/>
      <c r="DA180" s="33"/>
      <c r="DB180" s="33"/>
      <c r="DC180" s="33"/>
      <c r="DD180" s="33"/>
      <c r="DE180" s="33"/>
      <c r="DF180" s="33"/>
      <c r="DG180" s="33"/>
      <c r="DH180" s="33"/>
      <c r="DI180" s="33"/>
      <c r="DJ180" s="33"/>
      <c r="DK180" s="33"/>
      <c r="DL180" s="33"/>
      <c r="DM180" s="33"/>
      <c r="DN180" s="33"/>
      <c r="DO180" s="33"/>
      <c r="DP180" s="33"/>
      <c r="DQ180" s="33"/>
      <c r="DR180" s="33"/>
      <c r="DS180" s="33"/>
      <c r="DT180" s="33"/>
      <c r="DU180" s="33"/>
      <c r="DV180" s="33"/>
      <c r="DW180" s="33"/>
      <c r="DX180" s="33"/>
      <c r="DY180" s="33"/>
      <c r="DZ180" s="33"/>
      <c r="EA180" s="33"/>
      <c r="EB180" s="33"/>
      <c r="EC180" s="33"/>
      <c r="ED180" s="33"/>
      <c r="EE180" s="33"/>
      <c r="EF180" s="33"/>
      <c r="EG180" s="33"/>
    </row>
    <row r="181" spans="1:669" x14ac:dyDescent="0.25">
      <c r="A181" s="33" t="s">
        <v>177</v>
      </c>
      <c r="B181" s="2" t="s">
        <v>187</v>
      </c>
      <c r="C181" s="15" t="s">
        <v>70</v>
      </c>
      <c r="D181" s="15" t="s">
        <v>207</v>
      </c>
      <c r="E181" s="16">
        <v>44682</v>
      </c>
      <c r="F181" s="8" t="s">
        <v>106</v>
      </c>
      <c r="G181" s="177">
        <v>76000</v>
      </c>
      <c r="H181" s="178">
        <v>2181.1999999999998</v>
      </c>
      <c r="I181" s="142">
        <v>6497.56</v>
      </c>
      <c r="J181" s="142">
        <v>2310.4</v>
      </c>
      <c r="K181" s="106">
        <v>25</v>
      </c>
      <c r="L181" s="142">
        <v>11014.16</v>
      </c>
      <c r="M181" s="142">
        <v>64985.84</v>
      </c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3"/>
      <c r="AR181" s="33"/>
      <c r="AS181" s="33"/>
      <c r="AT181" s="33"/>
      <c r="AU181" s="33"/>
      <c r="AV181" s="33"/>
      <c r="AW181" s="33"/>
      <c r="AX181" s="33"/>
      <c r="AY181" s="33"/>
      <c r="AZ181" s="33"/>
      <c r="BA181" s="33"/>
      <c r="BB181" s="33"/>
      <c r="BC181" s="33"/>
      <c r="BD181" s="33"/>
      <c r="BE181" s="33"/>
      <c r="BF181" s="33"/>
      <c r="BG181" s="33"/>
      <c r="BH181" s="33"/>
      <c r="BI181" s="33"/>
      <c r="BJ181" s="33"/>
      <c r="BK181" s="33"/>
      <c r="BL181" s="33"/>
      <c r="BM181" s="33"/>
      <c r="BN181" s="33"/>
      <c r="BO181" s="33"/>
      <c r="BP181" s="33"/>
      <c r="BQ181" s="33"/>
      <c r="BR181" s="33"/>
      <c r="BS181" s="33"/>
      <c r="BT181" s="33"/>
      <c r="BU181" s="33"/>
      <c r="BV181" s="33"/>
      <c r="BW181" s="33"/>
      <c r="BX181" s="33"/>
      <c r="BY181" s="33"/>
      <c r="BZ181" s="33"/>
      <c r="CA181" s="33"/>
      <c r="CB181" s="33"/>
      <c r="CC181" s="33"/>
      <c r="CD181" s="33"/>
      <c r="CE181" s="33"/>
      <c r="CF181" s="33"/>
      <c r="CG181" s="33"/>
      <c r="CH181" s="33"/>
      <c r="CI181" s="33"/>
      <c r="CJ181" s="33"/>
      <c r="CK181" s="33"/>
      <c r="CL181" s="33"/>
      <c r="CM181" s="33"/>
      <c r="CN181" s="33"/>
      <c r="CO181" s="33"/>
      <c r="CP181" s="33"/>
      <c r="CQ181" s="33"/>
      <c r="CR181" s="33"/>
      <c r="CS181" s="33"/>
      <c r="CT181" s="33"/>
      <c r="CU181" s="33"/>
      <c r="CV181" s="33"/>
      <c r="CW181" s="33"/>
      <c r="CX181" s="33"/>
      <c r="CY181" s="33"/>
      <c r="CZ181" s="33"/>
      <c r="DA181" s="33"/>
      <c r="DB181" s="33"/>
      <c r="DC181" s="33"/>
      <c r="DD181" s="33"/>
      <c r="DE181" s="33"/>
      <c r="DF181" s="33"/>
      <c r="DG181" s="33"/>
      <c r="DH181" s="33"/>
      <c r="DI181" s="33"/>
      <c r="DJ181" s="33"/>
      <c r="DK181" s="33"/>
      <c r="DL181" s="33"/>
      <c r="DM181" s="33"/>
      <c r="DN181" s="33"/>
      <c r="DO181" s="33"/>
      <c r="DP181" s="33"/>
      <c r="DQ181" s="33"/>
      <c r="DR181" s="33"/>
      <c r="DS181" s="33"/>
      <c r="DT181" s="33"/>
      <c r="DU181" s="33"/>
      <c r="DV181" s="33"/>
      <c r="DW181" s="33"/>
      <c r="DX181" s="33"/>
      <c r="DY181" s="33"/>
      <c r="DZ181" s="33"/>
      <c r="EA181" s="33"/>
      <c r="EB181" s="33"/>
      <c r="EC181" s="33"/>
      <c r="ED181" s="33"/>
      <c r="EE181" s="33"/>
      <c r="EF181" s="33"/>
      <c r="EG181" s="33"/>
    </row>
    <row r="182" spans="1:669" s="33" customFormat="1" ht="13.5" customHeight="1" x14ac:dyDescent="0.25">
      <c r="A182" s="48" t="s">
        <v>14</v>
      </c>
      <c r="B182" s="68">
        <v>3</v>
      </c>
      <c r="C182" s="54"/>
      <c r="D182" s="54"/>
      <c r="E182" s="48"/>
      <c r="F182" s="48"/>
      <c r="G182" s="172">
        <f t="shared" ref="G182:M182" si="30">SUM(G180:G181)+G179</f>
        <v>219000</v>
      </c>
      <c r="H182" s="107">
        <f t="shared" si="30"/>
        <v>6285.2999999999993</v>
      </c>
      <c r="I182" s="172">
        <f>SUM(I180:I181)+I179</f>
        <v>18231.919999999998</v>
      </c>
      <c r="J182" s="172">
        <f t="shared" si="30"/>
        <v>6657.6</v>
      </c>
      <c r="K182" s="172">
        <f>SUM(K179:K181)</f>
        <v>4949.57</v>
      </c>
      <c r="L182" s="172">
        <f t="shared" si="30"/>
        <v>36124.39</v>
      </c>
      <c r="M182" s="107">
        <f t="shared" si="30"/>
        <v>182875.61</v>
      </c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</row>
    <row r="183" spans="1:669" ht="13.5" customHeight="1" x14ac:dyDescent="0.25">
      <c r="A183" s="29"/>
      <c r="B183" s="11"/>
      <c r="C183" s="9"/>
      <c r="D183" s="9"/>
      <c r="E183" s="29"/>
      <c r="F183" s="29"/>
      <c r="G183" s="117"/>
      <c r="H183" s="116"/>
      <c r="I183" s="117"/>
      <c r="J183" s="117"/>
      <c r="K183" s="117"/>
      <c r="L183" s="117"/>
      <c r="M183" s="116"/>
    </row>
    <row r="184" spans="1:669" x14ac:dyDescent="0.25">
      <c r="A184" s="28" t="s">
        <v>179</v>
      </c>
      <c r="B184" s="2"/>
      <c r="C184" s="5"/>
      <c r="D184" s="5"/>
      <c r="E184" s="8"/>
      <c r="F184" s="8"/>
      <c r="G184" s="174"/>
      <c r="H184" s="106"/>
      <c r="I184" s="174"/>
      <c r="J184" s="174"/>
      <c r="K184" s="174"/>
      <c r="L184" s="174"/>
      <c r="M184" s="106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F184" s="33"/>
      <c r="AG184" s="33"/>
      <c r="AH184" s="33"/>
      <c r="AI184" s="33"/>
      <c r="AJ184" s="33"/>
      <c r="AK184" s="33"/>
      <c r="AL184" s="33"/>
      <c r="AM184" s="33"/>
      <c r="AN184" s="33"/>
      <c r="AO184" s="33"/>
      <c r="AP184" s="33"/>
      <c r="AQ184" s="33"/>
      <c r="AR184" s="33"/>
      <c r="AS184" s="33"/>
      <c r="AT184" s="33"/>
      <c r="AU184" s="33"/>
      <c r="AV184" s="33"/>
      <c r="AW184" s="33"/>
      <c r="AX184" s="33"/>
      <c r="AY184" s="33"/>
      <c r="AZ184" s="33"/>
      <c r="BA184" s="33"/>
      <c r="BB184" s="33"/>
      <c r="BC184" s="33"/>
      <c r="BD184" s="33"/>
      <c r="BE184" s="33"/>
      <c r="BF184" s="33"/>
      <c r="BG184" s="33"/>
      <c r="BH184" s="33"/>
      <c r="BI184" s="33"/>
      <c r="BJ184" s="33"/>
      <c r="BK184" s="33"/>
      <c r="BL184" s="33"/>
      <c r="BM184" s="33"/>
      <c r="BN184" s="33"/>
      <c r="BO184" s="33"/>
      <c r="BP184" s="33"/>
      <c r="BQ184" s="33"/>
      <c r="BR184" s="33"/>
      <c r="BS184" s="33"/>
      <c r="BT184" s="33"/>
      <c r="BU184" s="33"/>
      <c r="BV184" s="33"/>
      <c r="BW184" s="33"/>
      <c r="BX184" s="33"/>
      <c r="BY184" s="33"/>
      <c r="BZ184" s="33"/>
      <c r="CA184" s="33"/>
      <c r="CB184" s="33"/>
      <c r="CC184" s="33"/>
      <c r="CD184" s="33"/>
      <c r="CE184" s="33"/>
      <c r="CF184" s="33"/>
      <c r="CG184" s="33"/>
      <c r="CH184" s="33"/>
      <c r="CI184" s="33"/>
      <c r="CJ184" s="33"/>
      <c r="CK184" s="33"/>
      <c r="CL184" s="33"/>
      <c r="CM184" s="33"/>
      <c r="CN184" s="33"/>
      <c r="CO184" s="33"/>
      <c r="CP184" s="33"/>
      <c r="CQ184" s="33"/>
      <c r="CR184" s="33"/>
      <c r="CS184" s="33"/>
      <c r="CT184" s="33"/>
      <c r="CU184" s="33"/>
      <c r="CV184" s="33"/>
      <c r="CW184" s="33"/>
      <c r="CX184" s="33"/>
      <c r="CY184" s="33"/>
      <c r="CZ184" s="33"/>
      <c r="DA184" s="33"/>
      <c r="DB184" s="33"/>
      <c r="DC184" s="33"/>
      <c r="DD184" s="33"/>
      <c r="DE184" s="33"/>
      <c r="DF184" s="33"/>
      <c r="DG184" s="33"/>
      <c r="DH184" s="33"/>
      <c r="DI184" s="33"/>
      <c r="DJ184" s="33"/>
      <c r="DK184" s="33"/>
      <c r="DL184" s="33"/>
      <c r="DM184" s="33"/>
      <c r="DN184" s="33"/>
      <c r="DO184" s="33"/>
      <c r="DP184" s="33"/>
      <c r="DQ184" s="33"/>
      <c r="DR184" s="33"/>
      <c r="DS184" s="33"/>
      <c r="DT184" s="33"/>
      <c r="DU184" s="33"/>
      <c r="DV184" s="33"/>
      <c r="DW184" s="33"/>
      <c r="DX184" s="33"/>
      <c r="DY184" s="33"/>
      <c r="DZ184" s="33"/>
      <c r="EA184" s="33"/>
      <c r="EB184" s="33"/>
      <c r="EC184" s="33"/>
      <c r="ED184" s="33"/>
      <c r="EE184" s="33"/>
      <c r="EF184" s="33"/>
      <c r="EG184" s="33"/>
    </row>
    <row r="185" spans="1:669" s="33" customFormat="1" x14ac:dyDescent="0.25">
      <c r="A185" s="26" t="s">
        <v>180</v>
      </c>
      <c r="B185" s="82" t="s">
        <v>16</v>
      </c>
      <c r="C185" s="15" t="s">
        <v>70</v>
      </c>
      <c r="D185" s="15" t="s">
        <v>207</v>
      </c>
      <c r="E185" s="79">
        <v>44682</v>
      </c>
      <c r="F185" s="8" t="s">
        <v>106</v>
      </c>
      <c r="G185" s="142">
        <v>60000</v>
      </c>
      <c r="H185" s="106">
        <v>1722</v>
      </c>
      <c r="I185" s="174">
        <v>3486.68</v>
      </c>
      <c r="J185" s="174">
        <v>1824</v>
      </c>
      <c r="K185" s="174">
        <v>25</v>
      </c>
      <c r="L185" s="174">
        <v>7057.68</v>
      </c>
      <c r="M185" s="106">
        <v>52942.32</v>
      </c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</row>
    <row r="186" spans="1:669" s="33" customFormat="1" x14ac:dyDescent="0.25">
      <c r="A186" s="33" t="s">
        <v>181</v>
      </c>
      <c r="B186" s="12" t="s">
        <v>235</v>
      </c>
      <c r="C186" s="15" t="s">
        <v>69</v>
      </c>
      <c r="D186" s="15" t="s">
        <v>207</v>
      </c>
      <c r="E186" s="79">
        <v>44197</v>
      </c>
      <c r="F186" s="82" t="s">
        <v>106</v>
      </c>
      <c r="G186" s="142">
        <v>65000</v>
      </c>
      <c r="H186" s="178">
        <v>1865.5</v>
      </c>
      <c r="I186" s="177">
        <v>4427.58</v>
      </c>
      <c r="J186" s="177">
        <v>1976</v>
      </c>
      <c r="K186" s="177">
        <v>25</v>
      </c>
      <c r="L186" s="177">
        <v>8294.08</v>
      </c>
      <c r="M186" s="178">
        <v>56705.919999999998</v>
      </c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</row>
    <row r="187" spans="1:669" s="33" customFormat="1" ht="13.5" customHeight="1" x14ac:dyDescent="0.25">
      <c r="A187" s="33" t="s">
        <v>182</v>
      </c>
      <c r="B187" s="12" t="s">
        <v>165</v>
      </c>
      <c r="C187" s="15" t="s">
        <v>70</v>
      </c>
      <c r="D187" s="15" t="s">
        <v>207</v>
      </c>
      <c r="E187" s="79">
        <v>44652</v>
      </c>
      <c r="F187" s="82" t="s">
        <v>106</v>
      </c>
      <c r="G187" s="142">
        <v>65000</v>
      </c>
      <c r="H187" s="178">
        <v>1865.5</v>
      </c>
      <c r="I187" s="177">
        <v>4427.58</v>
      </c>
      <c r="J187" s="177">
        <v>1976</v>
      </c>
      <c r="K187" s="177">
        <v>25</v>
      </c>
      <c r="L187" s="177">
        <v>8294.08</v>
      </c>
      <c r="M187" s="178">
        <v>56705.919999999998</v>
      </c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</row>
    <row r="188" spans="1:669" s="33" customFormat="1" ht="13.5" customHeight="1" x14ac:dyDescent="0.25">
      <c r="A188" s="33" t="s">
        <v>191</v>
      </c>
      <c r="B188" s="12" t="s">
        <v>16</v>
      </c>
      <c r="C188" s="15" t="s">
        <v>70</v>
      </c>
      <c r="D188" s="15" t="s">
        <v>207</v>
      </c>
      <c r="E188" s="79">
        <v>44682</v>
      </c>
      <c r="F188" s="82" t="s">
        <v>106</v>
      </c>
      <c r="G188" s="142">
        <v>60000</v>
      </c>
      <c r="H188" s="178">
        <v>1722</v>
      </c>
      <c r="I188" s="177">
        <v>3486.68</v>
      </c>
      <c r="J188" s="177">
        <v>1824</v>
      </c>
      <c r="K188" s="177">
        <v>25</v>
      </c>
      <c r="L188" s="177">
        <v>7057.68</v>
      </c>
      <c r="M188" s="178">
        <v>52942.32</v>
      </c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  <c r="IU188"/>
      <c r="IV188"/>
      <c r="IW188"/>
      <c r="IX188"/>
      <c r="IY188"/>
      <c r="IZ188"/>
      <c r="JA188"/>
      <c r="JB188"/>
      <c r="JC188"/>
      <c r="JD188"/>
      <c r="JE188"/>
      <c r="JF188"/>
      <c r="JG188"/>
      <c r="JH188"/>
      <c r="JI188"/>
      <c r="JJ188"/>
      <c r="JK188"/>
      <c r="JL188"/>
      <c r="JM188"/>
      <c r="JN188"/>
      <c r="JO188"/>
      <c r="JP188"/>
      <c r="JQ188"/>
      <c r="JR188"/>
      <c r="JS188"/>
      <c r="JT188"/>
      <c r="JU188"/>
      <c r="JV188"/>
      <c r="JW188"/>
      <c r="JX188"/>
      <c r="JY188"/>
      <c r="JZ188"/>
      <c r="KA188"/>
      <c r="KB188"/>
      <c r="KC188"/>
      <c r="KD188"/>
      <c r="KE188"/>
      <c r="KF188"/>
      <c r="KG188"/>
      <c r="KH188"/>
      <c r="KI188"/>
      <c r="KJ188"/>
      <c r="KK188"/>
      <c r="KL188"/>
      <c r="KM188"/>
      <c r="KN188"/>
      <c r="KO188"/>
      <c r="KP188"/>
      <c r="KQ188"/>
      <c r="KR188"/>
      <c r="KS188"/>
      <c r="KT188"/>
      <c r="KU188"/>
      <c r="KV188"/>
      <c r="KW188"/>
      <c r="KX188"/>
      <c r="KY188"/>
      <c r="KZ188"/>
      <c r="LA188"/>
      <c r="LB188"/>
      <c r="LC188"/>
      <c r="LD188"/>
      <c r="LE188"/>
      <c r="LF188"/>
      <c r="LG188"/>
      <c r="LH188"/>
      <c r="LI188"/>
      <c r="LJ188"/>
      <c r="LK188"/>
      <c r="LL188"/>
      <c r="LM188"/>
      <c r="LN188"/>
      <c r="LO188"/>
      <c r="LP188"/>
      <c r="LQ188"/>
      <c r="LR188"/>
      <c r="LS188"/>
      <c r="LT188"/>
      <c r="LU188"/>
      <c r="LV188"/>
      <c r="LW188"/>
      <c r="LX188"/>
      <c r="LY188"/>
      <c r="LZ188"/>
      <c r="MA188"/>
      <c r="MB188"/>
      <c r="MC188"/>
      <c r="MD188"/>
      <c r="ME188"/>
      <c r="MF188"/>
      <c r="MG188"/>
      <c r="MH188"/>
      <c r="MI188"/>
      <c r="MJ188"/>
      <c r="MK188"/>
      <c r="ML188"/>
      <c r="MM188"/>
      <c r="MN188"/>
      <c r="MO188"/>
      <c r="MP188"/>
      <c r="MQ188"/>
      <c r="MR188"/>
      <c r="MS188"/>
      <c r="MT188"/>
      <c r="MU188"/>
      <c r="MV188"/>
      <c r="MW188"/>
      <c r="MX188"/>
      <c r="MY188"/>
      <c r="MZ188"/>
      <c r="NA188"/>
    </row>
    <row r="189" spans="1:669" s="12" customFormat="1" ht="15.75" x14ac:dyDescent="0.25">
      <c r="A189" s="48" t="s">
        <v>14</v>
      </c>
      <c r="B189" s="68">
        <v>4</v>
      </c>
      <c r="C189" s="54"/>
      <c r="D189" s="54"/>
      <c r="E189" s="48"/>
      <c r="F189" s="48"/>
      <c r="G189" s="172">
        <f>G185+G186+G187+G188</f>
        <v>250000</v>
      </c>
      <c r="H189" s="107">
        <f>SUM(H186:H186)+H187+H185+H188</f>
        <v>7175</v>
      </c>
      <c r="I189" s="172">
        <f>SUM(I186:I186)+I185+I187+I188</f>
        <v>15828.52</v>
      </c>
      <c r="J189" s="172">
        <f>SUM(J186:J186)+J187+J185+J188</f>
        <v>7600</v>
      </c>
      <c r="K189" s="172">
        <f>SUM(K185:K188)</f>
        <v>100</v>
      </c>
      <c r="L189" s="172">
        <f>SUM(L186:L186)+L185+L187+L188</f>
        <v>30703.52</v>
      </c>
      <c r="M189" s="172">
        <f>SUM(M186:M186)+M185+M187+M188</f>
        <v>219296.47999999998</v>
      </c>
      <c r="O189" s="65"/>
      <c r="P189" s="65"/>
      <c r="Q189" s="65"/>
      <c r="R189" s="65"/>
      <c r="S189" s="65"/>
      <c r="T189" s="65"/>
      <c r="U189" s="65"/>
      <c r="V189" s="65"/>
      <c r="W189" s="65"/>
      <c r="X189" s="65"/>
      <c r="Y189" s="65"/>
      <c r="Z189" s="65"/>
      <c r="AA189" s="65"/>
      <c r="AB189" s="65"/>
      <c r="AC189" s="65"/>
      <c r="AD189" s="65"/>
      <c r="AE189" s="65"/>
      <c r="AF189" s="65"/>
      <c r="AG189" s="65"/>
      <c r="AH189" s="65"/>
      <c r="AI189" s="65"/>
      <c r="AJ189" s="65"/>
      <c r="AK189" s="65"/>
      <c r="AL189" s="65"/>
      <c r="AM189" s="65"/>
      <c r="AN189" s="65"/>
      <c r="AO189" s="65"/>
      <c r="AP189" s="65"/>
      <c r="AQ189" s="65"/>
      <c r="AR189" s="65"/>
      <c r="AS189" s="65"/>
      <c r="AT189" s="33"/>
      <c r="AU189" s="33"/>
      <c r="AV189" s="33"/>
      <c r="AW189" s="33"/>
      <c r="AX189" s="33"/>
      <c r="AY189" s="33"/>
      <c r="AZ189" s="33"/>
      <c r="BA189" s="33"/>
      <c r="BB189" s="33"/>
      <c r="BC189" s="33"/>
      <c r="BD189" s="33"/>
      <c r="BE189" s="33"/>
      <c r="BF189" s="33"/>
      <c r="BG189" s="33"/>
      <c r="BH189" s="33"/>
      <c r="BI189" s="33"/>
      <c r="BJ189" s="33"/>
      <c r="BK189" s="33"/>
      <c r="BL189" s="33"/>
      <c r="BM189" s="33"/>
      <c r="BN189" s="33"/>
      <c r="BO189" s="33"/>
      <c r="BP189" s="33"/>
      <c r="BQ189" s="33"/>
      <c r="BR189" s="33"/>
      <c r="BS189" s="33"/>
      <c r="BT189" s="33"/>
      <c r="BU189" s="33"/>
      <c r="BV189" s="33"/>
      <c r="BW189" s="33"/>
      <c r="BX189" s="33"/>
      <c r="BY189" s="33"/>
      <c r="BZ189" s="33"/>
      <c r="CA189" s="33"/>
      <c r="CB189" s="33"/>
      <c r="CC189" s="33"/>
      <c r="CD189" s="33"/>
      <c r="CE189" s="33"/>
      <c r="CF189" s="33"/>
      <c r="CG189" s="33"/>
      <c r="CH189" s="33"/>
      <c r="CI189" s="33"/>
      <c r="CJ189" s="33"/>
      <c r="CK189" s="33"/>
      <c r="CL189" s="33"/>
      <c r="CM189" s="33"/>
      <c r="CN189" s="33"/>
      <c r="CO189" s="33"/>
      <c r="CP189" s="33"/>
      <c r="CQ189" s="33"/>
      <c r="CR189" s="33"/>
      <c r="CS189" s="33"/>
      <c r="CT189" s="33"/>
      <c r="CU189" s="33"/>
      <c r="CV189" s="33"/>
      <c r="CW189" s="33"/>
      <c r="CX189" s="33"/>
      <c r="CY189" s="33"/>
      <c r="CZ189" s="33"/>
      <c r="DA189" s="33"/>
      <c r="DB189" s="33"/>
      <c r="DC189" s="33"/>
      <c r="DD189" s="33"/>
      <c r="DE189" s="33"/>
      <c r="DF189" s="33"/>
      <c r="DG189" s="33"/>
      <c r="DH189" s="33"/>
      <c r="DI189" s="33"/>
      <c r="DJ189" s="33"/>
      <c r="DK189" s="33"/>
      <c r="DL189" s="33"/>
      <c r="DM189" s="33"/>
      <c r="DN189" s="33"/>
      <c r="DO189" s="33"/>
      <c r="DP189" s="33"/>
      <c r="DQ189" s="33"/>
      <c r="DR189" s="33"/>
      <c r="DS189" s="33"/>
      <c r="DT189" s="33"/>
      <c r="DU189" s="33"/>
      <c r="DV189" s="33"/>
      <c r="DW189" s="33"/>
      <c r="DX189" s="33"/>
      <c r="DY189" s="33"/>
      <c r="DZ189" s="33"/>
      <c r="EA189" s="33"/>
      <c r="EB189" s="33"/>
      <c r="EC189" s="33"/>
      <c r="ED189" s="33"/>
      <c r="EE189" s="33"/>
      <c r="EF189" s="33"/>
      <c r="EG189" s="33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  <c r="IU189"/>
      <c r="IV189"/>
      <c r="IW189"/>
      <c r="IX189"/>
      <c r="IY189"/>
      <c r="IZ189"/>
      <c r="JA189"/>
      <c r="JB189"/>
      <c r="JC189"/>
      <c r="JD189"/>
      <c r="JE189"/>
      <c r="JF189"/>
      <c r="JG189"/>
      <c r="JH189"/>
      <c r="JI189"/>
      <c r="JJ189"/>
      <c r="JK189"/>
      <c r="JL189"/>
      <c r="JM189"/>
      <c r="JN189"/>
      <c r="JO189"/>
      <c r="JP189"/>
      <c r="JQ189"/>
      <c r="JR189"/>
      <c r="JS189"/>
      <c r="JT189"/>
      <c r="JU189"/>
      <c r="JV189"/>
      <c r="JW189"/>
      <c r="JX189"/>
      <c r="JY189"/>
      <c r="JZ189"/>
      <c r="KA189"/>
      <c r="KB189"/>
      <c r="KC189"/>
      <c r="KD189"/>
      <c r="KE189"/>
      <c r="KF189"/>
      <c r="KG189"/>
      <c r="KH189"/>
      <c r="KI189"/>
      <c r="KJ189"/>
      <c r="KK189"/>
      <c r="KL189"/>
      <c r="KM189"/>
      <c r="KN189"/>
      <c r="KO189"/>
      <c r="KP189"/>
      <c r="KQ189"/>
      <c r="KR189"/>
      <c r="KS189"/>
      <c r="KT189"/>
      <c r="KU189"/>
      <c r="KV189"/>
      <c r="KW189"/>
      <c r="KX189"/>
      <c r="KY189"/>
      <c r="KZ189"/>
      <c r="LA189"/>
      <c r="LB189"/>
      <c r="LC189"/>
      <c r="LD189"/>
      <c r="LE189"/>
      <c r="LF189"/>
      <c r="LG189"/>
      <c r="LH189"/>
      <c r="LI189"/>
      <c r="LJ189"/>
      <c r="LK189"/>
      <c r="LL189"/>
      <c r="LM189"/>
      <c r="LN189"/>
      <c r="LO189"/>
      <c r="LP189"/>
      <c r="LQ189"/>
      <c r="LR189"/>
      <c r="LS189"/>
      <c r="LT189"/>
      <c r="LU189"/>
      <c r="LV189"/>
      <c r="LW189"/>
      <c r="LX189"/>
      <c r="LY189"/>
      <c r="LZ189"/>
      <c r="MA189"/>
      <c r="MB189"/>
      <c r="MC189"/>
      <c r="MD189"/>
      <c r="ME189"/>
      <c r="MF189"/>
      <c r="MG189"/>
      <c r="MH189"/>
      <c r="MI189"/>
      <c r="MJ189"/>
      <c r="MK189"/>
      <c r="ML189"/>
      <c r="MM189"/>
      <c r="MN189"/>
      <c r="MO189"/>
      <c r="MP189"/>
      <c r="MQ189"/>
      <c r="MR189"/>
      <c r="MS189"/>
      <c r="MT189"/>
      <c r="MU189"/>
      <c r="MV189"/>
      <c r="MW189"/>
      <c r="MX189"/>
      <c r="MY189"/>
      <c r="MZ189"/>
      <c r="NA189"/>
      <c r="NB189" s="33"/>
      <c r="NC189" s="33"/>
      <c r="ND189" s="33"/>
      <c r="NE189" s="33"/>
      <c r="NF189" s="33"/>
      <c r="NG189" s="33"/>
      <c r="NH189" s="33"/>
      <c r="NI189" s="33"/>
      <c r="NJ189" s="33"/>
      <c r="NK189" s="33"/>
      <c r="NL189" s="33"/>
      <c r="NM189" s="33"/>
      <c r="NN189" s="33"/>
      <c r="NO189" s="33"/>
      <c r="NP189" s="33"/>
      <c r="NQ189" s="33"/>
      <c r="NR189" s="33"/>
      <c r="NS189" s="33"/>
      <c r="NT189" s="33"/>
      <c r="NU189" s="33"/>
      <c r="NV189" s="33"/>
      <c r="NW189" s="33"/>
      <c r="NX189" s="33"/>
      <c r="NY189" s="33"/>
      <c r="NZ189" s="33"/>
      <c r="OA189" s="33"/>
      <c r="OB189" s="33"/>
      <c r="OC189" s="33"/>
      <c r="OD189" s="33"/>
      <c r="OE189" s="33"/>
      <c r="OF189" s="33"/>
      <c r="OG189" s="33"/>
      <c r="OH189" s="33"/>
      <c r="OI189" s="33"/>
      <c r="OJ189" s="33"/>
      <c r="OK189" s="33"/>
      <c r="OL189" s="33"/>
      <c r="OM189" s="33"/>
      <c r="ON189" s="33"/>
      <c r="OO189" s="33"/>
      <c r="OP189" s="33"/>
      <c r="OQ189" s="33"/>
      <c r="OR189" s="33"/>
      <c r="OS189" s="33"/>
      <c r="OT189" s="33"/>
      <c r="OU189" s="33"/>
      <c r="OV189" s="33"/>
      <c r="OW189" s="33"/>
      <c r="OX189" s="33"/>
      <c r="OY189" s="33"/>
      <c r="OZ189" s="33"/>
      <c r="PA189" s="33"/>
      <c r="PB189" s="33"/>
      <c r="PC189" s="33"/>
      <c r="PD189" s="33"/>
      <c r="PE189" s="33"/>
      <c r="PF189" s="33"/>
      <c r="PG189" s="33"/>
      <c r="PH189" s="33"/>
      <c r="PI189" s="33"/>
      <c r="PJ189" s="33"/>
      <c r="PK189" s="33"/>
      <c r="PL189" s="33"/>
      <c r="PM189" s="33"/>
      <c r="PN189" s="33"/>
      <c r="PO189" s="33"/>
      <c r="PP189" s="33"/>
      <c r="PQ189" s="33"/>
      <c r="PR189" s="33"/>
      <c r="PS189" s="33"/>
      <c r="PT189" s="33"/>
      <c r="PU189" s="33"/>
      <c r="PV189" s="33"/>
      <c r="PW189" s="33"/>
      <c r="PX189" s="33"/>
      <c r="PY189" s="33"/>
      <c r="PZ189" s="33"/>
      <c r="QA189" s="33"/>
      <c r="QB189" s="33"/>
      <c r="QC189" s="33"/>
      <c r="QD189" s="33"/>
      <c r="QE189" s="33"/>
      <c r="QF189" s="33"/>
      <c r="QG189" s="33"/>
      <c r="QH189" s="33"/>
      <c r="QI189" s="33"/>
      <c r="QJ189" s="33"/>
      <c r="QK189" s="33"/>
      <c r="QL189" s="33"/>
      <c r="QM189" s="33"/>
      <c r="QN189" s="33"/>
      <c r="QO189" s="33"/>
      <c r="QP189" s="33"/>
      <c r="QQ189" s="33"/>
      <c r="QR189" s="33"/>
      <c r="QS189" s="33"/>
      <c r="QT189" s="33"/>
      <c r="QU189" s="33"/>
      <c r="QV189" s="33"/>
      <c r="QW189" s="33"/>
      <c r="QX189" s="33"/>
      <c r="QY189" s="33"/>
      <c r="QZ189" s="33"/>
      <c r="RA189" s="33"/>
      <c r="RB189" s="33"/>
      <c r="RC189" s="33"/>
      <c r="RD189" s="33"/>
      <c r="RE189" s="33"/>
      <c r="RF189" s="33"/>
      <c r="RG189" s="33"/>
      <c r="RH189" s="33"/>
      <c r="RI189" s="33"/>
      <c r="RJ189" s="33"/>
      <c r="RK189" s="33"/>
      <c r="RL189" s="33"/>
      <c r="RM189" s="33"/>
      <c r="RN189" s="33"/>
      <c r="RO189" s="33"/>
      <c r="RP189" s="33"/>
      <c r="RQ189" s="33"/>
      <c r="RR189" s="33"/>
      <c r="RS189" s="33"/>
      <c r="RT189" s="33"/>
      <c r="RU189" s="33"/>
      <c r="RV189" s="33"/>
      <c r="RW189" s="33"/>
      <c r="RX189" s="33"/>
      <c r="RY189" s="33"/>
      <c r="RZ189" s="33"/>
      <c r="SA189" s="33"/>
      <c r="SB189" s="33"/>
      <c r="SC189" s="33"/>
      <c r="SD189" s="33"/>
      <c r="SE189" s="33"/>
      <c r="SF189" s="33"/>
      <c r="SG189" s="33"/>
      <c r="SH189" s="33"/>
      <c r="SI189" s="33"/>
      <c r="SJ189" s="33"/>
      <c r="SK189" s="33"/>
      <c r="SL189" s="33"/>
      <c r="SM189" s="33"/>
      <c r="SN189" s="33"/>
      <c r="SO189" s="33"/>
      <c r="SP189" s="33"/>
      <c r="SQ189" s="33"/>
      <c r="SR189" s="33"/>
      <c r="SS189" s="33"/>
      <c r="ST189" s="33"/>
      <c r="SU189" s="33"/>
      <c r="SV189" s="33"/>
      <c r="SW189" s="33"/>
      <c r="SX189" s="33"/>
      <c r="SY189" s="33"/>
      <c r="SZ189" s="33"/>
      <c r="TA189" s="33"/>
      <c r="TB189" s="33"/>
      <c r="TC189" s="33"/>
      <c r="TD189" s="33"/>
      <c r="TE189" s="33"/>
      <c r="TF189" s="33"/>
      <c r="TG189" s="33"/>
      <c r="TH189" s="33"/>
      <c r="TI189" s="33"/>
      <c r="TJ189" s="33"/>
      <c r="TK189" s="33"/>
      <c r="TL189" s="33"/>
      <c r="TM189" s="33"/>
      <c r="TN189" s="33"/>
      <c r="TO189" s="33"/>
      <c r="TP189" s="33"/>
      <c r="TQ189" s="33"/>
      <c r="TR189" s="33"/>
      <c r="TS189" s="33"/>
      <c r="TT189" s="33"/>
      <c r="TU189" s="33"/>
      <c r="TV189" s="33"/>
      <c r="TW189" s="33"/>
      <c r="TX189" s="33"/>
      <c r="TY189" s="33"/>
      <c r="TZ189" s="33"/>
      <c r="UA189" s="33"/>
      <c r="UB189" s="33"/>
      <c r="UC189" s="33"/>
      <c r="UD189" s="33"/>
      <c r="UE189" s="33"/>
      <c r="UF189" s="33"/>
      <c r="UG189" s="33"/>
      <c r="UH189" s="33"/>
      <c r="UI189" s="33"/>
      <c r="UJ189" s="33"/>
      <c r="UK189" s="33"/>
      <c r="UL189" s="33"/>
      <c r="UM189" s="33"/>
      <c r="UN189" s="33"/>
      <c r="UO189" s="33"/>
      <c r="UP189" s="33"/>
      <c r="UQ189" s="33"/>
      <c r="UR189" s="33"/>
      <c r="US189" s="33"/>
      <c r="UT189" s="33"/>
      <c r="UU189" s="33"/>
      <c r="UV189" s="33"/>
      <c r="UW189" s="33"/>
      <c r="UX189" s="33"/>
      <c r="UY189" s="33"/>
      <c r="UZ189" s="33"/>
      <c r="VA189" s="33"/>
      <c r="VB189" s="33"/>
      <c r="VC189" s="33"/>
      <c r="VD189" s="33"/>
      <c r="VE189" s="33"/>
      <c r="VF189" s="33"/>
      <c r="VG189" s="33"/>
      <c r="VH189" s="33"/>
      <c r="VI189" s="33"/>
      <c r="VJ189" s="33"/>
      <c r="VK189" s="33"/>
      <c r="VL189" s="33"/>
      <c r="VM189" s="33"/>
      <c r="VN189" s="33"/>
      <c r="VO189" s="33"/>
      <c r="VP189" s="33"/>
      <c r="VQ189" s="33"/>
      <c r="VR189" s="33"/>
      <c r="VS189" s="33"/>
      <c r="VT189" s="33"/>
      <c r="VU189" s="33"/>
      <c r="VV189" s="33"/>
      <c r="VW189" s="33"/>
      <c r="VX189" s="33"/>
      <c r="VY189" s="33"/>
      <c r="VZ189" s="33"/>
      <c r="WA189" s="33"/>
      <c r="WB189" s="33"/>
      <c r="WC189" s="33"/>
      <c r="WD189" s="33"/>
      <c r="WE189" s="33"/>
      <c r="WF189" s="33"/>
      <c r="WG189" s="33"/>
      <c r="WH189" s="33"/>
      <c r="WI189" s="33"/>
      <c r="WJ189" s="33"/>
      <c r="WK189" s="33"/>
      <c r="WL189" s="33"/>
      <c r="WM189" s="33"/>
      <c r="WN189" s="33"/>
      <c r="WO189" s="33"/>
      <c r="WP189" s="33"/>
      <c r="WQ189" s="33"/>
      <c r="WR189" s="33"/>
      <c r="WS189" s="33"/>
      <c r="WT189" s="33"/>
      <c r="WU189" s="33"/>
      <c r="WV189" s="33"/>
      <c r="WW189" s="33"/>
      <c r="WX189" s="33"/>
      <c r="WY189" s="33"/>
      <c r="WZ189" s="33"/>
      <c r="XA189" s="33"/>
      <c r="XB189" s="33"/>
      <c r="XC189" s="33"/>
      <c r="XD189" s="33"/>
      <c r="XE189" s="33"/>
      <c r="XF189" s="33"/>
      <c r="XG189" s="33"/>
      <c r="XH189" s="33"/>
      <c r="XI189" s="33"/>
      <c r="XJ189" s="33"/>
      <c r="XK189" s="33"/>
      <c r="XL189" s="33"/>
      <c r="XM189" s="33"/>
      <c r="XN189" s="33"/>
      <c r="XO189" s="33"/>
      <c r="XP189" s="33"/>
      <c r="XQ189" s="33"/>
      <c r="XR189" s="33"/>
      <c r="XS189" s="33"/>
      <c r="XT189" s="33"/>
      <c r="XU189" s="33"/>
      <c r="XV189" s="33"/>
      <c r="XW189" s="33"/>
      <c r="XX189" s="33"/>
      <c r="XY189" s="33"/>
      <c r="XZ189" s="33"/>
      <c r="YA189" s="33"/>
      <c r="YB189" s="33"/>
      <c r="YC189" s="33"/>
      <c r="YD189" s="33"/>
      <c r="YE189" s="33"/>
      <c r="YF189" s="33"/>
      <c r="YG189" s="33"/>
      <c r="YH189" s="33"/>
      <c r="YI189" s="33"/>
      <c r="YJ189" s="33"/>
      <c r="YK189" s="33"/>
      <c r="YL189" s="33"/>
      <c r="YM189" s="33"/>
      <c r="YN189" s="33"/>
      <c r="YO189" s="33"/>
      <c r="YP189" s="33"/>
      <c r="YQ189" s="33"/>
      <c r="YR189" s="33"/>
    </row>
    <row r="190" spans="1:669" s="33" customFormat="1" ht="13.5" customHeight="1" x14ac:dyDescent="0.25">
      <c r="B190" s="3"/>
      <c r="C190" s="3"/>
      <c r="D190" s="3"/>
      <c r="E190"/>
      <c r="F190"/>
      <c r="G190" s="174"/>
      <c r="H190" s="106"/>
      <c r="I190" s="174"/>
      <c r="J190" s="174"/>
      <c r="K190" s="174"/>
      <c r="L190" s="174"/>
      <c r="M190" s="106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  <c r="IU190"/>
      <c r="IV190"/>
      <c r="IW190"/>
      <c r="IX190"/>
      <c r="IY190"/>
      <c r="IZ190"/>
      <c r="JA190"/>
      <c r="JB190"/>
      <c r="JC190"/>
      <c r="JD190"/>
      <c r="JE190"/>
      <c r="JF190"/>
      <c r="JG190"/>
      <c r="JH190"/>
      <c r="JI190"/>
      <c r="JJ190"/>
      <c r="JK190"/>
      <c r="JL190"/>
      <c r="JM190"/>
      <c r="JN190"/>
      <c r="JO190"/>
      <c r="JP190"/>
      <c r="JQ190"/>
      <c r="JR190"/>
      <c r="JS190"/>
      <c r="JT190"/>
      <c r="JU190"/>
      <c r="JV190"/>
      <c r="JW190"/>
      <c r="JX190"/>
      <c r="JY190"/>
      <c r="JZ190"/>
      <c r="KA190"/>
      <c r="KB190"/>
      <c r="KC190"/>
      <c r="KD190"/>
      <c r="KE190"/>
      <c r="KF190"/>
      <c r="KG190"/>
      <c r="KH190"/>
      <c r="KI190"/>
      <c r="KJ190"/>
      <c r="KK190"/>
      <c r="KL190"/>
      <c r="KM190"/>
      <c r="KN190"/>
      <c r="KO190"/>
      <c r="KP190"/>
      <c r="KQ190"/>
      <c r="KR190"/>
      <c r="KS190"/>
      <c r="KT190"/>
      <c r="KU190"/>
      <c r="KV190"/>
      <c r="KW190"/>
      <c r="KX190"/>
      <c r="KY190"/>
      <c r="KZ190"/>
      <c r="LA190"/>
      <c r="LB190"/>
      <c r="LC190"/>
      <c r="LD190"/>
      <c r="LE190"/>
      <c r="LF190"/>
      <c r="LG190"/>
      <c r="LH190"/>
      <c r="LI190"/>
      <c r="LJ190"/>
      <c r="LK190"/>
      <c r="LL190"/>
      <c r="LM190"/>
      <c r="LN190"/>
      <c r="LO190"/>
      <c r="LP190"/>
      <c r="LQ190"/>
      <c r="LR190"/>
      <c r="LS190"/>
      <c r="LT190"/>
      <c r="LU190"/>
      <c r="LV190"/>
      <c r="LW190"/>
      <c r="LX190"/>
      <c r="LY190"/>
      <c r="LZ190"/>
      <c r="MA190"/>
      <c r="MB190"/>
      <c r="MC190"/>
      <c r="MD190"/>
      <c r="ME190"/>
      <c r="MF190"/>
      <c r="MG190"/>
      <c r="MH190"/>
      <c r="MI190"/>
      <c r="MJ190"/>
      <c r="MK190"/>
      <c r="ML190"/>
      <c r="MM190"/>
      <c r="MN190"/>
      <c r="MO190"/>
      <c r="MP190"/>
      <c r="MQ190"/>
      <c r="MR190"/>
      <c r="MS190"/>
      <c r="MT190"/>
      <c r="MU190"/>
      <c r="MV190"/>
      <c r="MW190"/>
      <c r="MX190"/>
      <c r="MY190"/>
      <c r="MZ190"/>
      <c r="NA190"/>
    </row>
    <row r="191" spans="1:669" s="33" customFormat="1" ht="13.5" customHeight="1" x14ac:dyDescent="0.25">
      <c r="A191" s="28" t="s">
        <v>63</v>
      </c>
      <c r="B191" s="3"/>
      <c r="C191" s="32"/>
      <c r="D191" s="32"/>
      <c r="E191"/>
      <c r="F191"/>
      <c r="G191" s="174"/>
      <c r="H191" s="106"/>
      <c r="I191" s="174"/>
      <c r="J191" s="174"/>
      <c r="K191" s="174"/>
      <c r="L191" s="174"/>
      <c r="M191" s="106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  <c r="IU191"/>
      <c r="IV191"/>
      <c r="IW191"/>
      <c r="IX191"/>
      <c r="IY191"/>
      <c r="IZ191"/>
      <c r="JA191"/>
      <c r="JB191"/>
      <c r="JC191"/>
      <c r="JD191"/>
      <c r="JE191"/>
      <c r="JF191"/>
      <c r="JG191"/>
      <c r="JH191"/>
      <c r="JI191"/>
      <c r="JJ191"/>
      <c r="JK191"/>
      <c r="JL191"/>
      <c r="JM191"/>
      <c r="JN191"/>
      <c r="JO191"/>
      <c r="JP191"/>
      <c r="JQ191"/>
      <c r="JR191"/>
      <c r="JS191"/>
      <c r="JT191"/>
      <c r="JU191"/>
      <c r="JV191"/>
      <c r="JW191"/>
      <c r="JX191"/>
      <c r="JY191"/>
      <c r="JZ191"/>
      <c r="KA191"/>
      <c r="KB191"/>
      <c r="KC191"/>
      <c r="KD191"/>
      <c r="KE191"/>
      <c r="KF191"/>
      <c r="KG191"/>
      <c r="KH191"/>
      <c r="KI191"/>
      <c r="KJ191"/>
      <c r="KK191"/>
      <c r="KL191"/>
      <c r="KM191"/>
      <c r="KN191"/>
      <c r="KO191"/>
      <c r="KP191"/>
      <c r="KQ191"/>
      <c r="KR191"/>
      <c r="KS191"/>
      <c r="KT191"/>
      <c r="KU191"/>
      <c r="KV191"/>
      <c r="KW191"/>
      <c r="KX191"/>
      <c r="KY191"/>
      <c r="KZ191"/>
      <c r="LA191"/>
      <c r="LB191"/>
      <c r="LC191"/>
      <c r="LD191"/>
      <c r="LE191"/>
      <c r="LF191"/>
      <c r="LG191"/>
      <c r="LH191"/>
      <c r="LI191"/>
      <c r="LJ191"/>
      <c r="LK191"/>
      <c r="LL191"/>
      <c r="LM191"/>
      <c r="LN191"/>
      <c r="LO191"/>
      <c r="LP191"/>
      <c r="LQ191"/>
      <c r="LR191"/>
      <c r="LS191"/>
      <c r="LT191"/>
      <c r="LU191"/>
      <c r="LV191"/>
      <c r="LW191"/>
      <c r="LX191"/>
      <c r="LY191"/>
      <c r="LZ191"/>
      <c r="MA191"/>
      <c r="MB191"/>
      <c r="MC191"/>
      <c r="MD191"/>
      <c r="ME191"/>
      <c r="MF191"/>
      <c r="MG191"/>
      <c r="MH191"/>
      <c r="MI191"/>
      <c r="MJ191"/>
      <c r="MK191"/>
      <c r="ML191"/>
      <c r="MM191"/>
      <c r="MN191"/>
      <c r="MO191"/>
      <c r="MP191"/>
      <c r="MQ191"/>
      <c r="MR191"/>
      <c r="MS191"/>
      <c r="MT191"/>
      <c r="MU191"/>
      <c r="MV191"/>
      <c r="MW191"/>
      <c r="MX191"/>
      <c r="MY191"/>
      <c r="MZ191"/>
      <c r="NA191"/>
    </row>
    <row r="192" spans="1:669" s="48" customFormat="1" x14ac:dyDescent="0.25">
      <c r="A192" s="4" t="s">
        <v>48</v>
      </c>
      <c r="B192" s="2" t="s">
        <v>122</v>
      </c>
      <c r="C192" s="5" t="s">
        <v>70</v>
      </c>
      <c r="D192" s="5" t="s">
        <v>207</v>
      </c>
      <c r="E192" s="8">
        <v>44197</v>
      </c>
      <c r="F192" s="8" t="s">
        <v>106</v>
      </c>
      <c r="G192" s="142">
        <v>86000</v>
      </c>
      <c r="H192" s="142">
        <v>2468.1999999999998</v>
      </c>
      <c r="I192" s="142">
        <v>8812.2199999999993</v>
      </c>
      <c r="J192" s="142">
        <v>2614.4</v>
      </c>
      <c r="K192" s="174">
        <v>25</v>
      </c>
      <c r="L192" s="142">
        <v>13919.82</v>
      </c>
      <c r="M192" s="106">
        <v>72080.179999999993</v>
      </c>
      <c r="N192" s="30"/>
      <c r="O192" s="30"/>
      <c r="P192" s="30"/>
      <c r="Q192" s="30"/>
      <c r="R192" s="30"/>
      <c r="S192" s="30"/>
      <c r="T192" s="30"/>
      <c r="U192" s="30"/>
      <c r="V192" s="30"/>
      <c r="W192" s="30"/>
      <c r="X192" s="30"/>
      <c r="Y192" s="30"/>
      <c r="Z192" s="30"/>
      <c r="AA192" s="30"/>
      <c r="AB192" s="30"/>
      <c r="AC192" s="30"/>
      <c r="AD192" s="30"/>
      <c r="AE192" s="30"/>
      <c r="AF192" s="30"/>
      <c r="AG192" s="30"/>
      <c r="AH192" s="30"/>
      <c r="AI192" s="30"/>
      <c r="AJ192" s="30"/>
      <c r="AK192" s="30"/>
      <c r="AL192" s="30"/>
      <c r="AM192" s="30"/>
      <c r="AN192" s="30"/>
      <c r="AO192" s="30"/>
      <c r="AP192" s="30"/>
      <c r="AQ192" s="30"/>
      <c r="AR192" s="30"/>
      <c r="AS192" s="30"/>
      <c r="AT192" s="30"/>
      <c r="AU192" s="30"/>
      <c r="AV192" s="30"/>
      <c r="AW192" s="30"/>
      <c r="AX192" s="30"/>
      <c r="AY192" s="30"/>
      <c r="AZ192" s="30"/>
      <c r="BA192" s="30"/>
      <c r="BB192" s="30"/>
      <c r="BC192" s="30"/>
      <c r="BD192" s="30"/>
      <c r="BE192" s="30"/>
      <c r="BF192" s="30"/>
      <c r="BG192" s="30"/>
      <c r="BH192" s="30"/>
      <c r="BI192" s="30"/>
      <c r="BJ192" s="30"/>
      <c r="BK192" s="30"/>
      <c r="BL192" s="30"/>
      <c r="BM192" s="30"/>
      <c r="BN192" s="30"/>
      <c r="BO192" s="30"/>
      <c r="BP192" s="30"/>
      <c r="BQ192" s="30"/>
      <c r="BR192" s="30"/>
      <c r="BS192" s="30"/>
      <c r="BT192" s="30"/>
      <c r="BU192" s="30"/>
      <c r="BV192" s="30"/>
      <c r="BW192" s="30"/>
      <c r="BX192" s="30"/>
      <c r="BY192" s="30"/>
      <c r="BZ192" s="30"/>
      <c r="CA192" s="30"/>
      <c r="CB192" s="30"/>
      <c r="CC192" s="30"/>
      <c r="CD192" s="30"/>
      <c r="CE192" s="30"/>
      <c r="CF192" s="30"/>
      <c r="CG192" s="30"/>
      <c r="CH192" s="30"/>
      <c r="CI192" s="30"/>
      <c r="CJ192" s="30"/>
      <c r="CK192" s="30"/>
      <c r="CL192" s="30"/>
      <c r="CM192" s="30"/>
      <c r="CN192" s="30"/>
      <c r="CO192" s="30"/>
      <c r="CP192" s="30"/>
      <c r="CQ192" s="30"/>
      <c r="CR192" s="30"/>
      <c r="CS192" s="30"/>
      <c r="CT192" s="30"/>
      <c r="CU192" s="30"/>
      <c r="CV192" s="30"/>
      <c r="CW192" s="30"/>
      <c r="CX192" s="30"/>
      <c r="CY192" s="30"/>
      <c r="CZ192" s="30"/>
      <c r="DA192" s="30"/>
      <c r="DB192" s="30"/>
      <c r="DC192" s="30"/>
      <c r="DD192" s="30"/>
      <c r="DE192" s="30"/>
      <c r="DF192" s="30"/>
      <c r="DG192" s="30"/>
      <c r="DH192" s="30"/>
      <c r="DI192" s="30"/>
      <c r="DJ192" s="30"/>
      <c r="DK192" s="30"/>
      <c r="DL192" s="30"/>
      <c r="DM192" s="30"/>
      <c r="DN192" s="30"/>
      <c r="DO192" s="30"/>
      <c r="DP192" s="30"/>
      <c r="DQ192" s="30"/>
      <c r="DR192" s="30"/>
      <c r="DS192" s="30"/>
      <c r="DT192" s="30"/>
      <c r="DU192" s="30"/>
      <c r="DV192" s="30"/>
      <c r="DW192" s="30"/>
      <c r="DX192" s="30"/>
      <c r="DY192" s="30"/>
      <c r="DZ192" s="30"/>
      <c r="EA192" s="30"/>
      <c r="EB192" s="30"/>
      <c r="EC192" s="30"/>
      <c r="ED192" s="30"/>
      <c r="EE192" s="30"/>
      <c r="EF192" s="30"/>
      <c r="EG192" s="30"/>
      <c r="EH192" s="29"/>
      <c r="EI192" s="29"/>
      <c r="EJ192" s="29"/>
      <c r="EK192" s="29"/>
      <c r="EL192" s="29"/>
      <c r="EM192" s="29"/>
      <c r="EN192" s="29"/>
      <c r="EO192" s="29"/>
      <c r="EP192" s="29"/>
      <c r="EQ192" s="29"/>
      <c r="ER192" s="29"/>
      <c r="ES192" s="29"/>
      <c r="ET192" s="29"/>
      <c r="EU192" s="29"/>
      <c r="EV192" s="29"/>
      <c r="EW192" s="29"/>
      <c r="EX192" s="29"/>
      <c r="EY192" s="29"/>
      <c r="EZ192" s="29"/>
      <c r="FA192" s="29"/>
      <c r="FB192" s="29"/>
      <c r="FC192" s="29"/>
      <c r="FD192" s="29"/>
      <c r="FE192" s="29"/>
      <c r="FF192" s="29"/>
      <c r="FG192" s="29"/>
      <c r="FH192" s="29"/>
      <c r="FI192" s="29"/>
      <c r="FJ192" s="29"/>
      <c r="FK192" s="29"/>
      <c r="FL192" s="29"/>
      <c r="FM192" s="29"/>
      <c r="FN192" s="29"/>
      <c r="FO192" s="29"/>
      <c r="FP192" s="29"/>
      <c r="FQ192" s="29"/>
      <c r="FR192" s="29"/>
      <c r="FS192" s="29"/>
      <c r="FT192" s="29"/>
      <c r="FU192" s="29"/>
      <c r="FV192" s="29"/>
      <c r="FW192" s="29"/>
      <c r="FX192" s="29"/>
      <c r="FY192" s="29"/>
      <c r="FZ192" s="29"/>
      <c r="GA192" s="29"/>
      <c r="GB192" s="29"/>
      <c r="GC192" s="29"/>
      <c r="GD192" s="29"/>
      <c r="GE192" s="29"/>
      <c r="GF192" s="29"/>
      <c r="GG192" s="29"/>
      <c r="GH192" s="29"/>
      <c r="GI192" s="29"/>
      <c r="GJ192" s="29"/>
      <c r="GK192" s="29"/>
      <c r="GL192" s="29"/>
      <c r="GM192" s="29"/>
      <c r="GN192" s="29"/>
      <c r="GO192" s="29"/>
      <c r="GP192" s="29"/>
      <c r="GQ192" s="29"/>
      <c r="GR192" s="29"/>
      <c r="GS192" s="29"/>
      <c r="GT192" s="29"/>
      <c r="GU192" s="29"/>
      <c r="GV192" s="29"/>
      <c r="GW192" s="29"/>
      <c r="GX192" s="29"/>
      <c r="GY192" s="29"/>
      <c r="GZ192" s="29"/>
      <c r="HA192" s="29"/>
      <c r="HB192" s="29"/>
      <c r="HC192" s="29"/>
      <c r="HD192" s="29"/>
      <c r="HE192" s="29"/>
      <c r="HF192" s="29"/>
      <c r="HG192" s="29"/>
      <c r="HH192" s="29"/>
      <c r="HI192" s="29"/>
      <c r="HJ192" s="29"/>
      <c r="HK192" s="29"/>
      <c r="HL192" s="29"/>
      <c r="HM192" s="29"/>
      <c r="HN192" s="29"/>
      <c r="HO192" s="29"/>
      <c r="HP192" s="29"/>
      <c r="HQ192" s="29"/>
      <c r="HR192" s="29"/>
      <c r="HS192" s="29"/>
      <c r="HT192" s="29"/>
      <c r="HU192" s="29"/>
      <c r="HV192" s="29"/>
      <c r="HW192" s="29"/>
      <c r="HX192" s="29"/>
      <c r="HY192" s="29"/>
      <c r="HZ192" s="29"/>
      <c r="IA192" s="29"/>
      <c r="IB192" s="29"/>
      <c r="IC192" s="29"/>
      <c r="ID192" s="29"/>
      <c r="IE192" s="29"/>
      <c r="IF192" s="29"/>
      <c r="IG192" s="29"/>
      <c r="IH192" s="29"/>
      <c r="II192" s="29"/>
      <c r="IJ192" s="29"/>
      <c r="IK192" s="29"/>
      <c r="IL192" s="29"/>
      <c r="IM192" s="29"/>
      <c r="IN192" s="29"/>
      <c r="IO192" s="29"/>
      <c r="IP192" s="29"/>
      <c r="IQ192" s="29"/>
      <c r="IR192" s="29"/>
      <c r="IS192" s="29"/>
      <c r="IT192" s="29"/>
      <c r="IU192" s="29"/>
      <c r="IV192" s="29"/>
      <c r="IW192" s="29"/>
      <c r="IX192" s="29"/>
      <c r="IY192" s="29"/>
      <c r="IZ192" s="29"/>
      <c r="JA192" s="29"/>
      <c r="JB192" s="29"/>
      <c r="JC192" s="29"/>
      <c r="JD192" s="29"/>
      <c r="JE192" s="29"/>
      <c r="JF192" s="29"/>
      <c r="JG192" s="29"/>
      <c r="JH192" s="29"/>
      <c r="JI192" s="29"/>
      <c r="JJ192" s="29"/>
      <c r="JK192" s="29"/>
      <c r="JL192" s="29"/>
      <c r="JM192" s="29"/>
      <c r="JN192" s="29"/>
      <c r="JO192" s="29"/>
      <c r="JP192" s="29"/>
      <c r="JQ192" s="29"/>
      <c r="JR192" s="29"/>
      <c r="JS192" s="29"/>
      <c r="JT192" s="29"/>
      <c r="JU192" s="29"/>
      <c r="JV192" s="29"/>
      <c r="JW192" s="29"/>
      <c r="JX192" s="29"/>
      <c r="JY192" s="29"/>
      <c r="JZ192" s="29"/>
      <c r="KA192" s="29"/>
      <c r="KB192" s="29"/>
      <c r="KC192" s="29"/>
      <c r="KD192" s="29"/>
      <c r="KE192" s="29"/>
      <c r="KF192" s="29"/>
      <c r="KG192" s="29"/>
      <c r="KH192" s="29"/>
      <c r="KI192" s="29"/>
      <c r="KJ192" s="29"/>
      <c r="KK192" s="29"/>
      <c r="KL192" s="29"/>
      <c r="KM192" s="29"/>
      <c r="KN192" s="29"/>
      <c r="KO192" s="29"/>
      <c r="KP192" s="29"/>
      <c r="KQ192" s="29"/>
      <c r="KR192" s="29"/>
      <c r="KS192" s="29"/>
      <c r="KT192" s="29"/>
      <c r="KU192" s="29"/>
      <c r="KV192" s="29"/>
      <c r="KW192" s="29"/>
      <c r="KX192" s="29"/>
      <c r="KY192" s="29"/>
      <c r="KZ192" s="29"/>
      <c r="LA192" s="29"/>
      <c r="LB192" s="29"/>
      <c r="LC192" s="29"/>
      <c r="LD192" s="29"/>
      <c r="LE192" s="29"/>
      <c r="LF192" s="29"/>
      <c r="LG192" s="29"/>
      <c r="LH192" s="29"/>
      <c r="LI192" s="29"/>
      <c r="LJ192" s="29"/>
      <c r="LK192" s="29"/>
      <c r="LL192" s="29"/>
      <c r="LM192" s="29"/>
      <c r="LN192" s="29"/>
      <c r="LO192" s="29"/>
      <c r="LP192" s="29"/>
      <c r="LQ192" s="29"/>
      <c r="LR192" s="29"/>
      <c r="LS192" s="29"/>
      <c r="LT192" s="29"/>
      <c r="LU192" s="29"/>
      <c r="LV192" s="29"/>
      <c r="LW192" s="29"/>
      <c r="LX192" s="29"/>
      <c r="LY192" s="29"/>
      <c r="LZ192" s="29"/>
      <c r="MA192" s="29"/>
      <c r="MB192" s="29"/>
      <c r="MC192" s="29"/>
      <c r="MD192" s="29"/>
      <c r="ME192" s="29"/>
      <c r="MF192" s="29"/>
      <c r="MG192" s="29"/>
      <c r="MH192" s="29"/>
      <c r="MI192" s="29"/>
      <c r="MJ192" s="29"/>
      <c r="MK192" s="29"/>
      <c r="ML192" s="29"/>
      <c r="MM192" s="29"/>
      <c r="MN192" s="29"/>
      <c r="MO192" s="29"/>
      <c r="MP192" s="29"/>
      <c r="MQ192" s="29"/>
      <c r="MR192" s="29"/>
      <c r="MS192" s="29"/>
      <c r="MT192" s="29"/>
      <c r="MU192" s="29"/>
      <c r="MV192" s="29"/>
      <c r="MW192" s="29"/>
      <c r="MX192" s="29"/>
      <c r="MY192" s="29"/>
      <c r="MZ192" s="29"/>
      <c r="NA192" s="29"/>
    </row>
    <row r="193" spans="1:669" s="30" customFormat="1" x14ac:dyDescent="0.25">
      <c r="A193" s="4" t="s">
        <v>50</v>
      </c>
      <c r="B193" s="2" t="s">
        <v>16</v>
      </c>
      <c r="C193" s="5" t="s">
        <v>69</v>
      </c>
      <c r="D193" s="5" t="s">
        <v>207</v>
      </c>
      <c r="E193" s="8">
        <v>44197</v>
      </c>
      <c r="F193" s="8" t="s">
        <v>106</v>
      </c>
      <c r="G193" s="142">
        <v>57000</v>
      </c>
      <c r="H193" s="142">
        <v>1635.9</v>
      </c>
      <c r="I193" s="142">
        <v>2922.14</v>
      </c>
      <c r="J193" s="142">
        <v>1732.8</v>
      </c>
      <c r="K193" s="177">
        <v>25</v>
      </c>
      <c r="L193" s="142">
        <v>6315.84</v>
      </c>
      <c r="M193" s="106">
        <f t="shared" ref="M193:M200" si="31">G193-L193</f>
        <v>50684.160000000003</v>
      </c>
      <c r="EH193" s="29"/>
      <c r="EI193" s="29"/>
      <c r="EJ193" s="29"/>
      <c r="EK193" s="29"/>
      <c r="EL193" s="29"/>
      <c r="EM193" s="29"/>
      <c r="EN193" s="29"/>
      <c r="EO193" s="29"/>
      <c r="EP193" s="29"/>
      <c r="EQ193" s="29"/>
      <c r="ER193" s="29"/>
      <c r="ES193" s="29"/>
      <c r="ET193" s="29"/>
      <c r="EU193" s="29"/>
      <c r="EV193" s="29"/>
      <c r="EW193" s="29"/>
      <c r="EX193" s="29"/>
      <c r="EY193" s="29"/>
      <c r="EZ193" s="29"/>
      <c r="FA193" s="29"/>
      <c r="FB193" s="29"/>
      <c r="FC193" s="29"/>
      <c r="FD193" s="29"/>
      <c r="FE193" s="29"/>
      <c r="FF193" s="29"/>
      <c r="FG193" s="29"/>
      <c r="FH193" s="29"/>
      <c r="FI193" s="29"/>
      <c r="FJ193" s="29"/>
      <c r="FK193" s="29"/>
      <c r="FL193" s="29"/>
      <c r="FM193" s="29"/>
      <c r="FN193" s="29"/>
      <c r="FO193" s="29"/>
      <c r="FP193" s="29"/>
      <c r="FQ193" s="29"/>
      <c r="FR193" s="29"/>
      <c r="FS193" s="29"/>
      <c r="FT193" s="29"/>
      <c r="FU193" s="29"/>
      <c r="FV193" s="29"/>
      <c r="FW193" s="29"/>
      <c r="FX193" s="29"/>
      <c r="FY193" s="29"/>
      <c r="FZ193" s="29"/>
      <c r="GA193" s="29"/>
      <c r="GB193" s="29"/>
      <c r="GC193" s="29"/>
      <c r="GD193" s="29"/>
      <c r="GE193" s="29"/>
      <c r="GF193" s="29"/>
      <c r="GG193" s="29"/>
      <c r="GH193" s="29"/>
      <c r="GI193" s="29"/>
      <c r="GJ193" s="29"/>
      <c r="GK193" s="29"/>
      <c r="GL193" s="29"/>
      <c r="GM193" s="29"/>
      <c r="GN193" s="29"/>
      <c r="GO193" s="29"/>
      <c r="GP193" s="29"/>
      <c r="GQ193" s="29"/>
      <c r="GR193" s="29"/>
      <c r="GS193" s="29"/>
      <c r="GT193" s="29"/>
      <c r="GU193" s="29"/>
      <c r="GV193" s="29"/>
      <c r="GW193" s="29"/>
      <c r="GX193" s="29"/>
      <c r="GY193" s="29"/>
      <c r="GZ193" s="29"/>
      <c r="HA193" s="29"/>
      <c r="HB193" s="29"/>
      <c r="HC193" s="29"/>
      <c r="HD193" s="29"/>
      <c r="HE193" s="29"/>
      <c r="HF193" s="29"/>
      <c r="HG193" s="29"/>
      <c r="HH193" s="29"/>
      <c r="HI193" s="29"/>
      <c r="HJ193" s="29"/>
      <c r="HK193" s="29"/>
      <c r="HL193" s="29"/>
      <c r="HM193" s="29"/>
      <c r="HN193" s="29"/>
      <c r="HO193" s="29"/>
      <c r="HP193" s="29"/>
      <c r="HQ193" s="29"/>
      <c r="HR193" s="29"/>
      <c r="HS193" s="29"/>
      <c r="HT193" s="29"/>
      <c r="HU193" s="29"/>
      <c r="HV193" s="29"/>
      <c r="HW193" s="29"/>
      <c r="HX193" s="29"/>
      <c r="HY193" s="29"/>
      <c r="HZ193" s="29"/>
      <c r="IA193" s="29"/>
      <c r="IB193" s="29"/>
      <c r="IC193" s="29"/>
      <c r="ID193" s="29"/>
      <c r="IE193" s="29"/>
      <c r="IF193" s="29"/>
      <c r="IG193" s="29"/>
      <c r="IH193" s="29"/>
      <c r="II193" s="29"/>
      <c r="IJ193" s="29"/>
      <c r="IK193" s="29"/>
      <c r="IL193" s="29"/>
      <c r="IM193" s="29"/>
      <c r="IN193" s="29"/>
      <c r="IO193" s="29"/>
      <c r="IP193" s="29"/>
      <c r="IQ193" s="29"/>
      <c r="IR193" s="29"/>
      <c r="IS193" s="29"/>
      <c r="IT193" s="29"/>
      <c r="IU193" s="29"/>
      <c r="IV193" s="29"/>
      <c r="IW193" s="29"/>
      <c r="IX193" s="29"/>
      <c r="IY193" s="29"/>
      <c r="IZ193" s="29"/>
      <c r="JA193" s="29"/>
      <c r="JB193" s="29"/>
      <c r="JC193" s="29"/>
      <c r="JD193" s="29"/>
      <c r="JE193" s="29"/>
      <c r="JF193" s="29"/>
      <c r="JG193" s="29"/>
      <c r="JH193" s="29"/>
      <c r="JI193" s="29"/>
      <c r="JJ193" s="29"/>
      <c r="JK193" s="29"/>
      <c r="JL193" s="29"/>
      <c r="JM193" s="29"/>
      <c r="JN193" s="29"/>
      <c r="JO193" s="29"/>
      <c r="JP193" s="29"/>
      <c r="JQ193" s="29"/>
      <c r="JR193" s="29"/>
      <c r="JS193" s="29"/>
      <c r="JT193" s="29"/>
      <c r="JU193" s="29"/>
      <c r="JV193" s="29"/>
      <c r="JW193" s="29"/>
      <c r="JX193" s="29"/>
      <c r="JY193" s="29"/>
      <c r="JZ193" s="29"/>
      <c r="KA193" s="29"/>
      <c r="KB193" s="29"/>
      <c r="KC193" s="29"/>
      <c r="KD193" s="29"/>
      <c r="KE193" s="29"/>
      <c r="KF193" s="29"/>
      <c r="KG193" s="29"/>
      <c r="KH193" s="29"/>
      <c r="KI193" s="29"/>
      <c r="KJ193" s="29"/>
      <c r="KK193" s="29"/>
      <c r="KL193" s="29"/>
      <c r="KM193" s="29"/>
      <c r="KN193" s="29"/>
      <c r="KO193" s="29"/>
      <c r="KP193" s="29"/>
      <c r="KQ193" s="29"/>
      <c r="KR193" s="29"/>
      <c r="KS193" s="29"/>
      <c r="KT193" s="29"/>
      <c r="KU193" s="29"/>
      <c r="KV193" s="29"/>
      <c r="KW193" s="29"/>
      <c r="KX193" s="29"/>
      <c r="KY193" s="29"/>
      <c r="KZ193" s="29"/>
      <c r="LA193" s="29"/>
      <c r="LB193" s="29"/>
      <c r="LC193" s="29"/>
      <c r="LD193" s="29"/>
      <c r="LE193" s="29"/>
      <c r="LF193" s="29"/>
      <c r="LG193" s="29"/>
      <c r="LH193" s="29"/>
      <c r="LI193" s="29"/>
      <c r="LJ193" s="29"/>
      <c r="LK193" s="29"/>
      <c r="LL193" s="29"/>
      <c r="LM193" s="29"/>
      <c r="LN193" s="29"/>
      <c r="LO193" s="29"/>
      <c r="LP193" s="29"/>
      <c r="LQ193" s="29"/>
      <c r="LR193" s="29"/>
      <c r="LS193" s="29"/>
      <c r="LT193" s="29"/>
      <c r="LU193" s="29"/>
      <c r="LV193" s="29"/>
      <c r="LW193" s="29"/>
      <c r="LX193" s="29"/>
      <c r="LY193" s="29"/>
      <c r="LZ193" s="29"/>
      <c r="MA193" s="29"/>
      <c r="MB193" s="29"/>
      <c r="MC193" s="29"/>
      <c r="MD193" s="29"/>
      <c r="ME193" s="29"/>
      <c r="MF193" s="29"/>
      <c r="MG193" s="29"/>
      <c r="MH193" s="29"/>
      <c r="MI193" s="29"/>
      <c r="MJ193" s="29"/>
      <c r="MK193" s="29"/>
      <c r="ML193" s="29"/>
      <c r="MM193" s="29"/>
      <c r="MN193" s="29"/>
      <c r="MO193" s="29"/>
      <c r="MP193" s="29"/>
      <c r="MQ193" s="29"/>
      <c r="MR193" s="29"/>
      <c r="MS193" s="29"/>
      <c r="MT193" s="29"/>
      <c r="MU193" s="29"/>
      <c r="MV193" s="29"/>
      <c r="MW193" s="29"/>
      <c r="MX193" s="29"/>
      <c r="MY193" s="29"/>
      <c r="MZ193" s="29"/>
      <c r="NA193" s="29"/>
    </row>
    <row r="194" spans="1:669" s="30" customFormat="1" x14ac:dyDescent="0.25">
      <c r="A194" s="4" t="s">
        <v>46</v>
      </c>
      <c r="B194" s="2" t="s">
        <v>16</v>
      </c>
      <c r="C194" s="5" t="s">
        <v>69</v>
      </c>
      <c r="D194" s="5" t="s">
        <v>207</v>
      </c>
      <c r="E194" s="8">
        <v>44197</v>
      </c>
      <c r="F194" s="8" t="s">
        <v>106</v>
      </c>
      <c r="G194" s="142">
        <v>66000</v>
      </c>
      <c r="H194" s="142">
        <v>1894.2</v>
      </c>
      <c r="I194" s="142">
        <v>4615.76</v>
      </c>
      <c r="J194" s="142">
        <v>2006.4</v>
      </c>
      <c r="K194" s="174">
        <v>25</v>
      </c>
      <c r="L194" s="142">
        <v>8541.36</v>
      </c>
      <c r="M194" s="106">
        <f t="shared" ref="M194:M196" si="32">G194-L194</f>
        <v>57458.64</v>
      </c>
      <c r="EH194" s="29"/>
      <c r="EI194" s="29"/>
      <c r="EJ194" s="29"/>
      <c r="EK194" s="29"/>
      <c r="EL194" s="29"/>
      <c r="EM194" s="29"/>
      <c r="EN194" s="29"/>
      <c r="EO194" s="29"/>
      <c r="EP194" s="29"/>
      <c r="EQ194" s="29"/>
      <c r="ER194" s="29"/>
      <c r="ES194" s="29"/>
      <c r="ET194" s="29"/>
      <c r="EU194" s="29"/>
      <c r="EV194" s="29"/>
      <c r="EW194" s="29"/>
      <c r="EX194" s="29"/>
      <c r="EY194" s="29"/>
      <c r="EZ194" s="29"/>
      <c r="FA194" s="29"/>
      <c r="FB194" s="29"/>
      <c r="FC194" s="29"/>
      <c r="FD194" s="29"/>
      <c r="FE194" s="29"/>
      <c r="FF194" s="29"/>
      <c r="FG194" s="29"/>
      <c r="FH194" s="29"/>
      <c r="FI194" s="29"/>
      <c r="FJ194" s="29"/>
      <c r="FK194" s="29"/>
      <c r="FL194" s="29"/>
      <c r="FM194" s="29"/>
      <c r="FN194" s="29"/>
      <c r="FO194" s="29"/>
      <c r="FP194" s="29"/>
      <c r="FQ194" s="29"/>
      <c r="FR194" s="29"/>
      <c r="FS194" s="29"/>
      <c r="FT194" s="29"/>
      <c r="FU194" s="29"/>
      <c r="FV194" s="29"/>
      <c r="FW194" s="29"/>
      <c r="FX194" s="29"/>
      <c r="FY194" s="29"/>
      <c r="FZ194" s="29"/>
      <c r="GA194" s="29"/>
      <c r="GB194" s="29"/>
      <c r="GC194" s="29"/>
      <c r="GD194" s="29"/>
      <c r="GE194" s="29"/>
      <c r="GF194" s="29"/>
      <c r="GG194" s="29"/>
      <c r="GH194" s="29"/>
      <c r="GI194" s="29"/>
      <c r="GJ194" s="29"/>
      <c r="GK194" s="29"/>
      <c r="GL194" s="29"/>
      <c r="GM194" s="29"/>
      <c r="GN194" s="29"/>
      <c r="GO194" s="29"/>
      <c r="GP194" s="29"/>
      <c r="GQ194" s="29"/>
      <c r="GR194" s="29"/>
      <c r="GS194" s="29"/>
      <c r="GT194" s="29"/>
      <c r="GU194" s="29"/>
      <c r="GV194" s="29"/>
      <c r="GW194" s="29"/>
      <c r="GX194" s="29"/>
      <c r="GY194" s="29"/>
      <c r="GZ194" s="29"/>
      <c r="HA194" s="29"/>
      <c r="HB194" s="29"/>
      <c r="HC194" s="29"/>
      <c r="HD194" s="29"/>
      <c r="HE194" s="29"/>
      <c r="HF194" s="29"/>
      <c r="HG194" s="29"/>
      <c r="HH194" s="29"/>
      <c r="HI194" s="29"/>
      <c r="HJ194" s="29"/>
      <c r="HK194" s="29"/>
      <c r="HL194" s="29"/>
      <c r="HM194" s="29"/>
      <c r="HN194" s="29"/>
      <c r="HO194" s="29"/>
      <c r="HP194" s="29"/>
      <c r="HQ194" s="29"/>
      <c r="HR194" s="29"/>
      <c r="HS194" s="29"/>
      <c r="HT194" s="29"/>
      <c r="HU194" s="29"/>
      <c r="HV194" s="29"/>
      <c r="HW194" s="29"/>
      <c r="HX194" s="29"/>
      <c r="HY194" s="29"/>
      <c r="HZ194" s="29"/>
      <c r="IA194" s="29"/>
      <c r="IB194" s="29"/>
      <c r="IC194" s="29"/>
      <c r="ID194" s="29"/>
      <c r="IE194" s="29"/>
      <c r="IF194" s="29"/>
      <c r="IG194" s="29"/>
      <c r="IH194" s="29"/>
      <c r="II194" s="29"/>
      <c r="IJ194" s="29"/>
      <c r="IK194" s="29"/>
      <c r="IL194" s="29"/>
      <c r="IM194" s="29"/>
      <c r="IN194" s="29"/>
      <c r="IO194" s="29"/>
      <c r="IP194" s="29"/>
      <c r="IQ194" s="29"/>
      <c r="IR194" s="29"/>
      <c r="IS194" s="29"/>
      <c r="IT194" s="29"/>
      <c r="IU194" s="29"/>
      <c r="IV194" s="29"/>
      <c r="IW194" s="29"/>
      <c r="IX194" s="29"/>
      <c r="IY194" s="29"/>
      <c r="IZ194" s="29"/>
      <c r="JA194" s="29"/>
      <c r="JB194" s="29"/>
      <c r="JC194" s="29"/>
      <c r="JD194" s="29"/>
      <c r="JE194" s="29"/>
      <c r="JF194" s="29"/>
      <c r="JG194" s="29"/>
      <c r="JH194" s="29"/>
      <c r="JI194" s="29"/>
      <c r="JJ194" s="29"/>
      <c r="JK194" s="29"/>
      <c r="JL194" s="29"/>
      <c r="JM194" s="29"/>
      <c r="JN194" s="29"/>
      <c r="JO194" s="29"/>
      <c r="JP194" s="29"/>
      <c r="JQ194" s="29"/>
      <c r="JR194" s="29"/>
      <c r="JS194" s="29"/>
      <c r="JT194" s="29"/>
      <c r="JU194" s="29"/>
      <c r="JV194" s="29"/>
      <c r="JW194" s="29"/>
      <c r="JX194" s="29"/>
      <c r="JY194" s="29"/>
      <c r="JZ194" s="29"/>
      <c r="KA194" s="29"/>
      <c r="KB194" s="29"/>
      <c r="KC194" s="29"/>
      <c r="KD194" s="29"/>
      <c r="KE194" s="29"/>
      <c r="KF194" s="29"/>
      <c r="KG194" s="29"/>
      <c r="KH194" s="29"/>
      <c r="KI194" s="29"/>
      <c r="KJ194" s="29"/>
      <c r="KK194" s="29"/>
      <c r="KL194" s="29"/>
      <c r="KM194" s="29"/>
      <c r="KN194" s="29"/>
      <c r="KO194" s="29"/>
      <c r="KP194" s="29"/>
      <c r="KQ194" s="29"/>
      <c r="KR194" s="29"/>
      <c r="KS194" s="29"/>
      <c r="KT194" s="29"/>
      <c r="KU194" s="29"/>
      <c r="KV194" s="29"/>
      <c r="KW194" s="29"/>
      <c r="KX194" s="29"/>
      <c r="KY194" s="29"/>
      <c r="KZ194" s="29"/>
      <c r="LA194" s="29"/>
      <c r="LB194" s="29"/>
      <c r="LC194" s="29"/>
      <c r="LD194" s="29"/>
      <c r="LE194" s="29"/>
      <c r="LF194" s="29"/>
      <c r="LG194" s="29"/>
      <c r="LH194" s="29"/>
      <c r="LI194" s="29"/>
      <c r="LJ194" s="29"/>
      <c r="LK194" s="29"/>
      <c r="LL194" s="29"/>
      <c r="LM194" s="29"/>
      <c r="LN194" s="29"/>
      <c r="LO194" s="29"/>
      <c r="LP194" s="29"/>
      <c r="LQ194" s="29"/>
      <c r="LR194" s="29"/>
      <c r="LS194" s="29"/>
      <c r="LT194" s="29"/>
      <c r="LU194" s="29"/>
      <c r="LV194" s="29"/>
      <c r="LW194" s="29"/>
      <c r="LX194" s="29"/>
      <c r="LY194" s="29"/>
      <c r="LZ194" s="29"/>
      <c r="MA194" s="29"/>
      <c r="MB194" s="29"/>
      <c r="MC194" s="29"/>
      <c r="MD194" s="29"/>
      <c r="ME194" s="29"/>
      <c r="MF194" s="29"/>
      <c r="MG194" s="29"/>
      <c r="MH194" s="29"/>
      <c r="MI194" s="29"/>
      <c r="MJ194" s="29"/>
      <c r="MK194" s="29"/>
      <c r="ML194" s="29"/>
      <c r="MM194" s="29"/>
      <c r="MN194" s="29"/>
      <c r="MO194" s="29"/>
      <c r="MP194" s="29"/>
      <c r="MQ194" s="29"/>
      <c r="MR194" s="29"/>
      <c r="MS194" s="29"/>
      <c r="MT194" s="29"/>
      <c r="MU194" s="29"/>
      <c r="MV194" s="29"/>
      <c r="MW194" s="29"/>
      <c r="MX194" s="29"/>
      <c r="MY194" s="29"/>
      <c r="MZ194" s="29"/>
      <c r="NA194" s="29"/>
    </row>
    <row r="195" spans="1:669" s="88" customFormat="1" x14ac:dyDescent="0.25">
      <c r="A195" s="4" t="s">
        <v>47</v>
      </c>
      <c r="B195" s="2" t="s">
        <v>16</v>
      </c>
      <c r="C195" s="5" t="s">
        <v>70</v>
      </c>
      <c r="D195" s="5" t="s">
        <v>207</v>
      </c>
      <c r="E195" s="8">
        <v>44197</v>
      </c>
      <c r="F195" s="8" t="s">
        <v>106</v>
      </c>
      <c r="G195" s="142">
        <v>57000</v>
      </c>
      <c r="H195" s="142">
        <v>1635.9</v>
      </c>
      <c r="I195" s="142">
        <v>2619.65</v>
      </c>
      <c r="J195" s="142">
        <v>1732.8</v>
      </c>
      <c r="K195" s="142">
        <v>1537.45</v>
      </c>
      <c r="L195" s="142">
        <v>7525.8</v>
      </c>
      <c r="M195" s="106">
        <f t="shared" si="32"/>
        <v>49474.2</v>
      </c>
      <c r="EH195" s="137"/>
      <c r="EI195" s="137"/>
      <c r="EJ195" s="137"/>
      <c r="EK195" s="137"/>
      <c r="EL195" s="137"/>
      <c r="EM195" s="137"/>
      <c r="EN195" s="137"/>
      <c r="EO195" s="137"/>
      <c r="EP195" s="137"/>
      <c r="EQ195" s="137"/>
      <c r="ER195" s="137"/>
      <c r="ES195" s="137"/>
      <c r="ET195" s="137"/>
      <c r="EU195" s="137"/>
      <c r="EV195" s="137"/>
      <c r="EW195" s="137"/>
      <c r="EX195" s="137"/>
      <c r="EY195" s="137"/>
      <c r="EZ195" s="137"/>
      <c r="FA195" s="137"/>
      <c r="FB195" s="137"/>
      <c r="FC195" s="137"/>
      <c r="FD195" s="137"/>
      <c r="FE195" s="137"/>
      <c r="FF195" s="137"/>
      <c r="FG195" s="137"/>
      <c r="FH195" s="137"/>
      <c r="FI195" s="137"/>
      <c r="FJ195" s="137"/>
      <c r="FK195" s="137"/>
      <c r="FL195" s="137"/>
      <c r="FM195" s="137"/>
      <c r="FN195" s="137"/>
      <c r="FO195" s="137"/>
      <c r="FP195" s="137"/>
      <c r="FQ195" s="137"/>
      <c r="FR195" s="137"/>
      <c r="FS195" s="137"/>
      <c r="FT195" s="137"/>
      <c r="FU195" s="137"/>
      <c r="FV195" s="137"/>
      <c r="FW195" s="137"/>
      <c r="FX195" s="137"/>
      <c r="FY195" s="137"/>
      <c r="FZ195" s="137"/>
      <c r="GA195" s="137"/>
      <c r="GB195" s="137"/>
      <c r="GC195" s="137"/>
      <c r="GD195" s="137"/>
      <c r="GE195" s="137"/>
      <c r="GF195" s="137"/>
      <c r="GG195" s="137"/>
      <c r="GH195" s="137"/>
      <c r="GI195" s="137"/>
      <c r="GJ195" s="137"/>
      <c r="GK195" s="137"/>
      <c r="GL195" s="137"/>
      <c r="GM195" s="137"/>
      <c r="GN195" s="137"/>
      <c r="GO195" s="137"/>
      <c r="GP195" s="137"/>
      <c r="GQ195" s="137"/>
      <c r="GR195" s="137"/>
      <c r="GS195" s="137"/>
      <c r="GT195" s="137"/>
      <c r="GU195" s="137"/>
      <c r="GV195" s="137"/>
      <c r="GW195" s="137"/>
      <c r="GX195" s="137"/>
      <c r="GY195" s="137"/>
      <c r="GZ195" s="137"/>
      <c r="HA195" s="137"/>
      <c r="HB195" s="137"/>
      <c r="HC195" s="137"/>
      <c r="HD195" s="137"/>
      <c r="HE195" s="137"/>
      <c r="HF195" s="137"/>
      <c r="HG195" s="137"/>
      <c r="HH195" s="137"/>
      <c r="HI195" s="137"/>
      <c r="HJ195" s="137"/>
      <c r="HK195" s="137"/>
      <c r="HL195" s="137"/>
      <c r="HM195" s="137"/>
      <c r="HN195" s="137"/>
      <c r="HO195" s="137"/>
      <c r="HP195" s="137"/>
      <c r="HQ195" s="137"/>
      <c r="HR195" s="137"/>
      <c r="HS195" s="137"/>
      <c r="HT195" s="137"/>
      <c r="HU195" s="137"/>
      <c r="HV195" s="137"/>
      <c r="HW195" s="137"/>
      <c r="HX195" s="137"/>
      <c r="HY195" s="137"/>
      <c r="HZ195" s="137"/>
      <c r="IA195" s="137"/>
      <c r="IB195" s="137"/>
      <c r="IC195" s="137"/>
      <c r="ID195" s="137"/>
      <c r="IE195" s="137"/>
      <c r="IF195" s="137"/>
      <c r="IG195" s="137"/>
      <c r="IH195" s="137"/>
      <c r="II195" s="137"/>
      <c r="IJ195" s="137"/>
      <c r="IK195" s="137"/>
      <c r="IL195" s="137"/>
      <c r="IM195" s="137"/>
      <c r="IN195" s="137"/>
      <c r="IO195" s="137"/>
      <c r="IP195" s="137"/>
      <c r="IQ195" s="137"/>
      <c r="IR195" s="137"/>
      <c r="IS195" s="137"/>
      <c r="IT195" s="137"/>
      <c r="IU195" s="137"/>
      <c r="IV195" s="137"/>
      <c r="IW195" s="137"/>
      <c r="IX195" s="137"/>
      <c r="IY195" s="137"/>
      <c r="IZ195" s="137"/>
      <c r="JA195" s="137"/>
      <c r="JB195" s="137"/>
      <c r="JC195" s="137"/>
      <c r="JD195" s="137"/>
      <c r="JE195" s="137"/>
      <c r="JF195" s="137"/>
      <c r="JG195" s="137"/>
      <c r="JH195" s="137"/>
      <c r="JI195" s="137"/>
      <c r="JJ195" s="137"/>
      <c r="JK195" s="137"/>
      <c r="JL195" s="137"/>
      <c r="JM195" s="137"/>
      <c r="JN195" s="137"/>
      <c r="JO195" s="137"/>
      <c r="JP195" s="137"/>
      <c r="JQ195" s="137"/>
      <c r="JR195" s="137"/>
      <c r="JS195" s="137"/>
      <c r="JT195" s="137"/>
      <c r="JU195" s="137"/>
      <c r="JV195" s="137"/>
      <c r="JW195" s="137"/>
      <c r="JX195" s="137"/>
      <c r="JY195" s="137"/>
      <c r="JZ195" s="137"/>
      <c r="KA195" s="137"/>
      <c r="KB195" s="137"/>
      <c r="KC195" s="137"/>
      <c r="KD195" s="137"/>
      <c r="KE195" s="137"/>
      <c r="KF195" s="137"/>
      <c r="KG195" s="137"/>
      <c r="KH195" s="137"/>
      <c r="KI195" s="137"/>
      <c r="KJ195" s="137"/>
      <c r="KK195" s="137"/>
      <c r="KL195" s="137"/>
      <c r="KM195" s="137"/>
      <c r="KN195" s="137"/>
      <c r="KO195" s="137"/>
      <c r="KP195" s="137"/>
      <c r="KQ195" s="137"/>
      <c r="KR195" s="137"/>
      <c r="KS195" s="137"/>
      <c r="KT195" s="137"/>
      <c r="KU195" s="137"/>
      <c r="KV195" s="137"/>
      <c r="KW195" s="137"/>
      <c r="KX195" s="137"/>
      <c r="KY195" s="137"/>
      <c r="KZ195" s="137"/>
      <c r="LA195" s="137"/>
      <c r="LB195" s="137"/>
      <c r="LC195" s="137"/>
      <c r="LD195" s="137"/>
      <c r="LE195" s="137"/>
      <c r="LF195" s="137"/>
      <c r="LG195" s="137"/>
      <c r="LH195" s="137"/>
      <c r="LI195" s="137"/>
      <c r="LJ195" s="137"/>
      <c r="LK195" s="137"/>
      <c r="LL195" s="137"/>
      <c r="LM195" s="137"/>
      <c r="LN195" s="137"/>
      <c r="LO195" s="137"/>
      <c r="LP195" s="137"/>
      <c r="LQ195" s="137"/>
      <c r="LR195" s="137"/>
      <c r="LS195" s="137"/>
      <c r="LT195" s="137"/>
      <c r="LU195" s="137"/>
      <c r="LV195" s="137"/>
      <c r="LW195" s="137"/>
      <c r="LX195" s="137"/>
      <c r="LY195" s="137"/>
      <c r="LZ195" s="137"/>
      <c r="MA195" s="137"/>
      <c r="MB195" s="137"/>
      <c r="MC195" s="137"/>
      <c r="MD195" s="137"/>
      <c r="ME195" s="137"/>
      <c r="MF195" s="137"/>
      <c r="MG195" s="137"/>
      <c r="MH195" s="137"/>
      <c r="MI195" s="137"/>
      <c r="MJ195" s="137"/>
      <c r="MK195" s="137"/>
      <c r="ML195" s="137"/>
      <c r="MM195" s="137"/>
      <c r="MN195" s="137"/>
      <c r="MO195" s="137"/>
      <c r="MP195" s="137"/>
      <c r="MQ195" s="137"/>
      <c r="MR195" s="137"/>
      <c r="MS195" s="137"/>
      <c r="MT195" s="137"/>
      <c r="MU195" s="137"/>
      <c r="MV195" s="137"/>
      <c r="MW195" s="137"/>
      <c r="MX195" s="137"/>
      <c r="MY195" s="137"/>
      <c r="MZ195" s="137"/>
      <c r="NA195" s="137"/>
    </row>
    <row r="196" spans="1:669" x14ac:dyDescent="0.25">
      <c r="A196" s="4" t="s">
        <v>119</v>
      </c>
      <c r="B196" s="2" t="s">
        <v>16</v>
      </c>
      <c r="C196" s="5" t="s">
        <v>70</v>
      </c>
      <c r="D196" s="5" t="s">
        <v>207</v>
      </c>
      <c r="E196" s="8">
        <v>44197</v>
      </c>
      <c r="F196" s="8" t="s">
        <v>106</v>
      </c>
      <c r="G196" s="142">
        <v>57000</v>
      </c>
      <c r="H196" s="142">
        <v>1635.9</v>
      </c>
      <c r="I196" s="142">
        <v>2922.14</v>
      </c>
      <c r="J196" s="142">
        <v>1732.8</v>
      </c>
      <c r="K196" s="174">
        <v>25</v>
      </c>
      <c r="L196" s="142">
        <v>6315.84</v>
      </c>
      <c r="M196" s="106">
        <f t="shared" si="32"/>
        <v>50684.160000000003</v>
      </c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F196" s="33"/>
      <c r="AG196" s="33"/>
      <c r="AH196" s="33"/>
      <c r="AI196" s="33"/>
      <c r="AJ196" s="33"/>
      <c r="AK196" s="33"/>
      <c r="AL196" s="33"/>
      <c r="AM196" s="33"/>
      <c r="AN196" s="33"/>
      <c r="AO196" s="33"/>
      <c r="AP196" s="33"/>
      <c r="AQ196" s="33"/>
      <c r="AR196" s="33"/>
      <c r="AS196" s="33"/>
      <c r="AT196" s="33"/>
      <c r="AU196" s="33"/>
      <c r="AV196" s="33"/>
      <c r="AW196" s="33"/>
      <c r="AX196" s="33"/>
      <c r="AY196" s="33"/>
      <c r="AZ196" s="33"/>
      <c r="BA196" s="33"/>
      <c r="BB196" s="33"/>
      <c r="BC196" s="33"/>
      <c r="BD196" s="33"/>
      <c r="BE196" s="33"/>
      <c r="BF196" s="33"/>
      <c r="BG196" s="33"/>
      <c r="BH196" s="33"/>
      <c r="BI196" s="33"/>
      <c r="BJ196" s="33"/>
      <c r="BK196" s="33"/>
      <c r="BL196" s="33"/>
      <c r="BM196" s="33"/>
      <c r="BN196" s="33"/>
      <c r="BO196" s="33"/>
      <c r="BP196" s="33"/>
      <c r="BQ196" s="33"/>
      <c r="BR196" s="33"/>
      <c r="BS196" s="33"/>
      <c r="BT196" s="33"/>
      <c r="BU196" s="33"/>
      <c r="BV196" s="33"/>
      <c r="BW196" s="33"/>
      <c r="BX196" s="33"/>
      <c r="BY196" s="33"/>
      <c r="BZ196" s="33"/>
      <c r="CA196" s="33"/>
      <c r="CB196" s="33"/>
      <c r="CC196" s="33"/>
      <c r="CD196" s="33"/>
      <c r="CE196" s="33"/>
      <c r="CF196" s="33"/>
      <c r="CG196" s="33"/>
      <c r="CH196" s="33"/>
      <c r="CI196" s="33"/>
      <c r="CJ196" s="33"/>
      <c r="CK196" s="33"/>
      <c r="CL196" s="33"/>
      <c r="CM196" s="33"/>
      <c r="CN196" s="33"/>
      <c r="CO196" s="33"/>
      <c r="CP196" s="33"/>
      <c r="CQ196" s="33"/>
      <c r="CR196" s="33"/>
      <c r="CS196" s="33"/>
      <c r="CT196" s="33"/>
      <c r="CU196" s="33"/>
      <c r="CV196" s="33"/>
      <c r="CW196" s="33"/>
      <c r="CX196" s="33"/>
      <c r="CY196" s="33"/>
      <c r="CZ196" s="33"/>
      <c r="DA196" s="33"/>
      <c r="DB196" s="33"/>
      <c r="DC196" s="33"/>
      <c r="DD196" s="33"/>
      <c r="DE196" s="33"/>
      <c r="DF196" s="33"/>
      <c r="DG196" s="33"/>
      <c r="DH196" s="33"/>
      <c r="DI196" s="33"/>
      <c r="DJ196" s="33"/>
      <c r="DK196" s="33"/>
      <c r="DL196" s="33"/>
      <c r="DM196" s="33"/>
      <c r="DN196" s="33"/>
      <c r="DO196" s="33"/>
      <c r="DP196" s="33"/>
      <c r="DQ196" s="33"/>
      <c r="DR196" s="33"/>
      <c r="DS196" s="33"/>
      <c r="DT196" s="33"/>
      <c r="DU196" s="33"/>
      <c r="DV196" s="33"/>
      <c r="DW196" s="33"/>
      <c r="DX196" s="33"/>
      <c r="DY196" s="33"/>
      <c r="DZ196" s="33"/>
      <c r="EA196" s="33"/>
      <c r="EB196" s="33"/>
      <c r="EC196" s="33"/>
      <c r="ED196" s="33"/>
      <c r="EE196" s="33"/>
      <c r="EF196" s="33"/>
      <c r="EG196" s="33"/>
    </row>
    <row r="197" spans="1:669" s="48" customFormat="1" x14ac:dyDescent="0.25">
      <c r="A197" s="4" t="s">
        <v>49</v>
      </c>
      <c r="B197" s="2" t="s">
        <v>16</v>
      </c>
      <c r="C197" s="5" t="s">
        <v>69</v>
      </c>
      <c r="D197" s="5" t="s">
        <v>207</v>
      </c>
      <c r="E197" s="8">
        <v>44197</v>
      </c>
      <c r="F197" s="8" t="s">
        <v>106</v>
      </c>
      <c r="G197" s="142">
        <v>57000</v>
      </c>
      <c r="H197" s="142">
        <v>1635.9</v>
      </c>
      <c r="I197" s="142">
        <v>2619.65</v>
      </c>
      <c r="J197" s="142">
        <v>1732.8</v>
      </c>
      <c r="K197" s="177">
        <v>1537.45</v>
      </c>
      <c r="L197" s="142">
        <v>7525.8</v>
      </c>
      <c r="M197" s="106">
        <f t="shared" si="31"/>
        <v>49474.2</v>
      </c>
      <c r="N197" s="30"/>
      <c r="O197" s="30"/>
      <c r="P197" s="30"/>
      <c r="Q197" s="30"/>
      <c r="R197" s="30"/>
      <c r="S197" s="30"/>
      <c r="T197" s="30"/>
      <c r="U197" s="30"/>
      <c r="V197" s="30"/>
      <c r="W197" s="30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30"/>
      <c r="AK197" s="30"/>
      <c r="AL197" s="30"/>
      <c r="AM197" s="30"/>
      <c r="AN197" s="30"/>
      <c r="AO197" s="30"/>
      <c r="AP197" s="30"/>
      <c r="AQ197" s="30"/>
      <c r="AR197" s="30"/>
      <c r="AS197" s="30"/>
      <c r="AT197" s="30"/>
      <c r="AU197" s="30"/>
      <c r="AV197" s="30"/>
      <c r="AW197" s="30"/>
      <c r="AX197" s="30"/>
      <c r="AY197" s="30"/>
      <c r="AZ197" s="30"/>
      <c r="BA197" s="30"/>
      <c r="BB197" s="30"/>
      <c r="BC197" s="30"/>
      <c r="BD197" s="30"/>
      <c r="BE197" s="30"/>
      <c r="BF197" s="30"/>
      <c r="BG197" s="30"/>
      <c r="BH197" s="30"/>
      <c r="BI197" s="30"/>
      <c r="BJ197" s="30"/>
      <c r="BK197" s="30"/>
      <c r="BL197" s="30"/>
      <c r="BM197" s="30"/>
      <c r="BN197" s="30"/>
      <c r="BO197" s="30"/>
      <c r="BP197" s="30"/>
      <c r="BQ197" s="30"/>
      <c r="BR197" s="30"/>
      <c r="BS197" s="30"/>
      <c r="BT197" s="30"/>
      <c r="BU197" s="30"/>
      <c r="BV197" s="30"/>
      <c r="BW197" s="30"/>
      <c r="BX197" s="30"/>
      <c r="BY197" s="30"/>
      <c r="BZ197" s="30"/>
      <c r="CA197" s="30"/>
      <c r="CB197" s="30"/>
      <c r="CC197" s="30"/>
      <c r="CD197" s="30"/>
      <c r="CE197" s="30"/>
      <c r="CF197" s="30"/>
      <c r="CG197" s="30"/>
      <c r="CH197" s="30"/>
      <c r="CI197" s="30"/>
      <c r="CJ197" s="30"/>
      <c r="CK197" s="30"/>
      <c r="CL197" s="30"/>
      <c r="CM197" s="30"/>
      <c r="CN197" s="30"/>
      <c r="CO197" s="30"/>
      <c r="CP197" s="30"/>
      <c r="CQ197" s="30"/>
      <c r="CR197" s="30"/>
      <c r="CS197" s="30"/>
      <c r="CT197" s="30"/>
      <c r="CU197" s="30"/>
      <c r="CV197" s="30"/>
      <c r="CW197" s="30"/>
      <c r="CX197" s="30"/>
      <c r="CY197" s="30"/>
      <c r="CZ197" s="30"/>
      <c r="DA197" s="30"/>
      <c r="DB197" s="30"/>
      <c r="DC197" s="30"/>
      <c r="DD197" s="30"/>
      <c r="DE197" s="30"/>
      <c r="DF197" s="30"/>
      <c r="DG197" s="30"/>
      <c r="DH197" s="30"/>
      <c r="DI197" s="30"/>
      <c r="DJ197" s="30"/>
      <c r="DK197" s="30"/>
      <c r="DL197" s="30"/>
      <c r="DM197" s="30"/>
      <c r="DN197" s="30"/>
      <c r="DO197" s="30"/>
      <c r="DP197" s="30"/>
      <c r="DQ197" s="30"/>
      <c r="DR197" s="30"/>
      <c r="DS197" s="30"/>
      <c r="DT197" s="30"/>
      <c r="DU197" s="30"/>
      <c r="DV197" s="30"/>
      <c r="DW197" s="30"/>
      <c r="DX197" s="30"/>
      <c r="DY197" s="30"/>
      <c r="DZ197" s="30"/>
      <c r="EA197" s="30"/>
      <c r="EB197" s="30"/>
      <c r="EC197" s="30"/>
      <c r="ED197" s="30"/>
      <c r="EE197" s="30"/>
      <c r="EF197" s="30"/>
      <c r="EG197" s="30"/>
      <c r="EH197" s="29"/>
      <c r="EI197" s="29"/>
      <c r="EJ197" s="29"/>
      <c r="EK197" s="29"/>
      <c r="EL197" s="29"/>
      <c r="EM197" s="29"/>
      <c r="EN197" s="29"/>
      <c r="EO197" s="29"/>
      <c r="EP197" s="29"/>
      <c r="EQ197" s="29"/>
      <c r="ER197" s="29"/>
      <c r="ES197" s="29"/>
      <c r="ET197" s="29"/>
      <c r="EU197" s="29"/>
      <c r="EV197" s="29"/>
      <c r="EW197" s="29"/>
      <c r="EX197" s="29"/>
      <c r="EY197" s="29"/>
      <c r="EZ197" s="29"/>
      <c r="FA197" s="29"/>
      <c r="FB197" s="29"/>
      <c r="FC197" s="29"/>
      <c r="FD197" s="29"/>
      <c r="FE197" s="29"/>
      <c r="FF197" s="29"/>
      <c r="FG197" s="29"/>
      <c r="FH197" s="29"/>
      <c r="FI197" s="29"/>
      <c r="FJ197" s="29"/>
      <c r="FK197" s="29"/>
      <c r="FL197" s="29"/>
      <c r="FM197" s="29"/>
      <c r="FN197" s="29"/>
      <c r="FO197" s="29"/>
      <c r="FP197" s="29"/>
      <c r="FQ197" s="29"/>
      <c r="FR197" s="29"/>
      <c r="FS197" s="29"/>
      <c r="FT197" s="29"/>
      <c r="FU197" s="29"/>
      <c r="FV197" s="29"/>
      <c r="FW197" s="29"/>
      <c r="FX197" s="29"/>
      <c r="FY197" s="29"/>
      <c r="FZ197" s="29"/>
      <c r="GA197" s="29"/>
      <c r="GB197" s="29"/>
      <c r="GC197" s="29"/>
      <c r="GD197" s="29"/>
      <c r="GE197" s="29"/>
      <c r="GF197" s="29"/>
      <c r="GG197" s="29"/>
      <c r="GH197" s="29"/>
      <c r="GI197" s="29"/>
      <c r="GJ197" s="29"/>
      <c r="GK197" s="29"/>
      <c r="GL197" s="29"/>
      <c r="GM197" s="29"/>
      <c r="GN197" s="29"/>
      <c r="GO197" s="29"/>
      <c r="GP197" s="29"/>
      <c r="GQ197" s="29"/>
      <c r="GR197" s="29"/>
      <c r="GS197" s="29"/>
      <c r="GT197" s="29"/>
      <c r="GU197" s="29"/>
      <c r="GV197" s="29"/>
      <c r="GW197" s="29"/>
      <c r="GX197" s="29"/>
      <c r="GY197" s="29"/>
      <c r="GZ197" s="29"/>
      <c r="HA197" s="29"/>
      <c r="HB197" s="29"/>
      <c r="HC197" s="29"/>
      <c r="HD197" s="29"/>
      <c r="HE197" s="29"/>
      <c r="HF197" s="29"/>
      <c r="HG197" s="29"/>
      <c r="HH197" s="29"/>
      <c r="HI197" s="29"/>
      <c r="HJ197" s="29"/>
      <c r="HK197" s="29"/>
      <c r="HL197" s="29"/>
      <c r="HM197" s="29"/>
      <c r="HN197" s="29"/>
      <c r="HO197" s="29"/>
      <c r="HP197" s="29"/>
      <c r="HQ197" s="29"/>
      <c r="HR197" s="29"/>
      <c r="HS197" s="29"/>
      <c r="HT197" s="29"/>
      <c r="HU197" s="29"/>
      <c r="HV197" s="29"/>
      <c r="HW197" s="29"/>
      <c r="HX197" s="29"/>
      <c r="HY197" s="29"/>
      <c r="HZ197" s="29"/>
      <c r="IA197" s="29"/>
      <c r="IB197" s="29"/>
      <c r="IC197" s="29"/>
      <c r="ID197" s="29"/>
      <c r="IE197" s="29"/>
      <c r="IF197" s="29"/>
      <c r="IG197" s="29"/>
      <c r="IH197" s="29"/>
      <c r="II197" s="29"/>
      <c r="IJ197" s="29"/>
      <c r="IK197" s="29"/>
      <c r="IL197" s="29"/>
      <c r="IM197" s="29"/>
      <c r="IN197" s="29"/>
      <c r="IO197" s="29"/>
      <c r="IP197" s="29"/>
      <c r="IQ197" s="29"/>
      <c r="IR197" s="29"/>
      <c r="IS197" s="29"/>
      <c r="IT197" s="29"/>
      <c r="IU197" s="29"/>
      <c r="IV197" s="29"/>
      <c r="IW197" s="29"/>
      <c r="IX197" s="29"/>
      <c r="IY197" s="29"/>
      <c r="IZ197" s="29"/>
      <c r="JA197" s="29"/>
      <c r="JB197" s="29"/>
      <c r="JC197" s="29"/>
      <c r="JD197" s="29"/>
      <c r="JE197" s="29"/>
      <c r="JF197" s="29"/>
      <c r="JG197" s="29"/>
      <c r="JH197" s="29"/>
      <c r="JI197" s="29"/>
      <c r="JJ197" s="29"/>
      <c r="JK197" s="29"/>
      <c r="JL197" s="29"/>
      <c r="JM197" s="29"/>
      <c r="JN197" s="29"/>
      <c r="JO197" s="29"/>
      <c r="JP197" s="29"/>
      <c r="JQ197" s="29"/>
      <c r="JR197" s="29"/>
      <c r="JS197" s="29"/>
      <c r="JT197" s="29"/>
      <c r="JU197" s="29"/>
      <c r="JV197" s="29"/>
      <c r="JW197" s="29"/>
      <c r="JX197" s="29"/>
      <c r="JY197" s="29"/>
      <c r="JZ197" s="29"/>
      <c r="KA197" s="29"/>
      <c r="KB197" s="29"/>
      <c r="KC197" s="29"/>
      <c r="KD197" s="29"/>
      <c r="KE197" s="29"/>
      <c r="KF197" s="29"/>
      <c r="KG197" s="29"/>
      <c r="KH197" s="29"/>
      <c r="KI197" s="29"/>
      <c r="KJ197" s="29"/>
      <c r="KK197" s="29"/>
      <c r="KL197" s="29"/>
      <c r="KM197" s="29"/>
      <c r="KN197" s="29"/>
      <c r="KO197" s="29"/>
      <c r="KP197" s="29"/>
      <c r="KQ197" s="29"/>
      <c r="KR197" s="29"/>
      <c r="KS197" s="29"/>
      <c r="KT197" s="29"/>
      <c r="KU197" s="29"/>
      <c r="KV197" s="29"/>
      <c r="KW197" s="29"/>
      <c r="KX197" s="29"/>
      <c r="KY197" s="29"/>
      <c r="KZ197" s="29"/>
      <c r="LA197" s="29"/>
      <c r="LB197" s="29"/>
      <c r="LC197" s="29"/>
      <c r="LD197" s="29"/>
      <c r="LE197" s="29"/>
      <c r="LF197" s="29"/>
      <c r="LG197" s="29"/>
      <c r="LH197" s="29"/>
      <c r="LI197" s="29"/>
      <c r="LJ197" s="29"/>
      <c r="LK197" s="29"/>
      <c r="LL197" s="29"/>
      <c r="LM197" s="29"/>
      <c r="LN197" s="29"/>
      <c r="LO197" s="29"/>
      <c r="LP197" s="29"/>
      <c r="LQ197" s="29"/>
      <c r="LR197" s="29"/>
      <c r="LS197" s="29"/>
      <c r="LT197" s="29"/>
      <c r="LU197" s="29"/>
      <c r="LV197" s="29"/>
      <c r="LW197" s="29"/>
      <c r="LX197" s="29"/>
      <c r="LY197" s="29"/>
      <c r="LZ197" s="29"/>
      <c r="MA197" s="29"/>
      <c r="MB197" s="29"/>
      <c r="MC197" s="29"/>
      <c r="MD197" s="29"/>
      <c r="ME197" s="29"/>
      <c r="MF197" s="29"/>
      <c r="MG197" s="29"/>
      <c r="MH197" s="29"/>
      <c r="MI197" s="29"/>
      <c r="MJ197" s="29"/>
      <c r="MK197" s="29"/>
      <c r="ML197" s="29"/>
      <c r="MM197" s="29"/>
      <c r="MN197" s="29"/>
      <c r="MO197" s="29"/>
      <c r="MP197" s="29"/>
      <c r="MQ197" s="29"/>
      <c r="MR197" s="29"/>
      <c r="MS197" s="29"/>
      <c r="MT197" s="29"/>
      <c r="MU197" s="29"/>
      <c r="MV197" s="29"/>
      <c r="MW197" s="29"/>
      <c r="MX197" s="29"/>
      <c r="MY197" s="29"/>
      <c r="MZ197" s="29"/>
      <c r="NA197" s="29"/>
    </row>
    <row r="198" spans="1:669" s="30" customFormat="1" x14ac:dyDescent="0.25">
      <c r="A198" s="4" t="s">
        <v>120</v>
      </c>
      <c r="B198" s="2" t="s">
        <v>17</v>
      </c>
      <c r="C198" s="5" t="s">
        <v>69</v>
      </c>
      <c r="D198" s="5" t="s">
        <v>207</v>
      </c>
      <c r="E198" s="8">
        <v>44562</v>
      </c>
      <c r="F198" s="8" t="s">
        <v>106</v>
      </c>
      <c r="G198" s="142">
        <v>45000</v>
      </c>
      <c r="H198" s="142">
        <v>1291.5</v>
      </c>
      <c r="I198" s="142">
        <v>1148.33</v>
      </c>
      <c r="J198" s="142">
        <v>1368</v>
      </c>
      <c r="K198" s="174">
        <v>25</v>
      </c>
      <c r="L198" s="142">
        <v>3832.83</v>
      </c>
      <c r="M198" s="106">
        <v>41167.17</v>
      </c>
      <c r="EH198" s="29"/>
      <c r="EI198" s="29"/>
      <c r="EJ198" s="29"/>
      <c r="EK198" s="29"/>
      <c r="EL198" s="29"/>
      <c r="EM198" s="29"/>
      <c r="EN198" s="29"/>
      <c r="EO198" s="29"/>
      <c r="EP198" s="29"/>
      <c r="EQ198" s="29"/>
      <c r="ER198" s="29"/>
      <c r="ES198" s="29"/>
      <c r="ET198" s="29"/>
      <c r="EU198" s="29"/>
      <c r="EV198" s="29"/>
      <c r="EW198" s="29"/>
      <c r="EX198" s="29"/>
      <c r="EY198" s="29"/>
      <c r="EZ198" s="29"/>
      <c r="FA198" s="29"/>
      <c r="FB198" s="29"/>
      <c r="FC198" s="29"/>
      <c r="FD198" s="29"/>
      <c r="FE198" s="29"/>
      <c r="FF198" s="29"/>
      <c r="FG198" s="29"/>
      <c r="FH198" s="29"/>
      <c r="FI198" s="29"/>
      <c r="FJ198" s="29"/>
      <c r="FK198" s="29"/>
      <c r="FL198" s="29"/>
      <c r="FM198" s="29"/>
      <c r="FN198" s="29"/>
      <c r="FO198" s="29"/>
      <c r="FP198" s="29"/>
      <c r="FQ198" s="29"/>
      <c r="FR198" s="29"/>
      <c r="FS198" s="29"/>
      <c r="FT198" s="29"/>
      <c r="FU198" s="29"/>
      <c r="FV198" s="29"/>
      <c r="FW198" s="29"/>
      <c r="FX198" s="29"/>
      <c r="FY198" s="29"/>
      <c r="FZ198" s="29"/>
      <c r="GA198" s="29"/>
      <c r="GB198" s="29"/>
      <c r="GC198" s="29"/>
      <c r="GD198" s="29"/>
      <c r="GE198" s="29"/>
      <c r="GF198" s="29"/>
      <c r="GG198" s="29"/>
      <c r="GH198" s="29"/>
      <c r="GI198" s="29"/>
      <c r="GJ198" s="29"/>
      <c r="GK198" s="29"/>
      <c r="GL198" s="29"/>
      <c r="GM198" s="29"/>
      <c r="GN198" s="29"/>
      <c r="GO198" s="29"/>
      <c r="GP198" s="29"/>
      <c r="GQ198" s="29"/>
      <c r="GR198" s="29"/>
      <c r="GS198" s="29"/>
      <c r="GT198" s="29"/>
      <c r="GU198" s="29"/>
      <c r="GV198" s="29"/>
      <c r="GW198" s="29"/>
      <c r="GX198" s="29"/>
      <c r="GY198" s="29"/>
      <c r="GZ198" s="29"/>
      <c r="HA198" s="29"/>
      <c r="HB198" s="29"/>
      <c r="HC198" s="29"/>
      <c r="HD198" s="29"/>
      <c r="HE198" s="29"/>
      <c r="HF198" s="29"/>
      <c r="HG198" s="29"/>
      <c r="HH198" s="29"/>
      <c r="HI198" s="29"/>
      <c r="HJ198" s="29"/>
      <c r="HK198" s="29"/>
      <c r="HL198" s="29"/>
      <c r="HM198" s="29"/>
      <c r="HN198" s="29"/>
      <c r="HO198" s="29"/>
      <c r="HP198" s="29"/>
      <c r="HQ198" s="29"/>
      <c r="HR198" s="29"/>
      <c r="HS198" s="29"/>
      <c r="HT198" s="29"/>
      <c r="HU198" s="29"/>
      <c r="HV198" s="29"/>
      <c r="HW198" s="29"/>
      <c r="HX198" s="29"/>
      <c r="HY198" s="29"/>
      <c r="HZ198" s="29"/>
      <c r="IA198" s="29"/>
      <c r="IB198" s="29"/>
      <c r="IC198" s="29"/>
      <c r="ID198" s="29"/>
      <c r="IE198" s="29"/>
      <c r="IF198" s="29"/>
      <c r="IG198" s="29"/>
      <c r="IH198" s="29"/>
      <c r="II198" s="29"/>
      <c r="IJ198" s="29"/>
      <c r="IK198" s="29"/>
      <c r="IL198" s="29"/>
      <c r="IM198" s="29"/>
      <c r="IN198" s="29"/>
      <c r="IO198" s="29"/>
      <c r="IP198" s="29"/>
      <c r="IQ198" s="29"/>
      <c r="IR198" s="29"/>
      <c r="IS198" s="29"/>
      <c r="IT198" s="29"/>
      <c r="IU198" s="29"/>
      <c r="IV198" s="29"/>
      <c r="IW198" s="29"/>
      <c r="IX198" s="29"/>
      <c r="IY198" s="29"/>
      <c r="IZ198" s="29"/>
      <c r="JA198" s="29"/>
      <c r="JB198" s="29"/>
      <c r="JC198" s="29"/>
      <c r="JD198" s="29"/>
      <c r="JE198" s="29"/>
      <c r="JF198" s="29"/>
      <c r="JG198" s="29"/>
      <c r="JH198" s="29"/>
      <c r="JI198" s="29"/>
      <c r="JJ198" s="29"/>
      <c r="JK198" s="29"/>
      <c r="JL198" s="29"/>
      <c r="JM198" s="29"/>
      <c r="JN198" s="29"/>
      <c r="JO198" s="29"/>
      <c r="JP198" s="29"/>
      <c r="JQ198" s="29"/>
      <c r="JR198" s="29"/>
      <c r="JS198" s="29"/>
      <c r="JT198" s="29"/>
      <c r="JU198" s="29"/>
      <c r="JV198" s="29"/>
      <c r="JW198" s="29"/>
      <c r="JX198" s="29"/>
      <c r="JY198" s="29"/>
      <c r="JZ198" s="29"/>
      <c r="KA198" s="29"/>
      <c r="KB198" s="29"/>
      <c r="KC198" s="29"/>
      <c r="KD198" s="29"/>
      <c r="KE198" s="29"/>
      <c r="KF198" s="29"/>
      <c r="KG198" s="29"/>
      <c r="KH198" s="29"/>
      <c r="KI198" s="29"/>
      <c r="KJ198" s="29"/>
      <c r="KK198" s="29"/>
      <c r="KL198" s="29"/>
      <c r="KM198" s="29"/>
      <c r="KN198" s="29"/>
      <c r="KO198" s="29"/>
      <c r="KP198" s="29"/>
      <c r="KQ198" s="29"/>
      <c r="KR198" s="29"/>
      <c r="KS198" s="29"/>
      <c r="KT198" s="29"/>
      <c r="KU198" s="29"/>
      <c r="KV198" s="29"/>
      <c r="KW198" s="29"/>
      <c r="KX198" s="29"/>
      <c r="KY198" s="29"/>
      <c r="KZ198" s="29"/>
      <c r="LA198" s="29"/>
      <c r="LB198" s="29"/>
      <c r="LC198" s="29"/>
      <c r="LD198" s="29"/>
      <c r="LE198" s="29"/>
      <c r="LF198" s="29"/>
      <c r="LG198" s="29"/>
      <c r="LH198" s="29"/>
      <c r="LI198" s="29"/>
      <c r="LJ198" s="29"/>
      <c r="LK198" s="29"/>
      <c r="LL198" s="29"/>
      <c r="LM198" s="29"/>
      <c r="LN198" s="29"/>
      <c r="LO198" s="29"/>
      <c r="LP198" s="29"/>
      <c r="LQ198" s="29"/>
      <c r="LR198" s="29"/>
      <c r="LS198" s="29"/>
      <c r="LT198" s="29"/>
      <c r="LU198" s="29"/>
      <c r="LV198" s="29"/>
      <c r="LW198" s="29"/>
      <c r="LX198" s="29"/>
      <c r="LY198" s="29"/>
      <c r="LZ198" s="29"/>
      <c r="MA198" s="29"/>
      <c r="MB198" s="29"/>
      <c r="MC198" s="29"/>
      <c r="MD198" s="29"/>
      <c r="ME198" s="29"/>
      <c r="MF198" s="29"/>
      <c r="MG198" s="29"/>
      <c r="MH198" s="29"/>
      <c r="MI198" s="29"/>
      <c r="MJ198" s="29"/>
      <c r="MK198" s="29"/>
      <c r="ML198" s="29"/>
      <c r="MM198" s="29"/>
      <c r="MN198" s="29"/>
      <c r="MO198" s="29"/>
      <c r="MP198" s="29"/>
      <c r="MQ198" s="29"/>
      <c r="MR198" s="29"/>
      <c r="MS198" s="29"/>
      <c r="MT198" s="29"/>
      <c r="MU198" s="29"/>
      <c r="MV198" s="29"/>
      <c r="MW198" s="29"/>
      <c r="MX198" s="29"/>
      <c r="MY198" s="29"/>
      <c r="MZ198" s="29"/>
      <c r="NA198" s="29"/>
    </row>
    <row r="199" spans="1:669" s="33" customFormat="1" x14ac:dyDescent="0.25">
      <c r="A199" s="4" t="s">
        <v>121</v>
      </c>
      <c r="B199" s="2" t="s">
        <v>17</v>
      </c>
      <c r="C199" s="5" t="s">
        <v>69</v>
      </c>
      <c r="D199" s="5" t="s">
        <v>207</v>
      </c>
      <c r="E199" s="8">
        <v>44866</v>
      </c>
      <c r="F199" s="8" t="s">
        <v>106</v>
      </c>
      <c r="G199" s="142">
        <v>45000</v>
      </c>
      <c r="H199" s="142">
        <v>1291.5</v>
      </c>
      <c r="I199" s="142">
        <v>921.46</v>
      </c>
      <c r="J199" s="142">
        <v>1368</v>
      </c>
      <c r="K199" s="174">
        <v>1537.45</v>
      </c>
      <c r="L199" s="142">
        <v>5118.41</v>
      </c>
      <c r="M199" s="106">
        <f t="shared" si="31"/>
        <v>39881.589999999997</v>
      </c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  <c r="IU199"/>
      <c r="IV199"/>
      <c r="IW199"/>
      <c r="IX199"/>
      <c r="IY199"/>
      <c r="IZ199"/>
      <c r="JA199"/>
      <c r="JB199"/>
      <c r="JC199"/>
      <c r="JD199"/>
      <c r="JE199"/>
      <c r="JF199"/>
      <c r="JG199"/>
      <c r="JH199"/>
      <c r="JI199"/>
      <c r="JJ199"/>
      <c r="JK199"/>
      <c r="JL199"/>
      <c r="JM199"/>
      <c r="JN199"/>
      <c r="JO199"/>
      <c r="JP199"/>
      <c r="JQ199"/>
      <c r="JR199"/>
      <c r="JS199"/>
      <c r="JT199"/>
      <c r="JU199"/>
      <c r="JV199"/>
      <c r="JW199"/>
      <c r="JX199"/>
      <c r="JY199"/>
      <c r="JZ199"/>
      <c r="KA199"/>
      <c r="KB199"/>
      <c r="KC199"/>
      <c r="KD199"/>
      <c r="KE199"/>
      <c r="KF199"/>
      <c r="KG199"/>
      <c r="KH199"/>
      <c r="KI199"/>
      <c r="KJ199"/>
      <c r="KK199"/>
      <c r="KL199"/>
      <c r="KM199"/>
      <c r="KN199"/>
      <c r="KO199"/>
      <c r="KP199"/>
      <c r="KQ199"/>
      <c r="KR199"/>
      <c r="KS199"/>
      <c r="KT199"/>
      <c r="KU199"/>
      <c r="KV199"/>
      <c r="KW199"/>
      <c r="KX199"/>
      <c r="KY199"/>
      <c r="KZ199"/>
      <c r="LA199"/>
      <c r="LB199"/>
      <c r="LC199"/>
      <c r="LD199"/>
      <c r="LE199"/>
      <c r="LF199"/>
      <c r="LG199"/>
      <c r="LH199"/>
      <c r="LI199"/>
      <c r="LJ199"/>
      <c r="LK199"/>
      <c r="LL199"/>
      <c r="LM199"/>
      <c r="LN199"/>
      <c r="LO199"/>
      <c r="LP199"/>
      <c r="LQ199"/>
      <c r="LR199"/>
      <c r="LS199"/>
      <c r="LT199"/>
      <c r="LU199"/>
      <c r="LV199"/>
      <c r="LW199"/>
      <c r="LX199"/>
      <c r="LY199"/>
      <c r="LZ199"/>
      <c r="MA199"/>
      <c r="MB199"/>
      <c r="MC199"/>
      <c r="MD199"/>
      <c r="ME199"/>
      <c r="MF199"/>
      <c r="MG199"/>
      <c r="MH199"/>
      <c r="MI199"/>
      <c r="MJ199"/>
      <c r="MK199"/>
      <c r="ML199"/>
      <c r="MM199"/>
      <c r="MN199"/>
      <c r="MO199"/>
      <c r="MP199"/>
      <c r="MQ199"/>
      <c r="MR199"/>
      <c r="MS199"/>
      <c r="MT199"/>
      <c r="MU199"/>
      <c r="MV199"/>
      <c r="MW199"/>
      <c r="MX199"/>
      <c r="MY199"/>
      <c r="MZ199"/>
      <c r="NA199"/>
    </row>
    <row r="200" spans="1:669" s="33" customFormat="1" ht="13.5" customHeight="1" x14ac:dyDescent="0.25">
      <c r="A200" s="4" t="s">
        <v>178</v>
      </c>
      <c r="B200" s="2" t="s">
        <v>165</v>
      </c>
      <c r="C200" s="5" t="s">
        <v>69</v>
      </c>
      <c r="D200" s="5" t="s">
        <v>207</v>
      </c>
      <c r="E200" s="8">
        <v>44682</v>
      </c>
      <c r="F200" s="8" t="s">
        <v>106</v>
      </c>
      <c r="G200" s="142">
        <v>55000</v>
      </c>
      <c r="H200" s="142">
        <v>1578.5</v>
      </c>
      <c r="I200" s="142">
        <v>2559.6799999999998</v>
      </c>
      <c r="J200" s="142">
        <v>1672</v>
      </c>
      <c r="K200" s="177">
        <v>25</v>
      </c>
      <c r="L200" s="142">
        <v>5835.18</v>
      </c>
      <c r="M200" s="106">
        <f t="shared" si="31"/>
        <v>49164.82</v>
      </c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</row>
    <row r="201" spans="1:669" s="33" customFormat="1" x14ac:dyDescent="0.25">
      <c r="A201" s="31" t="s">
        <v>14</v>
      </c>
      <c r="B201" s="10">
        <v>9</v>
      </c>
      <c r="C201" s="6"/>
      <c r="D201" s="6"/>
      <c r="E201" s="31"/>
      <c r="F201" s="31"/>
      <c r="G201" s="176">
        <f t="shared" ref="G201:M201" si="33">SUM(G192:G200)</f>
        <v>525000</v>
      </c>
      <c r="H201" s="110">
        <f t="shared" si="33"/>
        <v>15067.5</v>
      </c>
      <c r="I201" s="176">
        <f t="shared" si="33"/>
        <v>29141.03</v>
      </c>
      <c r="J201" s="176">
        <f t="shared" si="33"/>
        <v>15960</v>
      </c>
      <c r="K201" s="176">
        <f>SUM(K192:K200)</f>
        <v>4762.3500000000004</v>
      </c>
      <c r="L201" s="176">
        <f t="shared" si="33"/>
        <v>64930.880000000012</v>
      </c>
      <c r="M201" s="176">
        <f t="shared" si="33"/>
        <v>460069.11999999994</v>
      </c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</row>
    <row r="202" spans="1:669" s="48" customFormat="1" x14ac:dyDescent="0.25">
      <c r="A202" s="30"/>
      <c r="B202" s="13"/>
      <c r="C202" s="14"/>
      <c r="D202" s="14"/>
      <c r="E202" s="30"/>
      <c r="F202" s="30"/>
      <c r="G202" s="173"/>
      <c r="H202" s="123"/>
      <c r="I202" s="173"/>
      <c r="J202" s="173"/>
      <c r="K202" s="173"/>
      <c r="L202" s="173"/>
      <c r="M202" s="173"/>
      <c r="N202" s="30"/>
      <c r="O202" s="30"/>
      <c r="P202" s="30"/>
      <c r="Q202" s="30"/>
      <c r="R202" s="30"/>
      <c r="S202" s="30"/>
      <c r="T202" s="30"/>
      <c r="U202" s="30"/>
      <c r="V202" s="30"/>
      <c r="W202" s="30"/>
      <c r="X202" s="30"/>
      <c r="Y202" s="30"/>
      <c r="Z202" s="30"/>
      <c r="AA202" s="30"/>
      <c r="AB202" s="30"/>
      <c r="AC202" s="30"/>
      <c r="AD202" s="30"/>
      <c r="AE202" s="30"/>
      <c r="AF202" s="30"/>
      <c r="AG202" s="30"/>
      <c r="AH202" s="30"/>
      <c r="AI202" s="30"/>
      <c r="AJ202" s="30"/>
      <c r="AK202" s="30"/>
      <c r="AL202" s="30"/>
      <c r="AM202" s="30"/>
      <c r="AN202" s="30"/>
      <c r="AO202" s="30"/>
      <c r="AP202" s="30"/>
      <c r="AQ202" s="30"/>
      <c r="AR202" s="30"/>
      <c r="AS202" s="30"/>
      <c r="AT202" s="30"/>
      <c r="AU202" s="30"/>
      <c r="AV202" s="30"/>
      <c r="AW202" s="30"/>
      <c r="AX202" s="30"/>
      <c r="AY202" s="30"/>
      <c r="AZ202" s="30"/>
      <c r="BA202" s="30"/>
      <c r="BB202" s="30"/>
      <c r="BC202" s="30"/>
      <c r="BD202" s="30"/>
      <c r="BE202" s="30"/>
      <c r="BF202" s="30"/>
      <c r="BG202" s="30"/>
      <c r="BH202" s="30"/>
      <c r="BI202" s="30"/>
      <c r="BJ202" s="30"/>
      <c r="BK202" s="30"/>
      <c r="BL202" s="30"/>
      <c r="BM202" s="30"/>
      <c r="BN202" s="30"/>
      <c r="BO202" s="30"/>
      <c r="BP202" s="30"/>
      <c r="BQ202" s="30"/>
      <c r="BR202" s="30"/>
      <c r="BS202" s="30"/>
      <c r="BT202" s="30"/>
      <c r="BU202" s="30"/>
      <c r="BV202" s="30"/>
      <c r="BW202" s="30"/>
      <c r="BX202" s="30"/>
      <c r="BY202" s="30"/>
      <c r="BZ202" s="30"/>
      <c r="CA202" s="30"/>
      <c r="CB202" s="30"/>
      <c r="CC202" s="30"/>
      <c r="CD202" s="30"/>
      <c r="CE202" s="30"/>
      <c r="CF202" s="30"/>
      <c r="CG202" s="30"/>
      <c r="CH202" s="30"/>
      <c r="CI202" s="30"/>
      <c r="CJ202" s="30"/>
      <c r="CK202" s="30"/>
      <c r="CL202" s="30"/>
      <c r="CM202" s="30"/>
      <c r="CN202" s="30"/>
      <c r="CO202" s="30"/>
      <c r="CP202" s="30"/>
      <c r="CQ202" s="30"/>
      <c r="CR202" s="30"/>
      <c r="CS202" s="30"/>
      <c r="CT202" s="30"/>
      <c r="CU202" s="30"/>
      <c r="CV202" s="30"/>
      <c r="CW202" s="30"/>
      <c r="CX202" s="30"/>
      <c r="CY202" s="30"/>
      <c r="CZ202" s="30"/>
      <c r="DA202" s="30"/>
      <c r="DB202" s="30"/>
      <c r="DC202" s="30"/>
      <c r="DD202" s="30"/>
      <c r="DE202" s="30"/>
      <c r="DF202" s="30"/>
      <c r="DG202" s="30"/>
      <c r="DH202" s="30"/>
      <c r="DI202" s="30"/>
      <c r="DJ202" s="30"/>
      <c r="DK202" s="30"/>
      <c r="DL202" s="30"/>
      <c r="DM202" s="30"/>
      <c r="DN202" s="30"/>
      <c r="DO202" s="30"/>
      <c r="DP202" s="30"/>
      <c r="DQ202" s="30"/>
      <c r="DR202" s="30"/>
      <c r="DS202" s="30"/>
      <c r="DT202" s="30"/>
      <c r="DU202" s="30"/>
      <c r="DV202" s="30"/>
      <c r="DW202" s="30"/>
      <c r="DX202" s="30"/>
      <c r="DY202" s="30"/>
      <c r="DZ202" s="30"/>
      <c r="EA202" s="30"/>
      <c r="EB202" s="30"/>
      <c r="EC202" s="30"/>
      <c r="ED202" s="30"/>
      <c r="EE202" s="30"/>
      <c r="EF202" s="30"/>
      <c r="EG202" s="30"/>
      <c r="EH202" s="29"/>
      <c r="EI202" s="29"/>
      <c r="EJ202" s="29"/>
      <c r="EK202" s="29"/>
      <c r="EL202" s="29"/>
      <c r="EM202" s="29"/>
      <c r="EN202" s="29"/>
      <c r="EO202" s="29"/>
      <c r="EP202" s="29"/>
      <c r="EQ202" s="29"/>
      <c r="ER202" s="29"/>
      <c r="ES202" s="29"/>
      <c r="ET202" s="29"/>
      <c r="EU202" s="29"/>
      <c r="EV202" s="29"/>
      <c r="EW202" s="29"/>
      <c r="EX202" s="29"/>
      <c r="EY202" s="29"/>
      <c r="EZ202" s="29"/>
      <c r="FA202" s="29"/>
      <c r="FB202" s="29"/>
      <c r="FC202" s="29"/>
      <c r="FD202" s="29"/>
      <c r="FE202" s="29"/>
      <c r="FF202" s="29"/>
      <c r="FG202" s="29"/>
      <c r="FH202" s="29"/>
      <c r="FI202" s="29"/>
      <c r="FJ202" s="29"/>
      <c r="FK202" s="29"/>
      <c r="FL202" s="29"/>
      <c r="FM202" s="29"/>
      <c r="FN202" s="29"/>
      <c r="FO202" s="29"/>
      <c r="FP202" s="29"/>
      <c r="FQ202" s="29"/>
      <c r="FR202" s="29"/>
      <c r="FS202" s="29"/>
      <c r="FT202" s="29"/>
      <c r="FU202" s="29"/>
      <c r="FV202" s="29"/>
      <c r="FW202" s="29"/>
      <c r="FX202" s="29"/>
      <c r="FY202" s="29"/>
      <c r="FZ202" s="29"/>
      <c r="GA202" s="29"/>
      <c r="GB202" s="29"/>
      <c r="GC202" s="29"/>
      <c r="GD202" s="29"/>
      <c r="GE202" s="29"/>
      <c r="GF202" s="29"/>
      <c r="GG202" s="29"/>
      <c r="GH202" s="29"/>
      <c r="GI202" s="29"/>
      <c r="GJ202" s="29"/>
      <c r="GK202" s="29"/>
      <c r="GL202" s="29"/>
      <c r="GM202" s="29"/>
      <c r="GN202" s="29"/>
      <c r="GO202" s="29"/>
      <c r="GP202" s="29"/>
      <c r="GQ202" s="29"/>
      <c r="GR202" s="29"/>
      <c r="GS202" s="29"/>
      <c r="GT202" s="29"/>
      <c r="GU202" s="29"/>
      <c r="GV202" s="29"/>
      <c r="GW202" s="29"/>
      <c r="GX202" s="29"/>
      <c r="GY202" s="29"/>
      <c r="GZ202" s="29"/>
      <c r="HA202" s="29"/>
      <c r="HB202" s="29"/>
      <c r="HC202" s="29"/>
      <c r="HD202" s="29"/>
      <c r="HE202" s="29"/>
      <c r="HF202" s="29"/>
      <c r="HG202" s="29"/>
      <c r="HH202" s="29"/>
      <c r="HI202" s="29"/>
      <c r="HJ202" s="29"/>
      <c r="HK202" s="29"/>
      <c r="HL202" s="29"/>
      <c r="HM202" s="29"/>
      <c r="HN202" s="29"/>
      <c r="HO202" s="29"/>
      <c r="HP202" s="29"/>
      <c r="HQ202" s="29"/>
      <c r="HR202" s="29"/>
      <c r="HS202" s="29"/>
      <c r="HT202" s="29"/>
      <c r="HU202" s="29"/>
      <c r="HV202" s="29"/>
      <c r="HW202" s="29"/>
      <c r="HX202" s="29"/>
      <c r="HY202" s="29"/>
      <c r="HZ202" s="29"/>
      <c r="IA202" s="29"/>
      <c r="IB202" s="29"/>
      <c r="IC202" s="29"/>
      <c r="ID202" s="29"/>
      <c r="IE202" s="29"/>
      <c r="IF202" s="29"/>
      <c r="IG202" s="29"/>
      <c r="IH202" s="29"/>
      <c r="II202" s="29"/>
      <c r="IJ202" s="29"/>
      <c r="IK202" s="29"/>
      <c r="IL202" s="29"/>
      <c r="IM202" s="29"/>
      <c r="IN202" s="29"/>
      <c r="IO202" s="29"/>
      <c r="IP202" s="29"/>
      <c r="IQ202" s="29"/>
      <c r="IR202" s="29"/>
      <c r="IS202" s="29"/>
      <c r="IT202" s="29"/>
      <c r="IU202" s="29"/>
      <c r="IV202" s="29"/>
      <c r="IW202" s="29"/>
      <c r="IX202" s="29"/>
      <c r="IY202" s="29"/>
      <c r="IZ202" s="29"/>
      <c r="JA202" s="29"/>
      <c r="JB202" s="29"/>
      <c r="JC202" s="29"/>
      <c r="JD202" s="29"/>
      <c r="JE202" s="29"/>
      <c r="JF202" s="29"/>
      <c r="JG202" s="29"/>
      <c r="JH202" s="29"/>
      <c r="JI202" s="29"/>
      <c r="JJ202" s="29"/>
      <c r="JK202" s="29"/>
      <c r="JL202" s="29"/>
      <c r="JM202" s="29"/>
      <c r="JN202" s="29"/>
      <c r="JO202" s="29"/>
      <c r="JP202" s="29"/>
      <c r="JQ202" s="29"/>
      <c r="JR202" s="29"/>
      <c r="JS202" s="29"/>
      <c r="JT202" s="29"/>
      <c r="JU202" s="29"/>
      <c r="JV202" s="29"/>
      <c r="JW202" s="29"/>
      <c r="JX202" s="29"/>
      <c r="JY202" s="29"/>
      <c r="JZ202" s="29"/>
      <c r="KA202" s="29"/>
      <c r="KB202" s="29"/>
      <c r="KC202" s="29"/>
      <c r="KD202" s="29"/>
      <c r="KE202" s="29"/>
      <c r="KF202" s="29"/>
      <c r="KG202" s="29"/>
      <c r="KH202" s="29"/>
      <c r="KI202" s="29"/>
      <c r="KJ202" s="29"/>
      <c r="KK202" s="29"/>
      <c r="KL202" s="29"/>
      <c r="KM202" s="29"/>
      <c r="KN202" s="29"/>
      <c r="KO202" s="29"/>
      <c r="KP202" s="29"/>
      <c r="KQ202" s="29"/>
      <c r="KR202" s="29"/>
      <c r="KS202" s="29"/>
      <c r="KT202" s="29"/>
      <c r="KU202" s="29"/>
      <c r="KV202" s="29"/>
      <c r="KW202" s="29"/>
      <c r="KX202" s="29"/>
      <c r="KY202" s="29"/>
      <c r="KZ202" s="29"/>
      <c r="LA202" s="29"/>
      <c r="LB202" s="29"/>
      <c r="LC202" s="29"/>
      <c r="LD202" s="29"/>
      <c r="LE202" s="29"/>
      <c r="LF202" s="29"/>
      <c r="LG202" s="29"/>
      <c r="LH202" s="29"/>
      <c r="LI202" s="29"/>
      <c r="LJ202" s="29"/>
      <c r="LK202" s="29"/>
      <c r="LL202" s="29"/>
      <c r="LM202" s="29"/>
      <c r="LN202" s="29"/>
      <c r="LO202" s="29"/>
      <c r="LP202" s="29"/>
      <c r="LQ202" s="29"/>
      <c r="LR202" s="29"/>
      <c r="LS202" s="29"/>
      <c r="LT202" s="29"/>
      <c r="LU202" s="29"/>
      <c r="LV202" s="29"/>
      <c r="LW202" s="29"/>
      <c r="LX202" s="29"/>
      <c r="LY202" s="29"/>
      <c r="LZ202" s="29"/>
      <c r="MA202" s="29"/>
      <c r="MB202" s="29"/>
      <c r="MC202" s="29"/>
      <c r="MD202" s="29"/>
      <c r="ME202" s="29"/>
      <c r="MF202" s="29"/>
      <c r="MG202" s="29"/>
      <c r="MH202" s="29"/>
      <c r="MI202" s="29"/>
      <c r="MJ202" s="29"/>
      <c r="MK202" s="29"/>
      <c r="ML202" s="29"/>
      <c r="MM202" s="29"/>
      <c r="MN202" s="29"/>
      <c r="MO202" s="29"/>
      <c r="MP202" s="29"/>
      <c r="MQ202" s="29"/>
      <c r="MR202" s="29"/>
      <c r="MS202" s="29"/>
      <c r="MT202" s="29"/>
      <c r="MU202" s="29"/>
      <c r="MV202" s="29"/>
      <c r="MW202" s="29"/>
      <c r="MX202" s="29"/>
      <c r="MY202" s="29"/>
      <c r="MZ202" s="29"/>
      <c r="NA202" s="29"/>
    </row>
    <row r="203" spans="1:669" s="48" customFormat="1" x14ac:dyDescent="0.25">
      <c r="A203" s="30" t="s">
        <v>195</v>
      </c>
      <c r="B203" s="13"/>
      <c r="C203" s="14"/>
      <c r="D203" s="14"/>
      <c r="E203" s="30"/>
      <c r="F203" s="30"/>
      <c r="G203" s="173"/>
      <c r="H203" s="123"/>
      <c r="I203" s="173"/>
      <c r="J203" s="173"/>
      <c r="K203" s="173"/>
      <c r="L203" s="173"/>
      <c r="M203" s="173"/>
      <c r="N203" s="80"/>
      <c r="O203" s="125"/>
      <c r="P203" s="30"/>
      <c r="Q203" s="30"/>
      <c r="R203" s="30"/>
      <c r="S203" s="30"/>
      <c r="T203" s="30"/>
      <c r="U203" s="30"/>
      <c r="V203" s="30"/>
      <c r="W203" s="30"/>
      <c r="X203" s="30"/>
      <c r="Y203" s="30"/>
      <c r="Z203" s="30"/>
      <c r="AA203" s="30"/>
      <c r="AB203" s="30"/>
      <c r="AC203" s="30"/>
      <c r="AD203" s="30"/>
      <c r="AE203" s="30"/>
      <c r="AF203" s="30"/>
      <c r="AG203" s="30"/>
      <c r="AH203" s="30"/>
      <c r="AI203" s="30"/>
      <c r="AJ203" s="30"/>
      <c r="AK203" s="30"/>
      <c r="AL203" s="30"/>
      <c r="AM203" s="30"/>
      <c r="AN203" s="30"/>
      <c r="AO203" s="30"/>
      <c r="AP203" s="30"/>
      <c r="AQ203" s="30"/>
      <c r="AR203" s="30"/>
      <c r="AS203" s="30"/>
      <c r="AT203" s="30"/>
      <c r="AU203" s="30"/>
      <c r="AV203" s="30"/>
      <c r="AW203" s="30"/>
      <c r="AX203" s="30"/>
      <c r="AY203" s="30"/>
      <c r="AZ203" s="30"/>
      <c r="BA203" s="30"/>
      <c r="BB203" s="30"/>
      <c r="BC203" s="30"/>
      <c r="BD203" s="30"/>
      <c r="BE203" s="30"/>
      <c r="BF203" s="30"/>
      <c r="BG203" s="30"/>
      <c r="BH203" s="30"/>
      <c r="BI203" s="30"/>
      <c r="BJ203" s="30"/>
      <c r="BK203" s="30"/>
      <c r="BL203" s="30"/>
      <c r="BM203" s="30"/>
      <c r="BN203" s="30"/>
      <c r="BO203" s="30"/>
      <c r="BP203" s="30"/>
      <c r="BQ203" s="30"/>
      <c r="BR203" s="30"/>
      <c r="BS203" s="30"/>
      <c r="BT203" s="30"/>
      <c r="BU203" s="30"/>
      <c r="BV203" s="30"/>
      <c r="BW203" s="30"/>
      <c r="BX203" s="30"/>
      <c r="BY203" s="30"/>
      <c r="BZ203" s="30"/>
      <c r="CA203" s="30"/>
      <c r="CB203" s="30"/>
      <c r="CC203" s="30"/>
      <c r="CD203" s="30"/>
      <c r="CE203" s="30"/>
      <c r="CF203" s="30"/>
      <c r="CG203" s="30"/>
      <c r="CH203" s="30"/>
      <c r="CI203" s="30"/>
      <c r="CJ203" s="30"/>
      <c r="CK203" s="30"/>
      <c r="CL203" s="30"/>
      <c r="CM203" s="30"/>
      <c r="CN203" s="30"/>
      <c r="CO203" s="30"/>
      <c r="CP203" s="30"/>
      <c r="CQ203" s="30"/>
      <c r="CR203" s="30"/>
      <c r="CS203" s="30"/>
      <c r="CT203" s="30"/>
      <c r="CU203" s="30"/>
      <c r="CV203" s="30"/>
      <c r="CW203" s="30"/>
      <c r="CX203" s="30"/>
      <c r="CY203" s="30"/>
      <c r="CZ203" s="30"/>
      <c r="DA203" s="30"/>
      <c r="DB203" s="30"/>
      <c r="DC203" s="30"/>
      <c r="DD203" s="30"/>
      <c r="DE203" s="30"/>
      <c r="DF203" s="30"/>
      <c r="DG203" s="30"/>
      <c r="DH203" s="30"/>
      <c r="DI203" s="30"/>
      <c r="DJ203" s="30"/>
      <c r="DK203" s="30"/>
      <c r="DL203" s="30"/>
      <c r="DM203" s="30"/>
      <c r="DN203" s="30"/>
      <c r="DO203" s="30"/>
      <c r="DP203" s="30"/>
      <c r="DQ203" s="30"/>
      <c r="DR203" s="30"/>
      <c r="DS203" s="30"/>
      <c r="DT203" s="30"/>
      <c r="DU203" s="30"/>
      <c r="DV203" s="30"/>
      <c r="DW203" s="30"/>
      <c r="DX203" s="30"/>
      <c r="DY203" s="30"/>
      <c r="DZ203" s="30"/>
      <c r="EA203" s="30"/>
      <c r="EB203" s="30"/>
      <c r="EC203" s="30"/>
      <c r="ED203" s="30"/>
      <c r="EE203" s="30"/>
      <c r="EF203" s="30"/>
      <c r="EG203" s="30"/>
      <c r="EH203" s="29"/>
      <c r="EI203" s="29"/>
      <c r="EJ203" s="29"/>
      <c r="EK203" s="29"/>
      <c r="EL203" s="29"/>
      <c r="EM203" s="29"/>
      <c r="EN203" s="29"/>
      <c r="EO203" s="29"/>
      <c r="EP203" s="29"/>
      <c r="EQ203" s="29"/>
      <c r="ER203" s="29"/>
      <c r="ES203" s="29"/>
      <c r="ET203" s="29"/>
      <c r="EU203" s="29"/>
      <c r="EV203" s="29"/>
      <c r="EW203" s="29"/>
      <c r="EX203" s="29"/>
      <c r="EY203" s="29"/>
      <c r="EZ203" s="29"/>
      <c r="FA203" s="29"/>
      <c r="FB203" s="29"/>
      <c r="FC203" s="29"/>
      <c r="FD203" s="29"/>
      <c r="FE203" s="29"/>
      <c r="FF203" s="29"/>
      <c r="FG203" s="29"/>
      <c r="FH203" s="29"/>
      <c r="FI203" s="29"/>
      <c r="FJ203" s="29"/>
      <c r="FK203" s="29"/>
      <c r="FL203" s="29"/>
      <c r="FM203" s="29"/>
      <c r="FN203" s="29"/>
      <c r="FO203" s="29"/>
      <c r="FP203" s="29"/>
      <c r="FQ203" s="29"/>
      <c r="FR203" s="29"/>
      <c r="FS203" s="29"/>
      <c r="FT203" s="29"/>
      <c r="FU203" s="29"/>
      <c r="FV203" s="29"/>
      <c r="FW203" s="29"/>
      <c r="FX203" s="29"/>
      <c r="FY203" s="29"/>
      <c r="FZ203" s="29"/>
      <c r="GA203" s="29"/>
      <c r="GB203" s="29"/>
      <c r="GC203" s="29"/>
      <c r="GD203" s="29"/>
      <c r="GE203" s="29"/>
      <c r="GF203" s="29"/>
      <c r="GG203" s="29"/>
      <c r="GH203" s="29"/>
      <c r="GI203" s="29"/>
      <c r="GJ203" s="29"/>
      <c r="GK203" s="29"/>
      <c r="GL203" s="29"/>
      <c r="GM203" s="29"/>
      <c r="GN203" s="29"/>
      <c r="GO203" s="29"/>
      <c r="GP203" s="29"/>
      <c r="GQ203" s="29"/>
      <c r="GR203" s="29"/>
      <c r="GS203" s="29"/>
      <c r="GT203" s="29"/>
      <c r="GU203" s="29"/>
      <c r="GV203" s="29"/>
      <c r="GW203" s="29"/>
      <c r="GX203" s="29"/>
      <c r="GY203" s="29"/>
      <c r="GZ203" s="29"/>
      <c r="HA203" s="29"/>
      <c r="HB203" s="29"/>
      <c r="HC203" s="29"/>
      <c r="HD203" s="29"/>
      <c r="HE203" s="29"/>
      <c r="HF203" s="29"/>
      <c r="HG203" s="29"/>
      <c r="HH203" s="29"/>
      <c r="HI203" s="29"/>
      <c r="HJ203" s="29"/>
      <c r="HK203" s="29"/>
      <c r="HL203" s="29"/>
      <c r="HM203" s="29"/>
      <c r="HN203" s="29"/>
      <c r="HO203" s="29"/>
      <c r="HP203" s="29"/>
      <c r="HQ203" s="29"/>
      <c r="HR203" s="29"/>
      <c r="HS203" s="29"/>
      <c r="HT203" s="29"/>
      <c r="HU203" s="29"/>
      <c r="HV203" s="29"/>
      <c r="HW203" s="29"/>
      <c r="HX203" s="29"/>
      <c r="HY203" s="29"/>
      <c r="HZ203" s="29"/>
      <c r="IA203" s="29"/>
      <c r="IB203" s="29"/>
      <c r="IC203" s="29"/>
      <c r="ID203" s="29"/>
      <c r="IE203" s="29"/>
      <c r="IF203" s="29"/>
      <c r="IG203" s="29"/>
      <c r="IH203" s="29"/>
      <c r="II203" s="29"/>
      <c r="IJ203" s="29"/>
      <c r="IK203" s="29"/>
      <c r="IL203" s="29"/>
      <c r="IM203" s="29"/>
      <c r="IN203" s="29"/>
      <c r="IO203" s="29"/>
      <c r="IP203" s="29"/>
      <c r="IQ203" s="29"/>
      <c r="IR203" s="29"/>
      <c r="IS203" s="29"/>
      <c r="IT203" s="29"/>
      <c r="IU203" s="29"/>
      <c r="IV203" s="29"/>
      <c r="IW203" s="29"/>
      <c r="IX203" s="29"/>
      <c r="IY203" s="29"/>
      <c r="IZ203" s="29"/>
      <c r="JA203" s="29"/>
      <c r="JB203" s="29"/>
      <c r="JC203" s="29"/>
      <c r="JD203" s="29"/>
      <c r="JE203" s="29"/>
      <c r="JF203" s="29"/>
      <c r="JG203" s="29"/>
      <c r="JH203" s="29"/>
      <c r="JI203" s="29"/>
      <c r="JJ203" s="29"/>
      <c r="JK203" s="29"/>
      <c r="JL203" s="29"/>
      <c r="JM203" s="29"/>
      <c r="JN203" s="29"/>
      <c r="JO203" s="29"/>
      <c r="JP203" s="29"/>
      <c r="JQ203" s="29"/>
      <c r="JR203" s="29"/>
      <c r="JS203" s="29"/>
      <c r="JT203" s="29"/>
      <c r="JU203" s="29"/>
      <c r="JV203" s="29"/>
      <c r="JW203" s="29"/>
      <c r="JX203" s="29"/>
      <c r="JY203" s="29"/>
      <c r="JZ203" s="29"/>
      <c r="KA203" s="29"/>
      <c r="KB203" s="29"/>
      <c r="KC203" s="29"/>
      <c r="KD203" s="29"/>
      <c r="KE203" s="29"/>
      <c r="KF203" s="29"/>
      <c r="KG203" s="29"/>
      <c r="KH203" s="29"/>
      <c r="KI203" s="29"/>
      <c r="KJ203" s="29"/>
      <c r="KK203" s="29"/>
      <c r="KL203" s="29"/>
      <c r="KM203" s="29"/>
      <c r="KN203" s="29"/>
      <c r="KO203" s="29"/>
      <c r="KP203" s="29"/>
      <c r="KQ203" s="29"/>
      <c r="KR203" s="29"/>
      <c r="KS203" s="29"/>
      <c r="KT203" s="29"/>
      <c r="KU203" s="29"/>
      <c r="KV203" s="29"/>
      <c r="KW203" s="29"/>
      <c r="KX203" s="29"/>
      <c r="KY203" s="29"/>
      <c r="KZ203" s="29"/>
      <c r="LA203" s="29"/>
      <c r="LB203" s="29"/>
      <c r="LC203" s="29"/>
      <c r="LD203" s="29"/>
      <c r="LE203" s="29"/>
      <c r="LF203" s="29"/>
      <c r="LG203" s="29"/>
      <c r="LH203" s="29"/>
      <c r="LI203" s="29"/>
      <c r="LJ203" s="29"/>
      <c r="LK203" s="29"/>
      <c r="LL203" s="29"/>
      <c r="LM203" s="29"/>
      <c r="LN203" s="29"/>
      <c r="LO203" s="29"/>
      <c r="LP203" s="29"/>
      <c r="LQ203" s="29"/>
      <c r="LR203" s="29"/>
      <c r="LS203" s="29"/>
      <c r="LT203" s="29"/>
      <c r="LU203" s="29"/>
      <c r="LV203" s="29"/>
      <c r="LW203" s="29"/>
      <c r="LX203" s="29"/>
      <c r="LY203" s="29"/>
      <c r="LZ203" s="29"/>
      <c r="MA203" s="29"/>
      <c r="MB203" s="29"/>
      <c r="MC203" s="29"/>
      <c r="MD203" s="29"/>
      <c r="ME203" s="29"/>
      <c r="MF203" s="29"/>
      <c r="MG203" s="29"/>
      <c r="MH203" s="29"/>
      <c r="MI203" s="29"/>
      <c r="MJ203" s="29"/>
      <c r="MK203" s="29"/>
      <c r="ML203" s="29"/>
      <c r="MM203" s="29"/>
      <c r="MN203" s="29"/>
      <c r="MO203" s="29"/>
      <c r="MP203" s="29"/>
      <c r="MQ203" s="29"/>
      <c r="MR203" s="29"/>
      <c r="MS203" s="29"/>
      <c r="MT203" s="29"/>
      <c r="MU203" s="29"/>
      <c r="MV203" s="29"/>
      <c r="MW203" s="29"/>
      <c r="MX203" s="29"/>
      <c r="MY203" s="29"/>
      <c r="MZ203" s="29"/>
      <c r="NA203" s="29"/>
    </row>
    <row r="204" spans="1:669" x14ac:dyDescent="0.25">
      <c r="A204" s="88" t="s">
        <v>183</v>
      </c>
      <c r="B204" s="82" t="s">
        <v>29</v>
      </c>
      <c r="C204" s="15" t="s">
        <v>70</v>
      </c>
      <c r="D204" s="15" t="s">
        <v>207</v>
      </c>
      <c r="E204" s="89">
        <v>44593</v>
      </c>
      <c r="F204" s="90" t="s">
        <v>106</v>
      </c>
      <c r="G204" s="177">
        <v>125000</v>
      </c>
      <c r="H204" s="178">
        <v>3587.5</v>
      </c>
      <c r="I204" s="177">
        <v>17607.88</v>
      </c>
      <c r="J204" s="177">
        <v>3800</v>
      </c>
      <c r="K204" s="177">
        <v>1537.45</v>
      </c>
      <c r="L204" s="177">
        <v>26532.83</v>
      </c>
      <c r="M204" s="177">
        <v>98467.17</v>
      </c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33"/>
      <c r="AI204" s="33"/>
      <c r="AJ204" s="33"/>
      <c r="AK204" s="33"/>
      <c r="AL204" s="33"/>
      <c r="AM204" s="33"/>
      <c r="AN204" s="33"/>
      <c r="AO204" s="33"/>
      <c r="AP204" s="33"/>
      <c r="AQ204" s="33"/>
      <c r="AR204" s="33"/>
      <c r="AS204" s="33"/>
      <c r="AT204" s="33"/>
      <c r="AU204" s="33"/>
      <c r="AV204" s="33"/>
      <c r="AW204" s="33"/>
      <c r="AX204" s="33"/>
      <c r="AY204" s="33"/>
      <c r="AZ204" s="33"/>
      <c r="BA204" s="33"/>
      <c r="BB204" s="33"/>
      <c r="BC204" s="33"/>
      <c r="BD204" s="33"/>
      <c r="BE204" s="33"/>
      <c r="BF204" s="33"/>
      <c r="BG204" s="33"/>
      <c r="BH204" s="33"/>
      <c r="BI204" s="33"/>
      <c r="BJ204" s="33"/>
      <c r="BK204" s="33"/>
      <c r="BL204" s="33"/>
      <c r="BM204" s="33"/>
      <c r="BN204" s="33"/>
      <c r="BO204" s="33"/>
      <c r="BP204" s="33"/>
      <c r="BQ204" s="33"/>
      <c r="BR204" s="33"/>
      <c r="BS204" s="33"/>
      <c r="BT204" s="33"/>
      <c r="BU204" s="33"/>
      <c r="BV204" s="33"/>
      <c r="BW204" s="33"/>
      <c r="BX204" s="33"/>
      <c r="BY204" s="33"/>
      <c r="BZ204" s="33"/>
      <c r="CA204" s="33"/>
      <c r="CB204" s="33"/>
      <c r="CC204" s="33"/>
      <c r="CD204" s="33"/>
      <c r="CE204" s="33"/>
      <c r="CF204" s="33"/>
      <c r="CG204" s="33"/>
      <c r="CH204" s="33"/>
      <c r="CI204" s="33"/>
      <c r="CJ204" s="33"/>
      <c r="CK204" s="33"/>
      <c r="CL204" s="33"/>
      <c r="CM204" s="33"/>
      <c r="CN204" s="33"/>
      <c r="CO204" s="33"/>
      <c r="CP204" s="33"/>
      <c r="CQ204" s="33"/>
      <c r="CR204" s="33"/>
      <c r="CS204" s="33"/>
      <c r="CT204" s="33"/>
      <c r="CU204" s="33"/>
      <c r="CV204" s="33"/>
      <c r="CW204" s="33"/>
      <c r="CX204" s="33"/>
      <c r="CY204" s="33"/>
      <c r="CZ204" s="33"/>
      <c r="DA204" s="33"/>
      <c r="DB204" s="33"/>
      <c r="DC204" s="33"/>
      <c r="DD204" s="33"/>
      <c r="DE204" s="33"/>
      <c r="DF204" s="33"/>
      <c r="DG204" s="33"/>
      <c r="DH204" s="33"/>
      <c r="DI204" s="33"/>
      <c r="DJ204" s="33"/>
      <c r="DK204" s="33"/>
      <c r="DL204" s="33"/>
      <c r="DM204" s="33"/>
      <c r="DN204" s="33"/>
      <c r="DO204" s="33"/>
      <c r="DP204" s="33"/>
      <c r="DQ204" s="33"/>
      <c r="DR204" s="33"/>
      <c r="DS204" s="33"/>
      <c r="DT204" s="33"/>
      <c r="DU204" s="33"/>
      <c r="DV204" s="33"/>
      <c r="DW204" s="33"/>
      <c r="DX204" s="33"/>
      <c r="DY204" s="33"/>
      <c r="DZ204" s="33"/>
      <c r="EA204" s="33"/>
      <c r="EB204" s="33"/>
      <c r="EC204" s="33"/>
      <c r="ED204" s="33"/>
      <c r="EE204" s="33"/>
      <c r="EF204" s="33"/>
      <c r="EG204" s="33"/>
    </row>
    <row r="205" spans="1:669" ht="15.75" x14ac:dyDescent="0.25">
      <c r="A205" t="s">
        <v>93</v>
      </c>
      <c r="B205" s="3" t="s">
        <v>165</v>
      </c>
      <c r="C205" s="3" t="s">
        <v>69</v>
      </c>
      <c r="D205" s="3" t="s">
        <v>207</v>
      </c>
      <c r="E205" s="91">
        <v>44621</v>
      </c>
      <c r="F205" s="94" t="s">
        <v>106</v>
      </c>
      <c r="G205" s="174">
        <v>60000</v>
      </c>
      <c r="H205" s="106">
        <v>1722</v>
      </c>
      <c r="I205" s="174">
        <v>3486.68</v>
      </c>
      <c r="J205" s="174">
        <v>1824</v>
      </c>
      <c r="K205" s="174">
        <v>665</v>
      </c>
      <c r="L205" s="174">
        <v>7697.68</v>
      </c>
      <c r="M205" s="106">
        <v>52302.32</v>
      </c>
      <c r="N205" s="33"/>
      <c r="O205" s="33"/>
      <c r="P205" s="65"/>
      <c r="Q205" s="65"/>
      <c r="R205" s="65"/>
      <c r="S205" s="65"/>
      <c r="T205" s="65"/>
      <c r="U205" s="65"/>
      <c r="V205" s="65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  <c r="AH205" s="65"/>
      <c r="AI205" s="65"/>
      <c r="AJ205" s="65"/>
      <c r="AK205" s="65"/>
      <c r="AL205" s="65"/>
      <c r="AM205" s="65"/>
      <c r="AN205" s="65"/>
      <c r="AO205" s="65"/>
      <c r="AP205" s="65"/>
      <c r="AQ205" s="65"/>
      <c r="AR205" s="65"/>
      <c r="AS205" s="65"/>
      <c r="AT205" s="65"/>
      <c r="AU205" s="33"/>
      <c r="AV205" s="33"/>
      <c r="AW205" s="33"/>
      <c r="AX205" s="33"/>
      <c r="AY205" s="33"/>
      <c r="AZ205" s="33"/>
      <c r="BA205" s="33"/>
      <c r="BB205" s="33"/>
      <c r="BC205" s="33"/>
      <c r="BD205" s="33"/>
      <c r="BE205" s="33"/>
      <c r="BF205" s="33"/>
      <c r="BG205" s="33"/>
      <c r="BH205" s="33"/>
      <c r="BI205" s="33"/>
      <c r="BJ205" s="33"/>
      <c r="BK205" s="33"/>
      <c r="BL205" s="33"/>
      <c r="BM205" s="33"/>
      <c r="BN205" s="33"/>
      <c r="BO205" s="33"/>
      <c r="BP205" s="33"/>
      <c r="BQ205" s="33"/>
      <c r="BR205" s="33"/>
      <c r="BS205" s="33"/>
      <c r="BT205" s="33"/>
      <c r="BU205" s="33"/>
      <c r="BV205" s="33"/>
      <c r="BW205" s="33"/>
      <c r="BX205" s="33"/>
      <c r="BY205" s="33"/>
      <c r="BZ205" s="33"/>
      <c r="CA205" s="33"/>
      <c r="CB205" s="33"/>
      <c r="CC205" s="33"/>
      <c r="CD205" s="33"/>
      <c r="CE205" s="33"/>
      <c r="CF205" s="33"/>
      <c r="CG205" s="33"/>
      <c r="CH205" s="33"/>
      <c r="CI205" s="33"/>
      <c r="CJ205" s="33"/>
      <c r="CK205" s="33"/>
      <c r="CL205" s="33"/>
      <c r="CM205" s="33"/>
      <c r="CN205" s="33"/>
      <c r="CO205" s="33"/>
      <c r="CP205" s="33"/>
      <c r="CQ205" s="33"/>
      <c r="CR205" s="33"/>
      <c r="CS205" s="33"/>
      <c r="CT205" s="33"/>
      <c r="CU205" s="33"/>
      <c r="CV205" s="33"/>
      <c r="CW205" s="33"/>
      <c r="CX205" s="33"/>
      <c r="CY205" s="33"/>
      <c r="CZ205" s="33"/>
      <c r="DA205" s="33"/>
      <c r="DB205" s="33"/>
      <c r="DC205" s="33"/>
      <c r="DD205" s="33"/>
      <c r="DE205" s="33"/>
      <c r="DF205" s="33"/>
      <c r="DG205" s="33"/>
      <c r="DH205" s="33"/>
      <c r="DI205" s="33"/>
      <c r="DJ205" s="33"/>
      <c r="DK205" s="33"/>
      <c r="DL205" s="33"/>
      <c r="DM205" s="33"/>
      <c r="DN205" s="33"/>
      <c r="DO205" s="33"/>
      <c r="DP205" s="33"/>
      <c r="DQ205" s="33"/>
      <c r="DR205" s="33"/>
      <c r="DS205" s="33"/>
      <c r="DT205" s="33"/>
      <c r="DU205" s="33"/>
      <c r="DV205" s="33"/>
      <c r="DW205" s="33"/>
      <c r="DX205" s="33"/>
      <c r="DY205" s="33"/>
      <c r="DZ205" s="33"/>
      <c r="EA205" s="33"/>
      <c r="EB205" s="33"/>
      <c r="EC205" s="33"/>
      <c r="ED205" s="33"/>
      <c r="EE205" s="33"/>
      <c r="EF205" s="33"/>
      <c r="EG205" s="33"/>
    </row>
    <row r="206" spans="1:669" s="12" customFormat="1" ht="15.75" x14ac:dyDescent="0.25">
      <c r="A206" s="48" t="s">
        <v>14</v>
      </c>
      <c r="B206" s="68">
        <v>2</v>
      </c>
      <c r="C206" s="68"/>
      <c r="D206" s="68"/>
      <c r="E206" s="95"/>
      <c r="F206" s="96"/>
      <c r="G206" s="172">
        <f t="shared" ref="G206:M206" si="34">G205+G204</f>
        <v>185000</v>
      </c>
      <c r="H206" s="107">
        <f t="shared" si="34"/>
        <v>5309.5</v>
      </c>
      <c r="I206" s="172">
        <f>I205+I204</f>
        <v>21094.560000000001</v>
      </c>
      <c r="J206" s="172">
        <f t="shared" si="34"/>
        <v>5624</v>
      </c>
      <c r="K206" s="172">
        <f>SUM(K204:K205)</f>
        <v>2202.4499999999998</v>
      </c>
      <c r="L206" s="172">
        <f t="shared" si="34"/>
        <v>34230.51</v>
      </c>
      <c r="M206" s="107">
        <f t="shared" si="34"/>
        <v>150769.49</v>
      </c>
      <c r="P206" s="65"/>
      <c r="Q206" s="65"/>
      <c r="R206" s="65"/>
      <c r="S206" s="65"/>
      <c r="T206" s="65"/>
      <c r="U206" s="65"/>
      <c r="V206" s="65"/>
      <c r="W206" s="65"/>
      <c r="X206" s="65"/>
      <c r="Y206" s="65"/>
      <c r="Z206" s="65"/>
      <c r="AA206" s="65"/>
      <c r="AB206" s="65"/>
      <c r="AC206" s="65"/>
      <c r="AD206" s="65"/>
      <c r="AE206" s="65"/>
      <c r="AF206" s="65"/>
      <c r="AG206" s="65"/>
      <c r="AH206" s="65"/>
      <c r="AI206" s="65"/>
      <c r="AJ206" s="65"/>
      <c r="AK206" s="65"/>
      <c r="AL206" s="65"/>
      <c r="AM206" s="65"/>
      <c r="AN206" s="65"/>
      <c r="AO206" s="65"/>
      <c r="AP206" s="65"/>
      <c r="AQ206" s="65"/>
      <c r="AR206" s="65"/>
      <c r="AS206" s="65"/>
      <c r="AT206" s="65"/>
      <c r="AU206" s="33"/>
      <c r="AV206" s="33"/>
      <c r="AW206" s="33"/>
      <c r="AX206" s="33"/>
      <c r="AY206" s="33"/>
      <c r="AZ206" s="33"/>
      <c r="BA206" s="33"/>
      <c r="BB206" s="33"/>
      <c r="BC206" s="33"/>
      <c r="BD206" s="33"/>
      <c r="BE206" s="33"/>
      <c r="BF206" s="33"/>
      <c r="BG206" s="33"/>
      <c r="BH206" s="33"/>
      <c r="BI206" s="33"/>
      <c r="BJ206" s="33"/>
      <c r="BK206" s="33"/>
      <c r="BL206" s="33"/>
      <c r="BM206" s="33"/>
      <c r="BN206" s="33"/>
      <c r="BO206" s="33"/>
      <c r="BP206" s="33"/>
      <c r="BQ206" s="33"/>
      <c r="BR206" s="33"/>
      <c r="BS206" s="33"/>
      <c r="BT206" s="33"/>
      <c r="BU206" s="33"/>
      <c r="BV206" s="33"/>
      <c r="BW206" s="33"/>
      <c r="BX206" s="33"/>
      <c r="BY206" s="33"/>
      <c r="BZ206" s="33"/>
      <c r="CA206" s="33"/>
      <c r="CB206" s="33"/>
      <c r="CC206" s="33"/>
      <c r="CD206" s="33"/>
      <c r="CE206" s="33"/>
      <c r="CF206" s="33"/>
      <c r="CG206" s="33"/>
      <c r="CH206" s="33"/>
      <c r="CI206" s="33"/>
      <c r="CJ206" s="33"/>
      <c r="CK206" s="33"/>
      <c r="CL206" s="33"/>
      <c r="CM206" s="33"/>
      <c r="CN206" s="33"/>
      <c r="CO206" s="33"/>
      <c r="CP206" s="33"/>
      <c r="CQ206" s="33"/>
      <c r="CR206" s="33"/>
      <c r="CS206" s="33"/>
      <c r="CT206" s="33"/>
      <c r="CU206" s="33"/>
      <c r="CV206" s="33"/>
      <c r="CW206" s="33"/>
      <c r="CX206" s="33"/>
      <c r="CY206" s="33"/>
      <c r="CZ206" s="33"/>
      <c r="DA206" s="33"/>
      <c r="DB206" s="33"/>
      <c r="DC206" s="33"/>
      <c r="DD206" s="33"/>
      <c r="DE206" s="33"/>
      <c r="DF206" s="33"/>
      <c r="DG206" s="33"/>
      <c r="DH206" s="33"/>
      <c r="DI206" s="33"/>
      <c r="DJ206" s="33"/>
      <c r="DK206" s="33"/>
      <c r="DL206" s="33"/>
      <c r="DM206" s="33"/>
      <c r="DN206" s="33"/>
      <c r="DO206" s="33"/>
      <c r="DP206" s="33"/>
      <c r="DQ206" s="33"/>
      <c r="DR206" s="33"/>
      <c r="DS206" s="33"/>
      <c r="DT206" s="33"/>
      <c r="DU206" s="33"/>
      <c r="DV206" s="33"/>
      <c r="DW206" s="33"/>
      <c r="DX206" s="33"/>
      <c r="DY206" s="33"/>
      <c r="DZ206" s="33"/>
      <c r="EA206" s="33"/>
      <c r="EB206" s="33"/>
      <c r="EC206" s="33"/>
      <c r="ED206" s="33"/>
      <c r="EE206" s="33"/>
      <c r="EF206" s="33"/>
      <c r="EG206" s="33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  <c r="IU206"/>
      <c r="IV206"/>
      <c r="IW206"/>
      <c r="IX206"/>
      <c r="IY206"/>
      <c r="IZ206"/>
      <c r="JA206"/>
      <c r="JB206"/>
      <c r="JC206"/>
      <c r="JD206"/>
      <c r="JE206"/>
      <c r="JF206"/>
      <c r="JG206"/>
      <c r="JH206"/>
      <c r="JI206"/>
      <c r="JJ206"/>
      <c r="JK206"/>
      <c r="JL206"/>
      <c r="JM206"/>
      <c r="JN206"/>
      <c r="JO206"/>
      <c r="JP206"/>
      <c r="JQ206"/>
      <c r="JR206"/>
      <c r="JS206"/>
      <c r="JT206"/>
      <c r="JU206"/>
      <c r="JV206"/>
      <c r="JW206"/>
      <c r="JX206"/>
      <c r="JY206"/>
      <c r="JZ206"/>
      <c r="KA206"/>
      <c r="KB206"/>
      <c r="KC206"/>
      <c r="KD206"/>
      <c r="KE206"/>
      <c r="KF206"/>
      <c r="KG206"/>
      <c r="KH206"/>
      <c r="KI206"/>
      <c r="KJ206"/>
      <c r="KK206"/>
      <c r="KL206"/>
      <c r="KM206"/>
      <c r="KN206"/>
      <c r="KO206"/>
      <c r="KP206"/>
      <c r="KQ206"/>
      <c r="KR206"/>
      <c r="KS206"/>
      <c r="KT206"/>
      <c r="KU206"/>
      <c r="KV206"/>
      <c r="KW206"/>
      <c r="KX206"/>
      <c r="KY206"/>
      <c r="KZ206"/>
      <c r="LA206"/>
      <c r="LB206"/>
      <c r="LC206"/>
      <c r="LD206"/>
      <c r="LE206"/>
      <c r="LF206"/>
      <c r="LG206"/>
      <c r="LH206"/>
      <c r="LI206"/>
      <c r="LJ206"/>
      <c r="LK206"/>
      <c r="LL206"/>
      <c r="LM206"/>
      <c r="LN206"/>
      <c r="LO206"/>
      <c r="LP206"/>
      <c r="LQ206"/>
      <c r="LR206"/>
      <c r="LS206"/>
      <c r="LT206"/>
      <c r="LU206"/>
      <c r="LV206"/>
      <c r="LW206"/>
      <c r="LX206"/>
      <c r="LY206"/>
      <c r="LZ206"/>
      <c r="MA206"/>
      <c r="MB206"/>
      <c r="MC206"/>
      <c r="MD206"/>
      <c r="ME206"/>
      <c r="MF206"/>
      <c r="MG206"/>
      <c r="MH206"/>
      <c r="MI206"/>
      <c r="MJ206"/>
      <c r="MK206"/>
      <c r="ML206"/>
      <c r="MM206"/>
      <c r="MN206"/>
      <c r="MO206"/>
      <c r="MP206"/>
      <c r="MQ206"/>
      <c r="MR206"/>
      <c r="MS206"/>
      <c r="MT206"/>
      <c r="MU206"/>
      <c r="MV206"/>
      <c r="MW206"/>
      <c r="MX206"/>
      <c r="MY206"/>
      <c r="MZ206"/>
      <c r="NA206"/>
      <c r="NB206" s="33"/>
      <c r="NC206" s="33"/>
      <c r="ND206" s="33"/>
      <c r="NE206" s="33"/>
      <c r="NF206" s="33"/>
      <c r="NG206" s="33"/>
      <c r="NH206" s="33"/>
      <c r="NI206" s="33"/>
      <c r="NJ206" s="33"/>
      <c r="NK206" s="33"/>
      <c r="NL206" s="33"/>
      <c r="NM206" s="33"/>
      <c r="NN206" s="33"/>
      <c r="NO206" s="33"/>
      <c r="NP206" s="33"/>
      <c r="NQ206" s="33"/>
      <c r="NR206" s="33"/>
      <c r="NS206" s="33"/>
      <c r="NT206" s="33"/>
      <c r="NU206" s="33"/>
      <c r="NV206" s="33"/>
      <c r="NW206" s="33"/>
      <c r="NX206" s="33"/>
      <c r="NY206" s="33"/>
      <c r="NZ206" s="33"/>
      <c r="OA206" s="33"/>
      <c r="OB206" s="33"/>
      <c r="OC206" s="33"/>
      <c r="OD206" s="33"/>
      <c r="OE206" s="33"/>
      <c r="OF206" s="33"/>
      <c r="OG206" s="33"/>
      <c r="OH206" s="33"/>
      <c r="OI206" s="33"/>
      <c r="OJ206" s="33"/>
      <c r="OK206" s="33"/>
      <c r="OL206" s="33"/>
      <c r="OM206" s="33"/>
      <c r="ON206" s="33"/>
      <c r="OO206" s="33"/>
      <c r="OP206" s="33"/>
      <c r="OQ206" s="33"/>
      <c r="OR206" s="33"/>
      <c r="OS206" s="33"/>
      <c r="OT206" s="33"/>
      <c r="OU206" s="33"/>
      <c r="OV206" s="33"/>
      <c r="OW206" s="33"/>
      <c r="OX206" s="33"/>
      <c r="OY206" s="33"/>
      <c r="OZ206" s="33"/>
      <c r="PA206" s="33"/>
      <c r="PB206" s="33"/>
      <c r="PC206" s="33"/>
      <c r="PD206" s="33"/>
      <c r="PE206" s="33"/>
      <c r="PF206" s="33"/>
      <c r="PG206" s="33"/>
      <c r="PH206" s="33"/>
      <c r="PI206" s="33"/>
      <c r="PJ206" s="33"/>
      <c r="PK206" s="33"/>
      <c r="PL206" s="33"/>
      <c r="PM206" s="33"/>
      <c r="PN206" s="33"/>
      <c r="PO206" s="33"/>
      <c r="PP206" s="33"/>
      <c r="PQ206" s="33"/>
      <c r="PR206" s="33"/>
      <c r="PS206" s="33"/>
      <c r="PT206" s="33"/>
      <c r="PU206" s="33"/>
      <c r="PV206" s="33"/>
      <c r="PW206" s="33"/>
      <c r="PX206" s="33"/>
      <c r="PY206" s="33"/>
      <c r="PZ206" s="33"/>
      <c r="QA206" s="33"/>
      <c r="QB206" s="33"/>
      <c r="QC206" s="33"/>
      <c r="QD206" s="33"/>
      <c r="QE206" s="33"/>
      <c r="QF206" s="33"/>
      <c r="QG206" s="33"/>
      <c r="QH206" s="33"/>
      <c r="QI206" s="33"/>
      <c r="QJ206" s="33"/>
      <c r="QK206" s="33"/>
      <c r="QL206" s="33"/>
      <c r="QM206" s="33"/>
      <c r="QN206" s="33"/>
      <c r="QO206" s="33"/>
      <c r="QP206" s="33"/>
      <c r="QQ206" s="33"/>
      <c r="QR206" s="33"/>
      <c r="QS206" s="33"/>
      <c r="QT206" s="33"/>
      <c r="QU206" s="33"/>
      <c r="QV206" s="33"/>
      <c r="QW206" s="33"/>
      <c r="QX206" s="33"/>
      <c r="QY206" s="33"/>
      <c r="QZ206" s="33"/>
      <c r="RA206" s="33"/>
      <c r="RB206" s="33"/>
      <c r="RC206" s="33"/>
      <c r="RD206" s="33"/>
      <c r="RE206" s="33"/>
      <c r="RF206" s="33"/>
      <c r="RG206" s="33"/>
      <c r="RH206" s="33"/>
      <c r="RI206" s="33"/>
      <c r="RJ206" s="33"/>
      <c r="RK206" s="33"/>
      <c r="RL206" s="33"/>
      <c r="RM206" s="33"/>
      <c r="RN206" s="33"/>
      <c r="RO206" s="33"/>
      <c r="RP206" s="33"/>
      <c r="RQ206" s="33"/>
      <c r="RR206" s="33"/>
      <c r="RS206" s="33"/>
      <c r="RT206" s="33"/>
      <c r="RU206" s="33"/>
      <c r="RV206" s="33"/>
      <c r="RW206" s="33"/>
      <c r="RX206" s="33"/>
      <c r="RY206" s="33"/>
      <c r="RZ206" s="33"/>
      <c r="SA206" s="33"/>
      <c r="SB206" s="33"/>
      <c r="SC206" s="33"/>
      <c r="SD206" s="33"/>
      <c r="SE206" s="33"/>
      <c r="SF206" s="33"/>
      <c r="SG206" s="33"/>
      <c r="SH206" s="33"/>
      <c r="SI206" s="33"/>
      <c r="SJ206" s="33"/>
      <c r="SK206" s="33"/>
      <c r="SL206" s="33"/>
      <c r="SM206" s="33"/>
      <c r="SN206" s="33"/>
      <c r="SO206" s="33"/>
      <c r="SP206" s="33"/>
      <c r="SQ206" s="33"/>
      <c r="SR206" s="33"/>
      <c r="SS206" s="33"/>
      <c r="ST206" s="33"/>
      <c r="SU206" s="33"/>
      <c r="SV206" s="33"/>
      <c r="SW206" s="33"/>
      <c r="SX206" s="33"/>
      <c r="SY206" s="33"/>
      <c r="SZ206" s="33"/>
      <c r="TA206" s="33"/>
      <c r="TB206" s="33"/>
      <c r="TC206" s="33"/>
      <c r="TD206" s="33"/>
      <c r="TE206" s="33"/>
      <c r="TF206" s="33"/>
      <c r="TG206" s="33"/>
      <c r="TH206" s="33"/>
      <c r="TI206" s="33"/>
      <c r="TJ206" s="33"/>
      <c r="TK206" s="33"/>
      <c r="TL206" s="33"/>
      <c r="TM206" s="33"/>
      <c r="TN206" s="33"/>
      <c r="TO206" s="33"/>
      <c r="TP206" s="33"/>
      <c r="TQ206" s="33"/>
      <c r="TR206" s="33"/>
      <c r="TS206" s="33"/>
      <c r="TT206" s="33"/>
      <c r="TU206" s="33"/>
      <c r="TV206" s="33"/>
      <c r="TW206" s="33"/>
      <c r="TX206" s="33"/>
      <c r="TY206" s="33"/>
      <c r="TZ206" s="33"/>
      <c r="UA206" s="33"/>
      <c r="UB206" s="33"/>
      <c r="UC206" s="33"/>
      <c r="UD206" s="33"/>
      <c r="UE206" s="33"/>
      <c r="UF206" s="33"/>
      <c r="UG206" s="33"/>
      <c r="UH206" s="33"/>
      <c r="UI206" s="33"/>
      <c r="UJ206" s="33"/>
      <c r="UK206" s="33"/>
      <c r="UL206" s="33"/>
      <c r="UM206" s="33"/>
      <c r="UN206" s="33"/>
      <c r="UO206" s="33"/>
      <c r="UP206" s="33"/>
      <c r="UQ206" s="33"/>
      <c r="UR206" s="33"/>
      <c r="US206" s="33"/>
      <c r="UT206" s="33"/>
      <c r="UU206" s="33"/>
      <c r="UV206" s="33"/>
      <c r="UW206" s="33"/>
      <c r="UX206" s="33"/>
      <c r="UY206" s="33"/>
      <c r="UZ206" s="33"/>
      <c r="VA206" s="33"/>
      <c r="VB206" s="33"/>
      <c r="VC206" s="33"/>
      <c r="VD206" s="33"/>
      <c r="VE206" s="33"/>
      <c r="VF206" s="33"/>
      <c r="VG206" s="33"/>
      <c r="VH206" s="33"/>
      <c r="VI206" s="33"/>
      <c r="VJ206" s="33"/>
      <c r="VK206" s="33"/>
      <c r="VL206" s="33"/>
      <c r="VM206" s="33"/>
      <c r="VN206" s="33"/>
      <c r="VO206" s="33"/>
      <c r="VP206" s="33"/>
      <c r="VQ206" s="33"/>
      <c r="VR206" s="33"/>
      <c r="VS206" s="33"/>
      <c r="VT206" s="33"/>
      <c r="VU206" s="33"/>
      <c r="VV206" s="33"/>
      <c r="VW206" s="33"/>
      <c r="VX206" s="33"/>
      <c r="VY206" s="33"/>
      <c r="VZ206" s="33"/>
      <c r="WA206" s="33"/>
      <c r="WB206" s="33"/>
      <c r="WC206" s="33"/>
      <c r="WD206" s="33"/>
      <c r="WE206" s="33"/>
      <c r="WF206" s="33"/>
      <c r="WG206" s="33"/>
      <c r="WH206" s="33"/>
      <c r="WI206" s="33"/>
      <c r="WJ206" s="33"/>
      <c r="WK206" s="33"/>
      <c r="WL206" s="33"/>
      <c r="WM206" s="33"/>
      <c r="WN206" s="33"/>
      <c r="WO206" s="33"/>
      <c r="WP206" s="33"/>
      <c r="WQ206" s="33"/>
      <c r="WR206" s="33"/>
      <c r="WS206" s="33"/>
      <c r="WT206" s="33"/>
      <c r="WU206" s="33"/>
      <c r="WV206" s="33"/>
      <c r="WW206" s="33"/>
      <c r="WX206" s="33"/>
      <c r="WY206" s="33"/>
      <c r="WZ206" s="33"/>
      <c r="XA206" s="33"/>
      <c r="XB206" s="33"/>
      <c r="XC206" s="33"/>
      <c r="XD206" s="33"/>
      <c r="XE206" s="33"/>
      <c r="XF206" s="33"/>
      <c r="XG206" s="33"/>
      <c r="XH206" s="33"/>
      <c r="XI206" s="33"/>
      <c r="XJ206" s="33"/>
      <c r="XK206" s="33"/>
      <c r="XL206" s="33"/>
      <c r="XM206" s="33"/>
      <c r="XN206" s="33"/>
      <c r="XO206" s="33"/>
      <c r="XP206" s="33"/>
      <c r="XQ206" s="33"/>
      <c r="XR206" s="33"/>
      <c r="XS206" s="33"/>
      <c r="XT206" s="33"/>
      <c r="XU206" s="33"/>
      <c r="XV206" s="33"/>
      <c r="XW206" s="33"/>
      <c r="XX206" s="33"/>
      <c r="XY206" s="33"/>
      <c r="XZ206" s="33"/>
      <c r="YA206" s="33"/>
      <c r="YB206" s="33"/>
      <c r="YC206" s="33"/>
      <c r="YD206" s="33"/>
      <c r="YE206" s="33"/>
      <c r="YF206" s="33"/>
      <c r="YG206" s="33"/>
      <c r="YH206" s="33"/>
      <c r="YI206" s="33"/>
      <c r="YJ206" s="33"/>
      <c r="YK206" s="33"/>
      <c r="YL206" s="33"/>
      <c r="YM206" s="33"/>
      <c r="YN206" s="33"/>
      <c r="YO206" s="33"/>
      <c r="YP206" s="33"/>
      <c r="YQ206" s="33"/>
      <c r="YR206" s="33"/>
      <c r="YS206" s="33"/>
    </row>
    <row r="207" spans="1:669" ht="15.75" x14ac:dyDescent="0.25">
      <c r="A207" s="46" t="s">
        <v>45</v>
      </c>
      <c r="B207" s="63"/>
      <c r="C207" s="64"/>
      <c r="D207" s="64"/>
      <c r="E207" s="64"/>
      <c r="F207" s="64"/>
      <c r="G207" s="105"/>
      <c r="H207" s="115"/>
      <c r="I207" s="115"/>
      <c r="J207" s="115"/>
      <c r="K207" s="115"/>
      <c r="L207" s="115"/>
      <c r="M207" s="115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  <c r="AA207" s="36"/>
      <c r="AB207" s="36"/>
      <c r="AC207" s="36"/>
      <c r="AD207" s="36"/>
      <c r="AE207" s="36"/>
      <c r="AF207" s="36"/>
      <c r="AG207" s="36"/>
      <c r="AH207" s="36"/>
      <c r="AI207" s="36"/>
      <c r="AJ207" s="36"/>
      <c r="AK207" s="36"/>
      <c r="AL207" s="36"/>
      <c r="AM207" s="36"/>
      <c r="AN207" s="36"/>
      <c r="AO207" s="36"/>
      <c r="AP207" s="36"/>
      <c r="AQ207" s="36"/>
      <c r="AR207" s="36"/>
      <c r="AS207" s="36"/>
      <c r="AT207" s="36"/>
      <c r="ID207" s="36"/>
      <c r="IE207" s="36"/>
      <c r="IF207" s="36"/>
      <c r="IG207" s="36"/>
      <c r="IH207" s="36"/>
      <c r="II207" s="36"/>
      <c r="IJ207" s="36"/>
      <c r="IK207" s="36"/>
      <c r="IL207" s="36"/>
      <c r="IM207" s="36"/>
      <c r="IN207" s="36"/>
      <c r="IO207" s="36"/>
      <c r="IP207" s="36"/>
      <c r="IQ207" s="36"/>
      <c r="IR207" s="36"/>
      <c r="IS207" s="36"/>
      <c r="IT207" s="36"/>
      <c r="IU207" s="36"/>
      <c r="IV207" s="36"/>
      <c r="IW207" s="36"/>
      <c r="IX207" s="36"/>
      <c r="IY207" s="36"/>
      <c r="IZ207" s="36"/>
      <c r="JA207" s="36"/>
      <c r="JB207" s="36"/>
      <c r="JC207" s="36"/>
      <c r="JD207" s="36"/>
      <c r="JE207" s="36"/>
      <c r="JF207" s="36"/>
      <c r="JG207" s="36"/>
      <c r="JH207" s="36"/>
      <c r="JI207" s="36"/>
      <c r="JJ207" s="36"/>
      <c r="JK207" s="36"/>
      <c r="JL207" s="36"/>
      <c r="JM207" s="36"/>
      <c r="JN207" s="36"/>
      <c r="JO207" s="36"/>
      <c r="JP207" s="36"/>
      <c r="JQ207" s="36"/>
      <c r="JR207" s="36"/>
      <c r="JS207" s="36"/>
      <c r="JT207" s="36"/>
      <c r="JU207" s="36"/>
      <c r="JV207" s="36"/>
      <c r="JW207" s="36"/>
      <c r="JX207" s="36"/>
      <c r="JY207" s="36"/>
      <c r="JZ207" s="36"/>
      <c r="KA207" s="36"/>
      <c r="KB207" s="36"/>
      <c r="KC207" s="36"/>
      <c r="KD207" s="36"/>
      <c r="KE207" s="36"/>
      <c r="KF207" s="36"/>
      <c r="KG207" s="36"/>
      <c r="KH207" s="36"/>
      <c r="KI207" s="36"/>
      <c r="KJ207" s="36"/>
      <c r="KK207" s="36"/>
      <c r="KL207" s="36"/>
      <c r="KM207" s="36"/>
      <c r="KN207" s="36"/>
      <c r="KO207" s="36"/>
      <c r="KP207" s="36"/>
      <c r="KQ207" s="36"/>
      <c r="KR207" s="36"/>
      <c r="KS207" s="36"/>
      <c r="KT207" s="36"/>
      <c r="KU207" s="36"/>
      <c r="KV207" s="36"/>
      <c r="KW207" s="36"/>
      <c r="KX207" s="36"/>
      <c r="KY207" s="36"/>
      <c r="KZ207" s="36"/>
      <c r="LA207" s="36"/>
      <c r="LB207" s="36"/>
      <c r="LC207" s="36"/>
      <c r="LD207" s="36"/>
      <c r="LE207" s="36"/>
      <c r="LF207" s="36"/>
      <c r="LG207" s="36"/>
      <c r="LH207" s="36"/>
      <c r="LI207" s="36"/>
      <c r="LJ207" s="36"/>
      <c r="LK207" s="36"/>
      <c r="LL207" s="36"/>
      <c r="LM207" s="36"/>
      <c r="LN207" s="36"/>
      <c r="LO207" s="36"/>
      <c r="LP207" s="36"/>
      <c r="LQ207" s="36"/>
      <c r="LR207" s="36"/>
      <c r="LS207" s="36"/>
      <c r="LT207" s="36"/>
      <c r="LU207" s="36"/>
      <c r="LV207" s="36"/>
      <c r="LW207" s="36"/>
      <c r="LX207" s="36"/>
      <c r="LY207" s="36"/>
      <c r="LZ207" s="36"/>
      <c r="MA207" s="36"/>
      <c r="MB207" s="36"/>
      <c r="MC207" s="36"/>
      <c r="MD207" s="36"/>
      <c r="ME207" s="36"/>
      <c r="MF207" s="36"/>
      <c r="MG207" s="36"/>
      <c r="MH207" s="36"/>
      <c r="MI207" s="36"/>
      <c r="MJ207" s="36"/>
      <c r="MK207" s="36"/>
      <c r="ML207" s="36"/>
      <c r="MM207" s="36"/>
      <c r="MN207" s="36"/>
      <c r="MO207" s="36"/>
      <c r="MP207" s="36"/>
      <c r="MQ207" s="36"/>
      <c r="MR207" s="36"/>
      <c r="MS207" s="36"/>
      <c r="MT207" s="36"/>
      <c r="MU207" s="36"/>
      <c r="MV207" s="36"/>
      <c r="MW207" s="36"/>
      <c r="MX207" s="36"/>
      <c r="MY207" s="36"/>
      <c r="MZ207" s="36"/>
      <c r="NA207" s="36"/>
      <c r="NB207" s="36"/>
      <c r="NC207" s="36"/>
      <c r="ND207" s="36"/>
      <c r="NE207" s="36"/>
      <c r="NF207" s="36"/>
      <c r="NG207" s="36"/>
      <c r="NH207" s="36"/>
      <c r="NI207" s="36"/>
      <c r="NJ207" s="36"/>
      <c r="NK207" s="36"/>
      <c r="NL207" s="36"/>
      <c r="NM207" s="36"/>
      <c r="NN207" s="36"/>
      <c r="NO207" s="36"/>
      <c r="NP207" s="36"/>
      <c r="NQ207" s="36"/>
      <c r="NR207" s="36"/>
      <c r="NS207" s="36"/>
      <c r="NT207" s="36"/>
      <c r="NU207" s="36"/>
      <c r="NV207" s="36"/>
      <c r="NW207" s="36"/>
      <c r="NX207" s="36"/>
      <c r="NY207" s="36"/>
      <c r="NZ207" s="36"/>
      <c r="OA207" s="36"/>
      <c r="OB207" s="36"/>
      <c r="OC207" s="36"/>
      <c r="OD207" s="36"/>
      <c r="OE207" s="36"/>
      <c r="OF207" s="36"/>
      <c r="OG207" s="36"/>
      <c r="OH207" s="36"/>
      <c r="OI207" s="36"/>
      <c r="OJ207" s="36"/>
      <c r="OK207" s="36"/>
      <c r="OL207" s="36"/>
      <c r="OM207" s="36"/>
      <c r="ON207" s="36"/>
      <c r="OO207" s="36"/>
      <c r="OP207" s="36"/>
      <c r="OQ207" s="36"/>
      <c r="OR207" s="36"/>
      <c r="OS207" s="36"/>
      <c r="OT207" s="36"/>
      <c r="OU207" s="36"/>
      <c r="OV207" s="36"/>
      <c r="OW207" s="36"/>
      <c r="OX207" s="36"/>
      <c r="OY207" s="36"/>
      <c r="OZ207" s="36"/>
      <c r="PA207" s="36"/>
      <c r="PB207" s="36"/>
      <c r="PC207" s="36"/>
      <c r="PD207" s="36"/>
      <c r="PE207" s="36"/>
      <c r="PF207" s="36"/>
      <c r="PG207" s="36"/>
      <c r="PH207" s="36"/>
      <c r="PI207" s="36"/>
      <c r="PJ207" s="36"/>
      <c r="PK207" s="36"/>
      <c r="PL207" s="36"/>
      <c r="PM207" s="36"/>
      <c r="PN207" s="36"/>
      <c r="PO207" s="36"/>
      <c r="PP207" s="36"/>
      <c r="PQ207" s="36"/>
      <c r="PR207" s="36"/>
      <c r="PS207" s="36"/>
      <c r="PT207" s="36"/>
      <c r="PU207" s="36"/>
      <c r="PV207" s="36"/>
      <c r="PW207" s="36"/>
      <c r="PX207" s="36"/>
      <c r="PY207" s="36"/>
      <c r="PZ207" s="36"/>
      <c r="QA207" s="36"/>
      <c r="QB207" s="36"/>
      <c r="QC207" s="36"/>
      <c r="QD207" s="36"/>
      <c r="QE207" s="36"/>
      <c r="QF207" s="36"/>
      <c r="QG207" s="36"/>
      <c r="QH207" s="36"/>
      <c r="QI207" s="36"/>
      <c r="QJ207" s="36"/>
      <c r="QK207" s="36"/>
      <c r="QL207" s="36"/>
      <c r="QM207" s="36"/>
      <c r="QN207" s="36"/>
      <c r="QO207" s="36"/>
      <c r="QP207" s="36"/>
      <c r="QQ207" s="36"/>
      <c r="QR207" s="36"/>
      <c r="QS207" s="36"/>
      <c r="QT207" s="36"/>
      <c r="QU207" s="36"/>
      <c r="QV207" s="36"/>
      <c r="QW207" s="36"/>
      <c r="QX207" s="36"/>
      <c r="QY207" s="36"/>
      <c r="QZ207" s="36"/>
      <c r="RA207" s="36"/>
      <c r="RB207" s="36"/>
      <c r="RC207" s="36"/>
      <c r="RD207" s="36"/>
      <c r="RE207" s="36"/>
      <c r="RF207" s="36"/>
      <c r="RG207" s="36"/>
      <c r="RH207" s="36"/>
      <c r="RI207" s="36"/>
      <c r="RJ207" s="36"/>
      <c r="RK207" s="36"/>
      <c r="RL207" s="36"/>
      <c r="RM207" s="36"/>
      <c r="RN207" s="36"/>
      <c r="RO207" s="36"/>
      <c r="RP207" s="36"/>
      <c r="RQ207" s="36"/>
      <c r="RR207" s="36"/>
      <c r="RS207" s="36"/>
      <c r="RT207" s="36"/>
      <c r="RU207" s="36"/>
      <c r="RV207" s="36"/>
      <c r="RW207" s="36"/>
      <c r="RX207" s="36"/>
      <c r="RY207" s="36"/>
      <c r="RZ207" s="36"/>
      <c r="SA207" s="36"/>
      <c r="SB207" s="36"/>
      <c r="SC207" s="36"/>
      <c r="SD207" s="36"/>
      <c r="SE207" s="36"/>
      <c r="SF207" s="36"/>
      <c r="SG207" s="36"/>
      <c r="SH207" s="36"/>
      <c r="SI207" s="36"/>
      <c r="SJ207" s="36"/>
      <c r="SK207" s="36"/>
      <c r="SL207" s="36"/>
      <c r="SM207" s="36"/>
      <c r="SN207" s="36"/>
      <c r="SO207" s="36"/>
      <c r="SP207" s="36"/>
      <c r="SQ207" s="36"/>
      <c r="SR207" s="36"/>
      <c r="SS207" s="36"/>
      <c r="ST207" s="36"/>
      <c r="SU207" s="36"/>
      <c r="SV207" s="36"/>
      <c r="SW207" s="36"/>
      <c r="SX207" s="36"/>
      <c r="SY207" s="36"/>
      <c r="SZ207" s="36"/>
      <c r="TA207" s="36"/>
      <c r="TB207" s="36"/>
      <c r="TC207" s="36"/>
      <c r="TD207" s="36"/>
      <c r="TE207" s="36"/>
      <c r="TF207" s="36"/>
      <c r="TG207" s="36"/>
      <c r="TH207" s="36"/>
      <c r="TI207" s="36"/>
      <c r="TJ207" s="36"/>
      <c r="TK207" s="36"/>
      <c r="TL207" s="36"/>
      <c r="TM207" s="36"/>
      <c r="TN207" s="36"/>
      <c r="TO207" s="36"/>
      <c r="TP207" s="36"/>
      <c r="TQ207" s="36"/>
      <c r="TR207" s="36"/>
      <c r="TS207" s="36"/>
      <c r="TT207" s="36"/>
      <c r="TU207" s="36"/>
      <c r="TV207" s="36"/>
      <c r="TW207" s="36"/>
      <c r="TX207" s="36"/>
      <c r="TY207" s="36"/>
      <c r="TZ207" s="36"/>
      <c r="UA207" s="36"/>
      <c r="UB207" s="36"/>
      <c r="UC207" s="36"/>
      <c r="UD207" s="36"/>
      <c r="UE207" s="36"/>
      <c r="UF207" s="36"/>
      <c r="UG207" s="36"/>
      <c r="UH207" s="36"/>
      <c r="UI207" s="36"/>
      <c r="UJ207" s="36"/>
      <c r="UK207" s="36"/>
      <c r="UL207" s="36"/>
      <c r="UM207" s="36"/>
      <c r="UN207" s="36"/>
      <c r="UO207" s="36"/>
      <c r="UP207" s="36"/>
      <c r="UQ207" s="36"/>
      <c r="UR207" s="36"/>
      <c r="US207" s="36"/>
      <c r="UT207" s="36"/>
      <c r="UU207" s="36"/>
      <c r="UV207" s="36"/>
      <c r="UW207" s="36"/>
      <c r="UX207" s="36"/>
      <c r="UY207" s="36"/>
      <c r="UZ207" s="36"/>
      <c r="VA207" s="36"/>
      <c r="VB207" s="36"/>
      <c r="VC207" s="36"/>
      <c r="VD207" s="36"/>
      <c r="VE207" s="36"/>
      <c r="VF207" s="36"/>
      <c r="VG207" s="36"/>
      <c r="VH207" s="36"/>
      <c r="VI207" s="36"/>
      <c r="VJ207" s="36"/>
      <c r="VK207" s="36"/>
      <c r="VL207" s="36"/>
      <c r="VM207" s="36"/>
      <c r="VN207" s="36"/>
      <c r="VO207" s="36"/>
      <c r="VP207" s="36"/>
      <c r="VQ207" s="36"/>
      <c r="VR207" s="36"/>
      <c r="VS207" s="36"/>
      <c r="VT207" s="36"/>
      <c r="VU207" s="36"/>
      <c r="VV207" s="36"/>
      <c r="VW207" s="36"/>
      <c r="VX207" s="36"/>
      <c r="VY207" s="36"/>
      <c r="VZ207" s="36"/>
      <c r="WA207" s="36"/>
      <c r="WB207" s="36"/>
      <c r="WC207" s="36"/>
      <c r="WD207" s="36"/>
      <c r="WE207" s="36"/>
      <c r="WF207" s="36"/>
      <c r="WG207" s="36"/>
      <c r="WH207" s="36"/>
      <c r="WI207" s="36"/>
      <c r="WJ207" s="36"/>
      <c r="WK207" s="36"/>
      <c r="WL207" s="36"/>
      <c r="WM207" s="36"/>
      <c r="WN207" s="36"/>
      <c r="WO207" s="36"/>
      <c r="WP207" s="36"/>
      <c r="WQ207" s="36"/>
      <c r="WR207" s="36"/>
      <c r="WS207" s="36"/>
      <c r="WT207" s="36"/>
      <c r="WU207" s="36"/>
      <c r="WV207" s="36"/>
      <c r="WW207" s="36"/>
      <c r="WX207" s="36"/>
      <c r="WY207" s="36"/>
      <c r="WZ207" s="36"/>
      <c r="XA207" s="36"/>
      <c r="XB207" s="36"/>
      <c r="XC207" s="36"/>
      <c r="XD207" s="36"/>
      <c r="XE207" s="36"/>
      <c r="XF207" s="36"/>
      <c r="XG207" s="36"/>
      <c r="XH207" s="36"/>
      <c r="XI207" s="36"/>
      <c r="XJ207" s="36"/>
      <c r="XK207" s="36"/>
      <c r="XL207" s="36"/>
      <c r="XM207" s="36"/>
      <c r="XN207" s="36"/>
      <c r="XO207" s="36"/>
      <c r="XP207" s="36"/>
      <c r="XQ207" s="36"/>
      <c r="XR207" s="36"/>
      <c r="XS207" s="36"/>
      <c r="XT207" s="36"/>
      <c r="XU207" s="36"/>
      <c r="XV207" s="36"/>
      <c r="XW207" s="36"/>
      <c r="XX207" s="36"/>
      <c r="XY207" s="36"/>
      <c r="XZ207" s="36"/>
      <c r="YA207" s="36"/>
      <c r="YB207" s="36"/>
      <c r="YC207" s="36"/>
      <c r="YD207" s="36"/>
      <c r="YE207" s="36"/>
      <c r="YF207" s="36"/>
      <c r="YG207" s="36"/>
      <c r="YH207" s="36"/>
      <c r="YI207" s="36"/>
      <c r="YJ207" s="36"/>
      <c r="YK207" s="36"/>
      <c r="YL207" s="36"/>
      <c r="YM207" s="36"/>
      <c r="YN207" s="36"/>
      <c r="YO207" s="36"/>
      <c r="YP207" s="36"/>
      <c r="YQ207" s="36"/>
      <c r="YR207" s="36"/>
      <c r="YS207" s="36"/>
    </row>
    <row r="208" spans="1:669" ht="15" customHeight="1" x14ac:dyDescent="0.25">
      <c r="A208" s="23" t="s">
        <v>151</v>
      </c>
      <c r="B208" s="18" t="s">
        <v>16</v>
      </c>
      <c r="C208" s="43" t="s">
        <v>70</v>
      </c>
      <c r="D208" s="43" t="s">
        <v>207</v>
      </c>
      <c r="E208" s="45">
        <v>44564</v>
      </c>
      <c r="F208" s="8" t="s">
        <v>106</v>
      </c>
      <c r="G208" s="142">
        <v>45000</v>
      </c>
      <c r="H208" s="142">
        <v>1291.5</v>
      </c>
      <c r="I208" s="142">
        <v>1148.33</v>
      </c>
      <c r="J208" s="142">
        <v>1368</v>
      </c>
      <c r="K208" s="142">
        <v>25</v>
      </c>
      <c r="L208" s="142">
        <v>3832.83</v>
      </c>
      <c r="M208" s="142">
        <v>41167.17</v>
      </c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  <c r="AJ208" s="36"/>
      <c r="AK208" s="36"/>
      <c r="AL208" s="36"/>
      <c r="AM208" s="36"/>
      <c r="AN208" s="36"/>
      <c r="AO208" s="36"/>
      <c r="AP208" s="36"/>
      <c r="AQ208" s="36"/>
      <c r="AR208" s="36"/>
      <c r="AS208" s="36"/>
      <c r="AT208" s="36"/>
      <c r="ID208" s="36"/>
      <c r="IE208" s="36"/>
      <c r="IF208" s="36"/>
      <c r="IG208" s="36"/>
      <c r="IH208" s="36"/>
      <c r="II208" s="36"/>
      <c r="IJ208" s="36"/>
      <c r="IK208" s="36"/>
      <c r="IL208" s="36"/>
      <c r="IM208" s="36"/>
      <c r="IN208" s="36"/>
      <c r="IO208" s="36"/>
      <c r="IP208" s="36"/>
      <c r="IQ208" s="36"/>
      <c r="IR208" s="36"/>
      <c r="IS208" s="36"/>
      <c r="IT208" s="36"/>
      <c r="IU208" s="36"/>
      <c r="IV208" s="36"/>
      <c r="IW208" s="36"/>
      <c r="IX208" s="36"/>
      <c r="IY208" s="36"/>
      <c r="IZ208" s="36"/>
      <c r="JA208" s="36"/>
      <c r="JB208" s="36"/>
      <c r="JC208" s="36"/>
      <c r="JD208" s="36"/>
      <c r="JE208" s="36"/>
      <c r="JF208" s="36"/>
      <c r="JG208" s="36"/>
      <c r="JH208" s="36"/>
      <c r="JI208" s="36"/>
      <c r="JJ208" s="36"/>
      <c r="JK208" s="36"/>
      <c r="JL208" s="36"/>
      <c r="JM208" s="36"/>
      <c r="JN208" s="36"/>
      <c r="JO208" s="36"/>
      <c r="JP208" s="36"/>
      <c r="JQ208" s="36"/>
      <c r="JR208" s="36"/>
      <c r="JS208" s="36"/>
      <c r="JT208" s="36"/>
      <c r="JU208" s="36"/>
      <c r="JV208" s="36"/>
      <c r="JW208" s="36"/>
      <c r="JX208" s="36"/>
      <c r="JY208" s="36"/>
      <c r="JZ208" s="36"/>
      <c r="KA208" s="36"/>
      <c r="KB208" s="36"/>
      <c r="KC208" s="36"/>
      <c r="KD208" s="36"/>
      <c r="KE208" s="36"/>
      <c r="KF208" s="36"/>
      <c r="KG208" s="36"/>
      <c r="KH208" s="36"/>
      <c r="KI208" s="36"/>
      <c r="KJ208" s="36"/>
      <c r="KK208" s="36"/>
      <c r="KL208" s="36"/>
      <c r="KM208" s="36"/>
      <c r="KN208" s="36"/>
      <c r="KO208" s="36"/>
      <c r="KP208" s="36"/>
      <c r="KQ208" s="36"/>
      <c r="KR208" s="36"/>
      <c r="KS208" s="36"/>
      <c r="KT208" s="36"/>
      <c r="KU208" s="36"/>
      <c r="KV208" s="36"/>
      <c r="KW208" s="36"/>
      <c r="KX208" s="36"/>
      <c r="KY208" s="36"/>
      <c r="KZ208" s="36"/>
      <c r="LA208" s="36"/>
      <c r="LB208" s="36"/>
      <c r="LC208" s="36"/>
      <c r="LD208" s="36"/>
      <c r="LE208" s="36"/>
      <c r="LF208" s="36"/>
      <c r="LG208" s="36"/>
      <c r="LH208" s="36"/>
      <c r="LI208" s="36"/>
      <c r="LJ208" s="36"/>
      <c r="LK208" s="36"/>
      <c r="LL208" s="36"/>
      <c r="LM208" s="36"/>
      <c r="LN208" s="36"/>
      <c r="LO208" s="36"/>
      <c r="LP208" s="36"/>
      <c r="LQ208" s="36"/>
      <c r="LR208" s="36"/>
      <c r="LS208" s="36"/>
      <c r="LT208" s="36"/>
      <c r="LU208" s="36"/>
      <c r="LV208" s="36"/>
      <c r="LW208" s="36"/>
      <c r="LX208" s="36"/>
      <c r="LY208" s="36"/>
      <c r="LZ208" s="36"/>
      <c r="MA208" s="36"/>
      <c r="MB208" s="36"/>
      <c r="MC208" s="36"/>
      <c r="MD208" s="36"/>
      <c r="ME208" s="36"/>
      <c r="MF208" s="36"/>
      <c r="MG208" s="36"/>
      <c r="MH208" s="36"/>
      <c r="MI208" s="36"/>
      <c r="MJ208" s="36"/>
      <c r="MK208" s="36"/>
      <c r="ML208" s="36"/>
      <c r="MM208" s="36"/>
      <c r="MN208" s="36"/>
      <c r="MO208" s="36"/>
      <c r="MP208" s="36"/>
      <c r="MQ208" s="36"/>
      <c r="MR208" s="36"/>
      <c r="MS208" s="36"/>
      <c r="MT208" s="36"/>
      <c r="MU208" s="36"/>
      <c r="MV208" s="36"/>
      <c r="MW208" s="36"/>
      <c r="MX208" s="36"/>
      <c r="MY208" s="36"/>
      <c r="MZ208" s="36"/>
      <c r="NA208" s="36"/>
      <c r="NB208" s="36"/>
      <c r="NC208" s="36"/>
      <c r="ND208" s="36"/>
      <c r="NE208" s="36"/>
      <c r="NF208" s="36"/>
      <c r="NG208" s="36"/>
      <c r="NH208" s="36"/>
      <c r="NI208" s="36"/>
      <c r="NJ208" s="36"/>
      <c r="NK208" s="36"/>
      <c r="NL208" s="36"/>
      <c r="NM208" s="36"/>
      <c r="NN208" s="36"/>
      <c r="NO208" s="36"/>
      <c r="NP208" s="36"/>
      <c r="NQ208" s="36"/>
      <c r="NR208" s="36"/>
      <c r="NS208" s="36"/>
      <c r="NT208" s="36"/>
      <c r="NU208" s="36"/>
      <c r="NV208" s="36"/>
      <c r="NW208" s="36"/>
      <c r="NX208" s="36"/>
      <c r="NY208" s="36"/>
      <c r="NZ208" s="36"/>
      <c r="OA208" s="36"/>
      <c r="OB208" s="36"/>
      <c r="OC208" s="36"/>
      <c r="OD208" s="36"/>
      <c r="OE208" s="36"/>
      <c r="OF208" s="36"/>
      <c r="OG208" s="36"/>
      <c r="OH208" s="36"/>
      <c r="OI208" s="36"/>
      <c r="OJ208" s="36"/>
      <c r="OK208" s="36"/>
      <c r="OL208" s="36"/>
      <c r="OM208" s="36"/>
      <c r="ON208" s="36"/>
      <c r="OO208" s="36"/>
      <c r="OP208" s="36"/>
      <c r="OQ208" s="36"/>
      <c r="OR208" s="36"/>
      <c r="OS208" s="36"/>
      <c r="OT208" s="36"/>
      <c r="OU208" s="36"/>
      <c r="OV208" s="36"/>
      <c r="OW208" s="36"/>
      <c r="OX208" s="36"/>
      <c r="OY208" s="36"/>
      <c r="OZ208" s="36"/>
      <c r="PA208" s="36"/>
      <c r="PB208" s="36"/>
      <c r="PC208" s="36"/>
      <c r="PD208" s="36"/>
      <c r="PE208" s="36"/>
      <c r="PF208" s="36"/>
      <c r="PG208" s="36"/>
      <c r="PH208" s="36"/>
      <c r="PI208" s="36"/>
      <c r="PJ208" s="36"/>
      <c r="PK208" s="36"/>
      <c r="PL208" s="36"/>
      <c r="PM208" s="36"/>
      <c r="PN208" s="36"/>
      <c r="PO208" s="36"/>
      <c r="PP208" s="36"/>
      <c r="PQ208" s="36"/>
      <c r="PR208" s="36"/>
      <c r="PS208" s="36"/>
      <c r="PT208" s="36"/>
      <c r="PU208" s="36"/>
      <c r="PV208" s="36"/>
      <c r="PW208" s="36"/>
      <c r="PX208" s="36"/>
      <c r="PY208" s="36"/>
      <c r="PZ208" s="36"/>
      <c r="QA208" s="36"/>
      <c r="QB208" s="36"/>
      <c r="QC208" s="36"/>
      <c r="QD208" s="36"/>
      <c r="QE208" s="36"/>
      <c r="QF208" s="36"/>
      <c r="QG208" s="36"/>
      <c r="QH208" s="36"/>
      <c r="QI208" s="36"/>
      <c r="QJ208" s="36"/>
      <c r="QK208" s="36"/>
      <c r="QL208" s="36"/>
      <c r="QM208" s="36"/>
      <c r="QN208" s="36"/>
      <c r="QO208" s="36"/>
      <c r="QP208" s="36"/>
      <c r="QQ208" s="36"/>
      <c r="QR208" s="36"/>
      <c r="QS208" s="36"/>
      <c r="QT208" s="36"/>
      <c r="QU208" s="36"/>
      <c r="QV208" s="36"/>
      <c r="QW208" s="36"/>
      <c r="QX208" s="36"/>
      <c r="QY208" s="36"/>
      <c r="QZ208" s="36"/>
      <c r="RA208" s="36"/>
      <c r="RB208" s="36"/>
      <c r="RC208" s="36"/>
      <c r="RD208" s="36"/>
      <c r="RE208" s="36"/>
      <c r="RF208" s="36"/>
      <c r="RG208" s="36"/>
      <c r="RH208" s="36"/>
      <c r="RI208" s="36"/>
      <c r="RJ208" s="36"/>
      <c r="RK208" s="36"/>
      <c r="RL208" s="36"/>
      <c r="RM208" s="36"/>
      <c r="RN208" s="36"/>
      <c r="RO208" s="36"/>
      <c r="RP208" s="36"/>
      <c r="RQ208" s="36"/>
      <c r="RR208" s="36"/>
      <c r="RS208" s="36"/>
      <c r="RT208" s="36"/>
      <c r="RU208" s="36"/>
      <c r="RV208" s="36"/>
      <c r="RW208" s="36"/>
      <c r="RX208" s="36"/>
      <c r="RY208" s="36"/>
      <c r="RZ208" s="36"/>
      <c r="SA208" s="36"/>
      <c r="SB208" s="36"/>
      <c r="SC208" s="36"/>
      <c r="SD208" s="36"/>
      <c r="SE208" s="36"/>
      <c r="SF208" s="36"/>
      <c r="SG208" s="36"/>
      <c r="SH208" s="36"/>
      <c r="SI208" s="36"/>
      <c r="SJ208" s="36"/>
      <c r="SK208" s="36"/>
      <c r="SL208" s="36"/>
      <c r="SM208" s="36"/>
      <c r="SN208" s="36"/>
      <c r="SO208" s="36"/>
      <c r="SP208" s="36"/>
      <c r="SQ208" s="36"/>
      <c r="SR208" s="36"/>
      <c r="SS208" s="36"/>
      <c r="ST208" s="36"/>
      <c r="SU208" s="36"/>
      <c r="SV208" s="36"/>
      <c r="SW208" s="36"/>
      <c r="SX208" s="36"/>
      <c r="SY208" s="36"/>
      <c r="SZ208" s="36"/>
      <c r="TA208" s="36"/>
      <c r="TB208" s="36"/>
      <c r="TC208" s="36"/>
      <c r="TD208" s="36"/>
      <c r="TE208" s="36"/>
      <c r="TF208" s="36"/>
      <c r="TG208" s="36"/>
      <c r="TH208" s="36"/>
      <c r="TI208" s="36"/>
      <c r="TJ208" s="36"/>
      <c r="TK208" s="36"/>
      <c r="TL208" s="36"/>
      <c r="TM208" s="36"/>
      <c r="TN208" s="36"/>
      <c r="TO208" s="36"/>
      <c r="TP208" s="36"/>
      <c r="TQ208" s="36"/>
      <c r="TR208" s="36"/>
      <c r="TS208" s="36"/>
      <c r="TT208" s="36"/>
      <c r="TU208" s="36"/>
      <c r="TV208" s="36"/>
      <c r="TW208" s="36"/>
      <c r="TX208" s="36"/>
      <c r="TY208" s="36"/>
      <c r="TZ208" s="36"/>
      <c r="UA208" s="36"/>
      <c r="UB208" s="36"/>
      <c r="UC208" s="36"/>
      <c r="UD208" s="36"/>
      <c r="UE208" s="36"/>
      <c r="UF208" s="36"/>
      <c r="UG208" s="36"/>
      <c r="UH208" s="36"/>
      <c r="UI208" s="36"/>
      <c r="UJ208" s="36"/>
      <c r="UK208" s="36"/>
      <c r="UL208" s="36"/>
      <c r="UM208" s="36"/>
      <c r="UN208" s="36"/>
      <c r="UO208" s="36"/>
      <c r="UP208" s="36"/>
      <c r="UQ208" s="36"/>
      <c r="UR208" s="36"/>
      <c r="US208" s="36"/>
      <c r="UT208" s="36"/>
      <c r="UU208" s="36"/>
      <c r="UV208" s="36"/>
      <c r="UW208" s="36"/>
      <c r="UX208" s="36"/>
      <c r="UY208" s="36"/>
      <c r="UZ208" s="36"/>
      <c r="VA208" s="36"/>
      <c r="VB208" s="36"/>
      <c r="VC208" s="36"/>
      <c r="VD208" s="36"/>
      <c r="VE208" s="36"/>
      <c r="VF208" s="36"/>
      <c r="VG208" s="36"/>
      <c r="VH208" s="36"/>
      <c r="VI208" s="36"/>
      <c r="VJ208" s="36"/>
      <c r="VK208" s="36"/>
      <c r="VL208" s="36"/>
      <c r="VM208" s="36"/>
      <c r="VN208" s="36"/>
      <c r="VO208" s="36"/>
      <c r="VP208" s="36"/>
      <c r="VQ208" s="36"/>
      <c r="VR208" s="36"/>
      <c r="VS208" s="36"/>
      <c r="VT208" s="36"/>
      <c r="VU208" s="36"/>
      <c r="VV208" s="36"/>
      <c r="VW208" s="36"/>
      <c r="VX208" s="36"/>
      <c r="VY208" s="36"/>
      <c r="VZ208" s="36"/>
      <c r="WA208" s="36"/>
      <c r="WB208" s="36"/>
      <c r="WC208" s="36"/>
      <c r="WD208" s="36"/>
      <c r="WE208" s="36"/>
      <c r="WF208" s="36"/>
      <c r="WG208" s="36"/>
      <c r="WH208" s="36"/>
      <c r="WI208" s="36"/>
      <c r="WJ208" s="36"/>
      <c r="WK208" s="36"/>
      <c r="WL208" s="36"/>
      <c r="WM208" s="36"/>
      <c r="WN208" s="36"/>
      <c r="WO208" s="36"/>
      <c r="WP208" s="36"/>
      <c r="WQ208" s="36"/>
      <c r="WR208" s="36"/>
      <c r="WS208" s="36"/>
      <c r="WT208" s="36"/>
      <c r="WU208" s="36"/>
      <c r="WV208" s="36"/>
      <c r="WW208" s="36"/>
      <c r="WX208" s="36"/>
      <c r="WY208" s="36"/>
      <c r="WZ208" s="36"/>
      <c r="XA208" s="36"/>
      <c r="XB208" s="36"/>
      <c r="XC208" s="36"/>
      <c r="XD208" s="36"/>
      <c r="XE208" s="36"/>
      <c r="XF208" s="36"/>
      <c r="XG208" s="36"/>
      <c r="XH208" s="36"/>
      <c r="XI208" s="36"/>
      <c r="XJ208" s="36"/>
      <c r="XK208" s="36"/>
      <c r="XL208" s="36"/>
      <c r="XM208" s="36"/>
      <c r="XN208" s="36"/>
      <c r="XO208" s="36"/>
      <c r="XP208" s="36"/>
      <c r="XQ208" s="36"/>
      <c r="XR208" s="36"/>
      <c r="XS208" s="36"/>
      <c r="XT208" s="36"/>
      <c r="XU208" s="36"/>
      <c r="XV208" s="36"/>
      <c r="XW208" s="36"/>
      <c r="XX208" s="36"/>
      <c r="XY208" s="36"/>
      <c r="XZ208" s="36"/>
      <c r="YA208" s="36"/>
      <c r="YB208" s="36"/>
      <c r="YC208" s="36"/>
      <c r="YD208" s="36"/>
      <c r="YE208" s="36"/>
      <c r="YF208" s="36"/>
      <c r="YG208" s="36"/>
      <c r="YH208" s="36"/>
      <c r="YI208" s="36"/>
      <c r="YJ208" s="36"/>
      <c r="YK208" s="36"/>
      <c r="YL208" s="36"/>
      <c r="YM208" s="36"/>
      <c r="YN208" s="36"/>
      <c r="YO208" s="36"/>
      <c r="YP208" s="36"/>
      <c r="YQ208" s="36"/>
      <c r="YR208" s="36"/>
      <c r="YS208" s="36"/>
    </row>
    <row r="209" spans="1:669" s="29" customFormat="1" ht="12.75" customHeight="1" x14ac:dyDescent="0.25">
      <c r="A209" s="23" t="s">
        <v>21</v>
      </c>
      <c r="B209" s="18" t="s">
        <v>16</v>
      </c>
      <c r="C209" s="43" t="s">
        <v>70</v>
      </c>
      <c r="D209" s="43" t="s">
        <v>207</v>
      </c>
      <c r="E209" s="45">
        <v>44440</v>
      </c>
      <c r="F209" s="8" t="s">
        <v>106</v>
      </c>
      <c r="G209" s="142">
        <v>45000</v>
      </c>
      <c r="H209" s="142">
        <v>1291.5</v>
      </c>
      <c r="I209" s="142">
        <v>1148.33</v>
      </c>
      <c r="J209" s="142">
        <v>1368</v>
      </c>
      <c r="K209" s="142">
        <v>25</v>
      </c>
      <c r="L209" s="142">
        <v>3832.83</v>
      </c>
      <c r="M209" s="142">
        <v>41167.17</v>
      </c>
    </row>
    <row r="210" spans="1:669" ht="12.75" customHeight="1" x14ac:dyDescent="0.25">
      <c r="A210" s="23" t="s">
        <v>128</v>
      </c>
      <c r="B210" s="18" t="s">
        <v>122</v>
      </c>
      <c r="C210" s="43" t="s">
        <v>70</v>
      </c>
      <c r="D210" s="43" t="s">
        <v>207</v>
      </c>
      <c r="E210" s="45">
        <v>44593</v>
      </c>
      <c r="F210" s="8" t="s">
        <v>106</v>
      </c>
      <c r="G210" s="142">
        <v>70000</v>
      </c>
      <c r="H210" s="142">
        <v>2009</v>
      </c>
      <c r="I210" s="142">
        <v>5368.48</v>
      </c>
      <c r="J210" s="142">
        <v>2128</v>
      </c>
      <c r="K210" s="142">
        <v>1375</v>
      </c>
      <c r="L210" s="142">
        <v>10880.48</v>
      </c>
      <c r="M210" s="142">
        <v>59119.519999999997</v>
      </c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F210" s="33"/>
    </row>
    <row r="211" spans="1:669" s="119" customFormat="1" ht="12.75" customHeight="1" x14ac:dyDescent="0.25">
      <c r="A211" s="23" t="s">
        <v>129</v>
      </c>
      <c r="B211" s="18" t="s">
        <v>130</v>
      </c>
      <c r="C211" s="43" t="s">
        <v>70</v>
      </c>
      <c r="D211" s="43" t="s">
        <v>207</v>
      </c>
      <c r="E211" s="45">
        <v>44594</v>
      </c>
      <c r="F211" s="8" t="s">
        <v>106</v>
      </c>
      <c r="G211" s="142">
        <v>45000</v>
      </c>
      <c r="H211" s="142">
        <v>1291.5</v>
      </c>
      <c r="I211" s="142">
        <v>1148.33</v>
      </c>
      <c r="J211" s="142">
        <v>1368</v>
      </c>
      <c r="K211" s="142">
        <v>25</v>
      </c>
      <c r="L211" s="142">
        <v>3832.83</v>
      </c>
      <c r="M211" s="142">
        <v>41167.17</v>
      </c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  <c r="AC211" s="30"/>
      <c r="AD211" s="30"/>
      <c r="AE211" s="30"/>
      <c r="AF211" s="30"/>
      <c r="AG211" s="29"/>
      <c r="AH211" s="29"/>
      <c r="AI211" s="29"/>
      <c r="AJ211" s="29"/>
      <c r="AK211" s="29"/>
      <c r="AL211" s="29"/>
      <c r="AM211" s="29"/>
      <c r="AN211" s="29"/>
      <c r="AO211" s="29"/>
      <c r="AP211" s="29"/>
      <c r="AQ211" s="29"/>
      <c r="AR211" s="29"/>
      <c r="AS211" s="29"/>
      <c r="AT211" s="29"/>
      <c r="AU211" s="29"/>
      <c r="AV211" s="29"/>
      <c r="AW211" s="29"/>
      <c r="AX211" s="29"/>
      <c r="AY211" s="29"/>
      <c r="AZ211" s="29"/>
      <c r="BA211" s="29"/>
      <c r="BB211" s="29"/>
      <c r="BC211" s="29"/>
      <c r="BD211" s="29"/>
      <c r="BE211" s="29"/>
      <c r="BF211" s="29"/>
      <c r="BG211" s="29"/>
      <c r="BH211" s="29"/>
      <c r="BI211" s="29"/>
      <c r="BJ211" s="29"/>
      <c r="BK211" s="29"/>
      <c r="BL211" s="29"/>
      <c r="BM211" s="29"/>
      <c r="BN211" s="29"/>
      <c r="BO211" s="29"/>
      <c r="BP211" s="29"/>
      <c r="BQ211" s="29"/>
      <c r="BR211" s="29"/>
      <c r="BS211" s="29"/>
      <c r="BT211" s="29"/>
      <c r="BU211" s="29"/>
      <c r="BV211" s="29"/>
      <c r="BW211" s="29"/>
      <c r="BX211" s="29"/>
      <c r="BY211" s="29"/>
      <c r="BZ211" s="29"/>
      <c r="CA211" s="29"/>
      <c r="CB211" s="29"/>
      <c r="CC211" s="29"/>
      <c r="CD211" s="29"/>
      <c r="CE211" s="29"/>
      <c r="CF211" s="29"/>
      <c r="CG211" s="29"/>
      <c r="CH211" s="29"/>
      <c r="CI211" s="29"/>
      <c r="CJ211" s="29"/>
      <c r="CK211" s="29"/>
      <c r="CL211" s="29"/>
      <c r="CM211" s="29"/>
      <c r="CN211" s="29"/>
      <c r="CO211" s="29"/>
      <c r="CP211" s="29"/>
      <c r="CQ211" s="29"/>
      <c r="CR211" s="29"/>
      <c r="CS211" s="29"/>
      <c r="CT211" s="29"/>
      <c r="CU211" s="29"/>
      <c r="CV211" s="29"/>
      <c r="CW211" s="29"/>
      <c r="CX211" s="29"/>
      <c r="CY211" s="29"/>
      <c r="CZ211" s="29"/>
      <c r="DA211" s="29"/>
      <c r="DB211" s="29"/>
      <c r="DC211" s="29"/>
      <c r="DD211" s="29"/>
      <c r="DE211" s="29"/>
      <c r="DF211" s="29"/>
      <c r="DG211" s="29"/>
      <c r="DH211" s="29"/>
      <c r="DI211" s="29"/>
      <c r="DJ211" s="29"/>
      <c r="DK211" s="29"/>
      <c r="DL211" s="29"/>
      <c r="DM211" s="29"/>
      <c r="DN211" s="29"/>
      <c r="DO211" s="29"/>
      <c r="DP211" s="29"/>
      <c r="DQ211" s="29"/>
      <c r="DR211" s="29"/>
      <c r="DS211" s="29"/>
      <c r="DT211" s="29"/>
      <c r="DU211" s="29"/>
      <c r="DV211" s="29"/>
      <c r="DW211" s="29"/>
      <c r="DX211" s="29"/>
      <c r="DY211" s="29"/>
      <c r="DZ211" s="29"/>
      <c r="EA211" s="29"/>
      <c r="EB211" s="29"/>
      <c r="EC211" s="29"/>
      <c r="ED211" s="29"/>
      <c r="EE211" s="29"/>
      <c r="EF211" s="29"/>
      <c r="EG211" s="29"/>
      <c r="EH211" s="29"/>
      <c r="EI211" s="29"/>
      <c r="EJ211" s="29"/>
      <c r="EK211" s="29"/>
      <c r="EL211" s="29"/>
      <c r="EM211" s="29"/>
      <c r="EN211" s="29"/>
      <c r="EO211" s="29"/>
      <c r="EP211" s="29"/>
      <c r="EQ211" s="29"/>
      <c r="ER211" s="29"/>
      <c r="ES211" s="29"/>
      <c r="ET211" s="29"/>
      <c r="EU211" s="29"/>
      <c r="EV211" s="29"/>
      <c r="EW211" s="29"/>
      <c r="EX211" s="29"/>
      <c r="EY211" s="29"/>
      <c r="EZ211" s="29"/>
      <c r="FA211" s="29"/>
      <c r="FB211" s="29"/>
      <c r="FC211" s="29"/>
      <c r="FD211" s="29"/>
      <c r="FE211" s="29"/>
      <c r="FF211" s="29"/>
      <c r="FG211" s="29"/>
      <c r="FH211" s="29"/>
      <c r="FI211" s="29"/>
      <c r="FJ211" s="29"/>
      <c r="FK211" s="29"/>
      <c r="FL211" s="29"/>
      <c r="FM211" s="29"/>
      <c r="FN211" s="29"/>
      <c r="FO211" s="29"/>
      <c r="FP211" s="29"/>
      <c r="FQ211" s="29"/>
      <c r="FR211" s="29"/>
      <c r="FS211" s="29"/>
      <c r="FT211" s="29"/>
      <c r="FU211" s="29"/>
      <c r="FV211" s="29"/>
      <c r="FW211" s="29"/>
      <c r="FX211" s="29"/>
      <c r="FY211" s="29"/>
      <c r="FZ211" s="29"/>
      <c r="GA211" s="29"/>
      <c r="GB211" s="29"/>
      <c r="GC211" s="29"/>
      <c r="GD211" s="29"/>
      <c r="GE211" s="29"/>
      <c r="GF211" s="29"/>
      <c r="GG211" s="29"/>
      <c r="GH211" s="29"/>
      <c r="GI211" s="29"/>
      <c r="GJ211" s="29"/>
      <c r="GK211" s="29"/>
      <c r="GL211" s="29"/>
      <c r="GM211" s="29"/>
      <c r="GN211" s="29"/>
      <c r="GO211" s="29"/>
      <c r="GP211" s="29"/>
      <c r="GQ211" s="29"/>
      <c r="GR211" s="29"/>
      <c r="GS211" s="29"/>
      <c r="GT211" s="29"/>
      <c r="GU211" s="29"/>
      <c r="GV211" s="29"/>
      <c r="GW211" s="29"/>
      <c r="GX211" s="29"/>
      <c r="GY211" s="29"/>
      <c r="GZ211" s="29"/>
      <c r="HA211" s="29"/>
      <c r="HB211" s="29"/>
      <c r="HC211" s="29"/>
      <c r="HD211" s="29"/>
      <c r="HE211" s="29"/>
      <c r="HF211" s="29"/>
      <c r="HG211" s="29"/>
      <c r="HH211" s="29"/>
      <c r="HI211" s="29"/>
      <c r="HJ211" s="29"/>
      <c r="HK211" s="29"/>
      <c r="HL211" s="29"/>
      <c r="HM211" s="29"/>
      <c r="HN211" s="29"/>
      <c r="HO211" s="29"/>
      <c r="HP211" s="29"/>
      <c r="HQ211" s="29"/>
      <c r="HR211" s="29"/>
      <c r="HS211" s="29"/>
      <c r="HT211" s="29"/>
      <c r="HU211" s="29"/>
      <c r="HV211" s="29"/>
      <c r="HW211" s="29"/>
      <c r="HX211" s="29"/>
      <c r="HY211" s="29"/>
      <c r="HZ211" s="29"/>
      <c r="IA211" s="29"/>
      <c r="IB211" s="29"/>
      <c r="IC211" s="29"/>
      <c r="ID211" s="29"/>
      <c r="IE211" s="29"/>
      <c r="IF211" s="29"/>
      <c r="IG211" s="29"/>
      <c r="IH211" s="29"/>
      <c r="II211" s="29"/>
      <c r="IJ211" s="29"/>
      <c r="IK211" s="29"/>
      <c r="IL211" s="29"/>
      <c r="IM211" s="29"/>
      <c r="IN211" s="29"/>
      <c r="IO211" s="29"/>
      <c r="IP211" s="29"/>
      <c r="IQ211" s="29"/>
      <c r="IR211" s="29"/>
      <c r="IS211" s="29"/>
      <c r="IT211" s="29"/>
      <c r="IU211" s="29"/>
      <c r="IV211" s="29"/>
      <c r="IW211" s="29"/>
      <c r="IX211" s="29"/>
      <c r="IY211" s="29"/>
      <c r="IZ211" s="29"/>
      <c r="JA211" s="29"/>
      <c r="JB211" s="29"/>
      <c r="JC211" s="29"/>
      <c r="JD211" s="29"/>
      <c r="JE211" s="29"/>
      <c r="JF211" s="29"/>
      <c r="JG211" s="29"/>
      <c r="JH211" s="29"/>
      <c r="JI211" s="29"/>
      <c r="JJ211" s="29"/>
      <c r="JK211" s="29"/>
      <c r="JL211" s="29"/>
      <c r="JM211" s="29"/>
      <c r="JN211" s="29"/>
      <c r="JO211" s="29"/>
      <c r="JP211" s="29"/>
      <c r="JQ211" s="29"/>
      <c r="JR211" s="29"/>
      <c r="JS211" s="29"/>
      <c r="JT211" s="29"/>
      <c r="JU211" s="29"/>
      <c r="JV211" s="29"/>
      <c r="JW211" s="29"/>
      <c r="JX211" s="29"/>
      <c r="JY211" s="29"/>
      <c r="JZ211" s="29"/>
      <c r="KA211" s="29"/>
      <c r="KB211" s="29"/>
      <c r="KC211" s="29"/>
      <c r="KD211" s="29"/>
      <c r="KE211" s="29"/>
      <c r="KF211" s="29"/>
      <c r="KG211" s="29"/>
      <c r="KH211" s="29"/>
      <c r="KI211" s="29"/>
      <c r="KJ211" s="29"/>
      <c r="KK211" s="29"/>
      <c r="KL211" s="29"/>
      <c r="KM211" s="29"/>
      <c r="KN211" s="29"/>
      <c r="KO211" s="29"/>
      <c r="KP211" s="29"/>
      <c r="KQ211" s="29"/>
      <c r="KR211" s="29"/>
      <c r="KS211" s="29"/>
      <c r="KT211" s="29"/>
      <c r="KU211" s="29"/>
      <c r="KV211" s="29"/>
      <c r="KW211" s="29"/>
      <c r="KX211" s="29"/>
      <c r="KY211" s="29"/>
      <c r="KZ211" s="29"/>
      <c r="LA211" s="29"/>
      <c r="LB211" s="29"/>
      <c r="LC211" s="29"/>
      <c r="LD211" s="29"/>
      <c r="LE211" s="29"/>
      <c r="LF211" s="29"/>
      <c r="LG211" s="29"/>
      <c r="LH211" s="29"/>
      <c r="LI211" s="29"/>
      <c r="LJ211" s="29"/>
      <c r="LK211" s="29"/>
      <c r="LL211" s="29"/>
      <c r="LM211" s="29"/>
      <c r="LN211" s="29"/>
      <c r="LO211" s="29"/>
      <c r="LP211" s="29"/>
      <c r="LQ211" s="29"/>
      <c r="LR211" s="29"/>
      <c r="LS211" s="29"/>
      <c r="LT211" s="29"/>
      <c r="LU211" s="29"/>
      <c r="LV211" s="29"/>
      <c r="LW211" s="29"/>
      <c r="LX211" s="29"/>
      <c r="LY211" s="29"/>
      <c r="LZ211" s="29"/>
      <c r="MA211" s="29"/>
      <c r="MB211" s="29"/>
      <c r="MC211" s="29"/>
      <c r="MD211" s="29"/>
      <c r="ME211" s="29"/>
      <c r="MF211" s="29"/>
      <c r="MG211" s="29"/>
      <c r="MH211" s="29"/>
      <c r="MI211" s="29"/>
      <c r="MJ211" s="29"/>
      <c r="MK211" s="29"/>
      <c r="ML211" s="29"/>
      <c r="MM211" s="29"/>
      <c r="MN211" s="29"/>
      <c r="MO211" s="29"/>
      <c r="MP211" s="29"/>
      <c r="MQ211" s="29"/>
      <c r="MR211" s="29"/>
      <c r="MS211" s="29"/>
      <c r="MT211" s="29"/>
      <c r="MU211" s="29"/>
      <c r="MV211" s="29"/>
      <c r="MW211" s="29"/>
      <c r="MX211" s="29"/>
      <c r="MY211" s="29"/>
      <c r="MZ211" s="29"/>
      <c r="NA211" s="29"/>
      <c r="NB211" s="29"/>
      <c r="NC211" s="29"/>
      <c r="ND211" s="29"/>
      <c r="NE211" s="29"/>
      <c r="NF211" s="29"/>
      <c r="NG211" s="29"/>
      <c r="NH211" s="29"/>
      <c r="NI211" s="29"/>
      <c r="NJ211" s="29"/>
      <c r="NK211" s="29"/>
      <c r="NL211" s="29"/>
      <c r="NM211" s="29"/>
      <c r="NN211" s="29"/>
      <c r="NO211" s="29"/>
      <c r="NP211" s="29"/>
      <c r="NQ211" s="29"/>
      <c r="NR211" s="29"/>
      <c r="NS211" s="29"/>
      <c r="NT211" s="29"/>
      <c r="NU211" s="29"/>
      <c r="NV211" s="29"/>
      <c r="NW211" s="29"/>
      <c r="NX211" s="29"/>
      <c r="NY211" s="29"/>
      <c r="NZ211" s="29"/>
      <c r="OA211" s="29"/>
      <c r="OB211" s="29"/>
      <c r="OC211" s="29"/>
      <c r="OD211" s="29"/>
      <c r="OE211" s="29"/>
      <c r="OF211" s="29"/>
      <c r="OG211" s="29"/>
      <c r="OH211" s="29"/>
      <c r="OI211" s="29"/>
      <c r="OJ211" s="29"/>
      <c r="OK211" s="29"/>
      <c r="OL211" s="29"/>
      <c r="OM211" s="29"/>
      <c r="ON211" s="29"/>
      <c r="OO211" s="29"/>
      <c r="OP211" s="29"/>
      <c r="OQ211" s="29"/>
      <c r="OR211" s="29"/>
      <c r="OS211" s="29"/>
      <c r="OT211" s="29"/>
      <c r="OU211" s="29"/>
      <c r="OV211" s="29"/>
      <c r="OW211" s="29"/>
      <c r="OX211" s="29"/>
      <c r="OY211" s="29"/>
      <c r="OZ211" s="29"/>
      <c r="PA211" s="29"/>
      <c r="PB211" s="29"/>
      <c r="PC211" s="29"/>
      <c r="PD211" s="29"/>
      <c r="PE211" s="29"/>
      <c r="PF211" s="29"/>
      <c r="PG211" s="29"/>
      <c r="PH211" s="29"/>
      <c r="PI211" s="29"/>
      <c r="PJ211" s="29"/>
      <c r="PK211" s="29"/>
      <c r="PL211" s="29"/>
      <c r="PM211" s="29"/>
      <c r="PN211" s="29"/>
      <c r="PO211" s="29"/>
      <c r="PP211" s="29"/>
      <c r="PQ211" s="29"/>
      <c r="PR211" s="29"/>
      <c r="PS211" s="29"/>
      <c r="PT211" s="29"/>
      <c r="PU211" s="29"/>
      <c r="PV211" s="29"/>
      <c r="PW211" s="29"/>
      <c r="PX211" s="29"/>
      <c r="PY211" s="29"/>
      <c r="PZ211" s="29"/>
      <c r="QA211" s="29"/>
      <c r="QB211" s="29"/>
      <c r="QC211" s="29"/>
      <c r="QD211" s="29"/>
      <c r="QE211" s="29"/>
      <c r="QF211" s="29"/>
      <c r="QG211" s="29"/>
      <c r="QH211" s="29"/>
      <c r="QI211" s="29"/>
      <c r="QJ211" s="29"/>
      <c r="QK211" s="29"/>
      <c r="QL211" s="29"/>
      <c r="QM211" s="29"/>
      <c r="QN211" s="29"/>
      <c r="QO211" s="29"/>
      <c r="QP211" s="29"/>
      <c r="QQ211" s="29"/>
      <c r="QR211" s="29"/>
      <c r="QS211" s="29"/>
      <c r="QT211" s="29"/>
      <c r="QU211" s="29"/>
      <c r="QV211" s="29"/>
      <c r="QW211" s="29"/>
      <c r="QX211" s="29"/>
      <c r="QY211" s="29"/>
      <c r="QZ211" s="29"/>
      <c r="RA211" s="29"/>
      <c r="RB211" s="29"/>
      <c r="RC211" s="29"/>
      <c r="RD211" s="29"/>
      <c r="RE211" s="29"/>
      <c r="RF211" s="29"/>
      <c r="RG211" s="29"/>
      <c r="RH211" s="29"/>
      <c r="RI211" s="29"/>
      <c r="RJ211" s="29"/>
      <c r="RK211" s="29"/>
      <c r="RL211" s="29"/>
      <c r="RM211" s="29"/>
      <c r="RN211" s="29"/>
      <c r="RO211" s="29"/>
      <c r="RP211" s="29"/>
      <c r="RQ211" s="29"/>
      <c r="RR211" s="29"/>
      <c r="RS211" s="29"/>
      <c r="RT211" s="29"/>
      <c r="RU211" s="29"/>
      <c r="RV211" s="29"/>
      <c r="RW211" s="29"/>
      <c r="RX211" s="29"/>
      <c r="RY211" s="29"/>
      <c r="RZ211" s="29"/>
      <c r="SA211" s="29"/>
      <c r="SB211" s="29"/>
      <c r="SC211" s="29"/>
      <c r="SD211" s="29"/>
      <c r="SE211" s="29"/>
      <c r="SF211" s="29"/>
      <c r="SG211" s="29"/>
      <c r="SH211" s="29"/>
      <c r="SI211" s="29"/>
      <c r="SJ211" s="29"/>
      <c r="SK211" s="29"/>
      <c r="SL211" s="29"/>
      <c r="SM211" s="29"/>
      <c r="SN211" s="29"/>
      <c r="SO211" s="29"/>
      <c r="SP211" s="29"/>
      <c r="SQ211" s="29"/>
      <c r="SR211" s="29"/>
      <c r="SS211" s="29"/>
      <c r="ST211" s="29"/>
      <c r="SU211" s="29"/>
      <c r="SV211" s="29"/>
      <c r="SW211" s="29"/>
      <c r="SX211" s="29"/>
      <c r="SY211" s="29"/>
      <c r="SZ211" s="29"/>
      <c r="TA211" s="29"/>
      <c r="TB211" s="29"/>
      <c r="TC211" s="29"/>
      <c r="TD211" s="29"/>
      <c r="TE211" s="29"/>
      <c r="TF211" s="29"/>
      <c r="TG211" s="29"/>
      <c r="TH211" s="29"/>
      <c r="TI211" s="29"/>
      <c r="TJ211" s="29"/>
      <c r="TK211" s="29"/>
      <c r="TL211" s="29"/>
      <c r="TM211" s="29"/>
      <c r="TN211" s="29"/>
      <c r="TO211" s="29"/>
      <c r="TP211" s="29"/>
      <c r="TQ211" s="29"/>
      <c r="TR211" s="29"/>
      <c r="TS211" s="29"/>
      <c r="TT211" s="29"/>
      <c r="TU211" s="29"/>
      <c r="TV211" s="29"/>
      <c r="TW211" s="29"/>
      <c r="TX211" s="29"/>
    </row>
    <row r="212" spans="1:669" s="30" customFormat="1" ht="12.75" customHeight="1" x14ac:dyDescent="0.25">
      <c r="A212" s="84" t="s">
        <v>14</v>
      </c>
      <c r="B212" s="72">
        <v>4</v>
      </c>
      <c r="C212" s="40"/>
      <c r="D212" s="40"/>
      <c r="E212" s="42"/>
      <c r="F212" s="42"/>
      <c r="G212" s="107">
        <f t="shared" ref="G212:L212" si="35">SUM(G208:G211)</f>
        <v>205000</v>
      </c>
      <c r="H212" s="107">
        <f t="shared" si="35"/>
        <v>5883.5</v>
      </c>
      <c r="I212" s="107">
        <f t="shared" si="35"/>
        <v>8813.4699999999993</v>
      </c>
      <c r="J212" s="107">
        <f t="shared" si="35"/>
        <v>6232</v>
      </c>
      <c r="K212" s="107">
        <f>SUM(K208:K211)</f>
        <v>1450</v>
      </c>
      <c r="L212" s="107">
        <f t="shared" si="35"/>
        <v>22378.97</v>
      </c>
      <c r="M212" s="175">
        <v>182621.03</v>
      </c>
      <c r="AG212" s="29"/>
      <c r="AH212" s="29"/>
      <c r="AI212" s="29"/>
      <c r="AJ212" s="29"/>
      <c r="AK212" s="29"/>
      <c r="AL212" s="29"/>
      <c r="AM212" s="29"/>
      <c r="AN212" s="29"/>
      <c r="AO212" s="29"/>
      <c r="AP212" s="29"/>
      <c r="AQ212" s="29"/>
      <c r="AR212" s="29"/>
      <c r="AS212" s="29"/>
      <c r="AT212" s="29"/>
      <c r="AU212" s="29"/>
      <c r="AV212" s="29"/>
      <c r="AW212" s="29"/>
      <c r="AX212" s="29"/>
      <c r="AY212" s="29"/>
      <c r="AZ212" s="29"/>
      <c r="BA212" s="29"/>
      <c r="BB212" s="29"/>
      <c r="BC212" s="29"/>
      <c r="BD212" s="29"/>
      <c r="BE212" s="29"/>
      <c r="BF212" s="29"/>
      <c r="BG212" s="29"/>
      <c r="BH212" s="29"/>
      <c r="BI212" s="29"/>
      <c r="BJ212" s="29"/>
      <c r="BK212" s="29"/>
      <c r="BL212" s="29"/>
      <c r="BM212" s="29"/>
      <c r="BN212" s="29"/>
      <c r="BO212" s="29"/>
      <c r="BP212" s="29"/>
      <c r="BQ212" s="29"/>
      <c r="BR212" s="29"/>
      <c r="BS212" s="29"/>
      <c r="BT212" s="29"/>
      <c r="BU212" s="29"/>
      <c r="BV212" s="29"/>
      <c r="BW212" s="29"/>
      <c r="BX212" s="29"/>
      <c r="BY212" s="29"/>
      <c r="BZ212" s="29"/>
      <c r="CA212" s="29"/>
      <c r="CB212" s="29"/>
      <c r="CC212" s="29"/>
      <c r="CD212" s="29"/>
      <c r="CE212" s="29"/>
      <c r="CF212" s="29"/>
      <c r="CG212" s="29"/>
      <c r="CH212" s="29"/>
      <c r="CI212" s="29"/>
      <c r="CJ212" s="29"/>
      <c r="CK212" s="29"/>
      <c r="CL212" s="29"/>
      <c r="CM212" s="29"/>
      <c r="CN212" s="29"/>
      <c r="CO212" s="29"/>
      <c r="CP212" s="29"/>
      <c r="CQ212" s="29"/>
      <c r="CR212" s="29"/>
      <c r="CS212" s="29"/>
      <c r="CT212" s="29"/>
      <c r="CU212" s="29"/>
      <c r="CV212" s="29"/>
      <c r="CW212" s="29"/>
      <c r="CX212" s="29"/>
      <c r="CY212" s="29"/>
      <c r="CZ212" s="29"/>
      <c r="DA212" s="29"/>
      <c r="DB212" s="29"/>
      <c r="DC212" s="29"/>
      <c r="DD212" s="29"/>
      <c r="DE212" s="29"/>
      <c r="DF212" s="29"/>
      <c r="DG212" s="29"/>
      <c r="DH212" s="29"/>
      <c r="DI212" s="29"/>
      <c r="DJ212" s="29"/>
      <c r="DK212" s="29"/>
      <c r="DL212" s="29"/>
      <c r="DM212" s="29"/>
      <c r="DN212" s="29"/>
      <c r="DO212" s="29"/>
      <c r="DP212" s="29"/>
      <c r="DQ212" s="29"/>
      <c r="DR212" s="29"/>
      <c r="DS212" s="29"/>
      <c r="DT212" s="29"/>
      <c r="DU212" s="29"/>
      <c r="DV212" s="29"/>
      <c r="DW212" s="29"/>
      <c r="DX212" s="29"/>
      <c r="DY212" s="29"/>
      <c r="DZ212" s="29"/>
      <c r="EA212" s="29"/>
      <c r="EB212" s="29"/>
      <c r="EC212" s="29"/>
      <c r="ED212" s="29"/>
      <c r="EE212" s="29"/>
      <c r="EF212" s="29"/>
      <c r="EG212" s="29"/>
      <c r="EH212" s="29"/>
      <c r="EI212" s="29"/>
      <c r="EJ212" s="29"/>
      <c r="EK212" s="29"/>
      <c r="EL212" s="29"/>
      <c r="EM212" s="29"/>
      <c r="EN212" s="29"/>
      <c r="EO212" s="29"/>
      <c r="EP212" s="29"/>
      <c r="EQ212" s="29"/>
      <c r="ER212" s="29"/>
      <c r="ES212" s="29"/>
      <c r="ET212" s="29"/>
      <c r="EU212" s="29"/>
      <c r="EV212" s="29"/>
      <c r="EW212" s="29"/>
      <c r="EX212" s="29"/>
      <c r="EY212" s="29"/>
      <c r="EZ212" s="29"/>
      <c r="FA212" s="29"/>
      <c r="FB212" s="29"/>
      <c r="FC212" s="29"/>
      <c r="FD212" s="29"/>
      <c r="FE212" s="29"/>
      <c r="FF212" s="29"/>
      <c r="FG212" s="29"/>
      <c r="FH212" s="29"/>
      <c r="FI212" s="29"/>
      <c r="FJ212" s="29"/>
      <c r="FK212" s="29"/>
      <c r="FL212" s="29"/>
      <c r="FM212" s="29"/>
      <c r="FN212" s="29"/>
      <c r="FO212" s="29"/>
      <c r="FP212" s="29"/>
      <c r="FQ212" s="29"/>
      <c r="FR212" s="29"/>
      <c r="FS212" s="29"/>
      <c r="FT212" s="29"/>
      <c r="FU212" s="29"/>
      <c r="FV212" s="29"/>
      <c r="FW212" s="29"/>
      <c r="FX212" s="29"/>
      <c r="FY212" s="29"/>
      <c r="FZ212" s="29"/>
      <c r="GA212" s="29"/>
      <c r="GB212" s="29"/>
      <c r="GC212" s="29"/>
      <c r="GD212" s="29"/>
      <c r="GE212" s="29"/>
      <c r="GF212" s="29"/>
      <c r="GG212" s="29"/>
      <c r="GH212" s="29"/>
      <c r="GI212" s="29"/>
      <c r="GJ212" s="29"/>
      <c r="GK212" s="29"/>
      <c r="GL212" s="29"/>
      <c r="GM212" s="29"/>
      <c r="GN212" s="29"/>
      <c r="GO212" s="29"/>
      <c r="GP212" s="29"/>
      <c r="GQ212" s="29"/>
      <c r="GR212" s="29"/>
      <c r="GS212" s="29"/>
      <c r="GT212" s="29"/>
      <c r="GU212" s="29"/>
      <c r="GV212" s="29"/>
      <c r="GW212" s="29"/>
      <c r="GX212" s="29"/>
      <c r="GY212" s="29"/>
      <c r="GZ212" s="29"/>
      <c r="HA212" s="29"/>
      <c r="HB212" s="29"/>
      <c r="HC212" s="29"/>
      <c r="HD212" s="29"/>
      <c r="HE212" s="29"/>
      <c r="HF212" s="29"/>
      <c r="HG212" s="29"/>
      <c r="HH212" s="29"/>
      <c r="HI212" s="29"/>
      <c r="HJ212" s="29"/>
      <c r="HK212" s="29"/>
      <c r="HL212" s="29"/>
      <c r="HM212" s="29"/>
      <c r="HN212" s="29"/>
      <c r="HO212" s="29"/>
      <c r="HP212" s="29"/>
      <c r="HQ212" s="29"/>
      <c r="HR212" s="29"/>
      <c r="HS212" s="29"/>
      <c r="HT212" s="29"/>
      <c r="HU212" s="29"/>
      <c r="HV212" s="29"/>
      <c r="HW212" s="29"/>
      <c r="HX212" s="29"/>
      <c r="HY212" s="29"/>
      <c r="HZ212" s="29"/>
      <c r="IA212" s="29"/>
      <c r="IB212" s="29"/>
      <c r="IC212" s="29"/>
      <c r="ID212" s="29"/>
      <c r="IE212" s="29"/>
      <c r="IF212" s="29"/>
      <c r="IG212" s="29"/>
      <c r="IH212" s="29"/>
      <c r="II212" s="29"/>
      <c r="IJ212" s="29"/>
      <c r="IK212" s="29"/>
      <c r="IL212" s="29"/>
      <c r="IM212" s="29"/>
      <c r="IN212" s="29"/>
      <c r="IO212" s="29"/>
      <c r="IP212" s="29"/>
      <c r="IQ212" s="29"/>
      <c r="IR212" s="29"/>
      <c r="IS212" s="29"/>
      <c r="IT212" s="29"/>
      <c r="IU212" s="29"/>
      <c r="IV212" s="29"/>
      <c r="IW212" s="29"/>
      <c r="IX212" s="29"/>
      <c r="IY212" s="29"/>
      <c r="IZ212" s="29"/>
      <c r="JA212" s="29"/>
      <c r="JB212" s="29"/>
      <c r="JC212" s="29"/>
      <c r="JD212" s="29"/>
      <c r="JE212" s="29"/>
      <c r="JF212" s="29"/>
      <c r="JG212" s="29"/>
      <c r="JH212" s="29"/>
      <c r="JI212" s="29"/>
      <c r="JJ212" s="29"/>
      <c r="JK212" s="29"/>
      <c r="JL212" s="29"/>
      <c r="JM212" s="29"/>
      <c r="JN212" s="29"/>
      <c r="JO212" s="29"/>
      <c r="JP212" s="29"/>
      <c r="JQ212" s="29"/>
      <c r="JR212" s="29"/>
      <c r="JS212" s="29"/>
      <c r="JT212" s="29"/>
      <c r="JU212" s="29"/>
      <c r="JV212" s="29"/>
      <c r="JW212" s="29"/>
      <c r="JX212" s="29"/>
      <c r="JY212" s="29"/>
      <c r="JZ212" s="29"/>
      <c r="KA212" s="29"/>
      <c r="KB212" s="29"/>
      <c r="KC212" s="29"/>
      <c r="KD212" s="29"/>
      <c r="KE212" s="29"/>
      <c r="KF212" s="29"/>
      <c r="KG212" s="29"/>
      <c r="KH212" s="29"/>
      <c r="KI212" s="29"/>
      <c r="KJ212" s="29"/>
      <c r="KK212" s="29"/>
      <c r="KL212" s="29"/>
      <c r="KM212" s="29"/>
      <c r="KN212" s="29"/>
      <c r="KO212" s="29"/>
      <c r="KP212" s="29"/>
      <c r="KQ212" s="29"/>
      <c r="KR212" s="29"/>
      <c r="KS212" s="29"/>
      <c r="KT212" s="29"/>
      <c r="KU212" s="29"/>
      <c r="KV212" s="29"/>
      <c r="KW212" s="29"/>
      <c r="KX212" s="29"/>
      <c r="KY212" s="29"/>
      <c r="KZ212" s="29"/>
      <c r="LA212" s="29"/>
      <c r="LB212" s="29"/>
      <c r="LC212" s="29"/>
      <c r="LD212" s="29"/>
      <c r="LE212" s="29"/>
      <c r="LF212" s="29"/>
      <c r="LG212" s="29"/>
      <c r="LH212" s="29"/>
      <c r="LI212" s="29"/>
      <c r="LJ212" s="29"/>
      <c r="LK212" s="29"/>
      <c r="LL212" s="29"/>
      <c r="LM212" s="29"/>
      <c r="LN212" s="29"/>
      <c r="LO212" s="29"/>
      <c r="LP212" s="29"/>
      <c r="LQ212" s="29"/>
      <c r="LR212" s="29"/>
      <c r="LS212" s="29"/>
      <c r="LT212" s="29"/>
      <c r="LU212" s="29"/>
      <c r="LV212" s="29"/>
      <c r="LW212" s="29"/>
      <c r="LX212" s="29"/>
      <c r="LY212" s="29"/>
      <c r="LZ212" s="29"/>
      <c r="MA212" s="29"/>
      <c r="MB212" s="29"/>
      <c r="MC212" s="29"/>
      <c r="MD212" s="29"/>
      <c r="ME212" s="29"/>
      <c r="MF212" s="29"/>
      <c r="MG212" s="29"/>
      <c r="MH212" s="29"/>
      <c r="MI212" s="29"/>
      <c r="MJ212" s="29"/>
      <c r="MK212" s="29"/>
      <c r="ML212" s="29"/>
      <c r="MM212" s="29"/>
      <c r="MN212" s="29"/>
      <c r="MO212" s="29"/>
      <c r="MP212" s="29"/>
      <c r="MQ212" s="29"/>
      <c r="MR212" s="29"/>
      <c r="MS212" s="29"/>
      <c r="MT212" s="29"/>
      <c r="MU212" s="29"/>
      <c r="MV212" s="29"/>
      <c r="MW212" s="29"/>
      <c r="MX212" s="29"/>
      <c r="MY212" s="29"/>
      <c r="MZ212" s="29"/>
      <c r="NA212" s="29"/>
      <c r="NB212" s="29"/>
      <c r="NC212" s="29"/>
      <c r="ND212" s="29"/>
      <c r="NE212" s="29"/>
      <c r="NF212" s="29"/>
      <c r="NG212" s="29"/>
      <c r="NH212" s="29"/>
      <c r="NI212" s="29"/>
      <c r="NJ212" s="29"/>
      <c r="NK212" s="29"/>
      <c r="NL212" s="29"/>
      <c r="NM212" s="29"/>
      <c r="NN212" s="29"/>
      <c r="NO212" s="29"/>
      <c r="NP212" s="29"/>
      <c r="NQ212" s="29"/>
      <c r="NR212" s="29"/>
      <c r="NS212" s="29"/>
      <c r="NT212" s="29"/>
      <c r="NU212" s="29"/>
      <c r="NV212" s="29"/>
      <c r="NW212" s="29"/>
      <c r="NX212" s="29"/>
      <c r="NY212" s="29"/>
      <c r="NZ212" s="29"/>
      <c r="OA212" s="29"/>
      <c r="OB212" s="29"/>
      <c r="OC212" s="29"/>
      <c r="OD212" s="29"/>
      <c r="OE212" s="29"/>
      <c r="OF212" s="29"/>
      <c r="OG212" s="29"/>
      <c r="OH212" s="29"/>
      <c r="OI212" s="29"/>
      <c r="OJ212" s="29"/>
      <c r="OK212" s="29"/>
      <c r="OL212" s="29"/>
      <c r="OM212" s="29"/>
      <c r="ON212" s="29"/>
      <c r="OO212" s="29"/>
      <c r="OP212" s="29"/>
      <c r="OQ212" s="29"/>
      <c r="OR212" s="29"/>
      <c r="OS212" s="29"/>
      <c r="OT212" s="29"/>
      <c r="OU212" s="29"/>
      <c r="OV212" s="29"/>
      <c r="OW212" s="29"/>
      <c r="OX212" s="29"/>
      <c r="OY212" s="29"/>
      <c r="OZ212" s="29"/>
      <c r="PA212" s="29"/>
      <c r="PB212" s="29"/>
      <c r="PC212" s="29"/>
      <c r="PD212" s="29"/>
      <c r="PE212" s="29"/>
      <c r="PF212" s="29"/>
      <c r="PG212" s="29"/>
      <c r="PH212" s="29"/>
      <c r="PI212" s="29"/>
      <c r="PJ212" s="29"/>
      <c r="PK212" s="29"/>
      <c r="PL212" s="29"/>
      <c r="PM212" s="29"/>
      <c r="PN212" s="29"/>
      <c r="PO212" s="29"/>
      <c r="PP212" s="29"/>
      <c r="PQ212" s="29"/>
      <c r="PR212" s="29"/>
      <c r="PS212" s="29"/>
      <c r="PT212" s="29"/>
      <c r="PU212" s="29"/>
      <c r="PV212" s="29"/>
      <c r="PW212" s="29"/>
      <c r="PX212" s="29"/>
      <c r="PY212" s="29"/>
      <c r="PZ212" s="29"/>
      <c r="QA212" s="29"/>
      <c r="QB212" s="29"/>
      <c r="QC212" s="29"/>
      <c r="QD212" s="29"/>
      <c r="QE212" s="29"/>
      <c r="QF212" s="29"/>
      <c r="QG212" s="29"/>
      <c r="QH212" s="29"/>
      <c r="QI212" s="29"/>
      <c r="QJ212" s="29"/>
      <c r="QK212" s="29"/>
      <c r="QL212" s="29"/>
      <c r="QM212" s="29"/>
      <c r="QN212" s="29"/>
      <c r="QO212" s="29"/>
      <c r="QP212" s="29"/>
      <c r="QQ212" s="29"/>
      <c r="QR212" s="29"/>
      <c r="QS212" s="29"/>
      <c r="QT212" s="29"/>
      <c r="QU212" s="29"/>
      <c r="QV212" s="29"/>
      <c r="QW212" s="29"/>
      <c r="QX212" s="29"/>
      <c r="QY212" s="29"/>
      <c r="QZ212" s="29"/>
      <c r="RA212" s="29"/>
      <c r="RB212" s="29"/>
      <c r="RC212" s="29"/>
      <c r="RD212" s="29"/>
      <c r="RE212" s="29"/>
      <c r="RF212" s="29"/>
      <c r="RG212" s="29"/>
      <c r="RH212" s="29"/>
      <c r="RI212" s="29"/>
      <c r="RJ212" s="29"/>
      <c r="RK212" s="29"/>
      <c r="RL212" s="29"/>
      <c r="RM212" s="29"/>
      <c r="RN212" s="29"/>
      <c r="RO212" s="29"/>
      <c r="RP212" s="29"/>
      <c r="RQ212" s="29"/>
      <c r="RR212" s="29"/>
      <c r="RS212" s="29"/>
      <c r="RT212" s="29"/>
      <c r="RU212" s="29"/>
      <c r="RV212" s="29"/>
      <c r="RW212" s="29"/>
      <c r="RX212" s="29"/>
      <c r="RY212" s="29"/>
      <c r="RZ212" s="29"/>
      <c r="SA212" s="29"/>
      <c r="SB212" s="29"/>
      <c r="SC212" s="29"/>
      <c r="SD212" s="29"/>
      <c r="SE212" s="29"/>
      <c r="SF212" s="29"/>
      <c r="SG212" s="29"/>
      <c r="SH212" s="29"/>
      <c r="SI212" s="29"/>
      <c r="SJ212" s="29"/>
      <c r="SK212" s="29"/>
      <c r="SL212" s="29"/>
      <c r="SM212" s="29"/>
      <c r="SN212" s="29"/>
      <c r="SO212" s="29"/>
      <c r="SP212" s="29"/>
      <c r="SQ212" s="29"/>
      <c r="SR212" s="29"/>
      <c r="SS212" s="29"/>
      <c r="ST212" s="29"/>
      <c r="SU212" s="29"/>
      <c r="SV212" s="29"/>
      <c r="SW212" s="29"/>
      <c r="SX212" s="29"/>
      <c r="SY212" s="29"/>
      <c r="SZ212" s="29"/>
      <c r="TA212" s="29"/>
      <c r="TB212" s="29"/>
      <c r="TC212" s="29"/>
      <c r="TD212" s="29"/>
      <c r="TE212" s="29"/>
      <c r="TF212" s="29"/>
      <c r="TG212" s="29"/>
      <c r="TH212" s="29"/>
      <c r="TI212" s="29"/>
      <c r="TJ212" s="29"/>
      <c r="TK212" s="29"/>
      <c r="TL212" s="29"/>
      <c r="TM212" s="29"/>
      <c r="TN212" s="29"/>
      <c r="TO212" s="29"/>
      <c r="TP212" s="29"/>
      <c r="TQ212" s="29"/>
      <c r="TR212" s="29"/>
      <c r="TS212" s="29"/>
      <c r="TT212" s="29"/>
      <c r="TU212" s="29"/>
      <c r="TV212" s="29"/>
      <c r="TW212" s="29"/>
      <c r="TX212" s="29"/>
    </row>
    <row r="213" spans="1:669" s="12" customFormat="1" ht="15.75" x14ac:dyDescent="0.25">
      <c r="A213" s="30"/>
      <c r="B213" s="13"/>
      <c r="C213" s="13"/>
      <c r="D213" s="13"/>
      <c r="E213" s="130"/>
      <c r="F213" s="131"/>
      <c r="G213" s="173"/>
      <c r="H213" s="123"/>
      <c r="I213" s="173"/>
      <c r="J213" s="173"/>
      <c r="K213" s="173"/>
      <c r="L213" s="173"/>
      <c r="M213" s="123"/>
      <c r="P213" s="65"/>
      <c r="Q213" s="65"/>
      <c r="R213" s="65"/>
      <c r="S213" s="65"/>
      <c r="T213" s="65"/>
      <c r="U213" s="65"/>
      <c r="V213" s="65"/>
      <c r="W213" s="65"/>
      <c r="X213" s="65"/>
      <c r="Y213" s="65"/>
      <c r="Z213" s="65"/>
      <c r="AA213" s="65"/>
      <c r="AB213" s="65"/>
      <c r="AC213" s="65"/>
      <c r="AD213" s="65"/>
      <c r="AE213" s="65"/>
      <c r="AF213" s="65"/>
      <c r="AG213" s="65"/>
      <c r="AH213" s="65"/>
      <c r="AI213" s="65"/>
      <c r="AJ213" s="65"/>
      <c r="AK213" s="65"/>
      <c r="AL213" s="65"/>
      <c r="AM213" s="65"/>
      <c r="AN213" s="65"/>
      <c r="AO213" s="65"/>
      <c r="AP213" s="65"/>
      <c r="AQ213" s="65"/>
      <c r="AR213" s="65"/>
      <c r="AS213" s="65"/>
      <c r="AT213" s="65"/>
      <c r="AU213" s="33"/>
      <c r="AV213" s="33"/>
      <c r="AW213" s="33"/>
      <c r="AX213" s="33"/>
      <c r="AY213" s="33"/>
      <c r="AZ213" s="33"/>
      <c r="BA213" s="33"/>
      <c r="BB213" s="33"/>
      <c r="BC213" s="33"/>
      <c r="BD213" s="33"/>
      <c r="BE213" s="33"/>
      <c r="BF213" s="33"/>
      <c r="BG213" s="33"/>
      <c r="BH213" s="33"/>
      <c r="BI213" s="33"/>
      <c r="BJ213" s="33"/>
      <c r="BK213" s="33"/>
      <c r="BL213" s="33"/>
      <c r="BM213" s="33"/>
      <c r="BN213" s="33"/>
      <c r="BO213" s="33"/>
      <c r="BP213" s="33"/>
      <c r="BQ213" s="33"/>
      <c r="BR213" s="33"/>
      <c r="BS213" s="33"/>
      <c r="BT213" s="33"/>
      <c r="BU213" s="33"/>
      <c r="BV213" s="33"/>
      <c r="BW213" s="33"/>
      <c r="BX213" s="33"/>
      <c r="BY213" s="33"/>
      <c r="BZ213" s="33"/>
      <c r="CA213" s="33"/>
      <c r="CB213" s="33"/>
      <c r="CC213" s="33"/>
      <c r="CD213" s="33"/>
      <c r="CE213" s="33"/>
      <c r="CF213" s="33"/>
      <c r="CG213" s="33"/>
      <c r="CH213" s="33"/>
      <c r="CI213" s="33"/>
      <c r="CJ213" s="33"/>
      <c r="CK213" s="33"/>
      <c r="CL213" s="33"/>
      <c r="CM213" s="33"/>
      <c r="CN213" s="33"/>
      <c r="CO213" s="33"/>
      <c r="CP213" s="33"/>
      <c r="CQ213" s="33"/>
      <c r="CR213" s="33"/>
      <c r="CS213" s="33"/>
      <c r="CT213" s="33"/>
      <c r="CU213" s="33"/>
      <c r="CV213" s="33"/>
      <c r="CW213" s="33"/>
      <c r="CX213" s="33"/>
      <c r="CY213" s="33"/>
      <c r="CZ213" s="33"/>
      <c r="DA213" s="33"/>
      <c r="DB213" s="33"/>
      <c r="DC213" s="33"/>
      <c r="DD213" s="33"/>
      <c r="DE213" s="33"/>
      <c r="DF213" s="33"/>
      <c r="DG213" s="33"/>
      <c r="DH213" s="33"/>
      <c r="DI213" s="33"/>
      <c r="DJ213" s="33"/>
      <c r="DK213" s="33"/>
      <c r="DL213" s="33"/>
      <c r="DM213" s="33"/>
      <c r="DN213" s="33"/>
      <c r="DO213" s="33"/>
      <c r="DP213" s="33"/>
      <c r="DQ213" s="33"/>
      <c r="DR213" s="33"/>
      <c r="DS213" s="33"/>
      <c r="DT213" s="33"/>
      <c r="DU213" s="33"/>
      <c r="DV213" s="33"/>
      <c r="DW213" s="33"/>
      <c r="DX213" s="33"/>
      <c r="DY213" s="33"/>
      <c r="DZ213" s="33"/>
      <c r="EA213" s="33"/>
      <c r="EB213" s="33"/>
      <c r="EC213" s="33"/>
      <c r="ED213" s="33"/>
      <c r="EE213" s="33"/>
      <c r="EF213" s="33"/>
      <c r="EG213" s="3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 s="33"/>
      <c r="NC213" s="33"/>
      <c r="ND213" s="33"/>
      <c r="NE213" s="33"/>
      <c r="NF213" s="33"/>
      <c r="NG213" s="33"/>
      <c r="NH213" s="33"/>
      <c r="NI213" s="33"/>
      <c r="NJ213" s="33"/>
      <c r="NK213" s="33"/>
      <c r="NL213" s="33"/>
      <c r="NM213" s="33"/>
      <c r="NN213" s="33"/>
      <c r="NO213" s="33"/>
      <c r="NP213" s="33"/>
      <c r="NQ213" s="33"/>
      <c r="NR213" s="33"/>
      <c r="NS213" s="33"/>
      <c r="NT213" s="33"/>
      <c r="NU213" s="33"/>
      <c r="NV213" s="33"/>
      <c r="NW213" s="33"/>
      <c r="NX213" s="33"/>
      <c r="NY213" s="33"/>
      <c r="NZ213" s="33"/>
      <c r="OA213" s="33"/>
      <c r="OB213" s="33"/>
      <c r="OC213" s="33"/>
      <c r="OD213" s="33"/>
      <c r="OE213" s="33"/>
      <c r="OF213" s="33"/>
      <c r="OG213" s="33"/>
      <c r="OH213" s="33"/>
      <c r="OI213" s="33"/>
      <c r="OJ213" s="33"/>
      <c r="OK213" s="33"/>
      <c r="OL213" s="33"/>
      <c r="OM213" s="33"/>
      <c r="ON213" s="33"/>
      <c r="OO213" s="33"/>
      <c r="OP213" s="33"/>
      <c r="OQ213" s="33"/>
      <c r="OR213" s="33"/>
      <c r="OS213" s="33"/>
      <c r="OT213" s="33"/>
      <c r="OU213" s="33"/>
      <c r="OV213" s="33"/>
      <c r="OW213" s="33"/>
      <c r="OX213" s="33"/>
      <c r="OY213" s="33"/>
      <c r="OZ213" s="33"/>
      <c r="PA213" s="33"/>
      <c r="PB213" s="33"/>
      <c r="PC213" s="33"/>
      <c r="PD213" s="33"/>
      <c r="PE213" s="33"/>
      <c r="PF213" s="33"/>
      <c r="PG213" s="33"/>
      <c r="PH213" s="33"/>
      <c r="PI213" s="33"/>
      <c r="PJ213" s="33"/>
      <c r="PK213" s="33"/>
      <c r="PL213" s="33"/>
      <c r="PM213" s="33"/>
      <c r="PN213" s="33"/>
      <c r="PO213" s="33"/>
      <c r="PP213" s="33"/>
      <c r="PQ213" s="33"/>
      <c r="PR213" s="33"/>
      <c r="PS213" s="33"/>
      <c r="PT213" s="33"/>
      <c r="PU213" s="33"/>
      <c r="PV213" s="33"/>
      <c r="PW213" s="33"/>
      <c r="PX213" s="33"/>
      <c r="PY213" s="33"/>
      <c r="PZ213" s="33"/>
      <c r="QA213" s="33"/>
      <c r="QB213" s="33"/>
      <c r="QC213" s="33"/>
      <c r="QD213" s="33"/>
      <c r="QE213" s="33"/>
      <c r="QF213" s="33"/>
      <c r="QG213" s="33"/>
      <c r="QH213" s="33"/>
      <c r="QI213" s="33"/>
      <c r="QJ213" s="33"/>
      <c r="QK213" s="33"/>
      <c r="QL213" s="33"/>
      <c r="QM213" s="33"/>
      <c r="QN213" s="33"/>
      <c r="QO213" s="33"/>
      <c r="QP213" s="33"/>
      <c r="QQ213" s="33"/>
      <c r="QR213" s="33"/>
      <c r="QS213" s="33"/>
      <c r="QT213" s="33"/>
      <c r="QU213" s="33"/>
      <c r="QV213" s="33"/>
      <c r="QW213" s="33"/>
      <c r="QX213" s="33"/>
      <c r="QY213" s="33"/>
      <c r="QZ213" s="33"/>
      <c r="RA213" s="33"/>
      <c r="RB213" s="33"/>
      <c r="RC213" s="33"/>
      <c r="RD213" s="33"/>
      <c r="RE213" s="33"/>
      <c r="RF213" s="33"/>
      <c r="RG213" s="33"/>
      <c r="RH213" s="33"/>
      <c r="RI213" s="33"/>
      <c r="RJ213" s="33"/>
      <c r="RK213" s="33"/>
      <c r="RL213" s="33"/>
      <c r="RM213" s="33"/>
      <c r="RN213" s="33"/>
      <c r="RO213" s="33"/>
      <c r="RP213" s="33"/>
      <c r="RQ213" s="33"/>
      <c r="RR213" s="33"/>
      <c r="RS213" s="33"/>
      <c r="RT213" s="33"/>
      <c r="RU213" s="33"/>
      <c r="RV213" s="33"/>
      <c r="RW213" s="33"/>
      <c r="RX213" s="33"/>
      <c r="RY213" s="33"/>
      <c r="RZ213" s="33"/>
      <c r="SA213" s="33"/>
      <c r="SB213" s="33"/>
      <c r="SC213" s="33"/>
      <c r="SD213" s="33"/>
      <c r="SE213" s="33"/>
      <c r="SF213" s="33"/>
      <c r="SG213" s="33"/>
      <c r="SH213" s="33"/>
      <c r="SI213" s="33"/>
      <c r="SJ213" s="33"/>
      <c r="SK213" s="33"/>
      <c r="SL213" s="33"/>
      <c r="SM213" s="33"/>
      <c r="SN213" s="33"/>
      <c r="SO213" s="33"/>
      <c r="SP213" s="33"/>
      <c r="SQ213" s="33"/>
      <c r="SR213" s="33"/>
      <c r="SS213" s="33"/>
      <c r="ST213" s="33"/>
      <c r="SU213" s="33"/>
      <c r="SV213" s="33"/>
      <c r="SW213" s="33"/>
      <c r="SX213" s="33"/>
      <c r="SY213" s="33"/>
      <c r="SZ213" s="33"/>
      <c r="TA213" s="33"/>
      <c r="TB213" s="33"/>
      <c r="TC213" s="33"/>
      <c r="TD213" s="33"/>
      <c r="TE213" s="33"/>
      <c r="TF213" s="33"/>
      <c r="TG213" s="33"/>
      <c r="TH213" s="33"/>
      <c r="TI213" s="33"/>
      <c r="TJ213" s="33"/>
      <c r="TK213" s="33"/>
      <c r="TL213" s="33"/>
      <c r="TM213" s="33"/>
      <c r="TN213" s="33"/>
      <c r="TO213" s="33"/>
      <c r="TP213" s="33"/>
      <c r="TQ213" s="33"/>
      <c r="TR213" s="33"/>
      <c r="TS213" s="33"/>
      <c r="TT213" s="33"/>
      <c r="TU213" s="33"/>
      <c r="TV213" s="33"/>
      <c r="TW213" s="33"/>
      <c r="TX213" s="33"/>
      <c r="TY213" s="33"/>
      <c r="TZ213" s="33"/>
      <c r="UA213" s="33"/>
      <c r="UB213" s="33"/>
      <c r="UC213" s="33"/>
      <c r="UD213" s="33"/>
      <c r="UE213" s="33"/>
      <c r="UF213" s="33"/>
      <c r="UG213" s="33"/>
      <c r="UH213" s="33"/>
      <c r="UI213" s="33"/>
      <c r="UJ213" s="33"/>
      <c r="UK213" s="33"/>
      <c r="UL213" s="33"/>
      <c r="UM213" s="33"/>
      <c r="UN213" s="33"/>
      <c r="UO213" s="33"/>
      <c r="UP213" s="33"/>
      <c r="UQ213" s="33"/>
      <c r="UR213" s="33"/>
      <c r="US213" s="33"/>
      <c r="UT213" s="33"/>
      <c r="UU213" s="33"/>
      <c r="UV213" s="33"/>
      <c r="UW213" s="33"/>
      <c r="UX213" s="33"/>
      <c r="UY213" s="33"/>
      <c r="UZ213" s="33"/>
      <c r="VA213" s="33"/>
      <c r="VB213" s="33"/>
      <c r="VC213" s="33"/>
      <c r="VD213" s="33"/>
      <c r="VE213" s="33"/>
      <c r="VF213" s="33"/>
      <c r="VG213" s="33"/>
      <c r="VH213" s="33"/>
      <c r="VI213" s="33"/>
      <c r="VJ213" s="33"/>
      <c r="VK213" s="33"/>
      <c r="VL213" s="33"/>
      <c r="VM213" s="33"/>
      <c r="VN213" s="33"/>
      <c r="VO213" s="33"/>
      <c r="VP213" s="33"/>
      <c r="VQ213" s="33"/>
      <c r="VR213" s="33"/>
      <c r="VS213" s="33"/>
      <c r="VT213" s="33"/>
      <c r="VU213" s="33"/>
      <c r="VV213" s="33"/>
      <c r="VW213" s="33"/>
      <c r="VX213" s="33"/>
      <c r="VY213" s="33"/>
      <c r="VZ213" s="33"/>
      <c r="WA213" s="33"/>
      <c r="WB213" s="33"/>
      <c r="WC213" s="33"/>
      <c r="WD213" s="33"/>
      <c r="WE213" s="33"/>
      <c r="WF213" s="33"/>
      <c r="WG213" s="33"/>
      <c r="WH213" s="33"/>
      <c r="WI213" s="33"/>
      <c r="WJ213" s="33"/>
      <c r="WK213" s="33"/>
      <c r="WL213" s="33"/>
      <c r="WM213" s="33"/>
      <c r="WN213" s="33"/>
      <c r="WO213" s="33"/>
      <c r="WP213" s="33"/>
      <c r="WQ213" s="33"/>
      <c r="WR213" s="33"/>
      <c r="WS213" s="33"/>
      <c r="WT213" s="33"/>
      <c r="WU213" s="33"/>
      <c r="WV213" s="33"/>
      <c r="WW213" s="33"/>
      <c r="WX213" s="33"/>
      <c r="WY213" s="33"/>
      <c r="WZ213" s="33"/>
      <c r="XA213" s="33"/>
      <c r="XB213" s="33"/>
      <c r="XC213" s="33"/>
      <c r="XD213" s="33"/>
      <c r="XE213" s="33"/>
      <c r="XF213" s="33"/>
      <c r="XG213" s="33"/>
      <c r="XH213" s="33"/>
      <c r="XI213" s="33"/>
      <c r="XJ213" s="33"/>
      <c r="XK213" s="33"/>
      <c r="XL213" s="33"/>
      <c r="XM213" s="33"/>
      <c r="XN213" s="33"/>
      <c r="XO213" s="33"/>
      <c r="XP213" s="33"/>
      <c r="XQ213" s="33"/>
      <c r="XR213" s="33"/>
      <c r="XS213" s="33"/>
      <c r="XT213" s="33"/>
      <c r="XU213" s="33"/>
      <c r="XV213" s="33"/>
      <c r="XW213" s="33"/>
      <c r="XX213" s="33"/>
      <c r="XY213" s="33"/>
      <c r="XZ213" s="33"/>
      <c r="YA213" s="33"/>
      <c r="YB213" s="33"/>
      <c r="YC213" s="33"/>
      <c r="YD213" s="33"/>
      <c r="YE213" s="33"/>
      <c r="YF213" s="33"/>
      <c r="YG213" s="33"/>
      <c r="YH213" s="33"/>
      <c r="YI213" s="33"/>
      <c r="YJ213" s="33"/>
      <c r="YK213" s="33"/>
      <c r="YL213" s="33"/>
      <c r="YM213" s="33"/>
      <c r="YN213" s="33"/>
      <c r="YO213" s="33"/>
      <c r="YP213" s="33"/>
      <c r="YQ213" s="33"/>
      <c r="YR213" s="33"/>
      <c r="YS213" s="33"/>
    </row>
    <row r="214" spans="1:669" s="12" customFormat="1" ht="15.75" x14ac:dyDescent="0.25">
      <c r="A214" s="30" t="s">
        <v>196</v>
      </c>
      <c r="B214" s="13"/>
      <c r="C214" s="14"/>
      <c r="D214" s="14"/>
      <c r="E214" s="30"/>
      <c r="F214" s="30"/>
      <c r="G214" s="173"/>
      <c r="H214" s="123"/>
      <c r="I214" s="173"/>
      <c r="J214" s="173"/>
      <c r="K214" s="173"/>
      <c r="L214" s="173"/>
      <c r="M214" s="123"/>
      <c r="P214" s="65" t="s">
        <v>184</v>
      </c>
      <c r="Q214" s="65"/>
      <c r="R214" s="65"/>
      <c r="S214" s="65"/>
      <c r="T214" s="65"/>
      <c r="U214" s="65"/>
      <c r="V214" s="65"/>
      <c r="W214" s="65"/>
      <c r="X214" s="65"/>
      <c r="Y214" s="65"/>
      <c r="Z214" s="65"/>
      <c r="AA214" s="65"/>
      <c r="AB214" s="65"/>
      <c r="AC214" s="65"/>
      <c r="AD214" s="65"/>
      <c r="AE214" s="65"/>
      <c r="AF214" s="65"/>
      <c r="AG214" s="65"/>
      <c r="AH214" s="65"/>
      <c r="AI214" s="65"/>
      <c r="AJ214" s="65"/>
      <c r="AK214" s="65"/>
      <c r="AL214" s="65"/>
      <c r="AM214" s="65"/>
      <c r="AN214" s="65"/>
      <c r="AO214" s="65"/>
      <c r="AP214" s="65"/>
      <c r="AQ214" s="65"/>
      <c r="AR214" s="65"/>
      <c r="AS214" s="65"/>
      <c r="AT214" s="65"/>
      <c r="AU214" s="33"/>
      <c r="AV214" s="33"/>
      <c r="AW214" s="33"/>
      <c r="AX214" s="33"/>
      <c r="AY214" s="33"/>
      <c r="AZ214" s="33"/>
      <c r="BA214" s="33"/>
      <c r="BB214" s="33"/>
      <c r="BC214" s="33"/>
      <c r="BD214" s="33"/>
      <c r="BE214" s="33"/>
      <c r="BF214" s="33"/>
      <c r="BG214" s="33"/>
      <c r="BH214" s="33"/>
      <c r="BI214" s="33"/>
      <c r="BJ214" s="33"/>
      <c r="BK214" s="33"/>
      <c r="BL214" s="33"/>
      <c r="BM214" s="33"/>
      <c r="BN214" s="33"/>
      <c r="BO214" s="33"/>
      <c r="BP214" s="33"/>
      <c r="BQ214" s="33"/>
      <c r="BR214" s="33"/>
      <c r="BS214" s="33"/>
      <c r="BT214" s="33"/>
      <c r="BU214" s="33"/>
      <c r="BV214" s="33"/>
      <c r="BW214" s="33"/>
      <c r="BX214" s="33"/>
      <c r="BY214" s="33"/>
      <c r="BZ214" s="33"/>
      <c r="CA214" s="33"/>
      <c r="CB214" s="33"/>
      <c r="CC214" s="33"/>
      <c r="CD214" s="33"/>
      <c r="CE214" s="33"/>
      <c r="CF214" s="33"/>
      <c r="CG214" s="33"/>
      <c r="CH214" s="33"/>
      <c r="CI214" s="33"/>
      <c r="CJ214" s="33"/>
      <c r="CK214" s="33"/>
      <c r="CL214" s="33"/>
      <c r="CM214" s="33"/>
      <c r="CN214" s="33"/>
      <c r="CO214" s="33"/>
      <c r="CP214" s="33"/>
      <c r="CQ214" s="33"/>
      <c r="CR214" s="33"/>
      <c r="CS214" s="33"/>
      <c r="CT214" s="33"/>
      <c r="CU214" s="33"/>
      <c r="CV214" s="33"/>
      <c r="CW214" s="33"/>
      <c r="CX214" s="33"/>
      <c r="CY214" s="33"/>
      <c r="CZ214" s="33"/>
      <c r="DA214" s="33"/>
      <c r="DB214" s="33"/>
      <c r="DC214" s="33"/>
      <c r="DD214" s="33"/>
      <c r="DE214" s="33"/>
      <c r="DF214" s="33"/>
      <c r="DG214" s="33"/>
      <c r="DH214" s="33"/>
      <c r="DI214" s="33"/>
      <c r="DJ214" s="33"/>
      <c r="DK214" s="33"/>
      <c r="DL214" s="33"/>
      <c r="DM214" s="33"/>
      <c r="DN214" s="33"/>
      <c r="DO214" s="33"/>
      <c r="DP214" s="33"/>
      <c r="DQ214" s="33"/>
      <c r="DR214" s="33"/>
      <c r="DS214" s="33"/>
      <c r="DT214" s="33"/>
      <c r="DU214" s="33"/>
      <c r="DV214" s="33"/>
      <c r="DW214" s="33"/>
      <c r="DX214" s="33"/>
      <c r="DY214" s="33"/>
      <c r="DZ214" s="33"/>
      <c r="EA214" s="33"/>
      <c r="EB214" s="33"/>
      <c r="EC214" s="33"/>
      <c r="ED214" s="33"/>
      <c r="EE214" s="33"/>
      <c r="EF214" s="33"/>
      <c r="EG214" s="33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 s="33"/>
      <c r="NC214" s="33"/>
      <c r="ND214" s="33"/>
      <c r="NE214" s="33"/>
      <c r="NF214" s="33"/>
      <c r="NG214" s="33"/>
      <c r="NH214" s="33"/>
      <c r="NI214" s="33"/>
      <c r="NJ214" s="33"/>
      <c r="NK214" s="33"/>
      <c r="NL214" s="33"/>
      <c r="NM214" s="33"/>
      <c r="NN214" s="33"/>
      <c r="NO214" s="33"/>
      <c r="NP214" s="33"/>
      <c r="NQ214" s="33"/>
      <c r="NR214" s="33"/>
      <c r="NS214" s="33"/>
      <c r="NT214" s="33"/>
      <c r="NU214" s="33"/>
      <c r="NV214" s="33"/>
      <c r="NW214" s="33"/>
      <c r="NX214" s="33"/>
      <c r="NY214" s="33"/>
      <c r="NZ214" s="33"/>
      <c r="OA214" s="33"/>
      <c r="OB214" s="33"/>
      <c r="OC214" s="33"/>
      <c r="OD214" s="33"/>
      <c r="OE214" s="33"/>
      <c r="OF214" s="33"/>
      <c r="OG214" s="33"/>
      <c r="OH214" s="33"/>
      <c r="OI214" s="33"/>
      <c r="OJ214" s="33"/>
      <c r="OK214" s="33"/>
      <c r="OL214" s="33"/>
      <c r="OM214" s="33"/>
      <c r="ON214" s="33"/>
      <c r="OO214" s="33"/>
      <c r="OP214" s="33"/>
      <c r="OQ214" s="33"/>
      <c r="OR214" s="33"/>
      <c r="OS214" s="33"/>
      <c r="OT214" s="33"/>
      <c r="OU214" s="33"/>
      <c r="OV214" s="33"/>
      <c r="OW214" s="33"/>
      <c r="OX214" s="33"/>
      <c r="OY214" s="33"/>
      <c r="OZ214" s="33"/>
      <c r="PA214" s="33"/>
      <c r="PB214" s="33"/>
      <c r="PC214" s="33"/>
      <c r="PD214" s="33"/>
      <c r="PE214" s="33"/>
      <c r="PF214" s="33"/>
      <c r="PG214" s="33"/>
      <c r="PH214" s="33"/>
      <c r="PI214" s="33"/>
      <c r="PJ214" s="33"/>
      <c r="PK214" s="33"/>
      <c r="PL214" s="33"/>
      <c r="PM214" s="33"/>
      <c r="PN214" s="33"/>
      <c r="PO214" s="33"/>
      <c r="PP214" s="33"/>
      <c r="PQ214" s="33"/>
      <c r="PR214" s="33"/>
      <c r="PS214" s="33"/>
      <c r="PT214" s="33"/>
      <c r="PU214" s="33"/>
      <c r="PV214" s="33"/>
      <c r="PW214" s="33"/>
      <c r="PX214" s="33"/>
      <c r="PY214" s="33"/>
      <c r="PZ214" s="33"/>
      <c r="QA214" s="33"/>
      <c r="QB214" s="33"/>
      <c r="QC214" s="33"/>
      <c r="QD214" s="33"/>
      <c r="QE214" s="33"/>
      <c r="QF214" s="33"/>
      <c r="QG214" s="33"/>
      <c r="QH214" s="33"/>
      <c r="QI214" s="33"/>
      <c r="QJ214" s="33"/>
      <c r="QK214" s="33"/>
      <c r="QL214" s="33"/>
      <c r="QM214" s="33"/>
      <c r="QN214" s="33"/>
      <c r="QO214" s="33"/>
      <c r="QP214" s="33"/>
      <c r="QQ214" s="33"/>
      <c r="QR214" s="33"/>
      <c r="QS214" s="33"/>
      <c r="QT214" s="33"/>
      <c r="QU214" s="33"/>
      <c r="QV214" s="33"/>
      <c r="QW214" s="33"/>
      <c r="QX214" s="33"/>
      <c r="QY214" s="33"/>
      <c r="QZ214" s="33"/>
      <c r="RA214" s="33"/>
      <c r="RB214" s="33"/>
      <c r="RC214" s="33"/>
      <c r="RD214" s="33"/>
      <c r="RE214" s="33"/>
      <c r="RF214" s="33"/>
      <c r="RG214" s="33"/>
      <c r="RH214" s="33"/>
      <c r="RI214" s="33"/>
      <c r="RJ214" s="33"/>
      <c r="RK214" s="33"/>
      <c r="RL214" s="33"/>
      <c r="RM214" s="33"/>
      <c r="RN214" s="33"/>
      <c r="RO214" s="33"/>
      <c r="RP214" s="33"/>
      <c r="RQ214" s="33"/>
      <c r="RR214" s="33"/>
      <c r="RS214" s="33"/>
      <c r="RT214" s="33"/>
      <c r="RU214" s="33"/>
      <c r="RV214" s="33"/>
      <c r="RW214" s="33"/>
      <c r="RX214" s="33"/>
      <c r="RY214" s="33"/>
      <c r="RZ214" s="33"/>
      <c r="SA214" s="33"/>
      <c r="SB214" s="33"/>
      <c r="SC214" s="33"/>
      <c r="SD214" s="33"/>
      <c r="SE214" s="33"/>
      <c r="SF214" s="33"/>
      <c r="SG214" s="33"/>
      <c r="SH214" s="33"/>
      <c r="SI214" s="33"/>
      <c r="SJ214" s="33"/>
      <c r="SK214" s="33"/>
      <c r="SL214" s="33"/>
      <c r="SM214" s="33"/>
      <c r="SN214" s="33"/>
      <c r="SO214" s="33"/>
      <c r="SP214" s="33"/>
      <c r="SQ214" s="33"/>
      <c r="SR214" s="33"/>
      <c r="SS214" s="33"/>
      <c r="ST214" s="33"/>
      <c r="SU214" s="33"/>
      <c r="SV214" s="33"/>
      <c r="SW214" s="33"/>
      <c r="SX214" s="33"/>
      <c r="SY214" s="33"/>
      <c r="SZ214" s="33"/>
      <c r="TA214" s="33"/>
      <c r="TB214" s="33"/>
      <c r="TC214" s="33"/>
      <c r="TD214" s="33"/>
      <c r="TE214" s="33"/>
      <c r="TF214" s="33"/>
      <c r="TG214" s="33"/>
      <c r="TH214" s="33"/>
      <c r="TI214" s="33"/>
      <c r="TJ214" s="33"/>
      <c r="TK214" s="33"/>
      <c r="TL214" s="33"/>
      <c r="TM214" s="33"/>
      <c r="TN214" s="33"/>
      <c r="TO214" s="33"/>
      <c r="TP214" s="33"/>
      <c r="TQ214" s="33"/>
      <c r="TR214" s="33"/>
      <c r="TS214" s="33"/>
      <c r="TT214" s="33"/>
      <c r="TU214" s="33"/>
      <c r="TV214" s="33"/>
      <c r="TW214" s="33"/>
      <c r="TX214" s="33"/>
      <c r="TY214" s="33"/>
      <c r="TZ214" s="33"/>
      <c r="UA214" s="33"/>
      <c r="UB214" s="33"/>
      <c r="UC214" s="33"/>
      <c r="UD214" s="33"/>
      <c r="UE214" s="33"/>
      <c r="UF214" s="33"/>
      <c r="UG214" s="33"/>
      <c r="UH214" s="33"/>
      <c r="UI214" s="33"/>
      <c r="UJ214" s="33"/>
      <c r="UK214" s="33"/>
      <c r="UL214" s="33"/>
      <c r="UM214" s="33"/>
      <c r="UN214" s="33"/>
      <c r="UO214" s="33"/>
      <c r="UP214" s="33"/>
      <c r="UQ214" s="33"/>
      <c r="UR214" s="33"/>
      <c r="US214" s="33"/>
      <c r="UT214" s="33"/>
      <c r="UU214" s="33"/>
      <c r="UV214" s="33"/>
      <c r="UW214" s="33"/>
      <c r="UX214" s="33"/>
      <c r="UY214" s="33"/>
      <c r="UZ214" s="33"/>
      <c r="VA214" s="33"/>
      <c r="VB214" s="33"/>
      <c r="VC214" s="33"/>
      <c r="VD214" s="33"/>
      <c r="VE214" s="33"/>
      <c r="VF214" s="33"/>
      <c r="VG214" s="33"/>
      <c r="VH214" s="33"/>
      <c r="VI214" s="33"/>
      <c r="VJ214" s="33"/>
      <c r="VK214" s="33"/>
      <c r="VL214" s="33"/>
      <c r="VM214" s="33"/>
      <c r="VN214" s="33"/>
      <c r="VO214" s="33"/>
      <c r="VP214" s="33"/>
      <c r="VQ214" s="33"/>
      <c r="VR214" s="33"/>
      <c r="VS214" s="33"/>
      <c r="VT214" s="33"/>
      <c r="VU214" s="33"/>
      <c r="VV214" s="33"/>
      <c r="VW214" s="33"/>
      <c r="VX214" s="33"/>
      <c r="VY214" s="33"/>
      <c r="VZ214" s="33"/>
      <c r="WA214" s="33"/>
      <c r="WB214" s="33"/>
      <c r="WC214" s="33"/>
      <c r="WD214" s="33"/>
      <c r="WE214" s="33"/>
      <c r="WF214" s="33"/>
      <c r="WG214" s="33"/>
      <c r="WH214" s="33"/>
      <c r="WI214" s="33"/>
      <c r="WJ214" s="33"/>
      <c r="WK214" s="33"/>
      <c r="WL214" s="33"/>
      <c r="WM214" s="33"/>
      <c r="WN214" s="33"/>
      <c r="WO214" s="33"/>
      <c r="WP214" s="33"/>
      <c r="WQ214" s="33"/>
      <c r="WR214" s="33"/>
      <c r="WS214" s="33"/>
      <c r="WT214" s="33"/>
      <c r="WU214" s="33"/>
      <c r="WV214" s="33"/>
      <c r="WW214" s="33"/>
      <c r="WX214" s="33"/>
      <c r="WY214" s="33"/>
      <c r="WZ214" s="33"/>
      <c r="XA214" s="33"/>
      <c r="XB214" s="33"/>
      <c r="XC214" s="33"/>
      <c r="XD214" s="33"/>
      <c r="XE214" s="33"/>
      <c r="XF214" s="33"/>
      <c r="XG214" s="33"/>
      <c r="XH214" s="33"/>
      <c r="XI214" s="33"/>
      <c r="XJ214" s="33"/>
      <c r="XK214" s="33"/>
      <c r="XL214" s="33"/>
      <c r="XM214" s="33"/>
      <c r="XN214" s="33"/>
      <c r="XO214" s="33"/>
      <c r="XP214" s="33"/>
      <c r="XQ214" s="33"/>
      <c r="XR214" s="33"/>
      <c r="XS214" s="33"/>
      <c r="XT214" s="33"/>
      <c r="XU214" s="33"/>
      <c r="XV214" s="33"/>
      <c r="XW214" s="33"/>
      <c r="XX214" s="33"/>
      <c r="XY214" s="33"/>
      <c r="XZ214" s="33"/>
      <c r="YA214" s="33"/>
      <c r="YB214" s="33"/>
      <c r="YC214" s="33"/>
      <c r="YD214" s="33"/>
      <c r="YE214" s="33"/>
      <c r="YF214" s="33"/>
      <c r="YG214" s="33"/>
      <c r="YH214" s="33"/>
      <c r="YI214" s="33"/>
      <c r="YJ214" s="33"/>
      <c r="YK214" s="33"/>
      <c r="YL214" s="33"/>
      <c r="YM214" s="33"/>
      <c r="YN214" s="33"/>
      <c r="YO214" s="33"/>
      <c r="YP214" s="33"/>
      <c r="YQ214" s="33"/>
      <c r="YR214" s="33"/>
      <c r="YS214" s="33"/>
    </row>
    <row r="215" spans="1:669" s="59" customFormat="1" ht="15.75" x14ac:dyDescent="0.25">
      <c r="A215" s="33" t="s">
        <v>104</v>
      </c>
      <c r="B215" s="12" t="s">
        <v>53</v>
      </c>
      <c r="C215" s="15" t="s">
        <v>69</v>
      </c>
      <c r="D215" s="15" t="s">
        <v>207</v>
      </c>
      <c r="E215" s="79">
        <v>44593</v>
      </c>
      <c r="F215" s="82" t="s">
        <v>106</v>
      </c>
      <c r="G215" s="177">
        <v>100000</v>
      </c>
      <c r="H215" s="178">
        <v>2870</v>
      </c>
      <c r="I215" s="177">
        <v>12105.37</v>
      </c>
      <c r="J215" s="177">
        <v>3040</v>
      </c>
      <c r="K215" s="177">
        <v>25</v>
      </c>
      <c r="L215" s="177">
        <v>18040.37</v>
      </c>
      <c r="M215" s="178">
        <v>81959.63</v>
      </c>
      <c r="N215" s="12"/>
      <c r="O215" s="12"/>
      <c r="P215" s="65"/>
      <c r="Q215" s="65"/>
      <c r="R215" s="65"/>
      <c r="S215" s="65"/>
      <c r="T215" s="65"/>
      <c r="U215" s="65"/>
      <c r="V215" s="65"/>
      <c r="W215" s="65"/>
      <c r="X215" s="65"/>
      <c r="Y215" s="65"/>
      <c r="Z215" s="65"/>
      <c r="AA215" s="65"/>
      <c r="AB215" s="65"/>
      <c r="AC215" s="65"/>
      <c r="AD215" s="65"/>
      <c r="AE215" s="65"/>
      <c r="AF215" s="65"/>
      <c r="AG215" s="65"/>
      <c r="AH215" s="65"/>
      <c r="AI215" s="65"/>
      <c r="AJ215" s="65"/>
      <c r="AK215" s="65"/>
      <c r="AL215" s="65"/>
      <c r="AM215" s="65"/>
      <c r="AN215" s="65"/>
      <c r="AO215" s="65"/>
      <c r="AP215" s="65"/>
      <c r="AQ215" s="65"/>
      <c r="AR215" s="65"/>
      <c r="AS215" s="65"/>
      <c r="AT215" s="65"/>
      <c r="AU215" s="33"/>
      <c r="AV215" s="33"/>
      <c r="AW215" s="33"/>
      <c r="AX215" s="33"/>
      <c r="AY215" s="33"/>
      <c r="AZ215" s="33"/>
      <c r="BA215" s="33"/>
      <c r="BB215" s="33"/>
      <c r="BC215" s="33"/>
      <c r="BD215" s="33"/>
      <c r="BE215" s="33"/>
      <c r="BF215" s="33"/>
      <c r="BG215" s="33"/>
      <c r="BH215" s="33"/>
      <c r="BI215" s="33"/>
      <c r="BJ215" s="33"/>
      <c r="BK215" s="33"/>
      <c r="BL215" s="33"/>
      <c r="BM215" s="33"/>
      <c r="BN215" s="33"/>
      <c r="BO215" s="33"/>
      <c r="BP215" s="33"/>
      <c r="BQ215" s="33"/>
      <c r="BR215" s="33"/>
      <c r="BS215" s="33"/>
      <c r="BT215" s="33"/>
      <c r="BU215" s="33"/>
      <c r="BV215" s="33"/>
      <c r="BW215" s="33"/>
      <c r="BX215" s="33"/>
      <c r="BY215" s="33"/>
      <c r="BZ215" s="33"/>
      <c r="CA215" s="33"/>
      <c r="CB215" s="33"/>
      <c r="CC215" s="33"/>
      <c r="CD215" s="33"/>
      <c r="CE215" s="33"/>
      <c r="CF215" s="33"/>
      <c r="CG215" s="33"/>
      <c r="CH215" s="33"/>
      <c r="CI215" s="33"/>
      <c r="CJ215" s="33"/>
      <c r="CK215" s="33"/>
      <c r="CL215" s="33"/>
      <c r="CM215" s="33"/>
      <c r="CN215" s="33"/>
      <c r="CO215" s="33"/>
      <c r="CP215" s="33"/>
      <c r="CQ215" s="33"/>
      <c r="CR215" s="33"/>
      <c r="CS215" s="33"/>
      <c r="CT215" s="33"/>
      <c r="CU215" s="33"/>
      <c r="CV215" s="33"/>
      <c r="CW215" s="33"/>
      <c r="CX215" s="33"/>
      <c r="CY215" s="33"/>
      <c r="CZ215" s="33"/>
      <c r="DA215" s="33"/>
      <c r="DB215" s="33"/>
      <c r="DC215" s="33"/>
      <c r="DD215" s="33"/>
      <c r="DE215" s="33"/>
      <c r="DF215" s="33"/>
      <c r="DG215" s="33"/>
      <c r="DH215" s="33"/>
      <c r="DI215" s="33"/>
      <c r="DJ215" s="33"/>
      <c r="DK215" s="33"/>
      <c r="DL215" s="33"/>
      <c r="DM215" s="33"/>
      <c r="DN215" s="33"/>
      <c r="DO215" s="33"/>
      <c r="DP215" s="33"/>
      <c r="DQ215" s="33"/>
      <c r="DR215" s="33"/>
      <c r="DS215" s="33"/>
      <c r="DT215" s="33"/>
      <c r="DU215" s="33"/>
      <c r="DV215" s="33"/>
      <c r="DW215" s="33"/>
      <c r="DX215" s="33"/>
      <c r="DY215" s="33"/>
      <c r="DZ215" s="33"/>
      <c r="EA215" s="33"/>
      <c r="EB215" s="33"/>
      <c r="EC215" s="33"/>
      <c r="ED215" s="33"/>
      <c r="EE215" s="33"/>
      <c r="EF215" s="33"/>
      <c r="EG215" s="33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 s="53"/>
      <c r="NC215" s="53"/>
      <c r="ND215" s="53"/>
      <c r="NE215" s="53"/>
      <c r="NF215" s="53"/>
      <c r="NG215" s="53"/>
      <c r="NH215" s="53"/>
      <c r="NI215" s="53"/>
      <c r="NJ215" s="53"/>
      <c r="NK215" s="53"/>
      <c r="NL215" s="53"/>
      <c r="NM215" s="53"/>
      <c r="NN215" s="53"/>
      <c r="NO215" s="53"/>
      <c r="NP215" s="53"/>
      <c r="NQ215" s="53"/>
      <c r="NR215" s="53"/>
      <c r="NS215" s="53"/>
      <c r="NT215" s="53"/>
      <c r="NU215" s="53"/>
      <c r="NV215" s="53"/>
      <c r="NW215" s="53"/>
      <c r="NX215" s="53"/>
      <c r="NY215" s="53"/>
      <c r="NZ215" s="53"/>
      <c r="OA215" s="53"/>
      <c r="OB215" s="53"/>
      <c r="OC215" s="53"/>
      <c r="OD215" s="53"/>
      <c r="OE215" s="53"/>
      <c r="OF215" s="53"/>
      <c r="OG215" s="53"/>
      <c r="OH215" s="53"/>
      <c r="OI215" s="53"/>
      <c r="OJ215" s="53"/>
      <c r="OK215" s="53"/>
      <c r="OL215" s="53"/>
      <c r="OM215" s="53"/>
      <c r="ON215" s="53"/>
      <c r="OO215" s="53"/>
      <c r="OP215" s="53"/>
      <c r="OQ215" s="53"/>
      <c r="OR215" s="53"/>
      <c r="OS215" s="53"/>
      <c r="OT215" s="53"/>
      <c r="OU215" s="53"/>
      <c r="OV215" s="53"/>
      <c r="OW215" s="53"/>
      <c r="OX215" s="53"/>
      <c r="OY215" s="53"/>
      <c r="OZ215" s="53"/>
      <c r="PA215" s="53"/>
      <c r="PB215" s="53"/>
      <c r="PC215" s="53"/>
      <c r="PD215" s="53"/>
      <c r="PE215" s="53"/>
      <c r="PF215" s="53"/>
      <c r="PG215" s="53"/>
      <c r="PH215" s="53"/>
      <c r="PI215" s="53"/>
      <c r="PJ215" s="53"/>
      <c r="PK215" s="53"/>
      <c r="PL215" s="53"/>
      <c r="PM215" s="53"/>
      <c r="PN215" s="53"/>
      <c r="PO215" s="53"/>
      <c r="PP215" s="53"/>
      <c r="PQ215" s="53"/>
      <c r="PR215" s="53"/>
      <c r="PS215" s="53"/>
      <c r="PT215" s="53"/>
      <c r="PU215" s="53"/>
      <c r="PV215" s="53"/>
      <c r="PW215" s="53"/>
      <c r="PX215" s="53"/>
      <c r="PY215" s="53"/>
      <c r="PZ215" s="53"/>
      <c r="QA215" s="53"/>
      <c r="QB215" s="53"/>
      <c r="QC215" s="53"/>
      <c r="QD215" s="53"/>
      <c r="QE215" s="53"/>
      <c r="QF215" s="53"/>
      <c r="QG215" s="53"/>
      <c r="QH215" s="53"/>
      <c r="QI215" s="53"/>
      <c r="QJ215" s="53"/>
      <c r="QK215" s="53"/>
      <c r="QL215" s="53"/>
      <c r="QM215" s="53"/>
      <c r="QN215" s="53"/>
      <c r="QO215" s="53"/>
      <c r="QP215" s="53"/>
      <c r="QQ215" s="53"/>
      <c r="QR215" s="53"/>
      <c r="QS215" s="53"/>
      <c r="QT215" s="53"/>
      <c r="QU215" s="53"/>
      <c r="QV215" s="53"/>
      <c r="QW215" s="53"/>
      <c r="QX215" s="53"/>
      <c r="QY215" s="53"/>
      <c r="QZ215" s="53"/>
      <c r="RA215" s="53"/>
      <c r="RB215" s="53"/>
      <c r="RC215" s="53"/>
      <c r="RD215" s="53"/>
      <c r="RE215" s="53"/>
      <c r="RF215" s="53"/>
      <c r="RG215" s="53"/>
      <c r="RH215" s="53"/>
      <c r="RI215" s="53"/>
      <c r="RJ215" s="53"/>
      <c r="RK215" s="53"/>
      <c r="RL215" s="53"/>
      <c r="RM215" s="53"/>
      <c r="RN215" s="53"/>
      <c r="RO215" s="53"/>
      <c r="RP215" s="53"/>
      <c r="RQ215" s="53"/>
      <c r="RR215" s="53"/>
      <c r="RS215" s="53"/>
      <c r="RT215" s="53"/>
      <c r="RU215" s="53"/>
      <c r="RV215" s="53"/>
      <c r="RW215" s="53"/>
      <c r="RX215" s="53"/>
      <c r="RY215" s="53"/>
      <c r="RZ215" s="53"/>
      <c r="SA215" s="53"/>
      <c r="SB215" s="53"/>
      <c r="SC215" s="53"/>
      <c r="SD215" s="53"/>
      <c r="SE215" s="53"/>
      <c r="SF215" s="53"/>
      <c r="SG215" s="53"/>
      <c r="SH215" s="53"/>
      <c r="SI215" s="53"/>
      <c r="SJ215" s="53"/>
      <c r="SK215" s="53"/>
      <c r="SL215" s="53"/>
      <c r="SM215" s="53"/>
      <c r="SN215" s="53"/>
      <c r="SO215" s="53"/>
      <c r="SP215" s="53"/>
      <c r="SQ215" s="53"/>
      <c r="SR215" s="53"/>
      <c r="SS215" s="53"/>
      <c r="ST215" s="53"/>
      <c r="SU215" s="53"/>
      <c r="SV215" s="53"/>
      <c r="SW215" s="53"/>
      <c r="SX215" s="53"/>
      <c r="SY215" s="53"/>
      <c r="SZ215" s="53"/>
      <c r="TA215" s="53"/>
      <c r="TB215" s="53"/>
      <c r="TC215" s="53"/>
      <c r="TD215" s="53"/>
      <c r="TE215" s="53"/>
      <c r="TF215" s="53"/>
      <c r="TG215" s="53"/>
      <c r="TH215" s="53"/>
      <c r="TI215" s="53"/>
      <c r="TJ215" s="53"/>
      <c r="TK215" s="53"/>
      <c r="TL215" s="53"/>
      <c r="TM215" s="53"/>
      <c r="TN215" s="53"/>
      <c r="TO215" s="53"/>
      <c r="TP215" s="53"/>
      <c r="TQ215" s="53"/>
      <c r="TR215" s="53"/>
      <c r="TS215" s="53"/>
      <c r="TT215" s="53"/>
      <c r="TU215" s="53"/>
      <c r="TV215" s="53"/>
      <c r="TW215" s="53"/>
      <c r="TX215" s="53"/>
      <c r="TY215" s="53"/>
      <c r="TZ215" s="53"/>
      <c r="UA215" s="53"/>
      <c r="UB215" s="53"/>
      <c r="UC215" s="53"/>
      <c r="UD215" s="53"/>
      <c r="UE215" s="53"/>
      <c r="UF215" s="53"/>
      <c r="UG215" s="53"/>
      <c r="UH215" s="53"/>
      <c r="UI215" s="53"/>
      <c r="UJ215" s="53"/>
      <c r="UK215" s="53"/>
      <c r="UL215" s="53"/>
      <c r="UM215" s="53"/>
      <c r="UN215" s="53"/>
      <c r="UO215" s="53"/>
      <c r="UP215" s="53"/>
      <c r="UQ215" s="53"/>
      <c r="UR215" s="53"/>
      <c r="US215" s="53"/>
      <c r="UT215" s="53"/>
      <c r="UU215" s="53"/>
      <c r="UV215" s="53"/>
      <c r="UW215" s="53"/>
      <c r="UX215" s="53"/>
      <c r="UY215" s="53"/>
      <c r="UZ215" s="53"/>
      <c r="VA215" s="53"/>
      <c r="VB215" s="53"/>
      <c r="VC215" s="53"/>
      <c r="VD215" s="53"/>
      <c r="VE215" s="53"/>
      <c r="VF215" s="53"/>
      <c r="VG215" s="53"/>
      <c r="VH215" s="53"/>
      <c r="VI215" s="53"/>
      <c r="VJ215" s="53"/>
      <c r="VK215" s="53"/>
      <c r="VL215" s="53"/>
      <c r="VM215" s="53"/>
      <c r="VN215" s="53"/>
      <c r="VO215" s="53"/>
      <c r="VP215" s="53"/>
      <c r="VQ215" s="53"/>
      <c r="VR215" s="53"/>
      <c r="VS215" s="53"/>
      <c r="VT215" s="53"/>
      <c r="VU215" s="53"/>
      <c r="VV215" s="53"/>
      <c r="VW215" s="53"/>
      <c r="VX215" s="53"/>
      <c r="VY215" s="53"/>
      <c r="VZ215" s="53"/>
      <c r="WA215" s="53"/>
      <c r="WB215" s="53"/>
      <c r="WC215" s="53"/>
      <c r="WD215" s="53"/>
      <c r="WE215" s="53"/>
      <c r="WF215" s="53"/>
      <c r="WG215" s="53"/>
      <c r="WH215" s="53"/>
      <c r="WI215" s="53"/>
      <c r="WJ215" s="53"/>
      <c r="WK215" s="53"/>
      <c r="WL215" s="53"/>
      <c r="WM215" s="53"/>
      <c r="WN215" s="53"/>
      <c r="WO215" s="53"/>
      <c r="WP215" s="53"/>
      <c r="WQ215" s="53"/>
      <c r="WR215" s="53"/>
      <c r="WS215" s="53"/>
      <c r="WT215" s="53"/>
      <c r="WU215" s="53"/>
      <c r="WV215" s="53"/>
      <c r="WW215" s="53"/>
      <c r="WX215" s="53"/>
      <c r="WY215" s="53"/>
      <c r="WZ215" s="53"/>
      <c r="XA215" s="53"/>
      <c r="XB215" s="53"/>
      <c r="XC215" s="53"/>
      <c r="XD215" s="53"/>
      <c r="XE215" s="53"/>
      <c r="XF215" s="53"/>
      <c r="XG215" s="53"/>
      <c r="XH215" s="53"/>
      <c r="XI215" s="53"/>
      <c r="XJ215" s="53"/>
      <c r="XK215" s="53"/>
      <c r="XL215" s="53"/>
      <c r="XM215" s="53"/>
      <c r="XN215" s="53"/>
      <c r="XO215" s="53"/>
      <c r="XP215" s="53"/>
      <c r="XQ215" s="53"/>
      <c r="XR215" s="53"/>
      <c r="XS215" s="53"/>
      <c r="XT215" s="53"/>
      <c r="XU215" s="53"/>
      <c r="XV215" s="53"/>
      <c r="XW215" s="53"/>
      <c r="XX215" s="53"/>
      <c r="XY215" s="53"/>
      <c r="XZ215" s="53"/>
      <c r="YA215" s="53"/>
      <c r="YB215" s="53"/>
      <c r="YC215" s="53"/>
      <c r="YD215" s="53"/>
      <c r="YE215" s="53"/>
      <c r="YF215" s="53"/>
      <c r="YG215" s="53"/>
      <c r="YH215" s="53"/>
      <c r="YI215" s="53"/>
      <c r="YJ215" s="53"/>
      <c r="YK215" s="53"/>
      <c r="YL215" s="53"/>
      <c r="YM215" s="53"/>
      <c r="YN215" s="53"/>
      <c r="YO215" s="53"/>
      <c r="YP215" s="53"/>
      <c r="YQ215" s="53"/>
      <c r="YR215" s="53"/>
      <c r="YS215" s="53"/>
    </row>
    <row r="216" spans="1:669" x14ac:dyDescent="0.25">
      <c r="A216" s="33" t="s">
        <v>140</v>
      </c>
      <c r="B216" s="12" t="s">
        <v>141</v>
      </c>
      <c r="C216" s="15" t="s">
        <v>70</v>
      </c>
      <c r="D216" s="15" t="s">
        <v>207</v>
      </c>
      <c r="E216" s="16">
        <v>44593</v>
      </c>
      <c r="F216" s="12" t="s">
        <v>106</v>
      </c>
      <c r="G216" s="177">
        <v>60000</v>
      </c>
      <c r="H216" s="178">
        <v>1722</v>
      </c>
      <c r="I216" s="177">
        <v>3486.68</v>
      </c>
      <c r="J216" s="177">
        <v>1824</v>
      </c>
      <c r="K216" s="177">
        <v>25</v>
      </c>
      <c r="L216" s="177">
        <v>7057.68</v>
      </c>
      <c r="M216" s="178">
        <v>52942.32</v>
      </c>
      <c r="O216" s="33"/>
      <c r="P216" s="33"/>
      <c r="Q216" s="33"/>
      <c r="R216" s="33"/>
      <c r="S216" s="33"/>
      <c r="T216" s="33"/>
      <c r="U216" s="33"/>
      <c r="V216" s="33"/>
      <c r="W216" s="33"/>
      <c r="X216" s="33"/>
      <c r="Y216" s="33"/>
      <c r="Z216" s="33"/>
      <c r="AA216" s="33"/>
      <c r="AB216" s="33"/>
      <c r="AC216" s="33"/>
      <c r="AD216" s="33"/>
      <c r="AE216" s="33"/>
      <c r="AF216" s="33"/>
      <c r="AG216" s="33"/>
      <c r="AH216" s="33"/>
      <c r="AI216" s="33"/>
      <c r="AJ216" s="33"/>
      <c r="AK216" s="33"/>
      <c r="AL216" s="33"/>
      <c r="AM216" s="33"/>
      <c r="AN216" s="33"/>
      <c r="AO216" s="33"/>
      <c r="AP216" s="33"/>
      <c r="AQ216" s="33"/>
      <c r="AR216" s="33"/>
      <c r="AS216" s="33"/>
      <c r="AT216" s="33"/>
      <c r="AU216" s="33"/>
      <c r="AV216" s="33"/>
      <c r="AW216" s="33"/>
      <c r="AX216" s="33"/>
      <c r="AY216" s="33"/>
      <c r="AZ216" s="33"/>
      <c r="BA216" s="33"/>
      <c r="BB216" s="33"/>
      <c r="BC216" s="33"/>
      <c r="BD216" s="33"/>
      <c r="BE216" s="33"/>
      <c r="BF216" s="33"/>
      <c r="BG216" s="33"/>
      <c r="BH216" s="33"/>
      <c r="BI216" s="33"/>
      <c r="BJ216" s="33"/>
      <c r="BK216" s="33"/>
      <c r="BL216" s="33"/>
      <c r="BM216" s="33"/>
      <c r="BN216" s="33"/>
      <c r="BO216" s="33"/>
      <c r="BP216" s="33"/>
      <c r="BQ216" s="33"/>
      <c r="BR216" s="33"/>
      <c r="BS216" s="33"/>
      <c r="BT216" s="33"/>
      <c r="BU216" s="33"/>
      <c r="BV216" s="33"/>
      <c r="BW216" s="33"/>
      <c r="BX216" s="33"/>
      <c r="BY216" s="33"/>
      <c r="BZ216" s="33"/>
      <c r="CA216" s="33"/>
      <c r="CB216" s="33"/>
      <c r="CC216" s="33"/>
      <c r="CD216" s="33"/>
      <c r="CE216" s="33"/>
      <c r="CF216" s="33"/>
      <c r="CG216" s="33"/>
      <c r="CH216" s="33"/>
      <c r="CI216" s="33"/>
      <c r="CJ216" s="33"/>
      <c r="CK216" s="33"/>
      <c r="CL216" s="33"/>
      <c r="CM216" s="33"/>
      <c r="CN216" s="33"/>
      <c r="CO216" s="33"/>
      <c r="CP216" s="33"/>
      <c r="CQ216" s="33"/>
      <c r="CR216" s="33"/>
      <c r="CS216" s="33"/>
      <c r="CT216" s="33"/>
      <c r="CU216" s="33"/>
      <c r="CV216" s="33"/>
      <c r="CW216" s="33"/>
      <c r="CX216" s="33"/>
      <c r="CY216" s="33"/>
      <c r="CZ216" s="33"/>
      <c r="DA216" s="33"/>
      <c r="DB216" s="33"/>
      <c r="DC216" s="33"/>
      <c r="DD216" s="33"/>
      <c r="DE216" s="33"/>
      <c r="DF216" s="33"/>
      <c r="DG216" s="33"/>
      <c r="DH216" s="33"/>
      <c r="DI216" s="33"/>
      <c r="DJ216" s="33"/>
      <c r="DK216" s="33"/>
      <c r="DL216" s="33"/>
      <c r="DM216" s="33"/>
      <c r="DN216" s="33"/>
      <c r="DO216" s="33"/>
      <c r="DP216" s="33"/>
      <c r="DQ216" s="33"/>
      <c r="DR216" s="33"/>
      <c r="DS216" s="33"/>
      <c r="DT216" s="33"/>
      <c r="DU216" s="33"/>
      <c r="DV216" s="33"/>
      <c r="DW216" s="33"/>
      <c r="DX216" s="33"/>
      <c r="DY216" s="33"/>
      <c r="DZ216" s="33"/>
      <c r="EA216" s="33"/>
      <c r="EB216" s="33"/>
      <c r="EC216" s="33"/>
      <c r="ED216" s="33"/>
      <c r="EE216" s="33"/>
      <c r="EF216" s="33"/>
      <c r="EG216" s="33"/>
    </row>
    <row r="217" spans="1:669" s="3" customFormat="1" ht="15.75" x14ac:dyDescent="0.25">
      <c r="A217" s="48" t="s">
        <v>14</v>
      </c>
      <c r="B217" s="68">
        <v>2</v>
      </c>
      <c r="C217" s="54"/>
      <c r="D217" s="54"/>
      <c r="E217" s="48"/>
      <c r="F217" s="48"/>
      <c r="G217" s="172">
        <f>SUM(G215:G216)</f>
        <v>160000</v>
      </c>
      <c r="H217" s="107">
        <f t="shared" ref="H217:M217" si="36">SUM(H215:H216)</f>
        <v>4592</v>
      </c>
      <c r="I217" s="172">
        <f>SUM(I215:I216)</f>
        <v>15592.050000000001</v>
      </c>
      <c r="J217" s="172">
        <f t="shared" si="36"/>
        <v>4864</v>
      </c>
      <c r="K217" s="172">
        <f>SUM(K215:K216)</f>
        <v>50</v>
      </c>
      <c r="L217" s="172">
        <f t="shared" si="36"/>
        <v>25098.05</v>
      </c>
      <c r="M217" s="172">
        <f t="shared" si="36"/>
        <v>134901.95000000001</v>
      </c>
      <c r="O217" s="12"/>
      <c r="P217" s="65"/>
      <c r="Q217" s="65"/>
      <c r="R217" s="65"/>
      <c r="S217" s="65"/>
      <c r="T217" s="65"/>
      <c r="U217" s="65"/>
      <c r="V217" s="65"/>
      <c r="W217" s="65"/>
      <c r="X217" s="65"/>
      <c r="Y217" s="65"/>
      <c r="Z217" s="65"/>
      <c r="AA217" s="65"/>
      <c r="AB217" s="65"/>
      <c r="AC217" s="65"/>
      <c r="AD217" s="65"/>
      <c r="AE217" s="65"/>
      <c r="AF217" s="65"/>
      <c r="AG217" s="65"/>
      <c r="AH217" s="65"/>
      <c r="AI217" s="65"/>
      <c r="AJ217" s="65"/>
      <c r="AK217" s="65"/>
      <c r="AL217" s="65"/>
      <c r="AM217" s="65"/>
      <c r="AN217" s="65"/>
      <c r="AO217" s="65"/>
      <c r="AP217" s="65"/>
      <c r="AQ217" s="65"/>
      <c r="AR217" s="65"/>
      <c r="AS217" s="65"/>
      <c r="AT217" s="65"/>
      <c r="AU217" s="33"/>
      <c r="AV217" s="33"/>
      <c r="AW217" s="33"/>
      <c r="AX217" s="33"/>
      <c r="AY217" s="33"/>
      <c r="AZ217" s="33"/>
      <c r="BA217" s="33"/>
      <c r="BB217" s="33"/>
      <c r="BC217" s="33"/>
      <c r="BD217" s="33"/>
      <c r="BE217" s="33"/>
      <c r="BF217" s="33"/>
      <c r="BG217" s="33"/>
      <c r="BH217" s="33"/>
      <c r="BI217" s="33"/>
      <c r="BJ217" s="33"/>
      <c r="BK217" s="33"/>
      <c r="BL217" s="33"/>
      <c r="BM217" s="33"/>
      <c r="BN217" s="33"/>
      <c r="BO217" s="33"/>
      <c r="BP217" s="33"/>
      <c r="BQ217" s="33"/>
      <c r="BR217" s="33"/>
      <c r="BS217" s="33"/>
      <c r="BT217" s="33"/>
      <c r="BU217" s="33"/>
      <c r="BV217" s="33"/>
      <c r="BW217" s="33"/>
      <c r="BX217" s="33"/>
      <c r="BY217" s="33"/>
      <c r="BZ217" s="33"/>
      <c r="CA217" s="33"/>
      <c r="CB217" s="33"/>
      <c r="CC217" s="33"/>
      <c r="CD217" s="33"/>
      <c r="CE217" s="33"/>
      <c r="CF217" s="33"/>
      <c r="CG217" s="33"/>
      <c r="CH217" s="33"/>
      <c r="CI217" s="33"/>
      <c r="CJ217" s="33"/>
      <c r="CK217" s="33"/>
      <c r="CL217" s="33"/>
      <c r="CM217" s="33"/>
      <c r="CN217" s="33"/>
      <c r="CO217" s="33"/>
      <c r="CP217" s="33"/>
      <c r="CQ217" s="33"/>
      <c r="CR217" s="33"/>
      <c r="CS217" s="33"/>
      <c r="CT217" s="33"/>
      <c r="CU217" s="33"/>
      <c r="CV217" s="33"/>
      <c r="CW217" s="33"/>
      <c r="CX217" s="33"/>
      <c r="CY217" s="33"/>
      <c r="CZ217" s="33"/>
      <c r="DA217" s="33"/>
      <c r="DB217" s="33"/>
      <c r="DC217" s="33"/>
      <c r="DD217" s="33"/>
      <c r="DE217" s="33"/>
      <c r="DF217" s="33"/>
      <c r="DG217" s="33"/>
      <c r="DH217" s="33"/>
      <c r="DI217" s="33"/>
      <c r="DJ217" s="33"/>
      <c r="DK217" s="33"/>
      <c r="DL217" s="33"/>
      <c r="DM217" s="33"/>
      <c r="DN217" s="33"/>
      <c r="DO217" s="33"/>
      <c r="DP217" s="33"/>
      <c r="DQ217" s="33"/>
      <c r="DR217" s="33"/>
      <c r="DS217" s="33"/>
      <c r="DT217" s="33"/>
      <c r="DU217" s="33"/>
      <c r="DV217" s="33"/>
      <c r="DW217" s="33"/>
      <c r="DX217" s="33"/>
      <c r="DY217" s="33"/>
      <c r="DZ217" s="33"/>
      <c r="EA217" s="33"/>
      <c r="EB217" s="33"/>
      <c r="EC217" s="33"/>
      <c r="ED217" s="33"/>
      <c r="EE217" s="33"/>
      <c r="EF217" s="33"/>
      <c r="EG217" s="33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  <c r="OF217"/>
      <c r="OG217"/>
      <c r="OH217"/>
      <c r="OI217"/>
      <c r="OJ217"/>
      <c r="OK217"/>
      <c r="OL217"/>
      <c r="OM217"/>
      <c r="ON217"/>
      <c r="OO217"/>
      <c r="OP217"/>
      <c r="OQ217"/>
      <c r="OR217"/>
      <c r="OS217"/>
      <c r="OT217"/>
      <c r="OU217"/>
      <c r="OV217"/>
      <c r="OW217"/>
      <c r="OX217"/>
      <c r="OY217"/>
      <c r="OZ217"/>
      <c r="PA217"/>
      <c r="PB217"/>
      <c r="PC217"/>
      <c r="PD217"/>
      <c r="PE217"/>
      <c r="PF217"/>
      <c r="PG217"/>
      <c r="PH217"/>
      <c r="PI217"/>
      <c r="PJ217"/>
      <c r="PK217"/>
      <c r="PL217"/>
      <c r="PM217"/>
      <c r="PN217"/>
      <c r="PO217"/>
      <c r="PP217"/>
      <c r="PQ217"/>
      <c r="PR217"/>
      <c r="PS217"/>
      <c r="PT217"/>
      <c r="PU217"/>
      <c r="PV217"/>
      <c r="PW217"/>
      <c r="PX217"/>
      <c r="PY217"/>
      <c r="PZ217"/>
      <c r="QA217"/>
      <c r="QB217"/>
      <c r="QC217"/>
      <c r="QD217"/>
      <c r="QE217"/>
      <c r="QF217"/>
      <c r="QG217"/>
      <c r="QH217"/>
      <c r="QI217"/>
      <c r="QJ217"/>
      <c r="QK217"/>
      <c r="QL217"/>
      <c r="QM217"/>
      <c r="QN217"/>
      <c r="QO217"/>
      <c r="QP217"/>
      <c r="QQ217"/>
      <c r="QR217"/>
      <c r="QS217"/>
      <c r="QT217"/>
      <c r="QU217"/>
      <c r="QV217"/>
      <c r="QW217"/>
      <c r="QX217"/>
      <c r="QY217"/>
      <c r="QZ217"/>
      <c r="RA217"/>
      <c r="RB217"/>
      <c r="RC217"/>
      <c r="RD217"/>
      <c r="RE217"/>
      <c r="RF217"/>
      <c r="RG217"/>
      <c r="RH217"/>
      <c r="RI217"/>
      <c r="RJ217"/>
      <c r="RK217"/>
      <c r="RL217"/>
      <c r="RM217"/>
      <c r="RN217"/>
      <c r="RO217"/>
      <c r="RP217"/>
      <c r="RQ217"/>
      <c r="RR217"/>
      <c r="RS217"/>
      <c r="RT217"/>
      <c r="RU217"/>
      <c r="RV217"/>
      <c r="RW217"/>
      <c r="RX217"/>
      <c r="RY217"/>
      <c r="RZ217"/>
      <c r="SA217"/>
      <c r="SB217"/>
      <c r="SC217"/>
      <c r="SD217"/>
      <c r="SE217"/>
      <c r="SF217"/>
      <c r="SG217"/>
      <c r="SH217"/>
      <c r="SI217"/>
      <c r="SJ217"/>
      <c r="SK217"/>
      <c r="SL217"/>
      <c r="SM217"/>
      <c r="SN217"/>
      <c r="SO217"/>
      <c r="SP217"/>
      <c r="SQ217"/>
      <c r="SR217"/>
      <c r="SS217"/>
      <c r="ST217"/>
      <c r="SU217"/>
      <c r="SV217"/>
      <c r="SW217"/>
      <c r="SX217"/>
      <c r="SY217"/>
      <c r="SZ217"/>
      <c r="TA217"/>
      <c r="TB217"/>
      <c r="TC217"/>
      <c r="TD217"/>
      <c r="TE217"/>
      <c r="TF217"/>
      <c r="TG217"/>
      <c r="TH217"/>
      <c r="TI217"/>
      <c r="TJ217"/>
      <c r="TK217"/>
      <c r="TL217"/>
      <c r="TM217"/>
      <c r="TN217"/>
      <c r="TO217"/>
      <c r="TP217"/>
      <c r="TQ217"/>
      <c r="TR217"/>
      <c r="TS217"/>
      <c r="TT217"/>
      <c r="TU217"/>
      <c r="TV217"/>
      <c r="TW217"/>
      <c r="TX217"/>
      <c r="TY217"/>
      <c r="TZ217"/>
      <c r="UA217"/>
      <c r="UB217"/>
      <c r="UC217"/>
      <c r="UD217"/>
      <c r="UE217"/>
      <c r="UF217"/>
      <c r="UG217"/>
      <c r="UH217"/>
      <c r="UI217"/>
      <c r="UJ217"/>
      <c r="UK217"/>
      <c r="UL217"/>
      <c r="UM217"/>
      <c r="UN217"/>
      <c r="UO217"/>
      <c r="UP217"/>
      <c r="UQ217"/>
      <c r="UR217"/>
      <c r="US217"/>
      <c r="UT217"/>
      <c r="UU217"/>
      <c r="UV217"/>
      <c r="UW217"/>
      <c r="UX217"/>
      <c r="UY217"/>
      <c r="UZ217"/>
      <c r="VA217"/>
      <c r="VB217"/>
      <c r="VC217"/>
      <c r="VD217"/>
      <c r="VE217"/>
      <c r="VF217"/>
      <c r="VG217"/>
      <c r="VH217"/>
      <c r="VI217"/>
      <c r="VJ217"/>
      <c r="VK217"/>
      <c r="VL217"/>
      <c r="VM217"/>
      <c r="VN217"/>
      <c r="VO217"/>
      <c r="VP217"/>
      <c r="VQ217"/>
      <c r="VR217"/>
      <c r="VS217"/>
      <c r="VT217"/>
      <c r="VU217"/>
      <c r="VV217"/>
      <c r="VW217"/>
      <c r="VX217"/>
      <c r="VY217"/>
      <c r="VZ217"/>
      <c r="WA217"/>
      <c r="WB217"/>
      <c r="WC217"/>
      <c r="WD217"/>
      <c r="WE217"/>
      <c r="WF217"/>
      <c r="WG217"/>
      <c r="WH217"/>
      <c r="WI217"/>
      <c r="WJ217"/>
      <c r="WK217"/>
      <c r="WL217"/>
      <c r="WM217"/>
      <c r="WN217"/>
      <c r="WO217"/>
      <c r="WP217"/>
      <c r="WQ217"/>
      <c r="WR217"/>
      <c r="WS217"/>
      <c r="WT217"/>
      <c r="WU217"/>
      <c r="WV217"/>
      <c r="WW217"/>
      <c r="WX217"/>
      <c r="WY217"/>
      <c r="WZ217"/>
      <c r="XA217"/>
      <c r="XB217"/>
      <c r="XC217"/>
      <c r="XD217"/>
      <c r="XE217"/>
      <c r="XF217"/>
      <c r="XG217"/>
      <c r="XH217"/>
      <c r="XI217"/>
      <c r="XJ217"/>
      <c r="XK217"/>
      <c r="XL217"/>
      <c r="XM217"/>
      <c r="XN217"/>
      <c r="XO217"/>
      <c r="XP217"/>
      <c r="XQ217"/>
      <c r="XR217"/>
      <c r="XS217"/>
      <c r="XT217"/>
      <c r="XU217"/>
      <c r="XV217"/>
      <c r="XW217"/>
      <c r="XX217"/>
      <c r="XY217"/>
      <c r="XZ217"/>
      <c r="YA217"/>
      <c r="YB217"/>
      <c r="YC217"/>
      <c r="YD217"/>
      <c r="YE217"/>
      <c r="YF217"/>
      <c r="YG217"/>
      <c r="YH217"/>
      <c r="YI217"/>
      <c r="YJ217"/>
      <c r="YK217"/>
      <c r="YL217"/>
      <c r="YM217"/>
      <c r="YN217"/>
      <c r="YO217"/>
      <c r="YP217"/>
      <c r="YQ217"/>
      <c r="YR217"/>
      <c r="YS217"/>
    </row>
    <row r="218" spans="1:669" s="3" customFormat="1" ht="15.75" x14ac:dyDescent="0.25">
      <c r="A218"/>
      <c r="E218"/>
      <c r="F218"/>
      <c r="G218" s="174"/>
      <c r="H218" s="106"/>
      <c r="I218" s="174"/>
      <c r="J218" s="174"/>
      <c r="K218" s="174"/>
      <c r="L218" s="174"/>
      <c r="M218" s="106"/>
      <c r="O218" s="12"/>
      <c r="P218" s="65"/>
      <c r="Q218" s="65"/>
      <c r="R218" s="65"/>
      <c r="S218" s="65"/>
      <c r="T218" s="65"/>
      <c r="U218" s="65"/>
      <c r="V218" s="65"/>
      <c r="W218" s="65"/>
      <c r="X218" s="65"/>
      <c r="Y218" s="65"/>
      <c r="Z218" s="65"/>
      <c r="AA218" s="65"/>
      <c r="AB218" s="65"/>
      <c r="AC218" s="65"/>
      <c r="AD218" s="65"/>
      <c r="AE218" s="65"/>
      <c r="AF218" s="65"/>
      <c r="AG218" s="65"/>
      <c r="AH218" s="65"/>
      <c r="AI218" s="65"/>
      <c r="AJ218" s="65"/>
      <c r="AK218" s="65"/>
      <c r="AL218" s="65"/>
      <c r="AM218" s="65"/>
      <c r="AN218" s="65"/>
      <c r="AO218" s="65"/>
      <c r="AP218" s="65"/>
      <c r="AQ218" s="65"/>
      <c r="AR218" s="65"/>
      <c r="AS218" s="65"/>
      <c r="AT218" s="65"/>
      <c r="AU218" s="33"/>
      <c r="AV218" s="33"/>
      <c r="AW218" s="33"/>
      <c r="AX218" s="33"/>
      <c r="AY218" s="33"/>
      <c r="AZ218" s="33"/>
      <c r="BA218" s="33"/>
      <c r="BB218" s="33"/>
      <c r="BC218" s="33"/>
      <c r="BD218" s="33"/>
      <c r="BE218" s="33"/>
      <c r="BF218" s="33"/>
      <c r="BG218" s="33"/>
      <c r="BH218" s="33"/>
      <c r="BI218" s="33"/>
      <c r="BJ218" s="33"/>
      <c r="BK218" s="33"/>
      <c r="BL218" s="33"/>
      <c r="BM218" s="33"/>
      <c r="BN218" s="33"/>
      <c r="BO218" s="33"/>
      <c r="BP218" s="33"/>
      <c r="BQ218" s="33"/>
      <c r="BR218" s="33"/>
      <c r="BS218" s="33"/>
      <c r="BT218" s="33"/>
      <c r="BU218" s="33"/>
      <c r="BV218" s="33"/>
      <c r="BW218" s="33"/>
      <c r="BX218" s="33"/>
      <c r="BY218" s="33"/>
      <c r="BZ218" s="33"/>
      <c r="CA218" s="33"/>
      <c r="CB218" s="33"/>
      <c r="CC218" s="33"/>
      <c r="CD218" s="33"/>
      <c r="CE218" s="33"/>
      <c r="CF218" s="33"/>
      <c r="CG218" s="33"/>
      <c r="CH218" s="33"/>
      <c r="CI218" s="33"/>
      <c r="CJ218" s="33"/>
      <c r="CK218" s="33"/>
      <c r="CL218" s="33"/>
      <c r="CM218" s="33"/>
      <c r="CN218" s="33"/>
      <c r="CO218" s="33"/>
      <c r="CP218" s="33"/>
      <c r="CQ218" s="33"/>
      <c r="CR218" s="33"/>
      <c r="CS218" s="33"/>
      <c r="CT218" s="33"/>
      <c r="CU218" s="33"/>
      <c r="CV218" s="33"/>
      <c r="CW218" s="33"/>
      <c r="CX218" s="33"/>
      <c r="CY218" s="33"/>
      <c r="CZ218" s="33"/>
      <c r="DA218" s="33"/>
      <c r="DB218" s="33"/>
      <c r="DC218" s="33"/>
      <c r="DD218" s="33"/>
      <c r="DE218" s="33"/>
      <c r="DF218" s="33"/>
      <c r="DG218" s="33"/>
      <c r="DH218" s="33"/>
      <c r="DI218" s="33"/>
      <c r="DJ218" s="33"/>
      <c r="DK218" s="33"/>
      <c r="DL218" s="33"/>
      <c r="DM218" s="33"/>
      <c r="DN218" s="33"/>
      <c r="DO218" s="33"/>
      <c r="DP218" s="33"/>
      <c r="DQ218" s="33"/>
      <c r="DR218" s="33"/>
      <c r="DS218" s="33"/>
      <c r="DT218" s="33"/>
      <c r="DU218" s="33"/>
      <c r="DV218" s="33"/>
      <c r="DW218" s="33"/>
      <c r="DX218" s="33"/>
      <c r="DY218" s="33"/>
      <c r="DZ218" s="33"/>
      <c r="EA218" s="33"/>
      <c r="EB218" s="33"/>
      <c r="EC218" s="33"/>
      <c r="ED218" s="33"/>
      <c r="EE218" s="33"/>
      <c r="EF218" s="33"/>
      <c r="EG218" s="33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  <c r="OF218"/>
      <c r="OG218"/>
      <c r="OH218"/>
      <c r="OI218"/>
      <c r="OJ218"/>
      <c r="OK218"/>
      <c r="OL218"/>
      <c r="OM218"/>
      <c r="ON218"/>
      <c r="OO218"/>
      <c r="OP218"/>
      <c r="OQ218"/>
      <c r="OR218"/>
      <c r="OS218"/>
      <c r="OT218"/>
      <c r="OU218"/>
      <c r="OV218"/>
      <c r="OW218"/>
      <c r="OX218"/>
      <c r="OY218"/>
      <c r="OZ218"/>
      <c r="PA218"/>
      <c r="PB218"/>
      <c r="PC218"/>
      <c r="PD218"/>
      <c r="PE218"/>
      <c r="PF218"/>
      <c r="PG218"/>
      <c r="PH218"/>
      <c r="PI218"/>
      <c r="PJ218"/>
      <c r="PK218"/>
      <c r="PL218"/>
      <c r="PM218"/>
      <c r="PN218"/>
      <c r="PO218"/>
      <c r="PP218"/>
      <c r="PQ218"/>
      <c r="PR218"/>
      <c r="PS218"/>
      <c r="PT218"/>
      <c r="PU218"/>
      <c r="PV218"/>
      <c r="PW218"/>
      <c r="PX218"/>
      <c r="PY218"/>
      <c r="PZ218"/>
      <c r="QA218"/>
      <c r="QB218"/>
      <c r="QC218"/>
      <c r="QD218"/>
      <c r="QE218"/>
      <c r="QF218"/>
      <c r="QG218"/>
      <c r="QH218"/>
      <c r="QI218"/>
      <c r="QJ218"/>
      <c r="QK218"/>
      <c r="QL218"/>
      <c r="QM218"/>
      <c r="QN218"/>
      <c r="QO218"/>
      <c r="QP218"/>
      <c r="QQ218"/>
      <c r="QR218"/>
      <c r="QS218"/>
      <c r="QT218"/>
      <c r="QU218"/>
      <c r="QV218"/>
      <c r="QW218"/>
      <c r="QX218"/>
      <c r="QY218"/>
      <c r="QZ218"/>
      <c r="RA218"/>
      <c r="RB218"/>
      <c r="RC218"/>
      <c r="RD218"/>
      <c r="RE218"/>
      <c r="RF218"/>
      <c r="RG218"/>
      <c r="RH218"/>
      <c r="RI218"/>
      <c r="RJ218"/>
      <c r="RK218"/>
      <c r="RL218"/>
      <c r="RM218"/>
      <c r="RN218"/>
      <c r="RO218"/>
      <c r="RP218"/>
      <c r="RQ218"/>
      <c r="RR218"/>
      <c r="RS218"/>
      <c r="RT218"/>
      <c r="RU218"/>
      <c r="RV218"/>
      <c r="RW218"/>
      <c r="RX218"/>
      <c r="RY218"/>
      <c r="RZ218"/>
      <c r="SA218"/>
      <c r="SB218"/>
      <c r="SC218"/>
      <c r="SD218"/>
      <c r="SE218"/>
      <c r="SF218"/>
      <c r="SG218"/>
      <c r="SH218"/>
      <c r="SI218"/>
      <c r="SJ218"/>
      <c r="SK218"/>
      <c r="SL218"/>
      <c r="SM218"/>
      <c r="SN218"/>
      <c r="SO218"/>
      <c r="SP218"/>
      <c r="SQ218"/>
      <c r="SR218"/>
      <c r="SS218"/>
      <c r="ST218"/>
      <c r="SU218"/>
      <c r="SV218"/>
      <c r="SW218"/>
      <c r="SX218"/>
      <c r="SY218"/>
      <c r="SZ218"/>
      <c r="TA218"/>
      <c r="TB218"/>
      <c r="TC218"/>
      <c r="TD218"/>
      <c r="TE218"/>
      <c r="TF218"/>
      <c r="TG218"/>
      <c r="TH218"/>
      <c r="TI218"/>
      <c r="TJ218"/>
      <c r="TK218"/>
      <c r="TL218"/>
      <c r="TM218"/>
      <c r="TN218"/>
      <c r="TO218"/>
      <c r="TP218"/>
      <c r="TQ218"/>
      <c r="TR218"/>
      <c r="TS218"/>
      <c r="TT218"/>
      <c r="TU218"/>
      <c r="TV218"/>
      <c r="TW218"/>
      <c r="TX218"/>
      <c r="TY218"/>
      <c r="TZ218"/>
      <c r="UA218"/>
      <c r="UB218"/>
      <c r="UC218"/>
      <c r="UD218"/>
      <c r="UE218"/>
      <c r="UF218"/>
      <c r="UG218"/>
      <c r="UH218"/>
      <c r="UI218"/>
      <c r="UJ218"/>
      <c r="UK218"/>
      <c r="UL218"/>
      <c r="UM218"/>
      <c r="UN218"/>
      <c r="UO218"/>
      <c r="UP218"/>
      <c r="UQ218"/>
      <c r="UR218"/>
      <c r="US218"/>
      <c r="UT218"/>
      <c r="UU218"/>
      <c r="UV218"/>
      <c r="UW218"/>
      <c r="UX218"/>
      <c r="UY218"/>
      <c r="UZ218"/>
      <c r="VA218"/>
      <c r="VB218"/>
      <c r="VC218"/>
      <c r="VD218"/>
      <c r="VE218"/>
      <c r="VF218"/>
      <c r="VG218"/>
      <c r="VH218"/>
      <c r="VI218"/>
      <c r="VJ218"/>
      <c r="VK218"/>
      <c r="VL218"/>
      <c r="VM218"/>
      <c r="VN218"/>
      <c r="VO218"/>
      <c r="VP218"/>
      <c r="VQ218"/>
      <c r="VR218"/>
      <c r="VS218"/>
      <c r="VT218"/>
      <c r="VU218"/>
      <c r="VV218"/>
      <c r="VW218"/>
      <c r="VX218"/>
      <c r="VY218"/>
      <c r="VZ218"/>
      <c r="WA218"/>
      <c r="WB218"/>
      <c r="WC218"/>
      <c r="WD218"/>
      <c r="WE218"/>
      <c r="WF218"/>
      <c r="WG218"/>
      <c r="WH218"/>
      <c r="WI218"/>
      <c r="WJ218"/>
      <c r="WK218"/>
      <c r="WL218"/>
      <c r="WM218"/>
      <c r="WN218"/>
      <c r="WO218"/>
      <c r="WP218"/>
      <c r="WQ218"/>
      <c r="WR218"/>
      <c r="WS218"/>
      <c r="WT218"/>
      <c r="WU218"/>
      <c r="WV218"/>
      <c r="WW218"/>
      <c r="WX218"/>
      <c r="WY218"/>
      <c r="WZ218"/>
      <c r="XA218"/>
      <c r="XB218"/>
      <c r="XC218"/>
      <c r="XD218"/>
      <c r="XE218"/>
      <c r="XF218"/>
      <c r="XG218"/>
      <c r="XH218"/>
      <c r="XI218"/>
      <c r="XJ218"/>
      <c r="XK218"/>
      <c r="XL218"/>
      <c r="XM218"/>
      <c r="XN218"/>
      <c r="XO218"/>
      <c r="XP218"/>
      <c r="XQ218"/>
      <c r="XR218"/>
      <c r="XS218"/>
      <c r="XT218"/>
      <c r="XU218"/>
      <c r="XV218"/>
      <c r="XW218"/>
      <c r="XX218"/>
      <c r="XY218"/>
      <c r="XZ218"/>
      <c r="YA218"/>
      <c r="YB218"/>
      <c r="YC218"/>
      <c r="YD218"/>
      <c r="YE218"/>
      <c r="YF218"/>
      <c r="YG218"/>
      <c r="YH218"/>
      <c r="YI218"/>
      <c r="YJ218"/>
      <c r="YK218"/>
      <c r="YL218"/>
      <c r="YM218"/>
      <c r="YN218"/>
      <c r="YO218"/>
      <c r="YP218"/>
      <c r="YQ218"/>
      <c r="YR218"/>
      <c r="YS218"/>
    </row>
    <row r="219" spans="1:669" s="3" customFormat="1" ht="15.75" x14ac:dyDescent="0.25">
      <c r="A219" s="30" t="s">
        <v>142</v>
      </c>
      <c r="B219" s="13"/>
      <c r="C219" s="15"/>
      <c r="D219" s="15"/>
      <c r="E219" s="16"/>
      <c r="F219" s="12"/>
      <c r="G219" s="177"/>
      <c r="H219" s="178"/>
      <c r="I219" s="177"/>
      <c r="J219" s="177"/>
      <c r="K219" s="177"/>
      <c r="L219" s="177"/>
      <c r="M219" s="178"/>
      <c r="O219" s="12"/>
      <c r="P219" s="65"/>
      <c r="Q219" s="65"/>
      <c r="R219" s="65"/>
      <c r="S219" s="65"/>
      <c r="T219" s="65"/>
      <c r="U219" s="65"/>
      <c r="V219" s="65"/>
      <c r="W219" s="65"/>
      <c r="X219" s="65"/>
      <c r="Y219" s="65"/>
      <c r="Z219" s="65"/>
      <c r="AA219" s="65"/>
      <c r="AB219" s="65"/>
      <c r="AC219" s="65"/>
      <c r="AD219" s="65"/>
      <c r="AE219" s="65"/>
      <c r="AF219" s="65"/>
      <c r="AG219" s="65"/>
      <c r="AH219" s="65"/>
      <c r="AI219" s="65"/>
      <c r="AJ219" s="65"/>
      <c r="AK219" s="65"/>
      <c r="AL219" s="65"/>
      <c r="AM219" s="65"/>
      <c r="AN219" s="65"/>
      <c r="AO219" s="65"/>
      <c r="AP219" s="65"/>
      <c r="AQ219" s="65"/>
      <c r="AR219" s="65"/>
      <c r="AS219" s="65"/>
      <c r="AT219" s="65"/>
      <c r="AU219" s="33"/>
      <c r="AV219" s="33"/>
      <c r="AW219" s="33"/>
      <c r="AX219" s="33"/>
      <c r="AY219" s="33"/>
      <c r="AZ219" s="33"/>
      <c r="BA219" s="33"/>
      <c r="BB219" s="33"/>
      <c r="BC219" s="33"/>
      <c r="BD219" s="33"/>
      <c r="BE219" s="33"/>
      <c r="BF219" s="33"/>
      <c r="BG219" s="33"/>
      <c r="BH219" s="33"/>
      <c r="BI219" s="33"/>
      <c r="BJ219" s="33"/>
      <c r="BK219" s="33"/>
      <c r="BL219" s="33"/>
      <c r="BM219" s="33"/>
      <c r="BN219" s="33"/>
      <c r="BO219" s="33"/>
      <c r="BP219" s="33"/>
      <c r="BQ219" s="33"/>
      <c r="BR219" s="33"/>
      <c r="BS219" s="33"/>
      <c r="BT219" s="33"/>
      <c r="BU219" s="33"/>
      <c r="BV219" s="33"/>
      <c r="BW219" s="33"/>
      <c r="BX219" s="33"/>
      <c r="BY219" s="33"/>
      <c r="BZ219" s="33"/>
      <c r="CA219" s="33"/>
      <c r="CB219" s="33"/>
      <c r="CC219" s="33"/>
      <c r="CD219" s="33"/>
      <c r="CE219" s="33"/>
      <c r="CF219" s="33"/>
      <c r="CG219" s="33"/>
      <c r="CH219" s="33"/>
      <c r="CI219" s="33"/>
      <c r="CJ219" s="33"/>
      <c r="CK219" s="33"/>
      <c r="CL219" s="33"/>
      <c r="CM219" s="33"/>
      <c r="CN219" s="33"/>
      <c r="CO219" s="33"/>
      <c r="CP219" s="33"/>
      <c r="CQ219" s="33"/>
      <c r="CR219" s="33"/>
      <c r="CS219" s="33"/>
      <c r="CT219" s="33"/>
      <c r="CU219" s="33"/>
      <c r="CV219" s="33"/>
      <c r="CW219" s="33"/>
      <c r="CX219" s="33"/>
      <c r="CY219" s="33"/>
      <c r="CZ219" s="33"/>
      <c r="DA219" s="33"/>
      <c r="DB219" s="33"/>
      <c r="DC219" s="33"/>
      <c r="DD219" s="33"/>
      <c r="DE219" s="33"/>
      <c r="DF219" s="33"/>
      <c r="DG219" s="33"/>
      <c r="DH219" s="33"/>
      <c r="DI219" s="33"/>
      <c r="DJ219" s="33"/>
      <c r="DK219" s="33"/>
      <c r="DL219" s="33"/>
      <c r="DM219" s="33"/>
      <c r="DN219" s="33"/>
      <c r="DO219" s="33"/>
      <c r="DP219" s="33"/>
      <c r="DQ219" s="33"/>
      <c r="DR219" s="33"/>
      <c r="DS219" s="33"/>
      <c r="DT219" s="33"/>
      <c r="DU219" s="33"/>
      <c r="DV219" s="33"/>
      <c r="DW219" s="33"/>
      <c r="DX219" s="33"/>
      <c r="DY219" s="33"/>
      <c r="DZ219" s="33"/>
      <c r="EA219" s="33"/>
      <c r="EB219" s="33"/>
      <c r="EC219" s="33"/>
      <c r="ED219" s="33"/>
      <c r="EE219" s="33"/>
      <c r="EF219" s="33"/>
      <c r="EG219" s="33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  <c r="OF219"/>
      <c r="OG219"/>
      <c r="OH219"/>
      <c r="OI219"/>
      <c r="OJ219"/>
      <c r="OK219"/>
      <c r="OL219"/>
      <c r="OM219"/>
      <c r="ON219"/>
      <c r="OO219"/>
      <c r="OP219"/>
      <c r="OQ219"/>
      <c r="OR219"/>
      <c r="OS219"/>
      <c r="OT219"/>
      <c r="OU219"/>
      <c r="OV219"/>
      <c r="OW219"/>
      <c r="OX219"/>
      <c r="OY219"/>
      <c r="OZ219"/>
      <c r="PA219"/>
      <c r="PB219"/>
      <c r="PC219"/>
      <c r="PD219"/>
      <c r="PE219"/>
      <c r="PF219"/>
      <c r="PG219"/>
      <c r="PH219"/>
      <c r="PI219"/>
      <c r="PJ219"/>
      <c r="PK219"/>
      <c r="PL219"/>
      <c r="PM219"/>
      <c r="PN219"/>
      <c r="PO219"/>
      <c r="PP219"/>
      <c r="PQ219"/>
      <c r="PR219"/>
      <c r="PS219"/>
      <c r="PT219"/>
      <c r="PU219"/>
      <c r="PV219"/>
      <c r="PW219"/>
      <c r="PX219"/>
      <c r="PY219"/>
      <c r="PZ219"/>
      <c r="QA219"/>
      <c r="QB219"/>
      <c r="QC219"/>
      <c r="QD219"/>
      <c r="QE219"/>
      <c r="QF219"/>
      <c r="QG219"/>
      <c r="QH219"/>
      <c r="QI219"/>
      <c r="QJ219"/>
      <c r="QK219"/>
      <c r="QL219"/>
      <c r="QM219"/>
      <c r="QN219"/>
      <c r="QO219"/>
      <c r="QP219"/>
      <c r="QQ219"/>
      <c r="QR219"/>
      <c r="QS219"/>
      <c r="QT219"/>
      <c r="QU219"/>
      <c r="QV219"/>
      <c r="QW219"/>
      <c r="QX219"/>
      <c r="QY219"/>
      <c r="QZ219"/>
      <c r="RA219"/>
      <c r="RB219"/>
      <c r="RC219"/>
      <c r="RD219"/>
      <c r="RE219"/>
      <c r="RF219"/>
      <c r="RG219"/>
      <c r="RH219"/>
      <c r="RI219"/>
      <c r="RJ219"/>
      <c r="RK219"/>
      <c r="RL219"/>
      <c r="RM219"/>
      <c r="RN219"/>
      <c r="RO219"/>
      <c r="RP219"/>
      <c r="RQ219"/>
      <c r="RR219"/>
      <c r="RS219"/>
      <c r="RT219"/>
      <c r="RU219"/>
      <c r="RV219"/>
      <c r="RW219"/>
      <c r="RX219"/>
      <c r="RY219"/>
      <c r="RZ219"/>
      <c r="SA219"/>
      <c r="SB219"/>
      <c r="SC219"/>
      <c r="SD219"/>
      <c r="SE219"/>
      <c r="SF219"/>
      <c r="SG219"/>
      <c r="SH219"/>
      <c r="SI219"/>
      <c r="SJ219"/>
      <c r="SK219"/>
      <c r="SL219"/>
      <c r="SM219"/>
      <c r="SN219"/>
      <c r="SO219"/>
      <c r="SP219"/>
      <c r="SQ219"/>
      <c r="SR219"/>
      <c r="SS219"/>
      <c r="ST219"/>
      <c r="SU219"/>
      <c r="SV219"/>
      <c r="SW219"/>
      <c r="SX219"/>
      <c r="SY219"/>
      <c r="SZ219"/>
      <c r="TA219"/>
      <c r="TB219"/>
      <c r="TC219"/>
      <c r="TD219"/>
      <c r="TE219"/>
      <c r="TF219"/>
      <c r="TG219"/>
      <c r="TH219"/>
      <c r="TI219"/>
      <c r="TJ219"/>
      <c r="TK219"/>
      <c r="TL219"/>
      <c r="TM219"/>
      <c r="TN219"/>
      <c r="TO219"/>
      <c r="TP219"/>
      <c r="TQ219"/>
      <c r="TR219"/>
      <c r="TS219"/>
      <c r="TT219"/>
      <c r="TU219"/>
      <c r="TV219"/>
      <c r="TW219"/>
      <c r="TX219"/>
      <c r="TY219"/>
      <c r="TZ219"/>
      <c r="UA219"/>
      <c r="UB219"/>
      <c r="UC219"/>
      <c r="UD219"/>
      <c r="UE219"/>
      <c r="UF219"/>
      <c r="UG219"/>
      <c r="UH219"/>
      <c r="UI219"/>
      <c r="UJ219"/>
      <c r="UK219"/>
      <c r="UL219"/>
      <c r="UM219"/>
      <c r="UN219"/>
      <c r="UO219"/>
      <c r="UP219"/>
      <c r="UQ219"/>
      <c r="UR219"/>
      <c r="US219"/>
      <c r="UT219"/>
      <c r="UU219"/>
      <c r="UV219"/>
      <c r="UW219"/>
      <c r="UX219"/>
      <c r="UY219"/>
      <c r="UZ219"/>
      <c r="VA219"/>
      <c r="VB219"/>
      <c r="VC219"/>
      <c r="VD219"/>
      <c r="VE219"/>
      <c r="VF219"/>
      <c r="VG219"/>
      <c r="VH219"/>
      <c r="VI219"/>
      <c r="VJ219"/>
      <c r="VK219"/>
      <c r="VL219"/>
      <c r="VM219"/>
      <c r="VN219"/>
      <c r="VO219"/>
      <c r="VP219"/>
      <c r="VQ219"/>
      <c r="VR219"/>
      <c r="VS219"/>
      <c r="VT219"/>
      <c r="VU219"/>
      <c r="VV219"/>
      <c r="VW219"/>
      <c r="VX219"/>
      <c r="VY219"/>
      <c r="VZ219"/>
      <c r="WA219"/>
      <c r="WB219"/>
      <c r="WC219"/>
      <c r="WD219"/>
      <c r="WE219"/>
      <c r="WF219"/>
      <c r="WG219"/>
      <c r="WH219"/>
      <c r="WI219"/>
      <c r="WJ219"/>
      <c r="WK219"/>
      <c r="WL219"/>
      <c r="WM219"/>
      <c r="WN219"/>
      <c r="WO219"/>
      <c r="WP219"/>
      <c r="WQ219"/>
      <c r="WR219"/>
      <c r="WS219"/>
      <c r="WT219"/>
      <c r="WU219"/>
      <c r="WV219"/>
      <c r="WW219"/>
      <c r="WX219"/>
      <c r="WY219"/>
      <c r="WZ219"/>
      <c r="XA219"/>
      <c r="XB219"/>
      <c r="XC219"/>
      <c r="XD219"/>
      <c r="XE219"/>
      <c r="XF219"/>
      <c r="XG219"/>
      <c r="XH219"/>
      <c r="XI219"/>
      <c r="XJ219"/>
      <c r="XK219"/>
      <c r="XL219"/>
      <c r="XM219"/>
      <c r="XN219"/>
      <c r="XO219"/>
      <c r="XP219"/>
      <c r="XQ219"/>
      <c r="XR219"/>
      <c r="XS219"/>
      <c r="XT219"/>
      <c r="XU219"/>
      <c r="XV219"/>
      <c r="XW219"/>
      <c r="XX219"/>
      <c r="XY219"/>
      <c r="XZ219"/>
      <c r="YA219"/>
      <c r="YB219"/>
      <c r="YC219"/>
      <c r="YD219"/>
      <c r="YE219"/>
      <c r="YF219"/>
      <c r="YG219"/>
      <c r="YH219"/>
      <c r="YI219"/>
      <c r="YJ219"/>
      <c r="YK219"/>
      <c r="YL219"/>
      <c r="YM219"/>
      <c r="YN219"/>
      <c r="YO219"/>
      <c r="YP219"/>
      <c r="YQ219"/>
      <c r="YR219"/>
      <c r="YS219"/>
    </row>
    <row r="220" spans="1:669" s="3" customFormat="1" ht="15.75" x14ac:dyDescent="0.25">
      <c r="A220" s="33" t="s">
        <v>143</v>
      </c>
      <c r="B220" s="82" t="s">
        <v>122</v>
      </c>
      <c r="C220" s="15" t="s">
        <v>69</v>
      </c>
      <c r="D220" s="15" t="s">
        <v>207</v>
      </c>
      <c r="E220" s="16">
        <v>44593</v>
      </c>
      <c r="F220" s="12" t="s">
        <v>106</v>
      </c>
      <c r="G220" s="177">
        <v>80000</v>
      </c>
      <c r="H220" s="178">
        <v>2296</v>
      </c>
      <c r="I220" s="177">
        <v>7400.87</v>
      </c>
      <c r="J220" s="177">
        <v>2432</v>
      </c>
      <c r="K220" s="177">
        <v>25</v>
      </c>
      <c r="L220" s="177">
        <v>12153.87</v>
      </c>
      <c r="M220" s="178">
        <v>67846.13</v>
      </c>
      <c r="O220" s="12"/>
      <c r="P220" s="65"/>
      <c r="Q220" s="65"/>
      <c r="R220" s="65"/>
      <c r="S220" s="65"/>
      <c r="T220" s="65"/>
      <c r="U220" s="65"/>
      <c r="V220" s="65"/>
      <c r="W220" s="65"/>
      <c r="X220" s="65"/>
      <c r="Y220" s="65"/>
      <c r="Z220" s="65"/>
      <c r="AA220" s="65"/>
      <c r="AB220" s="65"/>
      <c r="AC220" s="65"/>
      <c r="AD220" s="65"/>
      <c r="AE220" s="65"/>
      <c r="AF220" s="65"/>
      <c r="AG220" s="65"/>
      <c r="AH220" s="65"/>
      <c r="AI220" s="65"/>
      <c r="AJ220" s="65"/>
      <c r="AK220" s="65"/>
      <c r="AL220" s="65"/>
      <c r="AM220" s="65"/>
      <c r="AN220" s="65"/>
      <c r="AO220" s="65"/>
      <c r="AP220" s="65"/>
      <c r="AQ220" s="65"/>
      <c r="AR220" s="65"/>
      <c r="AS220" s="65"/>
      <c r="AT220" s="65"/>
      <c r="AU220" s="33"/>
      <c r="AV220" s="33"/>
      <c r="AW220" s="33"/>
      <c r="AX220" s="33"/>
      <c r="AY220" s="33"/>
      <c r="AZ220" s="33"/>
      <c r="BA220" s="33"/>
      <c r="BB220" s="33"/>
      <c r="BC220" s="33"/>
      <c r="BD220" s="33"/>
      <c r="BE220" s="33"/>
      <c r="BF220" s="33"/>
      <c r="BG220" s="33"/>
      <c r="BH220" s="33"/>
      <c r="BI220" s="33"/>
      <c r="BJ220" s="33"/>
      <c r="BK220" s="33"/>
      <c r="BL220" s="33"/>
      <c r="BM220" s="33"/>
      <c r="BN220" s="33"/>
      <c r="BO220" s="33"/>
      <c r="BP220" s="33"/>
      <c r="BQ220" s="33"/>
      <c r="BR220" s="33"/>
      <c r="BS220" s="33"/>
      <c r="BT220" s="33"/>
      <c r="BU220" s="33"/>
      <c r="BV220" s="33"/>
      <c r="BW220" s="33"/>
      <c r="BX220" s="33"/>
      <c r="BY220" s="33"/>
      <c r="BZ220" s="33"/>
      <c r="CA220" s="33"/>
      <c r="CB220" s="33"/>
      <c r="CC220" s="33"/>
      <c r="CD220" s="33"/>
      <c r="CE220" s="33"/>
      <c r="CF220" s="33"/>
      <c r="CG220" s="33"/>
      <c r="CH220" s="33"/>
      <c r="CI220" s="33"/>
      <c r="CJ220" s="33"/>
      <c r="CK220" s="33"/>
      <c r="CL220" s="33"/>
      <c r="CM220" s="33"/>
      <c r="CN220" s="33"/>
      <c r="CO220" s="33"/>
      <c r="CP220" s="33"/>
      <c r="CQ220" s="33"/>
      <c r="CR220" s="33"/>
      <c r="CS220" s="33"/>
      <c r="CT220" s="33"/>
      <c r="CU220" s="33"/>
      <c r="CV220" s="33"/>
      <c r="CW220" s="33"/>
      <c r="CX220" s="33"/>
      <c r="CY220" s="33"/>
      <c r="CZ220" s="33"/>
      <c r="DA220" s="33"/>
      <c r="DB220" s="33"/>
      <c r="DC220" s="33"/>
      <c r="DD220" s="33"/>
      <c r="DE220" s="33"/>
      <c r="DF220" s="33"/>
      <c r="DG220" s="33"/>
      <c r="DH220" s="33"/>
      <c r="DI220" s="33"/>
      <c r="DJ220" s="33"/>
      <c r="DK220" s="33"/>
      <c r="DL220" s="33"/>
      <c r="DM220" s="33"/>
      <c r="DN220" s="33"/>
      <c r="DO220" s="33"/>
      <c r="DP220" s="33"/>
      <c r="DQ220" s="33"/>
      <c r="DR220" s="33"/>
      <c r="DS220" s="33"/>
      <c r="DT220" s="33"/>
      <c r="DU220" s="33"/>
      <c r="DV220" s="33"/>
      <c r="DW220" s="33"/>
      <c r="DX220" s="33"/>
      <c r="DY220" s="33"/>
      <c r="DZ220" s="33"/>
      <c r="EA220" s="33"/>
      <c r="EB220" s="33"/>
      <c r="EC220" s="33"/>
      <c r="ED220" s="33"/>
      <c r="EE220" s="33"/>
      <c r="EF220" s="33"/>
      <c r="EG220" s="33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  <c r="OF220"/>
      <c r="OG220"/>
      <c r="OH220"/>
      <c r="OI220"/>
      <c r="OJ220"/>
      <c r="OK220"/>
      <c r="OL220"/>
      <c r="OM220"/>
      <c r="ON220"/>
      <c r="OO220"/>
      <c r="OP220"/>
      <c r="OQ220"/>
      <c r="OR220"/>
      <c r="OS220"/>
      <c r="OT220"/>
      <c r="OU220"/>
      <c r="OV220"/>
      <c r="OW220"/>
      <c r="OX220"/>
      <c r="OY220"/>
      <c r="OZ220"/>
      <c r="PA220"/>
      <c r="PB220"/>
      <c r="PC220"/>
      <c r="PD220"/>
      <c r="PE220"/>
      <c r="PF220"/>
      <c r="PG220"/>
      <c r="PH220"/>
      <c r="PI220"/>
      <c r="PJ220"/>
      <c r="PK220"/>
      <c r="PL220"/>
      <c r="PM220"/>
      <c r="PN220"/>
      <c r="PO220"/>
      <c r="PP220"/>
      <c r="PQ220"/>
      <c r="PR220"/>
      <c r="PS220"/>
      <c r="PT220"/>
      <c r="PU220"/>
      <c r="PV220"/>
      <c r="PW220"/>
      <c r="PX220"/>
      <c r="PY220"/>
      <c r="PZ220"/>
      <c r="QA220"/>
      <c r="QB220"/>
      <c r="QC220"/>
      <c r="QD220"/>
      <c r="QE220"/>
      <c r="QF220"/>
      <c r="QG220"/>
      <c r="QH220"/>
      <c r="QI220"/>
      <c r="QJ220"/>
      <c r="QK220"/>
      <c r="QL220"/>
      <c r="QM220"/>
      <c r="QN220"/>
      <c r="QO220"/>
      <c r="QP220"/>
      <c r="QQ220"/>
      <c r="QR220"/>
      <c r="QS220"/>
      <c r="QT220"/>
      <c r="QU220"/>
      <c r="QV220"/>
      <c r="QW220"/>
      <c r="QX220"/>
      <c r="QY220"/>
      <c r="QZ220"/>
      <c r="RA220"/>
      <c r="RB220"/>
      <c r="RC220"/>
      <c r="RD220"/>
      <c r="RE220"/>
      <c r="RF220"/>
      <c r="RG220"/>
      <c r="RH220"/>
      <c r="RI220"/>
      <c r="RJ220"/>
      <c r="RK220"/>
      <c r="RL220"/>
      <c r="RM220"/>
      <c r="RN220"/>
      <c r="RO220"/>
      <c r="RP220"/>
      <c r="RQ220"/>
      <c r="RR220"/>
      <c r="RS220"/>
      <c r="RT220"/>
      <c r="RU220"/>
      <c r="RV220"/>
      <c r="RW220"/>
      <c r="RX220"/>
      <c r="RY220"/>
      <c r="RZ220"/>
      <c r="SA220"/>
      <c r="SB220"/>
      <c r="SC220"/>
      <c r="SD220"/>
      <c r="SE220"/>
      <c r="SF220"/>
      <c r="SG220"/>
      <c r="SH220"/>
      <c r="SI220"/>
      <c r="SJ220"/>
      <c r="SK220"/>
      <c r="SL220"/>
      <c r="SM220"/>
      <c r="SN220"/>
      <c r="SO220"/>
      <c r="SP220"/>
      <c r="SQ220"/>
      <c r="SR220"/>
      <c r="SS220"/>
      <c r="ST220"/>
      <c r="SU220"/>
      <c r="SV220"/>
      <c r="SW220"/>
      <c r="SX220"/>
      <c r="SY220"/>
      <c r="SZ220"/>
      <c r="TA220"/>
      <c r="TB220"/>
      <c r="TC220"/>
      <c r="TD220"/>
      <c r="TE220"/>
      <c r="TF220"/>
      <c r="TG220"/>
      <c r="TH220"/>
      <c r="TI220"/>
      <c r="TJ220"/>
      <c r="TK220"/>
      <c r="TL220"/>
      <c r="TM220"/>
      <c r="TN220"/>
      <c r="TO220"/>
      <c r="TP220"/>
      <c r="TQ220"/>
      <c r="TR220"/>
      <c r="TS220"/>
      <c r="TT220"/>
      <c r="TU220"/>
      <c r="TV220"/>
      <c r="TW220"/>
      <c r="TX220"/>
      <c r="TY220"/>
      <c r="TZ220"/>
      <c r="UA220"/>
      <c r="UB220"/>
      <c r="UC220"/>
      <c r="UD220"/>
      <c r="UE220"/>
      <c r="UF220"/>
      <c r="UG220"/>
      <c r="UH220"/>
      <c r="UI220"/>
      <c r="UJ220"/>
      <c r="UK220"/>
      <c r="UL220"/>
      <c r="UM220"/>
      <c r="UN220"/>
      <c r="UO220"/>
      <c r="UP220"/>
      <c r="UQ220"/>
      <c r="UR220"/>
      <c r="US220"/>
      <c r="UT220"/>
      <c r="UU220"/>
      <c r="UV220"/>
      <c r="UW220"/>
      <c r="UX220"/>
      <c r="UY220"/>
      <c r="UZ220"/>
      <c r="VA220"/>
      <c r="VB220"/>
      <c r="VC220"/>
      <c r="VD220"/>
      <c r="VE220"/>
      <c r="VF220"/>
      <c r="VG220"/>
      <c r="VH220"/>
      <c r="VI220"/>
      <c r="VJ220"/>
      <c r="VK220"/>
      <c r="VL220"/>
      <c r="VM220"/>
      <c r="VN220"/>
      <c r="VO220"/>
      <c r="VP220"/>
      <c r="VQ220"/>
      <c r="VR220"/>
      <c r="VS220"/>
      <c r="VT220"/>
      <c r="VU220"/>
      <c r="VV220"/>
      <c r="VW220"/>
      <c r="VX220"/>
      <c r="VY220"/>
      <c r="VZ220"/>
      <c r="WA220"/>
      <c r="WB220"/>
      <c r="WC220"/>
      <c r="WD220"/>
      <c r="WE220"/>
      <c r="WF220"/>
      <c r="WG220"/>
      <c r="WH220"/>
      <c r="WI220"/>
      <c r="WJ220"/>
      <c r="WK220"/>
      <c r="WL220"/>
      <c r="WM220"/>
      <c r="WN220"/>
      <c r="WO220"/>
      <c r="WP220"/>
      <c r="WQ220"/>
      <c r="WR220"/>
      <c r="WS220"/>
      <c r="WT220"/>
      <c r="WU220"/>
      <c r="WV220"/>
      <c r="WW220"/>
      <c r="WX220"/>
      <c r="WY220"/>
      <c r="WZ220"/>
      <c r="XA220"/>
      <c r="XB220"/>
      <c r="XC220"/>
      <c r="XD220"/>
      <c r="XE220"/>
      <c r="XF220"/>
      <c r="XG220"/>
      <c r="XH220"/>
      <c r="XI220"/>
      <c r="XJ220"/>
      <c r="XK220"/>
      <c r="XL220"/>
      <c r="XM220"/>
      <c r="XN220"/>
      <c r="XO220"/>
      <c r="XP220"/>
      <c r="XQ220"/>
      <c r="XR220"/>
      <c r="XS220"/>
      <c r="XT220"/>
      <c r="XU220"/>
      <c r="XV220"/>
      <c r="XW220"/>
      <c r="XX220"/>
      <c r="XY220"/>
      <c r="XZ220"/>
      <c r="YA220"/>
      <c r="YB220"/>
      <c r="YC220"/>
      <c r="YD220"/>
      <c r="YE220"/>
      <c r="YF220"/>
      <c r="YG220"/>
      <c r="YH220"/>
      <c r="YI220"/>
      <c r="YJ220"/>
      <c r="YK220"/>
      <c r="YL220"/>
      <c r="YM220"/>
      <c r="YN220"/>
      <c r="YO220"/>
      <c r="YP220"/>
      <c r="YQ220"/>
      <c r="YR220"/>
      <c r="YS220"/>
    </row>
    <row r="221" spans="1:669" s="3" customFormat="1" ht="15.75" x14ac:dyDescent="0.25">
      <c r="A221" s="33" t="s">
        <v>171</v>
      </c>
      <c r="B221" s="82" t="s">
        <v>16</v>
      </c>
      <c r="C221" s="15" t="s">
        <v>70</v>
      </c>
      <c r="D221" s="15" t="s">
        <v>207</v>
      </c>
      <c r="E221" s="16">
        <v>44652</v>
      </c>
      <c r="F221" s="12" t="s">
        <v>106</v>
      </c>
      <c r="G221" s="177">
        <v>60000</v>
      </c>
      <c r="H221" s="178">
        <v>1722</v>
      </c>
      <c r="I221" s="177">
        <v>3486.68</v>
      </c>
      <c r="J221" s="177">
        <v>1824</v>
      </c>
      <c r="K221" s="177">
        <v>25</v>
      </c>
      <c r="L221" s="177">
        <v>7057.68</v>
      </c>
      <c r="M221" s="178">
        <v>52942.32</v>
      </c>
      <c r="O221" s="12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5"/>
      <c r="AB221" s="65"/>
      <c r="AC221" s="65"/>
      <c r="AD221" s="65"/>
      <c r="AE221" s="65"/>
      <c r="AF221" s="65"/>
      <c r="AG221" s="65"/>
      <c r="AH221" s="65"/>
      <c r="AI221" s="65"/>
      <c r="AJ221" s="65"/>
      <c r="AK221" s="65"/>
      <c r="AL221" s="65"/>
      <c r="AM221" s="65"/>
      <c r="AN221" s="65"/>
      <c r="AO221" s="65"/>
      <c r="AP221" s="65"/>
      <c r="AQ221" s="65"/>
      <c r="AR221" s="65"/>
      <c r="AS221" s="65"/>
      <c r="AT221" s="65"/>
      <c r="AU221" s="33"/>
      <c r="AV221" s="33"/>
      <c r="AW221" s="33"/>
      <c r="AX221" s="33"/>
      <c r="AY221" s="33"/>
      <c r="AZ221" s="33"/>
      <c r="BA221" s="33"/>
      <c r="BB221" s="33"/>
      <c r="BC221" s="33"/>
      <c r="BD221" s="33"/>
      <c r="BE221" s="33"/>
      <c r="BF221" s="33"/>
      <c r="BG221" s="33"/>
      <c r="BH221" s="33"/>
      <c r="BI221" s="33"/>
      <c r="BJ221" s="33"/>
      <c r="BK221" s="33"/>
      <c r="BL221" s="33"/>
      <c r="BM221" s="33"/>
      <c r="BN221" s="33"/>
      <c r="BO221" s="33"/>
      <c r="BP221" s="33"/>
      <c r="BQ221" s="33"/>
      <c r="BR221" s="33"/>
      <c r="BS221" s="33"/>
      <c r="BT221" s="33"/>
      <c r="BU221" s="33"/>
      <c r="BV221" s="33"/>
      <c r="BW221" s="33"/>
      <c r="BX221" s="33"/>
      <c r="BY221" s="33"/>
      <c r="BZ221" s="33"/>
      <c r="CA221" s="33"/>
      <c r="CB221" s="33"/>
      <c r="CC221" s="33"/>
      <c r="CD221" s="33"/>
      <c r="CE221" s="33"/>
      <c r="CF221" s="33"/>
      <c r="CG221" s="33"/>
      <c r="CH221" s="33"/>
      <c r="CI221" s="33"/>
      <c r="CJ221" s="33"/>
      <c r="CK221" s="33"/>
      <c r="CL221" s="33"/>
      <c r="CM221" s="33"/>
      <c r="CN221" s="33"/>
      <c r="CO221" s="33"/>
      <c r="CP221" s="33"/>
      <c r="CQ221" s="33"/>
      <c r="CR221" s="33"/>
      <c r="CS221" s="33"/>
      <c r="CT221" s="33"/>
      <c r="CU221" s="33"/>
      <c r="CV221" s="33"/>
      <c r="CW221" s="33"/>
      <c r="CX221" s="33"/>
      <c r="CY221" s="33"/>
      <c r="CZ221" s="33"/>
      <c r="DA221" s="33"/>
      <c r="DB221" s="33"/>
      <c r="DC221" s="33"/>
      <c r="DD221" s="33"/>
      <c r="DE221" s="33"/>
      <c r="DF221" s="33"/>
      <c r="DG221" s="33"/>
      <c r="DH221" s="33"/>
      <c r="DI221" s="33"/>
      <c r="DJ221" s="33"/>
      <c r="DK221" s="33"/>
      <c r="DL221" s="33"/>
      <c r="DM221" s="33"/>
      <c r="DN221" s="33"/>
      <c r="DO221" s="33"/>
      <c r="DP221" s="33"/>
      <c r="DQ221" s="33"/>
      <c r="DR221" s="33"/>
      <c r="DS221" s="33"/>
      <c r="DT221" s="33"/>
      <c r="DU221" s="33"/>
      <c r="DV221" s="33"/>
      <c r="DW221" s="33"/>
      <c r="DX221" s="33"/>
      <c r="DY221" s="33"/>
      <c r="DZ221" s="33"/>
      <c r="EA221" s="33"/>
      <c r="EB221" s="33"/>
      <c r="EC221" s="33"/>
      <c r="ED221" s="33"/>
      <c r="EE221" s="33"/>
      <c r="EF221" s="33"/>
      <c r="EG221" s="33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/>
      <c r="NC221"/>
      <c r="ND221"/>
      <c r="NE221"/>
      <c r="NF221"/>
      <c r="NG221"/>
      <c r="NH221"/>
      <c r="NI221"/>
      <c r="NJ221"/>
      <c r="NK221"/>
      <c r="NL221"/>
      <c r="NM221"/>
      <c r="NN221"/>
      <c r="NO221"/>
      <c r="NP221"/>
      <c r="NQ221"/>
      <c r="NR221"/>
      <c r="NS221"/>
      <c r="NT221"/>
      <c r="NU221"/>
      <c r="NV221"/>
      <c r="NW221"/>
      <c r="NX221"/>
      <c r="NY221"/>
      <c r="NZ221"/>
      <c r="OA221"/>
      <c r="OB221"/>
      <c r="OC221"/>
      <c r="OD221"/>
      <c r="OE221"/>
      <c r="OF221"/>
      <c r="OG221"/>
      <c r="OH221"/>
      <c r="OI221"/>
      <c r="OJ221"/>
      <c r="OK221"/>
      <c r="OL221"/>
      <c r="OM221"/>
      <c r="ON221"/>
      <c r="OO221"/>
      <c r="OP221"/>
      <c r="OQ221"/>
      <c r="OR221"/>
      <c r="OS221"/>
      <c r="OT221"/>
      <c r="OU221"/>
      <c r="OV221"/>
      <c r="OW221"/>
      <c r="OX221"/>
      <c r="OY221"/>
      <c r="OZ221"/>
      <c r="PA221"/>
      <c r="PB221"/>
      <c r="PC221"/>
      <c r="PD221"/>
      <c r="PE221"/>
      <c r="PF221"/>
      <c r="PG221"/>
      <c r="PH221"/>
      <c r="PI221"/>
      <c r="PJ221"/>
      <c r="PK221"/>
      <c r="PL221"/>
      <c r="PM221"/>
      <c r="PN221"/>
      <c r="PO221"/>
      <c r="PP221"/>
      <c r="PQ221"/>
      <c r="PR221"/>
      <c r="PS221"/>
      <c r="PT221"/>
      <c r="PU221"/>
      <c r="PV221"/>
      <c r="PW221"/>
      <c r="PX221"/>
      <c r="PY221"/>
      <c r="PZ221"/>
      <c r="QA221"/>
      <c r="QB221"/>
      <c r="QC221"/>
      <c r="QD221"/>
      <c r="QE221"/>
      <c r="QF221"/>
      <c r="QG221"/>
      <c r="QH221"/>
      <c r="QI221"/>
      <c r="QJ221"/>
      <c r="QK221"/>
      <c r="QL221"/>
      <c r="QM221"/>
      <c r="QN221"/>
      <c r="QO221"/>
      <c r="QP221"/>
      <c r="QQ221"/>
      <c r="QR221"/>
      <c r="QS221"/>
      <c r="QT221"/>
      <c r="QU221"/>
      <c r="QV221"/>
      <c r="QW221"/>
      <c r="QX221"/>
      <c r="QY221"/>
      <c r="QZ221"/>
      <c r="RA221"/>
      <c r="RB221"/>
      <c r="RC221"/>
      <c r="RD221"/>
      <c r="RE221"/>
      <c r="RF221"/>
      <c r="RG221"/>
      <c r="RH221"/>
      <c r="RI221"/>
      <c r="RJ221"/>
      <c r="RK221"/>
      <c r="RL221"/>
      <c r="RM221"/>
      <c r="RN221"/>
      <c r="RO221"/>
      <c r="RP221"/>
      <c r="RQ221"/>
      <c r="RR221"/>
      <c r="RS221"/>
      <c r="RT221"/>
      <c r="RU221"/>
      <c r="RV221"/>
      <c r="RW221"/>
      <c r="RX221"/>
      <c r="RY221"/>
      <c r="RZ221"/>
      <c r="SA221"/>
      <c r="SB221"/>
      <c r="SC221"/>
      <c r="SD221"/>
      <c r="SE221"/>
      <c r="SF221"/>
      <c r="SG221"/>
      <c r="SH221"/>
      <c r="SI221"/>
      <c r="SJ221"/>
      <c r="SK221"/>
      <c r="SL221"/>
      <c r="SM221"/>
      <c r="SN221"/>
      <c r="SO221"/>
      <c r="SP221"/>
      <c r="SQ221"/>
      <c r="SR221"/>
      <c r="SS221"/>
      <c r="ST221"/>
      <c r="SU221"/>
      <c r="SV221"/>
      <c r="SW221"/>
      <c r="SX221"/>
      <c r="SY221"/>
      <c r="SZ221"/>
      <c r="TA221"/>
      <c r="TB221"/>
      <c r="TC221"/>
      <c r="TD221"/>
      <c r="TE221"/>
      <c r="TF221"/>
      <c r="TG221"/>
      <c r="TH221"/>
      <c r="TI221"/>
      <c r="TJ221"/>
      <c r="TK221"/>
      <c r="TL221"/>
      <c r="TM221"/>
      <c r="TN221"/>
      <c r="TO221"/>
      <c r="TP221"/>
      <c r="TQ221"/>
      <c r="TR221"/>
      <c r="TS221"/>
      <c r="TT221"/>
      <c r="TU221"/>
      <c r="TV221"/>
      <c r="TW221"/>
      <c r="TX221"/>
      <c r="TY221"/>
      <c r="TZ221"/>
      <c r="UA221"/>
      <c r="UB221"/>
      <c r="UC221"/>
      <c r="UD221"/>
      <c r="UE221"/>
      <c r="UF221"/>
      <c r="UG221"/>
      <c r="UH221"/>
      <c r="UI221"/>
      <c r="UJ221"/>
      <c r="UK221"/>
      <c r="UL221"/>
      <c r="UM221"/>
      <c r="UN221"/>
      <c r="UO221"/>
      <c r="UP221"/>
      <c r="UQ221"/>
      <c r="UR221"/>
      <c r="US221"/>
      <c r="UT221"/>
      <c r="UU221"/>
      <c r="UV221"/>
      <c r="UW221"/>
      <c r="UX221"/>
      <c r="UY221"/>
      <c r="UZ221"/>
      <c r="VA221"/>
      <c r="VB221"/>
      <c r="VC221"/>
      <c r="VD221"/>
      <c r="VE221"/>
      <c r="VF221"/>
      <c r="VG221"/>
      <c r="VH221"/>
      <c r="VI221"/>
      <c r="VJ221"/>
      <c r="VK221"/>
      <c r="VL221"/>
      <c r="VM221"/>
      <c r="VN221"/>
      <c r="VO221"/>
      <c r="VP221"/>
      <c r="VQ221"/>
      <c r="VR221"/>
      <c r="VS221"/>
      <c r="VT221"/>
      <c r="VU221"/>
      <c r="VV221"/>
      <c r="VW221"/>
      <c r="VX221"/>
      <c r="VY221"/>
      <c r="VZ221"/>
      <c r="WA221"/>
      <c r="WB221"/>
      <c r="WC221"/>
      <c r="WD221"/>
      <c r="WE221"/>
      <c r="WF221"/>
      <c r="WG221"/>
      <c r="WH221"/>
      <c r="WI221"/>
      <c r="WJ221"/>
      <c r="WK221"/>
      <c r="WL221"/>
      <c r="WM221"/>
      <c r="WN221"/>
      <c r="WO221"/>
      <c r="WP221"/>
      <c r="WQ221"/>
      <c r="WR221"/>
      <c r="WS221"/>
      <c r="WT221"/>
      <c r="WU221"/>
      <c r="WV221"/>
      <c r="WW221"/>
      <c r="WX221"/>
      <c r="WY221"/>
      <c r="WZ221"/>
      <c r="XA221"/>
      <c r="XB221"/>
      <c r="XC221"/>
      <c r="XD221"/>
      <c r="XE221"/>
      <c r="XF221"/>
      <c r="XG221"/>
      <c r="XH221"/>
      <c r="XI221"/>
      <c r="XJ221"/>
      <c r="XK221"/>
      <c r="XL221"/>
      <c r="XM221"/>
      <c r="XN221"/>
      <c r="XO221"/>
      <c r="XP221"/>
      <c r="XQ221"/>
      <c r="XR221"/>
      <c r="XS221"/>
      <c r="XT221"/>
      <c r="XU221"/>
      <c r="XV221"/>
      <c r="XW221"/>
      <c r="XX221"/>
      <c r="XY221"/>
      <c r="XZ221"/>
      <c r="YA221"/>
      <c r="YB221"/>
      <c r="YC221"/>
      <c r="YD221"/>
      <c r="YE221"/>
      <c r="YF221"/>
      <c r="YG221"/>
      <c r="YH221"/>
      <c r="YI221"/>
      <c r="YJ221"/>
      <c r="YK221"/>
      <c r="YL221"/>
      <c r="YM221"/>
      <c r="YN221"/>
      <c r="YO221"/>
      <c r="YP221"/>
      <c r="YQ221"/>
      <c r="YR221"/>
      <c r="YS221"/>
    </row>
    <row r="222" spans="1:669" s="3" customFormat="1" ht="15.75" x14ac:dyDescent="0.25">
      <c r="A222" s="33" t="s">
        <v>219</v>
      </c>
      <c r="B222" s="82" t="s">
        <v>220</v>
      </c>
      <c r="C222" s="15" t="s">
        <v>69</v>
      </c>
      <c r="D222" s="15" t="s">
        <v>207</v>
      </c>
      <c r="E222" s="16">
        <v>44805</v>
      </c>
      <c r="F222" s="12" t="s">
        <v>106</v>
      </c>
      <c r="G222" s="177">
        <v>50000</v>
      </c>
      <c r="H222" s="178">
        <v>1435</v>
      </c>
      <c r="I222" s="177">
        <v>1854</v>
      </c>
      <c r="J222" s="177">
        <v>1520</v>
      </c>
      <c r="K222" s="177">
        <v>25</v>
      </c>
      <c r="L222" s="177">
        <v>4834</v>
      </c>
      <c r="M222" s="178">
        <v>45166</v>
      </c>
      <c r="O222" s="12"/>
      <c r="P222" s="65"/>
      <c r="Q222" s="65"/>
      <c r="R222" s="65"/>
      <c r="S222" s="65"/>
      <c r="T222" s="65"/>
      <c r="U222" s="65"/>
      <c r="V222" s="65"/>
      <c r="W222" s="65"/>
      <c r="X222" s="65"/>
      <c r="Y222" s="65"/>
      <c r="Z222" s="65"/>
      <c r="AA222" s="65"/>
      <c r="AB222" s="65"/>
      <c r="AC222" s="65"/>
      <c r="AD222" s="65"/>
      <c r="AE222" s="65"/>
      <c r="AF222" s="65"/>
      <c r="AG222" s="65"/>
      <c r="AH222" s="65"/>
      <c r="AI222" s="65"/>
      <c r="AJ222" s="65"/>
      <c r="AK222" s="65"/>
      <c r="AL222" s="65"/>
      <c r="AM222" s="65"/>
      <c r="AN222" s="65"/>
      <c r="AO222" s="65"/>
      <c r="AP222" s="65"/>
      <c r="AQ222" s="65"/>
      <c r="AR222" s="65"/>
      <c r="AS222" s="65"/>
      <c r="AT222" s="65"/>
      <c r="AU222" s="33"/>
      <c r="AV222" s="33"/>
      <c r="AW222" s="33"/>
      <c r="AX222" s="33"/>
      <c r="AY222" s="33"/>
      <c r="AZ222" s="33"/>
      <c r="BA222" s="33"/>
      <c r="BB222" s="33"/>
      <c r="BC222" s="33"/>
      <c r="BD222" s="33"/>
      <c r="BE222" s="33"/>
      <c r="BF222" s="33"/>
      <c r="BG222" s="33"/>
      <c r="BH222" s="33"/>
      <c r="BI222" s="33"/>
      <c r="BJ222" s="33"/>
      <c r="BK222" s="33"/>
      <c r="BL222" s="33"/>
      <c r="BM222" s="33"/>
      <c r="BN222" s="33"/>
      <c r="BO222" s="33"/>
      <c r="BP222" s="33"/>
      <c r="BQ222" s="33"/>
      <c r="BR222" s="33"/>
      <c r="BS222" s="33"/>
      <c r="BT222" s="33"/>
      <c r="BU222" s="33"/>
      <c r="BV222" s="33"/>
      <c r="BW222" s="33"/>
      <c r="BX222" s="33"/>
      <c r="BY222" s="33"/>
      <c r="BZ222" s="33"/>
      <c r="CA222" s="33"/>
      <c r="CB222" s="33"/>
      <c r="CC222" s="33"/>
      <c r="CD222" s="33"/>
      <c r="CE222" s="33"/>
      <c r="CF222" s="33"/>
      <c r="CG222" s="33"/>
      <c r="CH222" s="33"/>
      <c r="CI222" s="33"/>
      <c r="CJ222" s="33"/>
      <c r="CK222" s="33"/>
      <c r="CL222" s="33"/>
      <c r="CM222" s="33"/>
      <c r="CN222" s="33"/>
      <c r="CO222" s="33"/>
      <c r="CP222" s="33"/>
      <c r="CQ222" s="33"/>
      <c r="CR222" s="33"/>
      <c r="CS222" s="33"/>
      <c r="CT222" s="33"/>
      <c r="CU222" s="33"/>
      <c r="CV222" s="33"/>
      <c r="CW222" s="33"/>
      <c r="CX222" s="33"/>
      <c r="CY222" s="33"/>
      <c r="CZ222" s="33"/>
      <c r="DA222" s="33"/>
      <c r="DB222" s="33"/>
      <c r="DC222" s="33"/>
      <c r="DD222" s="33"/>
      <c r="DE222" s="33"/>
      <c r="DF222" s="33"/>
      <c r="DG222" s="33"/>
      <c r="DH222" s="33"/>
      <c r="DI222" s="33"/>
      <c r="DJ222" s="33"/>
      <c r="DK222" s="33"/>
      <c r="DL222" s="33"/>
      <c r="DM222" s="33"/>
      <c r="DN222" s="33"/>
      <c r="DO222" s="33"/>
      <c r="DP222" s="33"/>
      <c r="DQ222" s="33"/>
      <c r="DR222" s="33"/>
      <c r="DS222" s="33"/>
      <c r="DT222" s="33"/>
      <c r="DU222" s="33"/>
      <c r="DV222" s="33"/>
      <c r="DW222" s="33"/>
      <c r="DX222" s="33"/>
      <c r="DY222" s="33"/>
      <c r="DZ222" s="33"/>
      <c r="EA222" s="33"/>
      <c r="EB222" s="33"/>
      <c r="EC222" s="33"/>
      <c r="ED222" s="33"/>
      <c r="EE222" s="33"/>
      <c r="EF222" s="33"/>
      <c r="EG222" s="33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/>
      <c r="NC222"/>
      <c r="ND222"/>
      <c r="NE222"/>
      <c r="NF222"/>
      <c r="NG222"/>
      <c r="NH222"/>
      <c r="NI222"/>
      <c r="NJ222"/>
      <c r="NK222"/>
      <c r="NL222"/>
      <c r="NM222"/>
      <c r="NN222"/>
      <c r="NO222"/>
      <c r="NP222"/>
      <c r="NQ222"/>
      <c r="NR222"/>
      <c r="NS222"/>
      <c r="NT222"/>
      <c r="NU222"/>
      <c r="NV222"/>
      <c r="NW222"/>
      <c r="NX222"/>
      <c r="NY222"/>
      <c r="NZ222"/>
      <c r="OA222"/>
      <c r="OB222"/>
      <c r="OC222"/>
      <c r="OD222"/>
      <c r="OE222"/>
      <c r="OF222"/>
      <c r="OG222"/>
      <c r="OH222"/>
      <c r="OI222"/>
      <c r="OJ222"/>
      <c r="OK222"/>
      <c r="OL222"/>
      <c r="OM222"/>
      <c r="ON222"/>
      <c r="OO222"/>
      <c r="OP222"/>
      <c r="OQ222"/>
      <c r="OR222"/>
      <c r="OS222"/>
      <c r="OT222"/>
      <c r="OU222"/>
      <c r="OV222"/>
      <c r="OW222"/>
      <c r="OX222"/>
      <c r="OY222"/>
      <c r="OZ222"/>
      <c r="PA222"/>
      <c r="PB222"/>
      <c r="PC222"/>
      <c r="PD222"/>
      <c r="PE222"/>
      <c r="PF222"/>
      <c r="PG222"/>
      <c r="PH222"/>
      <c r="PI222"/>
      <c r="PJ222"/>
      <c r="PK222"/>
      <c r="PL222"/>
      <c r="PM222"/>
      <c r="PN222"/>
      <c r="PO222"/>
      <c r="PP222"/>
      <c r="PQ222"/>
      <c r="PR222"/>
      <c r="PS222"/>
      <c r="PT222"/>
      <c r="PU222"/>
      <c r="PV222"/>
      <c r="PW222"/>
      <c r="PX222"/>
      <c r="PY222"/>
      <c r="PZ222"/>
      <c r="QA222"/>
      <c r="QB222"/>
      <c r="QC222"/>
      <c r="QD222"/>
      <c r="QE222"/>
      <c r="QF222"/>
      <c r="QG222"/>
      <c r="QH222"/>
      <c r="QI222"/>
      <c r="QJ222"/>
      <c r="QK222"/>
      <c r="QL222"/>
      <c r="QM222"/>
      <c r="QN222"/>
      <c r="QO222"/>
      <c r="QP222"/>
      <c r="QQ222"/>
      <c r="QR222"/>
      <c r="QS222"/>
      <c r="QT222"/>
      <c r="QU222"/>
      <c r="QV222"/>
      <c r="QW222"/>
      <c r="QX222"/>
      <c r="QY222"/>
      <c r="QZ222"/>
      <c r="RA222"/>
      <c r="RB222"/>
      <c r="RC222"/>
      <c r="RD222"/>
      <c r="RE222"/>
      <c r="RF222"/>
      <c r="RG222"/>
      <c r="RH222"/>
      <c r="RI222"/>
      <c r="RJ222"/>
      <c r="RK222"/>
      <c r="RL222"/>
      <c r="RM222"/>
      <c r="RN222"/>
      <c r="RO222"/>
      <c r="RP222"/>
      <c r="RQ222"/>
      <c r="RR222"/>
      <c r="RS222"/>
      <c r="RT222"/>
      <c r="RU222"/>
      <c r="RV222"/>
      <c r="RW222"/>
      <c r="RX222"/>
      <c r="RY222"/>
      <c r="RZ222"/>
      <c r="SA222"/>
      <c r="SB222"/>
      <c r="SC222"/>
      <c r="SD222"/>
      <c r="SE222"/>
      <c r="SF222"/>
      <c r="SG222"/>
      <c r="SH222"/>
      <c r="SI222"/>
      <c r="SJ222"/>
      <c r="SK222"/>
      <c r="SL222"/>
      <c r="SM222"/>
      <c r="SN222"/>
      <c r="SO222"/>
      <c r="SP222"/>
      <c r="SQ222"/>
      <c r="SR222"/>
      <c r="SS222"/>
      <c r="ST222"/>
      <c r="SU222"/>
      <c r="SV222"/>
      <c r="SW222"/>
      <c r="SX222"/>
      <c r="SY222"/>
      <c r="SZ222"/>
      <c r="TA222"/>
      <c r="TB222"/>
      <c r="TC222"/>
      <c r="TD222"/>
      <c r="TE222"/>
      <c r="TF222"/>
      <c r="TG222"/>
      <c r="TH222"/>
      <c r="TI222"/>
      <c r="TJ222"/>
      <c r="TK222"/>
      <c r="TL222"/>
      <c r="TM222"/>
      <c r="TN222"/>
      <c r="TO222"/>
      <c r="TP222"/>
      <c r="TQ222"/>
      <c r="TR222"/>
      <c r="TS222"/>
      <c r="TT222"/>
      <c r="TU222"/>
      <c r="TV222"/>
      <c r="TW222"/>
      <c r="TX222"/>
      <c r="TY222"/>
      <c r="TZ222"/>
      <c r="UA222"/>
      <c r="UB222"/>
      <c r="UC222"/>
      <c r="UD222"/>
      <c r="UE222"/>
      <c r="UF222"/>
      <c r="UG222"/>
      <c r="UH222"/>
      <c r="UI222"/>
      <c r="UJ222"/>
      <c r="UK222"/>
      <c r="UL222"/>
      <c r="UM222"/>
      <c r="UN222"/>
      <c r="UO222"/>
      <c r="UP222"/>
      <c r="UQ222"/>
      <c r="UR222"/>
      <c r="US222"/>
      <c r="UT222"/>
      <c r="UU222"/>
      <c r="UV222"/>
      <c r="UW222"/>
      <c r="UX222"/>
      <c r="UY222"/>
      <c r="UZ222"/>
      <c r="VA222"/>
      <c r="VB222"/>
      <c r="VC222"/>
      <c r="VD222"/>
      <c r="VE222"/>
      <c r="VF222"/>
      <c r="VG222"/>
      <c r="VH222"/>
      <c r="VI222"/>
      <c r="VJ222"/>
      <c r="VK222"/>
      <c r="VL222"/>
      <c r="VM222"/>
      <c r="VN222"/>
      <c r="VO222"/>
      <c r="VP222"/>
      <c r="VQ222"/>
      <c r="VR222"/>
      <c r="VS222"/>
      <c r="VT222"/>
      <c r="VU222"/>
      <c r="VV222"/>
      <c r="VW222"/>
      <c r="VX222"/>
      <c r="VY222"/>
      <c r="VZ222"/>
      <c r="WA222"/>
      <c r="WB222"/>
      <c r="WC222"/>
      <c r="WD222"/>
      <c r="WE222"/>
      <c r="WF222"/>
      <c r="WG222"/>
      <c r="WH222"/>
      <c r="WI222"/>
      <c r="WJ222"/>
      <c r="WK222"/>
      <c r="WL222"/>
      <c r="WM222"/>
      <c r="WN222"/>
      <c r="WO222"/>
      <c r="WP222"/>
      <c r="WQ222"/>
      <c r="WR222"/>
      <c r="WS222"/>
      <c r="WT222"/>
      <c r="WU222"/>
      <c r="WV222"/>
      <c r="WW222"/>
      <c r="WX222"/>
      <c r="WY222"/>
      <c r="WZ222"/>
      <c r="XA222"/>
      <c r="XB222"/>
      <c r="XC222"/>
      <c r="XD222"/>
      <c r="XE222"/>
      <c r="XF222"/>
      <c r="XG222"/>
      <c r="XH222"/>
      <c r="XI222"/>
      <c r="XJ222"/>
      <c r="XK222"/>
      <c r="XL222"/>
      <c r="XM222"/>
      <c r="XN222"/>
      <c r="XO222"/>
      <c r="XP222"/>
      <c r="XQ222"/>
      <c r="XR222"/>
      <c r="XS222"/>
      <c r="XT222"/>
      <c r="XU222"/>
      <c r="XV222"/>
      <c r="XW222"/>
      <c r="XX222"/>
      <c r="XY222"/>
      <c r="XZ222"/>
      <c r="YA222"/>
      <c r="YB222"/>
      <c r="YC222"/>
      <c r="YD222"/>
      <c r="YE222"/>
      <c r="YF222"/>
      <c r="YG222"/>
      <c r="YH222"/>
      <c r="YI222"/>
      <c r="YJ222"/>
      <c r="YK222"/>
      <c r="YL222"/>
      <c r="YM222"/>
      <c r="YN222"/>
      <c r="YO222"/>
      <c r="YP222"/>
      <c r="YQ222"/>
      <c r="YR222"/>
      <c r="YS222"/>
    </row>
    <row r="223" spans="1:669" s="3" customFormat="1" ht="15.75" x14ac:dyDescent="0.25">
      <c r="A223" s="75" t="s">
        <v>209</v>
      </c>
      <c r="B223" s="76" t="s">
        <v>17</v>
      </c>
      <c r="C223" s="126" t="s">
        <v>70</v>
      </c>
      <c r="D223" s="78" t="s">
        <v>207</v>
      </c>
      <c r="E223" s="79">
        <v>44718</v>
      </c>
      <c r="F223" s="77" t="s">
        <v>106</v>
      </c>
      <c r="G223" s="177">
        <v>40000</v>
      </c>
      <c r="H223" s="178">
        <v>1148</v>
      </c>
      <c r="I223" s="177">
        <v>442.65</v>
      </c>
      <c r="J223" s="177">
        <v>1216</v>
      </c>
      <c r="K223" s="177">
        <v>25</v>
      </c>
      <c r="L223" s="177">
        <v>2831.65</v>
      </c>
      <c r="M223" s="178">
        <v>37168.35</v>
      </c>
      <c r="O223" s="12"/>
      <c r="P223" s="65"/>
      <c r="Q223" s="65"/>
      <c r="R223" s="65"/>
      <c r="S223" s="65"/>
      <c r="T223" s="65"/>
      <c r="U223" s="65"/>
      <c r="V223" s="65"/>
      <c r="W223" s="65"/>
      <c r="X223" s="65"/>
      <c r="Y223" s="65"/>
      <c r="Z223" s="65"/>
      <c r="AA223" s="65"/>
      <c r="AB223" s="65"/>
      <c r="AC223" s="65"/>
      <c r="AD223" s="65"/>
      <c r="AE223" s="65"/>
      <c r="AF223" s="65"/>
      <c r="AG223" s="65"/>
      <c r="AH223" s="65"/>
      <c r="AI223" s="65"/>
      <c r="AJ223" s="65"/>
      <c r="AK223" s="65"/>
      <c r="AL223" s="65"/>
      <c r="AM223" s="65"/>
      <c r="AN223" s="65"/>
      <c r="AO223" s="65"/>
      <c r="AP223" s="65"/>
      <c r="AQ223" s="65"/>
      <c r="AR223" s="65"/>
      <c r="AS223" s="65"/>
      <c r="AT223" s="65"/>
      <c r="AU223" s="33"/>
      <c r="AV223" s="33"/>
      <c r="AW223" s="33"/>
      <c r="AX223" s="33"/>
      <c r="AY223" s="33"/>
      <c r="AZ223" s="33"/>
      <c r="BA223" s="33"/>
      <c r="BB223" s="33"/>
      <c r="BC223" s="33"/>
      <c r="BD223" s="33"/>
      <c r="BE223" s="33"/>
      <c r="BF223" s="33"/>
      <c r="BG223" s="33"/>
      <c r="BH223" s="33"/>
      <c r="BI223" s="33"/>
      <c r="BJ223" s="33"/>
      <c r="BK223" s="33"/>
      <c r="BL223" s="33"/>
      <c r="BM223" s="33"/>
      <c r="BN223" s="33"/>
      <c r="BO223" s="33"/>
      <c r="BP223" s="33"/>
      <c r="BQ223" s="33"/>
      <c r="BR223" s="33"/>
      <c r="BS223" s="33"/>
      <c r="BT223" s="33"/>
      <c r="BU223" s="33"/>
      <c r="BV223" s="33"/>
      <c r="BW223" s="33"/>
      <c r="BX223" s="33"/>
      <c r="BY223" s="33"/>
      <c r="BZ223" s="33"/>
      <c r="CA223" s="33"/>
      <c r="CB223" s="33"/>
      <c r="CC223" s="33"/>
      <c r="CD223" s="33"/>
      <c r="CE223" s="33"/>
      <c r="CF223" s="33"/>
      <c r="CG223" s="33"/>
      <c r="CH223" s="33"/>
      <c r="CI223" s="33"/>
      <c r="CJ223" s="33"/>
      <c r="CK223" s="33"/>
      <c r="CL223" s="33"/>
      <c r="CM223" s="33"/>
      <c r="CN223" s="33"/>
      <c r="CO223" s="33"/>
      <c r="CP223" s="33"/>
      <c r="CQ223" s="33"/>
      <c r="CR223" s="33"/>
      <c r="CS223" s="33"/>
      <c r="CT223" s="33"/>
      <c r="CU223" s="33"/>
      <c r="CV223" s="33"/>
      <c r="CW223" s="33"/>
      <c r="CX223" s="33"/>
      <c r="CY223" s="33"/>
      <c r="CZ223" s="33"/>
      <c r="DA223" s="33"/>
      <c r="DB223" s="33"/>
      <c r="DC223" s="33"/>
      <c r="DD223" s="33"/>
      <c r="DE223" s="33"/>
      <c r="DF223" s="33"/>
      <c r="DG223" s="33"/>
      <c r="DH223" s="33"/>
      <c r="DI223" s="33"/>
      <c r="DJ223" s="33"/>
      <c r="DK223" s="33"/>
      <c r="DL223" s="33"/>
      <c r="DM223" s="33"/>
      <c r="DN223" s="33"/>
      <c r="DO223" s="33"/>
      <c r="DP223" s="33"/>
      <c r="DQ223" s="33"/>
      <c r="DR223" s="33"/>
      <c r="DS223" s="33"/>
      <c r="DT223" s="33"/>
      <c r="DU223" s="33"/>
      <c r="DV223" s="33"/>
      <c r="DW223" s="33"/>
      <c r="DX223" s="33"/>
      <c r="DY223" s="33"/>
      <c r="DZ223" s="33"/>
      <c r="EA223" s="33"/>
      <c r="EB223" s="33"/>
      <c r="EC223" s="33"/>
      <c r="ED223" s="33"/>
      <c r="EE223" s="33"/>
      <c r="EF223" s="33"/>
      <c r="EG223" s="3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/>
      <c r="NC223"/>
      <c r="ND223"/>
      <c r="NE223"/>
      <c r="NF223"/>
      <c r="NG223"/>
      <c r="NH223"/>
      <c r="NI223"/>
      <c r="NJ223"/>
      <c r="NK223"/>
      <c r="NL223"/>
      <c r="NM223"/>
      <c r="NN223"/>
      <c r="NO223"/>
      <c r="NP223"/>
      <c r="NQ223"/>
      <c r="NR223"/>
      <c r="NS223"/>
      <c r="NT223"/>
      <c r="NU223"/>
      <c r="NV223"/>
      <c r="NW223"/>
      <c r="NX223"/>
      <c r="NY223"/>
      <c r="NZ223"/>
      <c r="OA223"/>
      <c r="OB223"/>
      <c r="OC223"/>
      <c r="OD223"/>
      <c r="OE223"/>
      <c r="OF223"/>
      <c r="OG223"/>
      <c r="OH223"/>
      <c r="OI223"/>
      <c r="OJ223"/>
      <c r="OK223"/>
      <c r="OL223"/>
      <c r="OM223"/>
      <c r="ON223"/>
      <c r="OO223"/>
      <c r="OP223"/>
      <c r="OQ223"/>
      <c r="OR223"/>
      <c r="OS223"/>
      <c r="OT223"/>
      <c r="OU223"/>
      <c r="OV223"/>
      <c r="OW223"/>
      <c r="OX223"/>
      <c r="OY223"/>
      <c r="OZ223"/>
      <c r="PA223"/>
      <c r="PB223"/>
      <c r="PC223"/>
      <c r="PD223"/>
      <c r="PE223"/>
      <c r="PF223"/>
      <c r="PG223"/>
      <c r="PH223"/>
      <c r="PI223"/>
      <c r="PJ223"/>
      <c r="PK223"/>
      <c r="PL223"/>
      <c r="PM223"/>
      <c r="PN223"/>
      <c r="PO223"/>
      <c r="PP223"/>
      <c r="PQ223"/>
      <c r="PR223"/>
      <c r="PS223"/>
      <c r="PT223"/>
      <c r="PU223"/>
      <c r="PV223"/>
      <c r="PW223"/>
      <c r="PX223"/>
      <c r="PY223"/>
      <c r="PZ223"/>
      <c r="QA223"/>
      <c r="QB223"/>
      <c r="QC223"/>
      <c r="QD223"/>
      <c r="QE223"/>
      <c r="QF223"/>
      <c r="QG223"/>
      <c r="QH223"/>
      <c r="QI223"/>
      <c r="QJ223"/>
      <c r="QK223"/>
      <c r="QL223"/>
      <c r="QM223"/>
      <c r="QN223"/>
      <c r="QO223"/>
      <c r="QP223"/>
      <c r="QQ223"/>
      <c r="QR223"/>
      <c r="QS223"/>
      <c r="QT223"/>
      <c r="QU223"/>
      <c r="QV223"/>
      <c r="QW223"/>
      <c r="QX223"/>
      <c r="QY223"/>
      <c r="QZ223"/>
      <c r="RA223"/>
      <c r="RB223"/>
      <c r="RC223"/>
      <c r="RD223"/>
      <c r="RE223"/>
      <c r="RF223"/>
      <c r="RG223"/>
      <c r="RH223"/>
      <c r="RI223"/>
      <c r="RJ223"/>
      <c r="RK223"/>
      <c r="RL223"/>
      <c r="RM223"/>
      <c r="RN223"/>
      <c r="RO223"/>
      <c r="RP223"/>
      <c r="RQ223"/>
      <c r="RR223"/>
      <c r="RS223"/>
      <c r="RT223"/>
      <c r="RU223"/>
      <c r="RV223"/>
      <c r="RW223"/>
      <c r="RX223"/>
      <c r="RY223"/>
      <c r="RZ223"/>
      <c r="SA223"/>
      <c r="SB223"/>
      <c r="SC223"/>
      <c r="SD223"/>
      <c r="SE223"/>
      <c r="SF223"/>
      <c r="SG223"/>
      <c r="SH223"/>
      <c r="SI223"/>
      <c r="SJ223"/>
      <c r="SK223"/>
      <c r="SL223"/>
      <c r="SM223"/>
      <c r="SN223"/>
      <c r="SO223"/>
      <c r="SP223"/>
      <c r="SQ223"/>
      <c r="SR223"/>
      <c r="SS223"/>
      <c r="ST223"/>
      <c r="SU223"/>
      <c r="SV223"/>
      <c r="SW223"/>
      <c r="SX223"/>
      <c r="SY223"/>
      <c r="SZ223"/>
      <c r="TA223"/>
      <c r="TB223"/>
      <c r="TC223"/>
      <c r="TD223"/>
      <c r="TE223"/>
      <c r="TF223"/>
      <c r="TG223"/>
      <c r="TH223"/>
      <c r="TI223"/>
      <c r="TJ223"/>
      <c r="TK223"/>
      <c r="TL223"/>
      <c r="TM223"/>
      <c r="TN223"/>
      <c r="TO223"/>
      <c r="TP223"/>
      <c r="TQ223"/>
      <c r="TR223"/>
      <c r="TS223"/>
      <c r="TT223"/>
      <c r="TU223"/>
      <c r="TV223"/>
      <c r="TW223"/>
      <c r="TX223"/>
      <c r="TY223"/>
      <c r="TZ223"/>
      <c r="UA223"/>
      <c r="UB223"/>
      <c r="UC223"/>
      <c r="UD223"/>
      <c r="UE223"/>
      <c r="UF223"/>
      <c r="UG223"/>
      <c r="UH223"/>
      <c r="UI223"/>
      <c r="UJ223"/>
      <c r="UK223"/>
      <c r="UL223"/>
      <c r="UM223"/>
      <c r="UN223"/>
      <c r="UO223"/>
      <c r="UP223"/>
      <c r="UQ223"/>
      <c r="UR223"/>
      <c r="US223"/>
      <c r="UT223"/>
      <c r="UU223"/>
      <c r="UV223"/>
      <c r="UW223"/>
      <c r="UX223"/>
      <c r="UY223"/>
      <c r="UZ223"/>
      <c r="VA223"/>
      <c r="VB223"/>
      <c r="VC223"/>
      <c r="VD223"/>
      <c r="VE223"/>
      <c r="VF223"/>
      <c r="VG223"/>
      <c r="VH223"/>
      <c r="VI223"/>
      <c r="VJ223"/>
      <c r="VK223"/>
      <c r="VL223"/>
      <c r="VM223"/>
      <c r="VN223"/>
      <c r="VO223"/>
      <c r="VP223"/>
      <c r="VQ223"/>
      <c r="VR223"/>
      <c r="VS223"/>
      <c r="VT223"/>
      <c r="VU223"/>
      <c r="VV223"/>
      <c r="VW223"/>
      <c r="VX223"/>
      <c r="VY223"/>
      <c r="VZ223"/>
      <c r="WA223"/>
      <c r="WB223"/>
      <c r="WC223"/>
      <c r="WD223"/>
      <c r="WE223"/>
      <c r="WF223"/>
      <c r="WG223"/>
      <c r="WH223"/>
      <c r="WI223"/>
      <c r="WJ223"/>
      <c r="WK223"/>
      <c r="WL223"/>
      <c r="WM223"/>
      <c r="WN223"/>
      <c r="WO223"/>
      <c r="WP223"/>
      <c r="WQ223"/>
      <c r="WR223"/>
      <c r="WS223"/>
      <c r="WT223"/>
      <c r="WU223"/>
      <c r="WV223"/>
      <c r="WW223"/>
      <c r="WX223"/>
      <c r="WY223"/>
      <c r="WZ223"/>
      <c r="XA223"/>
      <c r="XB223"/>
      <c r="XC223"/>
      <c r="XD223"/>
      <c r="XE223"/>
      <c r="XF223"/>
      <c r="XG223"/>
      <c r="XH223"/>
      <c r="XI223"/>
      <c r="XJ223"/>
      <c r="XK223"/>
      <c r="XL223"/>
      <c r="XM223"/>
      <c r="XN223"/>
      <c r="XO223"/>
      <c r="XP223"/>
      <c r="XQ223"/>
      <c r="XR223"/>
      <c r="XS223"/>
      <c r="XT223"/>
      <c r="XU223"/>
      <c r="XV223"/>
      <c r="XW223"/>
      <c r="XX223"/>
      <c r="XY223"/>
      <c r="XZ223"/>
      <c r="YA223"/>
      <c r="YB223"/>
      <c r="YC223"/>
      <c r="YD223"/>
      <c r="YE223"/>
      <c r="YF223"/>
      <c r="YG223"/>
      <c r="YH223"/>
      <c r="YI223"/>
      <c r="YJ223"/>
      <c r="YK223"/>
      <c r="YL223"/>
      <c r="YM223"/>
      <c r="YN223"/>
      <c r="YO223"/>
      <c r="YP223"/>
      <c r="YQ223"/>
      <c r="YR223"/>
      <c r="YS223"/>
    </row>
    <row r="224" spans="1:669" s="3" customFormat="1" ht="15.75" x14ac:dyDescent="0.25">
      <c r="A224" s="33" t="s">
        <v>210</v>
      </c>
      <c r="B224" s="82" t="s">
        <v>16</v>
      </c>
      <c r="C224" s="15" t="s">
        <v>69</v>
      </c>
      <c r="D224" s="15" t="s">
        <v>207</v>
      </c>
      <c r="E224" s="16">
        <v>44713</v>
      </c>
      <c r="F224" s="12" t="s">
        <v>106</v>
      </c>
      <c r="G224" s="177">
        <v>60000</v>
      </c>
      <c r="H224" s="178">
        <v>1722</v>
      </c>
      <c r="I224" s="177">
        <v>3486.68</v>
      </c>
      <c r="J224" s="177">
        <v>1824</v>
      </c>
      <c r="K224" s="177">
        <v>25</v>
      </c>
      <c r="L224" s="177">
        <v>7057.68</v>
      </c>
      <c r="M224" s="178">
        <v>52942.32</v>
      </c>
      <c r="O224" s="12"/>
      <c r="P224" s="65"/>
      <c r="Q224" s="65"/>
      <c r="R224" s="65"/>
      <c r="S224" s="65"/>
      <c r="T224" s="65"/>
      <c r="U224" s="65"/>
      <c r="V224" s="65"/>
      <c r="W224" s="65"/>
      <c r="X224" s="65"/>
      <c r="Y224" s="65"/>
      <c r="Z224" s="65"/>
      <c r="AA224" s="65"/>
      <c r="AB224" s="65"/>
      <c r="AC224" s="65"/>
      <c r="AD224" s="65"/>
      <c r="AE224" s="65"/>
      <c r="AF224" s="65"/>
      <c r="AG224" s="65"/>
      <c r="AH224" s="65"/>
      <c r="AI224" s="65"/>
      <c r="AJ224" s="65"/>
      <c r="AK224" s="65"/>
      <c r="AL224" s="65"/>
      <c r="AM224" s="65"/>
      <c r="AN224" s="65"/>
      <c r="AO224" s="65"/>
      <c r="AP224" s="65"/>
      <c r="AQ224" s="65"/>
      <c r="AR224" s="65"/>
      <c r="AS224" s="65"/>
      <c r="AT224" s="65"/>
      <c r="AU224" s="33"/>
      <c r="AV224" s="33"/>
      <c r="AW224" s="33"/>
      <c r="AX224" s="33"/>
      <c r="AY224" s="33"/>
      <c r="AZ224" s="33"/>
      <c r="BA224" s="33"/>
      <c r="BB224" s="33"/>
      <c r="BC224" s="33"/>
      <c r="BD224" s="33"/>
      <c r="BE224" s="33"/>
      <c r="BF224" s="33"/>
      <c r="BG224" s="33"/>
      <c r="BH224" s="33"/>
      <c r="BI224" s="33"/>
      <c r="BJ224" s="33"/>
      <c r="BK224" s="33"/>
      <c r="BL224" s="33"/>
      <c r="BM224" s="33"/>
      <c r="BN224" s="33"/>
      <c r="BO224" s="33"/>
      <c r="BP224" s="33"/>
      <c r="BQ224" s="33"/>
      <c r="BR224" s="33"/>
      <c r="BS224" s="33"/>
      <c r="BT224" s="33"/>
      <c r="BU224" s="33"/>
      <c r="BV224" s="33"/>
      <c r="BW224" s="33"/>
      <c r="BX224" s="33"/>
      <c r="BY224" s="33"/>
      <c r="BZ224" s="33"/>
      <c r="CA224" s="33"/>
      <c r="CB224" s="33"/>
      <c r="CC224" s="33"/>
      <c r="CD224" s="33"/>
      <c r="CE224" s="33"/>
      <c r="CF224" s="33"/>
      <c r="CG224" s="33"/>
      <c r="CH224" s="33"/>
      <c r="CI224" s="33"/>
      <c r="CJ224" s="33"/>
      <c r="CK224" s="33"/>
      <c r="CL224" s="33"/>
      <c r="CM224" s="33"/>
      <c r="CN224" s="33"/>
      <c r="CO224" s="33"/>
      <c r="CP224" s="33"/>
      <c r="CQ224" s="33"/>
      <c r="CR224" s="33"/>
      <c r="CS224" s="33"/>
      <c r="CT224" s="33"/>
      <c r="CU224" s="33"/>
      <c r="CV224" s="33"/>
      <c r="CW224" s="33"/>
      <c r="CX224" s="33"/>
      <c r="CY224" s="33"/>
      <c r="CZ224" s="33"/>
      <c r="DA224" s="33"/>
      <c r="DB224" s="33"/>
      <c r="DC224" s="33"/>
      <c r="DD224" s="33"/>
      <c r="DE224" s="33"/>
      <c r="DF224" s="33"/>
      <c r="DG224" s="33"/>
      <c r="DH224" s="33"/>
      <c r="DI224" s="33"/>
      <c r="DJ224" s="33"/>
      <c r="DK224" s="33"/>
      <c r="DL224" s="33"/>
      <c r="DM224" s="33"/>
      <c r="DN224" s="33"/>
      <c r="DO224" s="33"/>
      <c r="DP224" s="33"/>
      <c r="DQ224" s="33"/>
      <c r="DR224" s="33"/>
      <c r="DS224" s="33"/>
      <c r="DT224" s="33"/>
      <c r="DU224" s="33"/>
      <c r="DV224" s="33"/>
      <c r="DW224" s="33"/>
      <c r="DX224" s="33"/>
      <c r="DY224" s="33"/>
      <c r="DZ224" s="33"/>
      <c r="EA224" s="33"/>
      <c r="EB224" s="33"/>
      <c r="EC224" s="33"/>
      <c r="ED224" s="33"/>
      <c r="EE224" s="33"/>
      <c r="EF224" s="33"/>
      <c r="EG224" s="33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/>
      <c r="NC224"/>
      <c r="ND224"/>
      <c r="NE224"/>
      <c r="NF224"/>
      <c r="NG224"/>
      <c r="NH224"/>
      <c r="NI224"/>
      <c r="NJ224"/>
      <c r="NK224"/>
      <c r="NL224"/>
      <c r="NM224"/>
      <c r="NN224"/>
      <c r="NO224"/>
      <c r="NP224"/>
      <c r="NQ224"/>
      <c r="NR224"/>
      <c r="NS224"/>
      <c r="NT224"/>
      <c r="NU224"/>
      <c r="NV224"/>
      <c r="NW224"/>
      <c r="NX224"/>
      <c r="NY224"/>
      <c r="NZ224"/>
      <c r="OA224"/>
      <c r="OB224"/>
      <c r="OC224"/>
      <c r="OD224"/>
      <c r="OE224"/>
      <c r="OF224"/>
      <c r="OG224"/>
      <c r="OH224"/>
      <c r="OI224"/>
      <c r="OJ224"/>
      <c r="OK224"/>
      <c r="OL224"/>
      <c r="OM224"/>
      <c r="ON224"/>
      <c r="OO224"/>
      <c r="OP224"/>
      <c r="OQ224"/>
      <c r="OR224"/>
      <c r="OS224"/>
      <c r="OT224"/>
      <c r="OU224"/>
      <c r="OV224"/>
      <c r="OW224"/>
      <c r="OX224"/>
      <c r="OY224"/>
      <c r="OZ224"/>
      <c r="PA224"/>
      <c r="PB224"/>
      <c r="PC224"/>
      <c r="PD224"/>
      <c r="PE224"/>
      <c r="PF224"/>
      <c r="PG224"/>
      <c r="PH224"/>
      <c r="PI224"/>
      <c r="PJ224"/>
      <c r="PK224"/>
      <c r="PL224"/>
      <c r="PM224"/>
      <c r="PN224"/>
      <c r="PO224"/>
      <c r="PP224"/>
      <c r="PQ224"/>
      <c r="PR224"/>
      <c r="PS224"/>
      <c r="PT224"/>
      <c r="PU224"/>
      <c r="PV224"/>
      <c r="PW224"/>
      <c r="PX224"/>
      <c r="PY224"/>
      <c r="PZ224"/>
      <c r="QA224"/>
      <c r="QB224"/>
      <c r="QC224"/>
      <c r="QD224"/>
      <c r="QE224"/>
      <c r="QF224"/>
      <c r="QG224"/>
      <c r="QH224"/>
      <c r="QI224"/>
      <c r="QJ224"/>
      <c r="QK224"/>
      <c r="QL224"/>
      <c r="QM224"/>
      <c r="QN224"/>
      <c r="QO224"/>
      <c r="QP224"/>
      <c r="QQ224"/>
      <c r="QR224"/>
      <c r="QS224"/>
      <c r="QT224"/>
      <c r="QU224"/>
      <c r="QV224"/>
      <c r="QW224"/>
      <c r="QX224"/>
      <c r="QY224"/>
      <c r="QZ224"/>
      <c r="RA224"/>
      <c r="RB224"/>
      <c r="RC224"/>
      <c r="RD224"/>
      <c r="RE224"/>
      <c r="RF224"/>
      <c r="RG224"/>
      <c r="RH224"/>
      <c r="RI224"/>
      <c r="RJ224"/>
      <c r="RK224"/>
      <c r="RL224"/>
      <c r="RM224"/>
      <c r="RN224"/>
      <c r="RO224"/>
      <c r="RP224"/>
      <c r="RQ224"/>
      <c r="RR224"/>
      <c r="RS224"/>
      <c r="RT224"/>
      <c r="RU224"/>
      <c r="RV224"/>
      <c r="RW224"/>
      <c r="RX224"/>
      <c r="RY224"/>
      <c r="RZ224"/>
      <c r="SA224"/>
      <c r="SB224"/>
      <c r="SC224"/>
      <c r="SD224"/>
      <c r="SE224"/>
      <c r="SF224"/>
      <c r="SG224"/>
      <c r="SH224"/>
      <c r="SI224"/>
      <c r="SJ224"/>
      <c r="SK224"/>
      <c r="SL224"/>
      <c r="SM224"/>
      <c r="SN224"/>
      <c r="SO224"/>
      <c r="SP224"/>
      <c r="SQ224"/>
      <c r="SR224"/>
      <c r="SS224"/>
      <c r="ST224"/>
      <c r="SU224"/>
      <c r="SV224"/>
      <c r="SW224"/>
      <c r="SX224"/>
      <c r="SY224"/>
      <c r="SZ224"/>
      <c r="TA224"/>
      <c r="TB224"/>
      <c r="TC224"/>
      <c r="TD224"/>
      <c r="TE224"/>
      <c r="TF224"/>
      <c r="TG224"/>
      <c r="TH224"/>
      <c r="TI224"/>
      <c r="TJ224"/>
      <c r="TK224"/>
      <c r="TL224"/>
      <c r="TM224"/>
      <c r="TN224"/>
      <c r="TO224"/>
      <c r="TP224"/>
      <c r="TQ224"/>
      <c r="TR224"/>
      <c r="TS224"/>
      <c r="TT224"/>
      <c r="TU224"/>
      <c r="TV224"/>
      <c r="TW224"/>
      <c r="TX224"/>
      <c r="TY224"/>
      <c r="TZ224"/>
      <c r="UA224"/>
      <c r="UB224"/>
      <c r="UC224"/>
      <c r="UD224"/>
      <c r="UE224"/>
      <c r="UF224"/>
      <c r="UG224"/>
      <c r="UH224"/>
      <c r="UI224"/>
      <c r="UJ224"/>
      <c r="UK224"/>
      <c r="UL224"/>
      <c r="UM224"/>
      <c r="UN224"/>
      <c r="UO224"/>
      <c r="UP224"/>
      <c r="UQ224"/>
      <c r="UR224"/>
      <c r="US224"/>
      <c r="UT224"/>
      <c r="UU224"/>
      <c r="UV224"/>
      <c r="UW224"/>
      <c r="UX224"/>
      <c r="UY224"/>
      <c r="UZ224"/>
      <c r="VA224"/>
      <c r="VB224"/>
      <c r="VC224"/>
      <c r="VD224"/>
      <c r="VE224"/>
      <c r="VF224"/>
      <c r="VG224"/>
      <c r="VH224"/>
      <c r="VI224"/>
      <c r="VJ224"/>
      <c r="VK224"/>
      <c r="VL224"/>
      <c r="VM224"/>
      <c r="VN224"/>
      <c r="VO224"/>
      <c r="VP224"/>
      <c r="VQ224"/>
      <c r="VR224"/>
      <c r="VS224"/>
      <c r="VT224"/>
      <c r="VU224"/>
      <c r="VV224"/>
      <c r="VW224"/>
      <c r="VX224"/>
      <c r="VY224"/>
      <c r="VZ224"/>
      <c r="WA224"/>
      <c r="WB224"/>
      <c r="WC224"/>
      <c r="WD224"/>
      <c r="WE224"/>
      <c r="WF224"/>
      <c r="WG224"/>
      <c r="WH224"/>
      <c r="WI224"/>
      <c r="WJ224"/>
      <c r="WK224"/>
      <c r="WL224"/>
      <c r="WM224"/>
      <c r="WN224"/>
      <c r="WO224"/>
      <c r="WP224"/>
      <c r="WQ224"/>
      <c r="WR224"/>
      <c r="WS224"/>
      <c r="WT224"/>
      <c r="WU224"/>
      <c r="WV224"/>
      <c r="WW224"/>
      <c r="WX224"/>
      <c r="WY224"/>
      <c r="WZ224"/>
      <c r="XA224"/>
      <c r="XB224"/>
      <c r="XC224"/>
      <c r="XD224"/>
      <c r="XE224"/>
      <c r="XF224"/>
      <c r="XG224"/>
      <c r="XH224"/>
      <c r="XI224"/>
      <c r="XJ224"/>
      <c r="XK224"/>
      <c r="XL224"/>
      <c r="XM224"/>
      <c r="XN224"/>
      <c r="XO224"/>
      <c r="XP224"/>
      <c r="XQ224"/>
      <c r="XR224"/>
      <c r="XS224"/>
      <c r="XT224"/>
      <c r="XU224"/>
      <c r="XV224"/>
      <c r="XW224"/>
      <c r="XX224"/>
      <c r="XY224"/>
      <c r="XZ224"/>
      <c r="YA224"/>
      <c r="YB224"/>
      <c r="YC224"/>
      <c r="YD224"/>
      <c r="YE224"/>
      <c r="YF224"/>
      <c r="YG224"/>
      <c r="YH224"/>
      <c r="YI224"/>
      <c r="YJ224"/>
      <c r="YK224"/>
      <c r="YL224"/>
      <c r="YM224"/>
      <c r="YN224"/>
      <c r="YO224"/>
      <c r="YP224"/>
      <c r="YQ224"/>
      <c r="YR224"/>
      <c r="YS224"/>
    </row>
    <row r="225" spans="1:669" s="3" customFormat="1" ht="15.75" x14ac:dyDescent="0.25">
      <c r="A225" s="48" t="s">
        <v>14</v>
      </c>
      <c r="B225" s="68">
        <v>5</v>
      </c>
      <c r="C225" s="68"/>
      <c r="D225" s="68"/>
      <c r="E225" s="48"/>
      <c r="F225" s="48"/>
      <c r="G225" s="172">
        <f>G220+G221+G223+G224+G222</f>
        <v>290000</v>
      </c>
      <c r="H225" s="107">
        <f>H220+H221+H224+H223+H222</f>
        <v>8323</v>
      </c>
      <c r="I225" s="172">
        <f>I220+I221+I224+I223+I222</f>
        <v>16670.879999999997</v>
      </c>
      <c r="J225" s="172">
        <f>J220+J221+J224+J223+J222</f>
        <v>8816</v>
      </c>
      <c r="K225" s="172">
        <f>SUM(K220:K224)</f>
        <v>125</v>
      </c>
      <c r="L225" s="172">
        <f>L220+L221+L224+L223+L222</f>
        <v>33934.880000000005</v>
      </c>
      <c r="M225" s="107">
        <f>M220+M221+M223+M224+M222</f>
        <v>256065.12000000002</v>
      </c>
      <c r="O225" s="12"/>
      <c r="P225" s="65"/>
      <c r="Q225" s="65"/>
      <c r="R225" s="65"/>
      <c r="S225" s="65"/>
      <c r="T225" s="65"/>
      <c r="U225" s="65"/>
      <c r="V225" s="65"/>
      <c r="W225" s="65"/>
      <c r="X225" s="65"/>
      <c r="Y225" s="65"/>
      <c r="Z225" s="65"/>
      <c r="AA225" s="65"/>
      <c r="AB225" s="65"/>
      <c r="AC225" s="65"/>
      <c r="AD225" s="65"/>
      <c r="AE225" s="65"/>
      <c r="AF225" s="65"/>
      <c r="AG225" s="65"/>
      <c r="AH225" s="65"/>
      <c r="AI225" s="65"/>
      <c r="AJ225" s="65"/>
      <c r="AK225" s="65"/>
      <c r="AL225" s="65"/>
      <c r="AM225" s="65"/>
      <c r="AN225" s="65"/>
      <c r="AO225" s="65"/>
      <c r="AP225" s="65"/>
      <c r="AQ225" s="65"/>
      <c r="AR225" s="65"/>
      <c r="AS225" s="65"/>
      <c r="AT225" s="65"/>
      <c r="AU225" s="33"/>
      <c r="AV225" s="33"/>
      <c r="AW225" s="33"/>
      <c r="AX225" s="33"/>
      <c r="AY225" s="33"/>
      <c r="AZ225" s="33"/>
      <c r="BA225" s="33"/>
      <c r="BB225" s="33"/>
      <c r="BC225" s="33"/>
      <c r="BD225" s="33"/>
      <c r="BE225" s="33"/>
      <c r="BF225" s="33"/>
      <c r="BG225" s="33"/>
      <c r="BH225" s="33"/>
      <c r="BI225" s="33"/>
      <c r="BJ225" s="33"/>
      <c r="BK225" s="33"/>
      <c r="BL225" s="33"/>
      <c r="BM225" s="33"/>
      <c r="BN225" s="33"/>
      <c r="BO225" s="33"/>
      <c r="BP225" s="33"/>
      <c r="BQ225" s="33"/>
      <c r="BR225" s="33"/>
      <c r="BS225" s="33"/>
      <c r="BT225" s="33"/>
      <c r="BU225" s="33"/>
      <c r="BV225" s="33"/>
      <c r="BW225" s="33"/>
      <c r="BX225" s="33"/>
      <c r="BY225" s="33"/>
      <c r="BZ225" s="33"/>
      <c r="CA225" s="33"/>
      <c r="CB225" s="33"/>
      <c r="CC225" s="33"/>
      <c r="CD225" s="33"/>
      <c r="CE225" s="33"/>
      <c r="CF225" s="33"/>
      <c r="CG225" s="33"/>
      <c r="CH225" s="33"/>
      <c r="CI225" s="33"/>
      <c r="CJ225" s="33"/>
      <c r="CK225" s="33"/>
      <c r="CL225" s="33"/>
      <c r="CM225" s="33"/>
      <c r="CN225" s="33"/>
      <c r="CO225" s="33"/>
      <c r="CP225" s="33"/>
      <c r="CQ225" s="33"/>
      <c r="CR225" s="33"/>
      <c r="CS225" s="33"/>
      <c r="CT225" s="33"/>
      <c r="CU225" s="33"/>
      <c r="CV225" s="33"/>
      <c r="CW225" s="33"/>
      <c r="CX225" s="33"/>
      <c r="CY225" s="33"/>
      <c r="CZ225" s="33"/>
      <c r="DA225" s="33"/>
      <c r="DB225" s="33"/>
      <c r="DC225" s="33"/>
      <c r="DD225" s="33"/>
      <c r="DE225" s="33"/>
      <c r="DF225" s="33"/>
      <c r="DG225" s="33"/>
      <c r="DH225" s="33"/>
      <c r="DI225" s="33"/>
      <c r="DJ225" s="33"/>
      <c r="DK225" s="33"/>
      <c r="DL225" s="33"/>
      <c r="DM225" s="33"/>
      <c r="DN225" s="33"/>
      <c r="DO225" s="33"/>
      <c r="DP225" s="33"/>
      <c r="DQ225" s="33"/>
      <c r="DR225" s="33"/>
      <c r="DS225" s="33"/>
      <c r="DT225" s="33"/>
      <c r="DU225" s="33"/>
      <c r="DV225" s="33"/>
      <c r="DW225" s="33"/>
      <c r="DX225" s="33"/>
      <c r="DY225" s="33"/>
      <c r="DZ225" s="33"/>
      <c r="EA225" s="33"/>
      <c r="EB225" s="33"/>
      <c r="EC225" s="33"/>
      <c r="ED225" s="33"/>
      <c r="EE225" s="33"/>
      <c r="EF225" s="33"/>
      <c r="EG225" s="33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/>
      <c r="NC225"/>
      <c r="ND225"/>
      <c r="NE225"/>
      <c r="NF225"/>
      <c r="NG225"/>
      <c r="NH225"/>
      <c r="NI225"/>
      <c r="NJ225"/>
      <c r="NK225"/>
      <c r="NL225"/>
      <c r="NM225"/>
      <c r="NN225"/>
      <c r="NO225"/>
      <c r="NP225"/>
      <c r="NQ225"/>
      <c r="NR225"/>
      <c r="NS225"/>
      <c r="NT225"/>
      <c r="NU225"/>
      <c r="NV225"/>
      <c r="NW225"/>
      <c r="NX225"/>
      <c r="NY225"/>
      <c r="NZ225"/>
      <c r="OA225"/>
      <c r="OB225"/>
      <c r="OC225"/>
      <c r="OD225"/>
      <c r="OE225"/>
      <c r="OF225"/>
      <c r="OG225"/>
      <c r="OH225"/>
      <c r="OI225"/>
      <c r="OJ225"/>
      <c r="OK225"/>
      <c r="OL225"/>
      <c r="OM225"/>
      <c r="ON225"/>
      <c r="OO225"/>
      <c r="OP225"/>
      <c r="OQ225"/>
      <c r="OR225"/>
      <c r="OS225"/>
      <c r="OT225"/>
      <c r="OU225"/>
      <c r="OV225"/>
      <c r="OW225"/>
      <c r="OX225"/>
      <c r="OY225"/>
      <c r="OZ225"/>
      <c r="PA225"/>
      <c r="PB225"/>
      <c r="PC225"/>
      <c r="PD225"/>
      <c r="PE225"/>
      <c r="PF225"/>
      <c r="PG225"/>
      <c r="PH225"/>
      <c r="PI225"/>
      <c r="PJ225"/>
      <c r="PK225"/>
      <c r="PL225"/>
      <c r="PM225"/>
      <c r="PN225"/>
      <c r="PO225"/>
      <c r="PP225"/>
      <c r="PQ225"/>
      <c r="PR225"/>
      <c r="PS225"/>
      <c r="PT225"/>
      <c r="PU225"/>
      <c r="PV225"/>
      <c r="PW225"/>
      <c r="PX225"/>
      <c r="PY225"/>
      <c r="PZ225"/>
      <c r="QA225"/>
      <c r="QB225"/>
      <c r="QC225"/>
      <c r="QD225"/>
      <c r="QE225"/>
      <c r="QF225"/>
      <c r="QG225"/>
      <c r="QH225"/>
      <c r="QI225"/>
      <c r="QJ225"/>
      <c r="QK225"/>
      <c r="QL225"/>
      <c r="QM225"/>
      <c r="QN225"/>
      <c r="QO225"/>
      <c r="QP225"/>
      <c r="QQ225"/>
      <c r="QR225"/>
      <c r="QS225"/>
      <c r="QT225"/>
      <c r="QU225"/>
      <c r="QV225"/>
      <c r="QW225"/>
      <c r="QX225"/>
      <c r="QY225"/>
      <c r="QZ225"/>
      <c r="RA225"/>
      <c r="RB225"/>
      <c r="RC225"/>
      <c r="RD225"/>
      <c r="RE225"/>
      <c r="RF225"/>
      <c r="RG225"/>
      <c r="RH225"/>
      <c r="RI225"/>
      <c r="RJ225"/>
      <c r="RK225"/>
      <c r="RL225"/>
      <c r="RM225"/>
      <c r="RN225"/>
      <c r="RO225"/>
      <c r="RP225"/>
      <c r="RQ225"/>
      <c r="RR225"/>
      <c r="RS225"/>
      <c r="RT225"/>
      <c r="RU225"/>
      <c r="RV225"/>
      <c r="RW225"/>
      <c r="RX225"/>
      <c r="RY225"/>
      <c r="RZ225"/>
      <c r="SA225"/>
      <c r="SB225"/>
      <c r="SC225"/>
      <c r="SD225"/>
      <c r="SE225"/>
      <c r="SF225"/>
      <c r="SG225"/>
      <c r="SH225"/>
      <c r="SI225"/>
      <c r="SJ225"/>
      <c r="SK225"/>
      <c r="SL225"/>
      <c r="SM225"/>
      <c r="SN225"/>
      <c r="SO225"/>
      <c r="SP225"/>
      <c r="SQ225"/>
      <c r="SR225"/>
      <c r="SS225"/>
      <c r="ST225"/>
      <c r="SU225"/>
      <c r="SV225"/>
      <c r="SW225"/>
      <c r="SX225"/>
      <c r="SY225"/>
      <c r="SZ225"/>
      <c r="TA225"/>
      <c r="TB225"/>
      <c r="TC225"/>
      <c r="TD225"/>
      <c r="TE225"/>
      <c r="TF225"/>
      <c r="TG225"/>
      <c r="TH225"/>
      <c r="TI225"/>
      <c r="TJ225"/>
      <c r="TK225"/>
      <c r="TL225"/>
      <c r="TM225"/>
      <c r="TN225"/>
      <c r="TO225"/>
      <c r="TP225"/>
      <c r="TQ225"/>
      <c r="TR225"/>
      <c r="TS225"/>
      <c r="TT225"/>
      <c r="TU225"/>
      <c r="TV225"/>
      <c r="TW225"/>
      <c r="TX225"/>
      <c r="TY225"/>
      <c r="TZ225"/>
      <c r="UA225"/>
      <c r="UB225"/>
      <c r="UC225"/>
      <c r="UD225"/>
      <c r="UE225"/>
      <c r="UF225"/>
      <c r="UG225"/>
      <c r="UH225"/>
      <c r="UI225"/>
      <c r="UJ225"/>
      <c r="UK225"/>
      <c r="UL225"/>
      <c r="UM225"/>
      <c r="UN225"/>
      <c r="UO225"/>
      <c r="UP225"/>
      <c r="UQ225"/>
      <c r="UR225"/>
      <c r="US225"/>
      <c r="UT225"/>
      <c r="UU225"/>
      <c r="UV225"/>
      <c r="UW225"/>
      <c r="UX225"/>
      <c r="UY225"/>
      <c r="UZ225"/>
      <c r="VA225"/>
      <c r="VB225"/>
      <c r="VC225"/>
      <c r="VD225"/>
      <c r="VE225"/>
      <c r="VF225"/>
      <c r="VG225"/>
      <c r="VH225"/>
      <c r="VI225"/>
      <c r="VJ225"/>
      <c r="VK225"/>
      <c r="VL225"/>
      <c r="VM225"/>
      <c r="VN225"/>
      <c r="VO225"/>
      <c r="VP225"/>
      <c r="VQ225"/>
      <c r="VR225"/>
      <c r="VS225"/>
      <c r="VT225"/>
      <c r="VU225"/>
      <c r="VV225"/>
      <c r="VW225"/>
      <c r="VX225"/>
      <c r="VY225"/>
      <c r="VZ225"/>
      <c r="WA225"/>
      <c r="WB225"/>
      <c r="WC225"/>
      <c r="WD225"/>
      <c r="WE225"/>
      <c r="WF225"/>
      <c r="WG225"/>
      <c r="WH225"/>
      <c r="WI225"/>
      <c r="WJ225"/>
      <c r="WK225"/>
      <c r="WL225"/>
      <c r="WM225"/>
      <c r="WN225"/>
      <c r="WO225"/>
      <c r="WP225"/>
      <c r="WQ225"/>
      <c r="WR225"/>
      <c r="WS225"/>
      <c r="WT225"/>
      <c r="WU225"/>
      <c r="WV225"/>
      <c r="WW225"/>
      <c r="WX225"/>
      <c r="WY225"/>
      <c r="WZ225"/>
      <c r="XA225"/>
      <c r="XB225"/>
      <c r="XC225"/>
      <c r="XD225"/>
      <c r="XE225"/>
      <c r="XF225"/>
      <c r="XG225"/>
      <c r="XH225"/>
      <c r="XI225"/>
      <c r="XJ225"/>
      <c r="XK225"/>
      <c r="XL225"/>
      <c r="XM225"/>
      <c r="XN225"/>
      <c r="XO225"/>
      <c r="XP225"/>
      <c r="XQ225"/>
      <c r="XR225"/>
      <c r="XS225"/>
      <c r="XT225"/>
      <c r="XU225"/>
      <c r="XV225"/>
      <c r="XW225"/>
      <c r="XX225"/>
      <c r="XY225"/>
      <c r="XZ225"/>
      <c r="YA225"/>
      <c r="YB225"/>
      <c r="YC225"/>
      <c r="YD225"/>
      <c r="YE225"/>
      <c r="YF225"/>
      <c r="YG225"/>
      <c r="YH225"/>
      <c r="YI225"/>
      <c r="YJ225"/>
      <c r="YK225"/>
      <c r="YL225"/>
      <c r="YM225"/>
      <c r="YN225"/>
      <c r="YO225"/>
      <c r="YP225"/>
      <c r="YQ225"/>
      <c r="YR225"/>
      <c r="YS225"/>
    </row>
    <row r="226" spans="1:669" s="59" customFormat="1" ht="15.75" x14ac:dyDescent="0.25">
      <c r="A226"/>
      <c r="B226" s="3"/>
      <c r="C226" s="3"/>
      <c r="D226" s="3"/>
      <c r="E226"/>
      <c r="F226"/>
      <c r="G226" s="174"/>
      <c r="H226" s="106"/>
      <c r="I226" s="174"/>
      <c r="J226" s="174"/>
      <c r="K226" s="174"/>
      <c r="L226" s="174"/>
      <c r="M226" s="106"/>
      <c r="N226" s="12"/>
      <c r="O226" s="12"/>
      <c r="P226" s="65"/>
      <c r="Q226" s="65"/>
      <c r="R226" s="65"/>
      <c r="S226" s="65"/>
      <c r="T226" s="65"/>
      <c r="U226" s="65"/>
      <c r="V226" s="65"/>
      <c r="W226" s="65"/>
      <c r="X226" s="65"/>
      <c r="Y226" s="65"/>
      <c r="Z226" s="65"/>
      <c r="AA226" s="65"/>
      <c r="AB226" s="65"/>
      <c r="AC226" s="65"/>
      <c r="AD226" s="65"/>
      <c r="AE226" s="65"/>
      <c r="AF226" s="65"/>
      <c r="AG226" s="65"/>
      <c r="AH226" s="65"/>
      <c r="AI226" s="65"/>
      <c r="AJ226" s="65"/>
      <c r="AK226" s="65"/>
      <c r="AL226" s="65"/>
      <c r="AM226" s="65"/>
      <c r="AN226" s="65"/>
      <c r="AO226" s="65"/>
      <c r="AP226" s="65"/>
      <c r="AQ226" s="65"/>
      <c r="AR226" s="65"/>
      <c r="AS226" s="65"/>
      <c r="AT226" s="65"/>
      <c r="AU226" s="33"/>
      <c r="AV226" s="33"/>
      <c r="AW226" s="33"/>
      <c r="AX226" s="33"/>
      <c r="AY226" s="33"/>
      <c r="AZ226" s="33"/>
      <c r="BA226" s="33"/>
      <c r="BB226" s="33"/>
      <c r="BC226" s="33"/>
      <c r="BD226" s="33"/>
      <c r="BE226" s="33"/>
      <c r="BF226" s="33"/>
      <c r="BG226" s="33"/>
      <c r="BH226" s="33"/>
      <c r="BI226" s="33"/>
      <c r="BJ226" s="33"/>
      <c r="BK226" s="33"/>
      <c r="BL226" s="33"/>
      <c r="BM226" s="33"/>
      <c r="BN226" s="33"/>
      <c r="BO226" s="33"/>
      <c r="BP226" s="33"/>
      <c r="BQ226" s="33"/>
      <c r="BR226" s="33"/>
      <c r="BS226" s="33"/>
      <c r="BT226" s="33"/>
      <c r="BU226" s="33"/>
      <c r="BV226" s="33"/>
      <c r="BW226" s="33"/>
      <c r="BX226" s="33"/>
      <c r="BY226" s="33"/>
      <c r="BZ226" s="33"/>
      <c r="CA226" s="33"/>
      <c r="CB226" s="33"/>
      <c r="CC226" s="33"/>
      <c r="CD226" s="33"/>
      <c r="CE226" s="33"/>
      <c r="CF226" s="33"/>
      <c r="CG226" s="33"/>
      <c r="CH226" s="33"/>
      <c r="CI226" s="33"/>
      <c r="CJ226" s="33"/>
      <c r="CK226" s="33"/>
      <c r="CL226" s="33"/>
      <c r="CM226" s="33"/>
      <c r="CN226" s="33"/>
      <c r="CO226" s="33"/>
      <c r="CP226" s="33"/>
      <c r="CQ226" s="33"/>
      <c r="CR226" s="33"/>
      <c r="CS226" s="33"/>
      <c r="CT226" s="33"/>
      <c r="CU226" s="33"/>
      <c r="CV226" s="33"/>
      <c r="CW226" s="33"/>
      <c r="CX226" s="33"/>
      <c r="CY226" s="33"/>
      <c r="CZ226" s="33"/>
      <c r="DA226" s="33"/>
      <c r="DB226" s="33"/>
      <c r="DC226" s="33"/>
      <c r="DD226" s="33"/>
      <c r="DE226" s="33"/>
      <c r="DF226" s="33"/>
      <c r="DG226" s="33"/>
      <c r="DH226" s="33"/>
      <c r="DI226" s="33"/>
      <c r="DJ226" s="33"/>
      <c r="DK226" s="33"/>
      <c r="DL226" s="33"/>
      <c r="DM226" s="33"/>
      <c r="DN226" s="33"/>
      <c r="DO226" s="33"/>
      <c r="DP226" s="33"/>
      <c r="DQ226" s="33"/>
      <c r="DR226" s="33"/>
      <c r="DS226" s="33"/>
      <c r="DT226" s="33"/>
      <c r="DU226" s="33"/>
      <c r="DV226" s="33"/>
      <c r="DW226" s="33"/>
      <c r="DX226" s="33"/>
      <c r="DY226" s="33"/>
      <c r="DZ226" s="33"/>
      <c r="EA226" s="33"/>
      <c r="EB226" s="33"/>
      <c r="EC226" s="33"/>
      <c r="ED226" s="33"/>
      <c r="EE226" s="33"/>
      <c r="EF226" s="33"/>
      <c r="EG226" s="33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 s="53"/>
      <c r="NC226" s="53"/>
      <c r="ND226" s="53"/>
      <c r="NE226" s="53"/>
      <c r="NF226" s="53"/>
      <c r="NG226" s="53"/>
      <c r="NH226" s="53"/>
      <c r="NI226" s="53"/>
      <c r="NJ226" s="53"/>
      <c r="NK226" s="53"/>
      <c r="NL226" s="53"/>
      <c r="NM226" s="53"/>
      <c r="NN226" s="53"/>
      <c r="NO226" s="53"/>
      <c r="NP226" s="53"/>
      <c r="NQ226" s="53"/>
      <c r="NR226" s="53"/>
      <c r="NS226" s="53"/>
      <c r="NT226" s="53"/>
      <c r="NU226" s="53"/>
      <c r="NV226" s="53"/>
      <c r="NW226" s="53"/>
      <c r="NX226" s="53"/>
      <c r="NY226" s="53"/>
      <c r="NZ226" s="53"/>
      <c r="OA226" s="53"/>
      <c r="OB226" s="53"/>
      <c r="OC226" s="53"/>
      <c r="OD226" s="53"/>
      <c r="OE226" s="53"/>
      <c r="OF226" s="53"/>
      <c r="OG226" s="53"/>
      <c r="OH226" s="53"/>
      <c r="OI226" s="53"/>
      <c r="OJ226" s="53"/>
      <c r="OK226" s="53"/>
      <c r="OL226" s="53"/>
      <c r="OM226" s="53"/>
      <c r="ON226" s="53"/>
      <c r="OO226" s="53"/>
      <c r="OP226" s="53"/>
      <c r="OQ226" s="53"/>
      <c r="OR226" s="53"/>
      <c r="OS226" s="53"/>
      <c r="OT226" s="53"/>
      <c r="OU226" s="53"/>
      <c r="OV226" s="53"/>
      <c r="OW226" s="53"/>
      <c r="OX226" s="53"/>
      <c r="OY226" s="53"/>
      <c r="OZ226" s="53"/>
      <c r="PA226" s="53"/>
      <c r="PB226" s="53"/>
      <c r="PC226" s="53"/>
      <c r="PD226" s="53"/>
      <c r="PE226" s="53"/>
      <c r="PF226" s="53"/>
      <c r="PG226" s="53"/>
      <c r="PH226" s="53"/>
      <c r="PI226" s="53"/>
      <c r="PJ226" s="53"/>
      <c r="PK226" s="53"/>
      <c r="PL226" s="53"/>
      <c r="PM226" s="53"/>
      <c r="PN226" s="53"/>
      <c r="PO226" s="53"/>
      <c r="PP226" s="53"/>
      <c r="PQ226" s="53"/>
      <c r="PR226" s="53"/>
      <c r="PS226" s="53"/>
      <c r="PT226" s="53"/>
      <c r="PU226" s="53"/>
      <c r="PV226" s="53"/>
      <c r="PW226" s="53"/>
      <c r="PX226" s="53"/>
      <c r="PY226" s="53"/>
      <c r="PZ226" s="53"/>
      <c r="QA226" s="53"/>
      <c r="QB226" s="53"/>
      <c r="QC226" s="53"/>
      <c r="QD226" s="53"/>
      <c r="QE226" s="53"/>
      <c r="QF226" s="53"/>
      <c r="QG226" s="53"/>
      <c r="QH226" s="53"/>
      <c r="QI226" s="53"/>
      <c r="QJ226" s="53"/>
      <c r="QK226" s="53"/>
      <c r="QL226" s="53"/>
      <c r="QM226" s="53"/>
      <c r="QN226" s="53"/>
      <c r="QO226" s="53"/>
      <c r="QP226" s="53"/>
      <c r="QQ226" s="53"/>
      <c r="QR226" s="53"/>
      <c r="QS226" s="53"/>
      <c r="QT226" s="53"/>
      <c r="QU226" s="53"/>
      <c r="QV226" s="53"/>
      <c r="QW226" s="53"/>
      <c r="QX226" s="53"/>
      <c r="QY226" s="53"/>
      <c r="QZ226" s="53"/>
      <c r="RA226" s="53"/>
      <c r="RB226" s="53"/>
      <c r="RC226" s="53"/>
      <c r="RD226" s="53"/>
      <c r="RE226" s="53"/>
      <c r="RF226" s="53"/>
      <c r="RG226" s="53"/>
      <c r="RH226" s="53"/>
      <c r="RI226" s="53"/>
      <c r="RJ226" s="53"/>
      <c r="RK226" s="53"/>
      <c r="RL226" s="53"/>
      <c r="RM226" s="53"/>
      <c r="RN226" s="53"/>
      <c r="RO226" s="53"/>
      <c r="RP226" s="53"/>
      <c r="RQ226" s="53"/>
      <c r="RR226" s="53"/>
      <c r="RS226" s="53"/>
      <c r="RT226" s="53"/>
      <c r="RU226" s="53"/>
      <c r="RV226" s="53"/>
      <c r="RW226" s="53"/>
      <c r="RX226" s="53"/>
      <c r="RY226" s="53"/>
      <c r="RZ226" s="53"/>
      <c r="SA226" s="53"/>
      <c r="SB226" s="53"/>
      <c r="SC226" s="53"/>
      <c r="SD226" s="53"/>
      <c r="SE226" s="53"/>
      <c r="SF226" s="53"/>
      <c r="SG226" s="53"/>
      <c r="SH226" s="53"/>
      <c r="SI226" s="53"/>
      <c r="SJ226" s="53"/>
      <c r="SK226" s="53"/>
      <c r="SL226" s="53"/>
      <c r="SM226" s="53"/>
      <c r="SN226" s="53"/>
      <c r="SO226" s="53"/>
      <c r="SP226" s="53"/>
      <c r="SQ226" s="53"/>
      <c r="SR226" s="53"/>
      <c r="SS226" s="53"/>
      <c r="ST226" s="53"/>
      <c r="SU226" s="53"/>
      <c r="SV226" s="53"/>
      <c r="SW226" s="53"/>
      <c r="SX226" s="53"/>
      <c r="SY226" s="53"/>
      <c r="SZ226" s="53"/>
      <c r="TA226" s="53"/>
      <c r="TB226" s="53"/>
      <c r="TC226" s="53"/>
      <c r="TD226" s="53"/>
      <c r="TE226" s="53"/>
      <c r="TF226" s="53"/>
      <c r="TG226" s="53"/>
      <c r="TH226" s="53"/>
      <c r="TI226" s="53"/>
      <c r="TJ226" s="53"/>
      <c r="TK226" s="53"/>
      <c r="TL226" s="53"/>
      <c r="TM226" s="53"/>
      <c r="TN226" s="53"/>
      <c r="TO226" s="53"/>
      <c r="TP226" s="53"/>
      <c r="TQ226" s="53"/>
      <c r="TR226" s="53"/>
      <c r="TS226" s="53"/>
      <c r="TT226" s="53"/>
      <c r="TU226" s="53"/>
      <c r="TV226" s="53"/>
      <c r="TW226" s="53"/>
      <c r="TX226" s="53"/>
      <c r="TY226" s="53"/>
      <c r="TZ226" s="53"/>
      <c r="UA226" s="53"/>
      <c r="UB226" s="53"/>
      <c r="UC226" s="53"/>
      <c r="UD226" s="53"/>
      <c r="UE226" s="53"/>
      <c r="UF226" s="53"/>
      <c r="UG226" s="53"/>
      <c r="UH226" s="53"/>
      <c r="UI226" s="53"/>
      <c r="UJ226" s="53"/>
      <c r="UK226" s="53"/>
      <c r="UL226" s="53"/>
      <c r="UM226" s="53"/>
      <c r="UN226" s="53"/>
      <c r="UO226" s="53"/>
      <c r="UP226" s="53"/>
      <c r="UQ226" s="53"/>
      <c r="UR226" s="53"/>
      <c r="US226" s="53"/>
      <c r="UT226" s="53"/>
      <c r="UU226" s="53"/>
      <c r="UV226" s="53"/>
      <c r="UW226" s="53"/>
      <c r="UX226" s="53"/>
      <c r="UY226" s="53"/>
      <c r="UZ226" s="53"/>
      <c r="VA226" s="53"/>
      <c r="VB226" s="53"/>
      <c r="VC226" s="53"/>
      <c r="VD226" s="53"/>
      <c r="VE226" s="53"/>
      <c r="VF226" s="53"/>
      <c r="VG226" s="53"/>
      <c r="VH226" s="53"/>
      <c r="VI226" s="53"/>
      <c r="VJ226" s="53"/>
      <c r="VK226" s="53"/>
      <c r="VL226" s="53"/>
      <c r="VM226" s="53"/>
      <c r="VN226" s="53"/>
      <c r="VO226" s="53"/>
      <c r="VP226" s="53"/>
      <c r="VQ226" s="53"/>
      <c r="VR226" s="53"/>
      <c r="VS226" s="53"/>
      <c r="VT226" s="53"/>
      <c r="VU226" s="53"/>
      <c r="VV226" s="53"/>
      <c r="VW226" s="53"/>
      <c r="VX226" s="53"/>
      <c r="VY226" s="53"/>
      <c r="VZ226" s="53"/>
      <c r="WA226" s="53"/>
      <c r="WB226" s="53"/>
      <c r="WC226" s="53"/>
      <c r="WD226" s="53"/>
      <c r="WE226" s="53"/>
      <c r="WF226" s="53"/>
      <c r="WG226" s="53"/>
      <c r="WH226" s="53"/>
      <c r="WI226" s="53"/>
      <c r="WJ226" s="53"/>
      <c r="WK226" s="53"/>
      <c r="WL226" s="53"/>
      <c r="WM226" s="53"/>
      <c r="WN226" s="53"/>
      <c r="WO226" s="53"/>
      <c r="WP226" s="53"/>
      <c r="WQ226" s="53"/>
      <c r="WR226" s="53"/>
      <c r="WS226" s="53"/>
      <c r="WT226" s="53"/>
      <c r="WU226" s="53"/>
      <c r="WV226" s="53"/>
      <c r="WW226" s="53"/>
      <c r="WX226" s="53"/>
      <c r="WY226" s="53"/>
      <c r="WZ226" s="53"/>
      <c r="XA226" s="53"/>
      <c r="XB226" s="53"/>
      <c r="XC226" s="53"/>
      <c r="XD226" s="53"/>
      <c r="XE226" s="53"/>
      <c r="XF226" s="53"/>
      <c r="XG226" s="53"/>
      <c r="XH226" s="53"/>
      <c r="XI226" s="53"/>
      <c r="XJ226" s="53"/>
      <c r="XK226" s="53"/>
      <c r="XL226" s="53"/>
      <c r="XM226" s="53"/>
      <c r="XN226" s="53"/>
      <c r="XO226" s="53"/>
      <c r="XP226" s="53"/>
      <c r="XQ226" s="53"/>
      <c r="XR226" s="53"/>
      <c r="XS226" s="53"/>
      <c r="XT226" s="53"/>
      <c r="XU226" s="53"/>
      <c r="XV226" s="53"/>
      <c r="XW226" s="53"/>
      <c r="XX226" s="53"/>
      <c r="XY226" s="53"/>
      <c r="XZ226" s="53"/>
      <c r="YA226" s="53"/>
      <c r="YB226" s="53"/>
      <c r="YC226" s="53"/>
      <c r="YD226" s="53"/>
      <c r="YE226" s="53"/>
      <c r="YF226" s="53"/>
      <c r="YG226" s="53"/>
      <c r="YH226" s="53"/>
      <c r="YI226" s="53"/>
      <c r="YJ226" s="53"/>
      <c r="YK226" s="53"/>
      <c r="YL226" s="53"/>
      <c r="YM226" s="53"/>
      <c r="YN226" s="53"/>
      <c r="YO226" s="53"/>
      <c r="YP226" s="53"/>
      <c r="YQ226" s="53"/>
      <c r="YR226" s="53"/>
      <c r="YS226" s="53"/>
    </row>
    <row r="227" spans="1:669" s="12" customFormat="1" ht="15.75" x14ac:dyDescent="0.25">
      <c r="A227" s="57" t="s">
        <v>167</v>
      </c>
      <c r="B227" s="87"/>
      <c r="C227" s="41"/>
      <c r="D227" s="41"/>
      <c r="E227" s="41"/>
      <c r="F227" s="41"/>
      <c r="G227" s="101"/>
      <c r="H227" s="101"/>
      <c r="I227" s="101"/>
      <c r="J227" s="101"/>
      <c r="K227" s="101"/>
      <c r="L227" s="101"/>
      <c r="M227" s="101"/>
      <c r="P227" s="65"/>
      <c r="Q227" s="65"/>
      <c r="R227" s="65"/>
      <c r="S227" s="65"/>
      <c r="T227" s="65"/>
      <c r="U227" s="65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5"/>
      <c r="AG227" s="65"/>
      <c r="AH227" s="65"/>
      <c r="AI227" s="65"/>
      <c r="AJ227" s="65"/>
      <c r="AK227" s="65"/>
      <c r="AL227" s="65"/>
      <c r="AM227" s="65"/>
      <c r="AN227" s="65"/>
      <c r="AO227" s="65"/>
      <c r="AP227" s="65"/>
      <c r="AQ227" s="65"/>
      <c r="AR227" s="65"/>
      <c r="AS227" s="65"/>
      <c r="AT227" s="65"/>
      <c r="AU227" s="33"/>
      <c r="AV227" s="33"/>
      <c r="AW227" s="33"/>
      <c r="AX227" s="33"/>
      <c r="AY227" s="33"/>
      <c r="AZ227" s="33"/>
      <c r="BA227" s="33"/>
      <c r="BB227" s="33"/>
      <c r="BC227" s="33"/>
      <c r="BD227" s="33"/>
      <c r="BE227" s="33"/>
      <c r="BF227" s="33"/>
      <c r="BG227" s="33"/>
      <c r="BH227" s="33"/>
      <c r="BI227" s="33"/>
      <c r="BJ227" s="33"/>
      <c r="BK227" s="33"/>
      <c r="BL227" s="33"/>
      <c r="BM227" s="33"/>
      <c r="BN227" s="33"/>
      <c r="BO227" s="33"/>
      <c r="BP227" s="33"/>
      <c r="BQ227" s="33"/>
      <c r="BR227" s="33"/>
      <c r="BS227" s="33"/>
      <c r="BT227" s="33"/>
      <c r="BU227" s="33"/>
      <c r="BV227" s="33"/>
      <c r="BW227" s="33"/>
      <c r="BX227" s="33"/>
      <c r="BY227" s="33"/>
      <c r="BZ227" s="33"/>
      <c r="CA227" s="33"/>
      <c r="CB227" s="33"/>
      <c r="CC227" s="33"/>
      <c r="CD227" s="33"/>
      <c r="CE227" s="33"/>
      <c r="CF227" s="33"/>
      <c r="CG227" s="33"/>
      <c r="CH227" s="33"/>
      <c r="CI227" s="33"/>
      <c r="CJ227" s="33"/>
      <c r="CK227" s="33"/>
      <c r="CL227" s="33"/>
      <c r="CM227" s="33"/>
      <c r="CN227" s="33"/>
      <c r="CO227" s="33"/>
      <c r="CP227" s="33"/>
      <c r="CQ227" s="33"/>
      <c r="CR227" s="33"/>
      <c r="CS227" s="33"/>
      <c r="CT227" s="33"/>
      <c r="CU227" s="33"/>
      <c r="CV227" s="33"/>
      <c r="CW227" s="33"/>
      <c r="CX227" s="33"/>
      <c r="CY227" s="33"/>
      <c r="CZ227" s="33"/>
      <c r="DA227" s="33"/>
      <c r="DB227" s="33"/>
      <c r="DC227" s="33"/>
      <c r="DD227" s="33"/>
      <c r="DE227" s="33"/>
      <c r="DF227" s="33"/>
      <c r="DG227" s="33"/>
      <c r="DH227" s="33"/>
      <c r="DI227" s="33"/>
      <c r="DJ227" s="33"/>
      <c r="DK227" s="33"/>
      <c r="DL227" s="33"/>
      <c r="DM227" s="33"/>
      <c r="DN227" s="33"/>
      <c r="DO227" s="33"/>
      <c r="DP227" s="33"/>
      <c r="DQ227" s="33"/>
      <c r="DR227" s="33"/>
      <c r="DS227" s="33"/>
      <c r="DT227" s="33"/>
      <c r="DU227" s="33"/>
      <c r="DV227" s="33"/>
      <c r="DW227" s="33"/>
      <c r="DX227" s="33"/>
      <c r="DY227" s="33"/>
      <c r="DZ227" s="33"/>
      <c r="EA227" s="33"/>
      <c r="EB227" s="33"/>
      <c r="EC227" s="33"/>
      <c r="ED227" s="33"/>
      <c r="EE227" s="33"/>
      <c r="EF227" s="33"/>
      <c r="EG227" s="33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 s="33"/>
      <c r="NC227" s="33"/>
      <c r="ND227" s="33"/>
      <c r="NE227" s="33"/>
      <c r="NF227" s="33"/>
      <c r="NG227" s="33"/>
      <c r="NH227" s="33"/>
      <c r="NI227" s="33"/>
      <c r="NJ227" s="33"/>
      <c r="NK227" s="33"/>
      <c r="NL227" s="33"/>
      <c r="NM227" s="33"/>
      <c r="NN227" s="33"/>
      <c r="NO227" s="33"/>
      <c r="NP227" s="33"/>
      <c r="NQ227" s="33"/>
      <c r="NR227" s="33"/>
      <c r="NS227" s="33"/>
      <c r="NT227" s="33"/>
      <c r="NU227" s="33"/>
      <c r="NV227" s="33"/>
      <c r="NW227" s="33"/>
      <c r="NX227" s="33"/>
      <c r="NY227" s="33"/>
      <c r="NZ227" s="33"/>
      <c r="OA227" s="33"/>
      <c r="OB227" s="33"/>
      <c r="OC227" s="33"/>
      <c r="OD227" s="33"/>
      <c r="OE227" s="33"/>
      <c r="OF227" s="33"/>
      <c r="OG227" s="33"/>
      <c r="OH227" s="33"/>
      <c r="OI227" s="33"/>
      <c r="OJ227" s="33"/>
      <c r="OK227" s="33"/>
      <c r="OL227" s="33"/>
      <c r="OM227" s="33"/>
      <c r="ON227" s="33"/>
      <c r="OO227" s="33"/>
      <c r="OP227" s="33"/>
      <c r="OQ227" s="33"/>
      <c r="OR227" s="33"/>
      <c r="OS227" s="33"/>
      <c r="OT227" s="33"/>
      <c r="OU227" s="33"/>
      <c r="OV227" s="33"/>
      <c r="OW227" s="33"/>
      <c r="OX227" s="33"/>
      <c r="OY227" s="33"/>
      <c r="OZ227" s="33"/>
      <c r="PA227" s="33"/>
      <c r="PB227" s="33"/>
      <c r="PC227" s="33"/>
      <c r="PD227" s="33"/>
      <c r="PE227" s="33"/>
      <c r="PF227" s="33"/>
      <c r="PG227" s="33"/>
      <c r="PH227" s="33"/>
      <c r="PI227" s="33"/>
      <c r="PJ227" s="33"/>
      <c r="PK227" s="33"/>
      <c r="PL227" s="33"/>
      <c r="PM227" s="33"/>
      <c r="PN227" s="33"/>
      <c r="PO227" s="33"/>
      <c r="PP227" s="33"/>
      <c r="PQ227" s="33"/>
      <c r="PR227" s="33"/>
      <c r="PS227" s="33"/>
      <c r="PT227" s="33"/>
      <c r="PU227" s="33"/>
      <c r="PV227" s="33"/>
      <c r="PW227" s="33"/>
      <c r="PX227" s="33"/>
      <c r="PY227" s="33"/>
      <c r="PZ227" s="33"/>
      <c r="QA227" s="33"/>
      <c r="QB227" s="33"/>
      <c r="QC227" s="33"/>
      <c r="QD227" s="33"/>
      <c r="QE227" s="33"/>
      <c r="QF227" s="33"/>
      <c r="QG227" s="33"/>
      <c r="QH227" s="33"/>
      <c r="QI227" s="33"/>
      <c r="QJ227" s="33"/>
      <c r="QK227" s="33"/>
      <c r="QL227" s="33"/>
      <c r="QM227" s="33"/>
      <c r="QN227" s="33"/>
      <c r="QO227" s="33"/>
      <c r="QP227" s="33"/>
      <c r="QQ227" s="33"/>
      <c r="QR227" s="33"/>
      <c r="QS227" s="33"/>
      <c r="QT227" s="33"/>
      <c r="QU227" s="33"/>
      <c r="QV227" s="33"/>
      <c r="QW227" s="33"/>
      <c r="QX227" s="33"/>
      <c r="QY227" s="33"/>
      <c r="QZ227" s="33"/>
      <c r="RA227" s="33"/>
      <c r="RB227" s="33"/>
      <c r="RC227" s="33"/>
      <c r="RD227" s="33"/>
      <c r="RE227" s="33"/>
      <c r="RF227" s="33"/>
      <c r="RG227" s="33"/>
      <c r="RH227" s="33"/>
      <c r="RI227" s="33"/>
      <c r="RJ227" s="33"/>
      <c r="RK227" s="33"/>
      <c r="RL227" s="33"/>
      <c r="RM227" s="33"/>
      <c r="RN227" s="33"/>
      <c r="RO227" s="33"/>
      <c r="RP227" s="33"/>
      <c r="RQ227" s="33"/>
      <c r="RR227" s="33"/>
      <c r="RS227" s="33"/>
      <c r="RT227" s="33"/>
      <c r="RU227" s="33"/>
      <c r="RV227" s="33"/>
      <c r="RW227" s="33"/>
      <c r="RX227" s="33"/>
      <c r="RY227" s="33"/>
      <c r="RZ227" s="33"/>
      <c r="SA227" s="33"/>
      <c r="SB227" s="33"/>
      <c r="SC227" s="33"/>
      <c r="SD227" s="33"/>
      <c r="SE227" s="33"/>
      <c r="SF227" s="33"/>
      <c r="SG227" s="33"/>
      <c r="SH227" s="33"/>
      <c r="SI227" s="33"/>
      <c r="SJ227" s="33"/>
      <c r="SK227" s="33"/>
      <c r="SL227" s="33"/>
      <c r="SM227" s="33"/>
      <c r="SN227" s="33"/>
      <c r="SO227" s="33"/>
      <c r="SP227" s="33"/>
      <c r="SQ227" s="33"/>
      <c r="SR227" s="33"/>
      <c r="SS227" s="33"/>
      <c r="ST227" s="33"/>
      <c r="SU227" s="33"/>
      <c r="SV227" s="33"/>
      <c r="SW227" s="33"/>
      <c r="SX227" s="33"/>
      <c r="SY227" s="33"/>
      <c r="SZ227" s="33"/>
      <c r="TA227" s="33"/>
      <c r="TB227" s="33"/>
      <c r="TC227" s="33"/>
      <c r="TD227" s="33"/>
      <c r="TE227" s="33"/>
      <c r="TF227" s="33"/>
      <c r="TG227" s="33"/>
      <c r="TH227" s="33"/>
      <c r="TI227" s="33"/>
      <c r="TJ227" s="33"/>
      <c r="TK227" s="33"/>
      <c r="TL227" s="33"/>
      <c r="TM227" s="33"/>
      <c r="TN227" s="33"/>
      <c r="TO227" s="33"/>
      <c r="TP227" s="33"/>
      <c r="TQ227" s="33"/>
      <c r="TR227" s="33"/>
      <c r="TS227" s="33"/>
      <c r="TT227" s="33"/>
      <c r="TU227" s="33"/>
      <c r="TV227" s="33"/>
      <c r="TW227" s="33"/>
      <c r="TX227" s="33"/>
      <c r="TY227" s="33"/>
      <c r="TZ227" s="33"/>
      <c r="UA227" s="33"/>
      <c r="UB227" s="33"/>
      <c r="UC227" s="33"/>
      <c r="UD227" s="33"/>
      <c r="UE227" s="33"/>
      <c r="UF227" s="33"/>
      <c r="UG227" s="33"/>
      <c r="UH227" s="33"/>
      <c r="UI227" s="33"/>
      <c r="UJ227" s="33"/>
      <c r="UK227" s="33"/>
      <c r="UL227" s="33"/>
      <c r="UM227" s="33"/>
      <c r="UN227" s="33"/>
      <c r="UO227" s="33"/>
      <c r="UP227" s="33"/>
      <c r="UQ227" s="33"/>
      <c r="UR227" s="33"/>
      <c r="US227" s="33"/>
      <c r="UT227" s="33"/>
      <c r="UU227" s="33"/>
      <c r="UV227" s="33"/>
      <c r="UW227" s="33"/>
      <c r="UX227" s="33"/>
      <c r="UY227" s="33"/>
      <c r="UZ227" s="33"/>
      <c r="VA227" s="33"/>
      <c r="VB227" s="33"/>
      <c r="VC227" s="33"/>
      <c r="VD227" s="33"/>
      <c r="VE227" s="33"/>
      <c r="VF227" s="33"/>
      <c r="VG227" s="33"/>
      <c r="VH227" s="33"/>
      <c r="VI227" s="33"/>
      <c r="VJ227" s="33"/>
      <c r="VK227" s="33"/>
      <c r="VL227" s="33"/>
      <c r="VM227" s="33"/>
      <c r="VN227" s="33"/>
      <c r="VO227" s="33"/>
      <c r="VP227" s="33"/>
      <c r="VQ227" s="33"/>
      <c r="VR227" s="33"/>
      <c r="VS227" s="33"/>
      <c r="VT227" s="33"/>
      <c r="VU227" s="33"/>
      <c r="VV227" s="33"/>
      <c r="VW227" s="33"/>
      <c r="VX227" s="33"/>
      <c r="VY227" s="33"/>
      <c r="VZ227" s="33"/>
      <c r="WA227" s="33"/>
      <c r="WB227" s="33"/>
      <c r="WC227" s="33"/>
      <c r="WD227" s="33"/>
      <c r="WE227" s="33"/>
      <c r="WF227" s="33"/>
      <c r="WG227" s="33"/>
      <c r="WH227" s="33"/>
      <c r="WI227" s="33"/>
      <c r="WJ227" s="33"/>
      <c r="WK227" s="33"/>
      <c r="WL227" s="33"/>
      <c r="WM227" s="33"/>
      <c r="WN227" s="33"/>
      <c r="WO227" s="33"/>
      <c r="WP227" s="33"/>
      <c r="WQ227" s="33"/>
      <c r="WR227" s="33"/>
      <c r="WS227" s="33"/>
      <c r="WT227" s="33"/>
      <c r="WU227" s="33"/>
      <c r="WV227" s="33"/>
      <c r="WW227" s="33"/>
      <c r="WX227" s="33"/>
      <c r="WY227" s="33"/>
      <c r="WZ227" s="33"/>
      <c r="XA227" s="33"/>
      <c r="XB227" s="33"/>
      <c r="XC227" s="33"/>
      <c r="XD227" s="33"/>
      <c r="XE227" s="33"/>
      <c r="XF227" s="33"/>
      <c r="XG227" s="33"/>
      <c r="XH227" s="33"/>
      <c r="XI227" s="33"/>
      <c r="XJ227" s="33"/>
      <c r="XK227" s="33"/>
      <c r="XL227" s="33"/>
      <c r="XM227" s="33"/>
      <c r="XN227" s="33"/>
      <c r="XO227" s="33"/>
      <c r="XP227" s="33"/>
      <c r="XQ227" s="33"/>
      <c r="XR227" s="33"/>
      <c r="XS227" s="33"/>
      <c r="XT227" s="33"/>
      <c r="XU227" s="33"/>
      <c r="XV227" s="33"/>
      <c r="XW227" s="33"/>
      <c r="XX227" s="33"/>
      <c r="XY227" s="33"/>
      <c r="XZ227" s="33"/>
      <c r="YA227" s="33"/>
      <c r="YB227" s="33"/>
      <c r="YC227" s="33"/>
      <c r="YD227" s="33"/>
      <c r="YE227" s="33"/>
      <c r="YF227" s="33"/>
      <c r="YG227" s="33"/>
      <c r="YH227" s="33"/>
      <c r="YI227" s="33"/>
      <c r="YJ227" s="33"/>
      <c r="YK227" s="33"/>
      <c r="YL227" s="33"/>
      <c r="YM227" s="33"/>
      <c r="YN227" s="33"/>
      <c r="YO227" s="33"/>
      <c r="YP227" s="33"/>
      <c r="YQ227" s="33"/>
      <c r="YR227" s="33"/>
      <c r="YS227" s="33"/>
    </row>
    <row r="228" spans="1:669" s="12" customFormat="1" ht="15.75" x14ac:dyDescent="0.25">
      <c r="A228" s="75" t="s">
        <v>168</v>
      </c>
      <c r="B228" s="76" t="s">
        <v>165</v>
      </c>
      <c r="C228" s="77" t="s">
        <v>69</v>
      </c>
      <c r="D228" s="77" t="s">
        <v>207</v>
      </c>
      <c r="E228" s="78">
        <v>44470</v>
      </c>
      <c r="F228" s="79" t="s">
        <v>106</v>
      </c>
      <c r="G228" s="142">
        <v>60000</v>
      </c>
      <c r="H228" s="142">
        <v>1722</v>
      </c>
      <c r="I228" s="142">
        <v>3486.68</v>
      </c>
      <c r="J228" s="98">
        <v>1824</v>
      </c>
      <c r="K228" s="142">
        <v>969</v>
      </c>
      <c r="L228" s="142">
        <v>8001.68</v>
      </c>
      <c r="M228" s="142">
        <v>51998.32</v>
      </c>
      <c r="P228" s="65"/>
      <c r="Q228" s="65"/>
      <c r="R228" s="65"/>
      <c r="S228" s="65"/>
      <c r="T228" s="65"/>
      <c r="U228" s="65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5"/>
      <c r="AG228" s="65"/>
      <c r="AH228" s="65"/>
      <c r="AI228" s="65"/>
      <c r="AJ228" s="65"/>
      <c r="AK228" s="65"/>
      <c r="AL228" s="65"/>
      <c r="AM228" s="65"/>
      <c r="AN228" s="65"/>
      <c r="AO228" s="65"/>
      <c r="AP228" s="65"/>
      <c r="AQ228" s="65"/>
      <c r="AR228" s="65"/>
      <c r="AS228" s="65"/>
      <c r="AT228" s="65"/>
      <c r="AU228" s="33"/>
      <c r="AV228" s="33"/>
      <c r="AW228" s="33"/>
      <c r="AX228" s="33"/>
      <c r="AY228" s="33"/>
      <c r="AZ228" s="33"/>
      <c r="BA228" s="33"/>
      <c r="BB228" s="33"/>
      <c r="BC228" s="33"/>
      <c r="BD228" s="33"/>
      <c r="BE228" s="33"/>
      <c r="BF228" s="33"/>
      <c r="BG228" s="33"/>
      <c r="BH228" s="33"/>
      <c r="BI228" s="33"/>
      <c r="BJ228" s="33"/>
      <c r="BK228" s="33"/>
      <c r="BL228" s="33"/>
      <c r="BM228" s="33"/>
      <c r="BN228" s="33"/>
      <c r="BO228" s="33"/>
      <c r="BP228" s="33"/>
      <c r="BQ228" s="33"/>
      <c r="BR228" s="33"/>
      <c r="BS228" s="33"/>
      <c r="BT228" s="33"/>
      <c r="BU228" s="33"/>
      <c r="BV228" s="33"/>
      <c r="BW228" s="33"/>
      <c r="BX228" s="33"/>
      <c r="BY228" s="33"/>
      <c r="BZ228" s="33"/>
      <c r="CA228" s="33"/>
      <c r="CB228" s="33"/>
      <c r="CC228" s="33"/>
      <c r="CD228" s="33"/>
      <c r="CE228" s="33"/>
      <c r="CF228" s="33"/>
      <c r="CG228" s="33"/>
      <c r="CH228" s="33"/>
      <c r="CI228" s="33"/>
      <c r="CJ228" s="33"/>
      <c r="CK228" s="33"/>
      <c r="CL228" s="33"/>
      <c r="CM228" s="33"/>
      <c r="CN228" s="33"/>
      <c r="CO228" s="33"/>
      <c r="CP228" s="33"/>
      <c r="CQ228" s="33"/>
      <c r="CR228" s="33"/>
      <c r="CS228" s="33"/>
      <c r="CT228" s="33"/>
      <c r="CU228" s="33"/>
      <c r="CV228" s="33"/>
      <c r="CW228" s="33"/>
      <c r="CX228" s="33"/>
      <c r="CY228" s="33"/>
      <c r="CZ228" s="33"/>
      <c r="DA228" s="33"/>
      <c r="DB228" s="33"/>
      <c r="DC228" s="33"/>
      <c r="DD228" s="33"/>
      <c r="DE228" s="33"/>
      <c r="DF228" s="33"/>
      <c r="DG228" s="33"/>
      <c r="DH228" s="33"/>
      <c r="DI228" s="33"/>
      <c r="DJ228" s="33"/>
      <c r="DK228" s="33"/>
      <c r="DL228" s="33"/>
      <c r="DM228" s="33"/>
      <c r="DN228" s="33"/>
      <c r="DO228" s="33"/>
      <c r="DP228" s="33"/>
      <c r="DQ228" s="33"/>
      <c r="DR228" s="33"/>
      <c r="DS228" s="33"/>
      <c r="DT228" s="33"/>
      <c r="DU228" s="33"/>
      <c r="DV228" s="33"/>
      <c r="DW228" s="33"/>
      <c r="DX228" s="33"/>
      <c r="DY228" s="33"/>
      <c r="DZ228" s="33"/>
      <c r="EA228" s="33"/>
      <c r="EB228" s="33"/>
      <c r="EC228" s="33"/>
      <c r="ED228" s="33"/>
      <c r="EE228" s="33"/>
      <c r="EF228" s="33"/>
      <c r="EG228" s="33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 s="33"/>
      <c r="NC228" s="33"/>
      <c r="ND228" s="33"/>
      <c r="NE228" s="33"/>
      <c r="NF228" s="33"/>
      <c r="NG228" s="33"/>
      <c r="NH228" s="33"/>
      <c r="NI228" s="33"/>
      <c r="NJ228" s="33"/>
      <c r="NK228" s="33"/>
      <c r="NL228" s="33"/>
      <c r="NM228" s="33"/>
      <c r="NN228" s="33"/>
      <c r="NO228" s="33"/>
      <c r="NP228" s="33"/>
      <c r="NQ228" s="33"/>
      <c r="NR228" s="33"/>
      <c r="NS228" s="33"/>
      <c r="NT228" s="33"/>
      <c r="NU228" s="33"/>
      <c r="NV228" s="33"/>
      <c r="NW228" s="33"/>
      <c r="NX228" s="33"/>
      <c r="NY228" s="33"/>
      <c r="NZ228" s="33"/>
      <c r="OA228" s="33"/>
      <c r="OB228" s="33"/>
      <c r="OC228" s="33"/>
      <c r="OD228" s="33"/>
      <c r="OE228" s="33"/>
      <c r="OF228" s="33"/>
      <c r="OG228" s="33"/>
      <c r="OH228" s="33"/>
      <c r="OI228" s="33"/>
      <c r="OJ228" s="33"/>
      <c r="OK228" s="33"/>
      <c r="OL228" s="33"/>
      <c r="OM228" s="33"/>
      <c r="ON228" s="33"/>
      <c r="OO228" s="33"/>
      <c r="OP228" s="33"/>
      <c r="OQ228" s="33"/>
      <c r="OR228" s="33"/>
      <c r="OS228" s="33"/>
      <c r="OT228" s="33"/>
      <c r="OU228" s="33"/>
      <c r="OV228" s="33"/>
      <c r="OW228" s="33"/>
      <c r="OX228" s="33"/>
      <c r="OY228" s="33"/>
      <c r="OZ228" s="33"/>
      <c r="PA228" s="33"/>
      <c r="PB228" s="33"/>
      <c r="PC228" s="33"/>
      <c r="PD228" s="33"/>
      <c r="PE228" s="33"/>
      <c r="PF228" s="33"/>
      <c r="PG228" s="33"/>
      <c r="PH228" s="33"/>
      <c r="PI228" s="33"/>
      <c r="PJ228" s="33"/>
      <c r="PK228" s="33"/>
      <c r="PL228" s="33"/>
      <c r="PM228" s="33"/>
      <c r="PN228" s="33"/>
      <c r="PO228" s="33"/>
      <c r="PP228" s="33"/>
      <c r="PQ228" s="33"/>
      <c r="PR228" s="33"/>
      <c r="PS228" s="33"/>
      <c r="PT228" s="33"/>
      <c r="PU228" s="33"/>
      <c r="PV228" s="33"/>
      <c r="PW228" s="33"/>
      <c r="PX228" s="33"/>
      <c r="PY228" s="33"/>
      <c r="PZ228" s="33"/>
      <c r="QA228" s="33"/>
      <c r="QB228" s="33"/>
      <c r="QC228" s="33"/>
      <c r="QD228" s="33"/>
      <c r="QE228" s="33"/>
      <c r="QF228" s="33"/>
      <c r="QG228" s="33"/>
      <c r="QH228" s="33"/>
      <c r="QI228" s="33"/>
      <c r="QJ228" s="33"/>
      <c r="QK228" s="33"/>
      <c r="QL228" s="33"/>
      <c r="QM228" s="33"/>
      <c r="QN228" s="33"/>
      <c r="QO228" s="33"/>
      <c r="QP228" s="33"/>
      <c r="QQ228" s="33"/>
      <c r="QR228" s="33"/>
      <c r="QS228" s="33"/>
      <c r="QT228" s="33"/>
      <c r="QU228" s="33"/>
      <c r="QV228" s="33"/>
      <c r="QW228" s="33"/>
      <c r="QX228" s="33"/>
      <c r="QY228" s="33"/>
      <c r="QZ228" s="33"/>
      <c r="RA228" s="33"/>
      <c r="RB228" s="33"/>
      <c r="RC228" s="33"/>
      <c r="RD228" s="33"/>
      <c r="RE228" s="33"/>
      <c r="RF228" s="33"/>
      <c r="RG228" s="33"/>
      <c r="RH228" s="33"/>
      <c r="RI228" s="33"/>
      <c r="RJ228" s="33"/>
      <c r="RK228" s="33"/>
      <c r="RL228" s="33"/>
      <c r="RM228" s="33"/>
      <c r="RN228" s="33"/>
      <c r="RO228" s="33"/>
      <c r="RP228" s="33"/>
      <c r="RQ228" s="33"/>
      <c r="RR228" s="33"/>
      <c r="RS228" s="33"/>
      <c r="RT228" s="33"/>
      <c r="RU228" s="33"/>
      <c r="RV228" s="33"/>
      <c r="RW228" s="33"/>
      <c r="RX228" s="33"/>
      <c r="RY228" s="33"/>
      <c r="RZ228" s="33"/>
      <c r="SA228" s="33"/>
      <c r="SB228" s="33"/>
      <c r="SC228" s="33"/>
      <c r="SD228" s="33"/>
      <c r="SE228" s="33"/>
      <c r="SF228" s="33"/>
      <c r="SG228" s="33"/>
      <c r="SH228" s="33"/>
      <c r="SI228" s="33"/>
      <c r="SJ228" s="33"/>
      <c r="SK228" s="33"/>
      <c r="SL228" s="33"/>
      <c r="SM228" s="33"/>
      <c r="SN228" s="33"/>
      <c r="SO228" s="33"/>
      <c r="SP228" s="33"/>
      <c r="SQ228" s="33"/>
      <c r="SR228" s="33"/>
      <c r="SS228" s="33"/>
      <c r="ST228" s="33"/>
      <c r="SU228" s="33"/>
      <c r="SV228" s="33"/>
      <c r="SW228" s="33"/>
      <c r="SX228" s="33"/>
      <c r="SY228" s="33"/>
      <c r="SZ228" s="33"/>
      <c r="TA228" s="33"/>
      <c r="TB228" s="33"/>
      <c r="TC228" s="33"/>
      <c r="TD228" s="33"/>
      <c r="TE228" s="33"/>
      <c r="TF228" s="33"/>
      <c r="TG228" s="33"/>
      <c r="TH228" s="33"/>
      <c r="TI228" s="33"/>
      <c r="TJ228" s="33"/>
      <c r="TK228" s="33"/>
      <c r="TL228" s="33"/>
      <c r="TM228" s="33"/>
      <c r="TN228" s="33"/>
      <c r="TO228" s="33"/>
      <c r="TP228" s="33"/>
      <c r="TQ228" s="33"/>
      <c r="TR228" s="33"/>
      <c r="TS228" s="33"/>
      <c r="TT228" s="33"/>
      <c r="TU228" s="33"/>
      <c r="TV228" s="33"/>
      <c r="TW228" s="33"/>
      <c r="TX228" s="33"/>
      <c r="TY228" s="33"/>
      <c r="TZ228" s="33"/>
      <c r="UA228" s="33"/>
      <c r="UB228" s="33"/>
      <c r="UC228" s="33"/>
      <c r="UD228" s="33"/>
      <c r="UE228" s="33"/>
      <c r="UF228" s="33"/>
      <c r="UG228" s="33"/>
      <c r="UH228" s="33"/>
      <c r="UI228" s="33"/>
      <c r="UJ228" s="33"/>
      <c r="UK228" s="33"/>
      <c r="UL228" s="33"/>
      <c r="UM228" s="33"/>
      <c r="UN228" s="33"/>
      <c r="UO228" s="33"/>
      <c r="UP228" s="33"/>
      <c r="UQ228" s="33"/>
      <c r="UR228" s="33"/>
      <c r="US228" s="33"/>
      <c r="UT228" s="33"/>
      <c r="UU228" s="33"/>
      <c r="UV228" s="33"/>
      <c r="UW228" s="33"/>
      <c r="UX228" s="33"/>
      <c r="UY228" s="33"/>
      <c r="UZ228" s="33"/>
      <c r="VA228" s="33"/>
      <c r="VB228" s="33"/>
      <c r="VC228" s="33"/>
      <c r="VD228" s="33"/>
      <c r="VE228" s="33"/>
      <c r="VF228" s="33"/>
      <c r="VG228" s="33"/>
      <c r="VH228" s="33"/>
      <c r="VI228" s="33"/>
      <c r="VJ228" s="33"/>
      <c r="VK228" s="33"/>
      <c r="VL228" s="33"/>
      <c r="VM228" s="33"/>
      <c r="VN228" s="33"/>
      <c r="VO228" s="33"/>
      <c r="VP228" s="33"/>
      <c r="VQ228" s="33"/>
      <c r="VR228" s="33"/>
      <c r="VS228" s="33"/>
      <c r="VT228" s="33"/>
      <c r="VU228" s="33"/>
      <c r="VV228" s="33"/>
      <c r="VW228" s="33"/>
      <c r="VX228" s="33"/>
      <c r="VY228" s="33"/>
      <c r="VZ228" s="33"/>
      <c r="WA228" s="33"/>
      <c r="WB228" s="33"/>
      <c r="WC228" s="33"/>
      <c r="WD228" s="33"/>
      <c r="WE228" s="33"/>
      <c r="WF228" s="33"/>
      <c r="WG228" s="33"/>
      <c r="WH228" s="33"/>
      <c r="WI228" s="33"/>
      <c r="WJ228" s="33"/>
      <c r="WK228" s="33"/>
      <c r="WL228" s="33"/>
      <c r="WM228" s="33"/>
      <c r="WN228" s="33"/>
      <c r="WO228" s="33"/>
      <c r="WP228" s="33"/>
      <c r="WQ228" s="33"/>
      <c r="WR228" s="33"/>
      <c r="WS228" s="33"/>
      <c r="WT228" s="33"/>
      <c r="WU228" s="33"/>
      <c r="WV228" s="33"/>
      <c r="WW228" s="33"/>
      <c r="WX228" s="33"/>
      <c r="WY228" s="33"/>
      <c r="WZ228" s="33"/>
      <c r="XA228" s="33"/>
      <c r="XB228" s="33"/>
      <c r="XC228" s="33"/>
      <c r="XD228" s="33"/>
      <c r="XE228" s="33"/>
      <c r="XF228" s="33"/>
      <c r="XG228" s="33"/>
      <c r="XH228" s="33"/>
      <c r="XI228" s="33"/>
      <c r="XJ228" s="33"/>
      <c r="XK228" s="33"/>
      <c r="XL228" s="33"/>
      <c r="XM228" s="33"/>
      <c r="XN228" s="33"/>
      <c r="XO228" s="33"/>
      <c r="XP228" s="33"/>
      <c r="XQ228" s="33"/>
      <c r="XR228" s="33"/>
      <c r="XS228" s="33"/>
      <c r="XT228" s="33"/>
      <c r="XU228" s="33"/>
      <c r="XV228" s="33"/>
      <c r="XW228" s="33"/>
      <c r="XX228" s="33"/>
      <c r="XY228" s="33"/>
      <c r="XZ228" s="33"/>
      <c r="YA228" s="33"/>
      <c r="YB228" s="33"/>
      <c r="YC228" s="33"/>
      <c r="YD228" s="33"/>
      <c r="YE228" s="33"/>
      <c r="YF228" s="33"/>
      <c r="YG228" s="33"/>
      <c r="YH228" s="33"/>
      <c r="YI228" s="33"/>
      <c r="YJ228" s="33"/>
      <c r="YK228" s="33"/>
      <c r="YL228" s="33"/>
      <c r="YM228" s="33"/>
      <c r="YN228" s="33"/>
      <c r="YO228" s="33"/>
      <c r="YP228" s="33"/>
      <c r="YQ228" s="33"/>
      <c r="YR228" s="33"/>
      <c r="YS228" s="33"/>
    </row>
    <row r="229" spans="1:669" s="12" customFormat="1" ht="15.75" x14ac:dyDescent="0.25">
      <c r="A229" s="75" t="s">
        <v>169</v>
      </c>
      <c r="B229" s="76" t="s">
        <v>165</v>
      </c>
      <c r="C229" s="77" t="s">
        <v>70</v>
      </c>
      <c r="D229" s="77" t="s">
        <v>207</v>
      </c>
      <c r="E229" s="78">
        <v>44593</v>
      </c>
      <c r="F229" s="79" t="s">
        <v>106</v>
      </c>
      <c r="G229" s="142">
        <v>76000</v>
      </c>
      <c r="H229" s="142">
        <v>2181.1999999999998</v>
      </c>
      <c r="I229" s="142">
        <v>6497.56</v>
      </c>
      <c r="J229" s="98">
        <v>2310.4</v>
      </c>
      <c r="K229" s="142">
        <v>25</v>
      </c>
      <c r="L229" s="142">
        <v>11014.16</v>
      </c>
      <c r="M229" s="142">
        <v>64985.84</v>
      </c>
      <c r="P229" s="65"/>
      <c r="Q229" s="65"/>
      <c r="R229" s="65"/>
      <c r="S229" s="65"/>
      <c r="T229" s="65"/>
      <c r="U229" s="65"/>
      <c r="V229" s="65"/>
      <c r="W229" s="65"/>
      <c r="X229" s="65"/>
      <c r="Y229" s="65"/>
      <c r="Z229" s="65"/>
      <c r="AA229" s="65"/>
      <c r="AB229" s="65"/>
      <c r="AC229" s="65"/>
      <c r="AD229" s="65"/>
      <c r="AE229" s="65"/>
      <c r="AF229" s="65"/>
      <c r="AG229" s="65"/>
      <c r="AH229" s="65"/>
      <c r="AI229" s="65"/>
      <c r="AJ229" s="65"/>
      <c r="AK229" s="65"/>
      <c r="AL229" s="65"/>
      <c r="AM229" s="65"/>
      <c r="AN229" s="65"/>
      <c r="AO229" s="65"/>
      <c r="AP229" s="65"/>
      <c r="AQ229" s="65"/>
      <c r="AR229" s="65"/>
      <c r="AS229" s="65"/>
      <c r="AT229" s="65"/>
      <c r="AU229" s="33"/>
      <c r="AV229" s="33"/>
      <c r="AW229" s="33"/>
      <c r="AX229" s="33"/>
      <c r="AY229" s="33"/>
      <c r="AZ229" s="33"/>
      <c r="BA229" s="33"/>
      <c r="BB229" s="33"/>
      <c r="BC229" s="33"/>
      <c r="BD229" s="33"/>
      <c r="BE229" s="33"/>
      <c r="BF229" s="33"/>
      <c r="BG229" s="33"/>
      <c r="BH229" s="33"/>
      <c r="BI229" s="33"/>
      <c r="BJ229" s="33"/>
      <c r="BK229" s="33"/>
      <c r="BL229" s="33"/>
      <c r="BM229" s="33"/>
      <c r="BN229" s="33"/>
      <c r="BO229" s="33"/>
      <c r="BP229" s="33"/>
      <c r="BQ229" s="33"/>
      <c r="BR229" s="33"/>
      <c r="BS229" s="33"/>
      <c r="BT229" s="33"/>
      <c r="BU229" s="33"/>
      <c r="BV229" s="33"/>
      <c r="BW229" s="33"/>
      <c r="BX229" s="33"/>
      <c r="BY229" s="33"/>
      <c r="BZ229" s="33"/>
      <c r="CA229" s="33"/>
      <c r="CB229" s="33"/>
      <c r="CC229" s="33"/>
      <c r="CD229" s="33"/>
      <c r="CE229" s="33"/>
      <c r="CF229" s="33"/>
      <c r="CG229" s="33"/>
      <c r="CH229" s="33"/>
      <c r="CI229" s="33"/>
      <c r="CJ229" s="33"/>
      <c r="CK229" s="33"/>
      <c r="CL229" s="33"/>
      <c r="CM229" s="33"/>
      <c r="CN229" s="33"/>
      <c r="CO229" s="33"/>
      <c r="CP229" s="33"/>
      <c r="CQ229" s="33"/>
      <c r="CR229" s="33"/>
      <c r="CS229" s="33"/>
      <c r="CT229" s="33"/>
      <c r="CU229" s="33"/>
      <c r="CV229" s="33"/>
      <c r="CW229" s="33"/>
      <c r="CX229" s="33"/>
      <c r="CY229" s="33"/>
      <c r="CZ229" s="33"/>
      <c r="DA229" s="33"/>
      <c r="DB229" s="33"/>
      <c r="DC229" s="33"/>
      <c r="DD229" s="33"/>
      <c r="DE229" s="33"/>
      <c r="DF229" s="33"/>
      <c r="DG229" s="33"/>
      <c r="DH229" s="33"/>
      <c r="DI229" s="33"/>
      <c r="DJ229" s="33"/>
      <c r="DK229" s="33"/>
      <c r="DL229" s="33"/>
      <c r="DM229" s="33"/>
      <c r="DN229" s="33"/>
      <c r="DO229" s="33"/>
      <c r="DP229" s="33"/>
      <c r="DQ229" s="33"/>
      <c r="DR229" s="33"/>
      <c r="DS229" s="33"/>
      <c r="DT229" s="33"/>
      <c r="DU229" s="33"/>
      <c r="DV229" s="33"/>
      <c r="DW229" s="33"/>
      <c r="DX229" s="33"/>
      <c r="DY229" s="33"/>
      <c r="DZ229" s="33"/>
      <c r="EA229" s="33"/>
      <c r="EB229" s="33"/>
      <c r="EC229" s="33"/>
      <c r="ED229" s="33"/>
      <c r="EE229" s="33"/>
      <c r="EF229" s="33"/>
      <c r="EG229" s="33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 s="33"/>
      <c r="NC229" s="33"/>
      <c r="ND229" s="33"/>
      <c r="NE229" s="33"/>
      <c r="NF229" s="33"/>
      <c r="NG229" s="33"/>
      <c r="NH229" s="33"/>
      <c r="NI229" s="33"/>
      <c r="NJ229" s="33"/>
      <c r="NK229" s="33"/>
      <c r="NL229" s="33"/>
      <c r="NM229" s="33"/>
      <c r="NN229" s="33"/>
      <c r="NO229" s="33"/>
      <c r="NP229" s="33"/>
      <c r="NQ229" s="33"/>
      <c r="NR229" s="33"/>
      <c r="NS229" s="33"/>
      <c r="NT229" s="33"/>
      <c r="NU229" s="33"/>
      <c r="NV229" s="33"/>
      <c r="NW229" s="33"/>
      <c r="NX229" s="33"/>
      <c r="NY229" s="33"/>
      <c r="NZ229" s="33"/>
      <c r="OA229" s="33"/>
      <c r="OB229" s="33"/>
      <c r="OC229" s="33"/>
      <c r="OD229" s="33"/>
      <c r="OE229" s="33"/>
      <c r="OF229" s="33"/>
      <c r="OG229" s="33"/>
      <c r="OH229" s="33"/>
      <c r="OI229" s="33"/>
      <c r="OJ229" s="33"/>
      <c r="OK229" s="33"/>
      <c r="OL229" s="33"/>
      <c r="OM229" s="33"/>
      <c r="ON229" s="33"/>
      <c r="OO229" s="33"/>
      <c r="OP229" s="33"/>
      <c r="OQ229" s="33"/>
      <c r="OR229" s="33"/>
      <c r="OS229" s="33"/>
      <c r="OT229" s="33"/>
      <c r="OU229" s="33"/>
      <c r="OV229" s="33"/>
      <c r="OW229" s="33"/>
      <c r="OX229" s="33"/>
      <c r="OY229" s="33"/>
      <c r="OZ229" s="33"/>
      <c r="PA229" s="33"/>
      <c r="PB229" s="33"/>
      <c r="PC229" s="33"/>
      <c r="PD229" s="33"/>
      <c r="PE229" s="33"/>
      <c r="PF229" s="33"/>
      <c r="PG229" s="33"/>
      <c r="PH229" s="33"/>
      <c r="PI229" s="33"/>
      <c r="PJ229" s="33"/>
      <c r="PK229" s="33"/>
      <c r="PL229" s="33"/>
      <c r="PM229" s="33"/>
      <c r="PN229" s="33"/>
      <c r="PO229" s="33"/>
      <c r="PP229" s="33"/>
      <c r="PQ229" s="33"/>
      <c r="PR229" s="33"/>
      <c r="PS229" s="33"/>
      <c r="PT229" s="33"/>
      <c r="PU229" s="33"/>
      <c r="PV229" s="33"/>
      <c r="PW229" s="33"/>
      <c r="PX229" s="33"/>
      <c r="PY229" s="33"/>
      <c r="PZ229" s="33"/>
      <c r="QA229" s="33"/>
      <c r="QB229" s="33"/>
      <c r="QC229" s="33"/>
      <c r="QD229" s="33"/>
      <c r="QE229" s="33"/>
      <c r="QF229" s="33"/>
      <c r="QG229" s="33"/>
      <c r="QH229" s="33"/>
      <c r="QI229" s="33"/>
      <c r="QJ229" s="33"/>
      <c r="QK229" s="33"/>
      <c r="QL229" s="33"/>
      <c r="QM229" s="33"/>
      <c r="QN229" s="33"/>
      <c r="QO229" s="33"/>
      <c r="QP229" s="33"/>
      <c r="QQ229" s="33"/>
      <c r="QR229" s="33"/>
      <c r="QS229" s="33"/>
      <c r="QT229" s="33"/>
      <c r="QU229" s="33"/>
      <c r="QV229" s="33"/>
      <c r="QW229" s="33"/>
      <c r="QX229" s="33"/>
      <c r="QY229" s="33"/>
      <c r="QZ229" s="33"/>
      <c r="RA229" s="33"/>
      <c r="RB229" s="33"/>
      <c r="RC229" s="33"/>
      <c r="RD229" s="33"/>
      <c r="RE229" s="33"/>
      <c r="RF229" s="33"/>
      <c r="RG229" s="33"/>
      <c r="RH229" s="33"/>
      <c r="RI229" s="33"/>
      <c r="RJ229" s="33"/>
      <c r="RK229" s="33"/>
      <c r="RL229" s="33"/>
      <c r="RM229" s="33"/>
      <c r="RN229" s="33"/>
      <c r="RO229" s="33"/>
      <c r="RP229" s="33"/>
      <c r="RQ229" s="33"/>
      <c r="RR229" s="33"/>
      <c r="RS229" s="33"/>
      <c r="RT229" s="33"/>
      <c r="RU229" s="33"/>
      <c r="RV229" s="33"/>
      <c r="RW229" s="33"/>
      <c r="RX229" s="33"/>
      <c r="RY229" s="33"/>
      <c r="RZ229" s="33"/>
      <c r="SA229" s="33"/>
      <c r="SB229" s="33"/>
      <c r="SC229" s="33"/>
      <c r="SD229" s="33"/>
      <c r="SE229" s="33"/>
      <c r="SF229" s="33"/>
      <c r="SG229" s="33"/>
      <c r="SH229" s="33"/>
      <c r="SI229" s="33"/>
      <c r="SJ229" s="33"/>
      <c r="SK229" s="33"/>
      <c r="SL229" s="33"/>
      <c r="SM229" s="33"/>
      <c r="SN229" s="33"/>
      <c r="SO229" s="33"/>
      <c r="SP229" s="33"/>
      <c r="SQ229" s="33"/>
      <c r="SR229" s="33"/>
      <c r="SS229" s="33"/>
      <c r="ST229" s="33"/>
      <c r="SU229" s="33"/>
      <c r="SV229" s="33"/>
      <c r="SW229" s="33"/>
      <c r="SX229" s="33"/>
      <c r="SY229" s="33"/>
      <c r="SZ229" s="33"/>
      <c r="TA229" s="33"/>
      <c r="TB229" s="33"/>
      <c r="TC229" s="33"/>
      <c r="TD229" s="33"/>
      <c r="TE229" s="33"/>
      <c r="TF229" s="33"/>
      <c r="TG229" s="33"/>
      <c r="TH229" s="33"/>
      <c r="TI229" s="33"/>
      <c r="TJ229" s="33"/>
      <c r="TK229" s="33"/>
      <c r="TL229" s="33"/>
      <c r="TM229" s="33"/>
      <c r="TN229" s="33"/>
      <c r="TO229" s="33"/>
      <c r="TP229" s="33"/>
      <c r="TQ229" s="33"/>
      <c r="TR229" s="33"/>
      <c r="TS229" s="33"/>
      <c r="TT229" s="33"/>
      <c r="TU229" s="33"/>
      <c r="TV229" s="33"/>
      <c r="TW229" s="33"/>
      <c r="TX229" s="33"/>
      <c r="TY229" s="33"/>
      <c r="TZ229" s="33"/>
      <c r="UA229" s="33"/>
      <c r="UB229" s="33"/>
      <c r="UC229" s="33"/>
      <c r="UD229" s="33"/>
      <c r="UE229" s="33"/>
      <c r="UF229" s="33"/>
      <c r="UG229" s="33"/>
      <c r="UH229" s="33"/>
      <c r="UI229" s="33"/>
      <c r="UJ229" s="33"/>
      <c r="UK229" s="33"/>
      <c r="UL229" s="33"/>
      <c r="UM229" s="33"/>
      <c r="UN229" s="33"/>
      <c r="UO229" s="33"/>
      <c r="UP229" s="33"/>
      <c r="UQ229" s="33"/>
      <c r="UR229" s="33"/>
      <c r="US229" s="33"/>
      <c r="UT229" s="33"/>
      <c r="UU229" s="33"/>
      <c r="UV229" s="33"/>
      <c r="UW229" s="33"/>
      <c r="UX229" s="33"/>
      <c r="UY229" s="33"/>
      <c r="UZ229" s="33"/>
      <c r="VA229" s="33"/>
      <c r="VB229" s="33"/>
      <c r="VC229" s="33"/>
      <c r="VD229" s="33"/>
      <c r="VE229" s="33"/>
      <c r="VF229" s="33"/>
      <c r="VG229" s="33"/>
      <c r="VH229" s="33"/>
      <c r="VI229" s="33"/>
      <c r="VJ229" s="33"/>
      <c r="VK229" s="33"/>
      <c r="VL229" s="33"/>
      <c r="VM229" s="33"/>
      <c r="VN229" s="33"/>
      <c r="VO229" s="33"/>
      <c r="VP229" s="33"/>
      <c r="VQ229" s="33"/>
      <c r="VR229" s="33"/>
      <c r="VS229" s="33"/>
      <c r="VT229" s="33"/>
      <c r="VU229" s="33"/>
      <c r="VV229" s="33"/>
      <c r="VW229" s="33"/>
      <c r="VX229" s="33"/>
      <c r="VY229" s="33"/>
      <c r="VZ229" s="33"/>
      <c r="WA229" s="33"/>
      <c r="WB229" s="33"/>
      <c r="WC229" s="33"/>
      <c r="WD229" s="33"/>
      <c r="WE229" s="33"/>
      <c r="WF229" s="33"/>
      <c r="WG229" s="33"/>
      <c r="WH229" s="33"/>
      <c r="WI229" s="33"/>
      <c r="WJ229" s="33"/>
      <c r="WK229" s="33"/>
      <c r="WL229" s="33"/>
      <c r="WM229" s="33"/>
      <c r="WN229" s="33"/>
      <c r="WO229" s="33"/>
      <c r="WP229" s="33"/>
      <c r="WQ229" s="33"/>
      <c r="WR229" s="33"/>
      <c r="WS229" s="33"/>
      <c r="WT229" s="33"/>
      <c r="WU229" s="33"/>
      <c r="WV229" s="33"/>
      <c r="WW229" s="33"/>
      <c r="WX229" s="33"/>
      <c r="WY229" s="33"/>
      <c r="WZ229" s="33"/>
      <c r="XA229" s="33"/>
      <c r="XB229" s="33"/>
      <c r="XC229" s="33"/>
      <c r="XD229" s="33"/>
      <c r="XE229" s="33"/>
      <c r="XF229" s="33"/>
      <c r="XG229" s="33"/>
      <c r="XH229" s="33"/>
      <c r="XI229" s="33"/>
      <c r="XJ229" s="33"/>
      <c r="XK229" s="33"/>
      <c r="XL229" s="33"/>
      <c r="XM229" s="33"/>
      <c r="XN229" s="33"/>
      <c r="XO229" s="33"/>
      <c r="XP229" s="33"/>
      <c r="XQ229" s="33"/>
      <c r="XR229" s="33"/>
      <c r="XS229" s="33"/>
      <c r="XT229" s="33"/>
      <c r="XU229" s="33"/>
      <c r="XV229" s="33"/>
      <c r="XW229" s="33"/>
      <c r="XX229" s="33"/>
      <c r="XY229" s="33"/>
      <c r="XZ229" s="33"/>
      <c r="YA229" s="33"/>
      <c r="YB229" s="33"/>
      <c r="YC229" s="33"/>
      <c r="YD229" s="33"/>
      <c r="YE229" s="33"/>
      <c r="YF229" s="33"/>
      <c r="YG229" s="33"/>
      <c r="YH229" s="33"/>
      <c r="YI229" s="33"/>
      <c r="YJ229" s="33"/>
      <c r="YK229" s="33"/>
      <c r="YL229" s="33"/>
      <c r="YM229" s="33"/>
      <c r="YN229" s="33"/>
      <c r="YO229" s="33"/>
      <c r="YP229" s="33"/>
      <c r="YQ229" s="33"/>
      <c r="YR229" s="33"/>
      <c r="YS229" s="33"/>
    </row>
    <row r="230" spans="1:669" s="12" customFormat="1" ht="15.75" x14ac:dyDescent="0.25">
      <c r="A230" s="75" t="s">
        <v>172</v>
      </c>
      <c r="B230" s="76" t="s">
        <v>53</v>
      </c>
      <c r="C230" s="77" t="s">
        <v>69</v>
      </c>
      <c r="D230" s="77" t="s">
        <v>207</v>
      </c>
      <c r="E230" s="78">
        <v>44662</v>
      </c>
      <c r="F230" s="79" t="s">
        <v>106</v>
      </c>
      <c r="G230" s="142">
        <v>115000</v>
      </c>
      <c r="H230" s="142">
        <v>3300.5</v>
      </c>
      <c r="I230" s="142">
        <v>15633.74</v>
      </c>
      <c r="J230" s="98">
        <v>3496</v>
      </c>
      <c r="K230" s="142">
        <v>25</v>
      </c>
      <c r="L230" s="142">
        <v>22455.24</v>
      </c>
      <c r="M230" s="142">
        <v>92544.76</v>
      </c>
      <c r="P230" s="65"/>
      <c r="Q230" s="65"/>
      <c r="R230" s="65"/>
      <c r="S230" s="65"/>
      <c r="T230" s="65"/>
      <c r="U230" s="65"/>
      <c r="V230" s="65"/>
      <c r="W230" s="65"/>
      <c r="X230" s="65"/>
      <c r="Y230" s="65"/>
      <c r="Z230" s="65"/>
      <c r="AA230" s="65"/>
      <c r="AB230" s="65"/>
      <c r="AC230" s="65"/>
      <c r="AD230" s="65"/>
      <c r="AE230" s="65"/>
      <c r="AF230" s="65"/>
      <c r="AG230" s="65"/>
      <c r="AH230" s="65"/>
      <c r="AI230" s="65"/>
      <c r="AJ230" s="65"/>
      <c r="AK230" s="65"/>
      <c r="AL230" s="65"/>
      <c r="AM230" s="65"/>
      <c r="AN230" s="65"/>
      <c r="AO230" s="65"/>
      <c r="AP230" s="65"/>
      <c r="AQ230" s="65"/>
      <c r="AR230" s="65"/>
      <c r="AS230" s="65"/>
      <c r="AT230" s="65"/>
      <c r="AU230" s="33"/>
      <c r="AV230" s="33"/>
      <c r="AW230" s="33"/>
      <c r="AX230" s="33"/>
      <c r="AY230" s="33"/>
      <c r="AZ230" s="33"/>
      <c r="BA230" s="33"/>
      <c r="BB230" s="33"/>
      <c r="BC230" s="33"/>
      <c r="BD230" s="33"/>
      <c r="BE230" s="33"/>
      <c r="BF230" s="33"/>
      <c r="BG230" s="33"/>
      <c r="BH230" s="33"/>
      <c r="BI230" s="33"/>
      <c r="BJ230" s="33"/>
      <c r="BK230" s="33"/>
      <c r="BL230" s="33"/>
      <c r="BM230" s="33"/>
      <c r="BN230" s="33"/>
      <c r="BO230" s="33"/>
      <c r="BP230" s="33"/>
      <c r="BQ230" s="33"/>
      <c r="BR230" s="33"/>
      <c r="BS230" s="33"/>
      <c r="BT230" s="33"/>
      <c r="BU230" s="33"/>
      <c r="BV230" s="33"/>
      <c r="BW230" s="33"/>
      <c r="BX230" s="33"/>
      <c r="BY230" s="33"/>
      <c r="BZ230" s="33"/>
      <c r="CA230" s="33"/>
      <c r="CB230" s="33"/>
      <c r="CC230" s="33"/>
      <c r="CD230" s="33"/>
      <c r="CE230" s="33"/>
      <c r="CF230" s="33"/>
      <c r="CG230" s="33"/>
      <c r="CH230" s="33"/>
      <c r="CI230" s="33"/>
      <c r="CJ230" s="33"/>
      <c r="CK230" s="33"/>
      <c r="CL230" s="33"/>
      <c r="CM230" s="33"/>
      <c r="CN230" s="33"/>
      <c r="CO230" s="33"/>
      <c r="CP230" s="33"/>
      <c r="CQ230" s="33"/>
      <c r="CR230" s="33"/>
      <c r="CS230" s="33"/>
      <c r="CT230" s="33"/>
      <c r="CU230" s="33"/>
      <c r="CV230" s="33"/>
      <c r="CW230" s="33"/>
      <c r="CX230" s="33"/>
      <c r="CY230" s="33"/>
      <c r="CZ230" s="33"/>
      <c r="DA230" s="33"/>
      <c r="DB230" s="33"/>
      <c r="DC230" s="33"/>
      <c r="DD230" s="33"/>
      <c r="DE230" s="33"/>
      <c r="DF230" s="33"/>
      <c r="DG230" s="33"/>
      <c r="DH230" s="33"/>
      <c r="DI230" s="33"/>
      <c r="DJ230" s="33"/>
      <c r="DK230" s="33"/>
      <c r="DL230" s="33"/>
      <c r="DM230" s="33"/>
      <c r="DN230" s="33"/>
      <c r="DO230" s="33"/>
      <c r="DP230" s="33"/>
      <c r="DQ230" s="33"/>
      <c r="DR230" s="33"/>
      <c r="DS230" s="33"/>
      <c r="DT230" s="33"/>
      <c r="DU230" s="33"/>
      <c r="DV230" s="33"/>
      <c r="DW230" s="33"/>
      <c r="DX230" s="33"/>
      <c r="DY230" s="33"/>
      <c r="DZ230" s="33"/>
      <c r="EA230" s="33"/>
      <c r="EB230" s="33"/>
      <c r="EC230" s="33"/>
      <c r="ED230" s="33"/>
      <c r="EE230" s="33"/>
      <c r="EF230" s="33"/>
      <c r="EG230" s="33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 s="33"/>
      <c r="NC230" s="33"/>
      <c r="ND230" s="33"/>
      <c r="NE230" s="33"/>
      <c r="NF230" s="33"/>
      <c r="NG230" s="33"/>
      <c r="NH230" s="33"/>
      <c r="NI230" s="33"/>
      <c r="NJ230" s="33"/>
      <c r="NK230" s="33"/>
      <c r="NL230" s="33"/>
      <c r="NM230" s="33"/>
      <c r="NN230" s="33"/>
      <c r="NO230" s="33"/>
      <c r="NP230" s="33"/>
      <c r="NQ230" s="33"/>
      <c r="NR230" s="33"/>
      <c r="NS230" s="33"/>
      <c r="NT230" s="33"/>
      <c r="NU230" s="33"/>
      <c r="NV230" s="33"/>
      <c r="NW230" s="33"/>
      <c r="NX230" s="33"/>
      <c r="NY230" s="33"/>
      <c r="NZ230" s="33"/>
      <c r="OA230" s="33"/>
      <c r="OB230" s="33"/>
      <c r="OC230" s="33"/>
      <c r="OD230" s="33"/>
      <c r="OE230" s="33"/>
      <c r="OF230" s="33"/>
      <c r="OG230" s="33"/>
      <c r="OH230" s="33"/>
      <c r="OI230" s="33"/>
      <c r="OJ230" s="33"/>
      <c r="OK230" s="33"/>
      <c r="OL230" s="33"/>
      <c r="OM230" s="33"/>
      <c r="ON230" s="33"/>
      <c r="OO230" s="33"/>
      <c r="OP230" s="33"/>
      <c r="OQ230" s="33"/>
      <c r="OR230" s="33"/>
      <c r="OS230" s="33"/>
      <c r="OT230" s="33"/>
      <c r="OU230" s="33"/>
      <c r="OV230" s="33"/>
      <c r="OW230" s="33"/>
      <c r="OX230" s="33"/>
      <c r="OY230" s="33"/>
      <c r="OZ230" s="33"/>
      <c r="PA230" s="33"/>
      <c r="PB230" s="33"/>
      <c r="PC230" s="33"/>
      <c r="PD230" s="33"/>
      <c r="PE230" s="33"/>
      <c r="PF230" s="33"/>
      <c r="PG230" s="33"/>
      <c r="PH230" s="33"/>
      <c r="PI230" s="33"/>
      <c r="PJ230" s="33"/>
      <c r="PK230" s="33"/>
      <c r="PL230" s="33"/>
      <c r="PM230" s="33"/>
      <c r="PN230" s="33"/>
      <c r="PO230" s="33"/>
      <c r="PP230" s="33"/>
      <c r="PQ230" s="33"/>
      <c r="PR230" s="33"/>
      <c r="PS230" s="33"/>
      <c r="PT230" s="33"/>
      <c r="PU230" s="33"/>
      <c r="PV230" s="33"/>
      <c r="PW230" s="33"/>
      <c r="PX230" s="33"/>
      <c r="PY230" s="33"/>
      <c r="PZ230" s="33"/>
      <c r="QA230" s="33"/>
      <c r="QB230" s="33"/>
      <c r="QC230" s="33"/>
      <c r="QD230" s="33"/>
      <c r="QE230" s="33"/>
      <c r="QF230" s="33"/>
      <c r="QG230" s="33"/>
      <c r="QH230" s="33"/>
      <c r="QI230" s="33"/>
      <c r="QJ230" s="33"/>
      <c r="QK230" s="33"/>
      <c r="QL230" s="33"/>
      <c r="QM230" s="33"/>
      <c r="QN230" s="33"/>
      <c r="QO230" s="33"/>
      <c r="QP230" s="33"/>
      <c r="QQ230" s="33"/>
      <c r="QR230" s="33"/>
      <c r="QS230" s="33"/>
      <c r="QT230" s="33"/>
      <c r="QU230" s="33"/>
      <c r="QV230" s="33"/>
      <c r="QW230" s="33"/>
      <c r="QX230" s="33"/>
      <c r="QY230" s="33"/>
      <c r="QZ230" s="33"/>
      <c r="RA230" s="33"/>
      <c r="RB230" s="33"/>
      <c r="RC230" s="33"/>
      <c r="RD230" s="33"/>
      <c r="RE230" s="33"/>
      <c r="RF230" s="33"/>
      <c r="RG230" s="33"/>
      <c r="RH230" s="33"/>
      <c r="RI230" s="33"/>
      <c r="RJ230" s="33"/>
      <c r="RK230" s="33"/>
      <c r="RL230" s="33"/>
      <c r="RM230" s="33"/>
      <c r="RN230" s="33"/>
      <c r="RO230" s="33"/>
      <c r="RP230" s="33"/>
      <c r="RQ230" s="33"/>
      <c r="RR230" s="33"/>
      <c r="RS230" s="33"/>
      <c r="RT230" s="33"/>
      <c r="RU230" s="33"/>
      <c r="RV230" s="33"/>
      <c r="RW230" s="33"/>
      <c r="RX230" s="33"/>
      <c r="RY230" s="33"/>
      <c r="RZ230" s="33"/>
      <c r="SA230" s="33"/>
      <c r="SB230" s="33"/>
      <c r="SC230" s="33"/>
      <c r="SD230" s="33"/>
      <c r="SE230" s="33"/>
      <c r="SF230" s="33"/>
      <c r="SG230" s="33"/>
      <c r="SH230" s="33"/>
      <c r="SI230" s="33"/>
      <c r="SJ230" s="33"/>
      <c r="SK230" s="33"/>
      <c r="SL230" s="33"/>
      <c r="SM230" s="33"/>
      <c r="SN230" s="33"/>
      <c r="SO230" s="33"/>
      <c r="SP230" s="33"/>
      <c r="SQ230" s="33"/>
      <c r="SR230" s="33"/>
      <c r="SS230" s="33"/>
      <c r="ST230" s="33"/>
      <c r="SU230" s="33"/>
      <c r="SV230" s="33"/>
      <c r="SW230" s="33"/>
      <c r="SX230" s="33"/>
      <c r="SY230" s="33"/>
      <c r="SZ230" s="33"/>
      <c r="TA230" s="33"/>
      <c r="TB230" s="33"/>
      <c r="TC230" s="33"/>
      <c r="TD230" s="33"/>
      <c r="TE230" s="33"/>
      <c r="TF230" s="33"/>
      <c r="TG230" s="33"/>
      <c r="TH230" s="33"/>
      <c r="TI230" s="33"/>
      <c r="TJ230" s="33"/>
      <c r="TK230" s="33"/>
      <c r="TL230" s="33"/>
      <c r="TM230" s="33"/>
      <c r="TN230" s="33"/>
      <c r="TO230" s="33"/>
      <c r="TP230" s="33"/>
      <c r="TQ230" s="33"/>
      <c r="TR230" s="33"/>
      <c r="TS230" s="33"/>
      <c r="TT230" s="33"/>
      <c r="TU230" s="33"/>
      <c r="TV230" s="33"/>
      <c r="TW230" s="33"/>
      <c r="TX230" s="33"/>
      <c r="TY230" s="33"/>
      <c r="TZ230" s="33"/>
      <c r="UA230" s="33"/>
      <c r="UB230" s="33"/>
      <c r="UC230" s="33"/>
      <c r="UD230" s="33"/>
      <c r="UE230" s="33"/>
      <c r="UF230" s="33"/>
      <c r="UG230" s="33"/>
      <c r="UH230" s="33"/>
      <c r="UI230" s="33"/>
      <c r="UJ230" s="33"/>
      <c r="UK230" s="33"/>
      <c r="UL230" s="33"/>
      <c r="UM230" s="33"/>
      <c r="UN230" s="33"/>
      <c r="UO230" s="33"/>
      <c r="UP230" s="33"/>
      <c r="UQ230" s="33"/>
      <c r="UR230" s="33"/>
      <c r="US230" s="33"/>
      <c r="UT230" s="33"/>
      <c r="UU230" s="33"/>
      <c r="UV230" s="33"/>
      <c r="UW230" s="33"/>
      <c r="UX230" s="33"/>
      <c r="UY230" s="33"/>
      <c r="UZ230" s="33"/>
      <c r="VA230" s="33"/>
      <c r="VB230" s="33"/>
      <c r="VC230" s="33"/>
      <c r="VD230" s="33"/>
      <c r="VE230" s="33"/>
      <c r="VF230" s="33"/>
      <c r="VG230" s="33"/>
      <c r="VH230" s="33"/>
      <c r="VI230" s="33"/>
      <c r="VJ230" s="33"/>
      <c r="VK230" s="33"/>
      <c r="VL230" s="33"/>
      <c r="VM230" s="33"/>
      <c r="VN230" s="33"/>
      <c r="VO230" s="33"/>
      <c r="VP230" s="33"/>
      <c r="VQ230" s="33"/>
      <c r="VR230" s="33"/>
      <c r="VS230" s="33"/>
      <c r="VT230" s="33"/>
      <c r="VU230" s="33"/>
      <c r="VV230" s="33"/>
      <c r="VW230" s="33"/>
      <c r="VX230" s="33"/>
      <c r="VY230" s="33"/>
      <c r="VZ230" s="33"/>
      <c r="WA230" s="33"/>
      <c r="WB230" s="33"/>
      <c r="WC230" s="33"/>
      <c r="WD230" s="33"/>
      <c r="WE230" s="33"/>
      <c r="WF230" s="33"/>
      <c r="WG230" s="33"/>
      <c r="WH230" s="33"/>
      <c r="WI230" s="33"/>
      <c r="WJ230" s="33"/>
      <c r="WK230" s="33"/>
      <c r="WL230" s="33"/>
      <c r="WM230" s="33"/>
      <c r="WN230" s="33"/>
      <c r="WO230" s="33"/>
      <c r="WP230" s="33"/>
      <c r="WQ230" s="33"/>
      <c r="WR230" s="33"/>
      <c r="WS230" s="33"/>
      <c r="WT230" s="33"/>
      <c r="WU230" s="33"/>
      <c r="WV230" s="33"/>
      <c r="WW230" s="33"/>
      <c r="WX230" s="33"/>
      <c r="WY230" s="33"/>
      <c r="WZ230" s="33"/>
      <c r="XA230" s="33"/>
      <c r="XB230" s="33"/>
      <c r="XC230" s="33"/>
      <c r="XD230" s="33"/>
      <c r="XE230" s="33"/>
      <c r="XF230" s="33"/>
      <c r="XG230" s="33"/>
      <c r="XH230" s="33"/>
      <c r="XI230" s="33"/>
      <c r="XJ230" s="33"/>
      <c r="XK230" s="33"/>
      <c r="XL230" s="33"/>
      <c r="XM230" s="33"/>
      <c r="XN230" s="33"/>
      <c r="XO230" s="33"/>
      <c r="XP230" s="33"/>
      <c r="XQ230" s="33"/>
      <c r="XR230" s="33"/>
      <c r="XS230" s="33"/>
      <c r="XT230" s="33"/>
      <c r="XU230" s="33"/>
      <c r="XV230" s="33"/>
      <c r="XW230" s="33"/>
      <c r="XX230" s="33"/>
      <c r="XY230" s="33"/>
      <c r="XZ230" s="33"/>
      <c r="YA230" s="33"/>
      <c r="YB230" s="33"/>
      <c r="YC230" s="33"/>
      <c r="YD230" s="33"/>
      <c r="YE230" s="33"/>
      <c r="YF230" s="33"/>
      <c r="YG230" s="33"/>
      <c r="YH230" s="33"/>
      <c r="YI230" s="33"/>
      <c r="YJ230" s="33"/>
      <c r="YK230" s="33"/>
      <c r="YL230" s="33"/>
      <c r="YM230" s="33"/>
      <c r="YN230" s="33"/>
      <c r="YO230" s="33"/>
      <c r="YP230" s="33"/>
      <c r="YQ230" s="33"/>
      <c r="YR230" s="33"/>
      <c r="YS230" s="33"/>
    </row>
    <row r="231" spans="1:669" s="59" customFormat="1" ht="15.75" x14ac:dyDescent="0.25">
      <c r="A231" s="73" t="s">
        <v>14</v>
      </c>
      <c r="B231" s="27">
        <v>3</v>
      </c>
      <c r="C231" s="47"/>
      <c r="D231" s="47"/>
      <c r="E231" s="47"/>
      <c r="F231" s="74"/>
      <c r="G231" s="110">
        <f>G228+G229+G230</f>
        <v>251000</v>
      </c>
      <c r="H231" s="110">
        <f t="shared" ref="H231:M231" si="37">SUM(H228:H230)</f>
        <v>7203.7</v>
      </c>
      <c r="I231" s="110">
        <f t="shared" si="37"/>
        <v>25617.98</v>
      </c>
      <c r="J231" s="110">
        <f t="shared" si="37"/>
        <v>7630.4</v>
      </c>
      <c r="K231" s="110">
        <f t="shared" si="37"/>
        <v>1019</v>
      </c>
      <c r="L231" s="110">
        <f t="shared" si="37"/>
        <v>41471.08</v>
      </c>
      <c r="M231" s="107">
        <f t="shared" si="37"/>
        <v>209528.91999999998</v>
      </c>
      <c r="N231" s="12"/>
      <c r="O231" s="12"/>
      <c r="P231" s="65"/>
      <c r="Q231" s="65"/>
      <c r="R231" s="65"/>
      <c r="S231" s="65"/>
      <c r="T231" s="65"/>
      <c r="U231" s="65"/>
      <c r="V231" s="65"/>
      <c r="W231" s="65"/>
      <c r="X231" s="65"/>
      <c r="Y231" s="65"/>
      <c r="Z231" s="65"/>
      <c r="AA231" s="65"/>
      <c r="AB231" s="65"/>
      <c r="AC231" s="65"/>
      <c r="AD231" s="65"/>
      <c r="AE231" s="65"/>
      <c r="AF231" s="65"/>
      <c r="AG231" s="65"/>
      <c r="AH231" s="65"/>
      <c r="AI231" s="65"/>
      <c r="AJ231" s="65"/>
      <c r="AK231" s="65"/>
      <c r="AL231" s="65"/>
      <c r="AM231" s="65"/>
      <c r="AN231" s="65"/>
      <c r="AO231" s="65"/>
      <c r="AP231" s="65"/>
      <c r="AQ231" s="65"/>
      <c r="AR231" s="65"/>
      <c r="AS231" s="65"/>
      <c r="AT231" s="65"/>
      <c r="AU231" s="33"/>
      <c r="AV231" s="33"/>
      <c r="AW231" s="33"/>
      <c r="AX231" s="33"/>
      <c r="AY231" s="33"/>
      <c r="AZ231" s="33"/>
      <c r="BA231" s="33"/>
      <c r="BB231" s="33"/>
      <c r="BC231" s="33"/>
      <c r="BD231" s="33"/>
      <c r="BE231" s="33"/>
      <c r="BF231" s="33"/>
      <c r="BG231" s="33"/>
      <c r="BH231" s="33"/>
      <c r="BI231" s="33"/>
      <c r="BJ231" s="33"/>
      <c r="BK231" s="33"/>
      <c r="BL231" s="33"/>
      <c r="BM231" s="33"/>
      <c r="BN231" s="33"/>
      <c r="BO231" s="33"/>
      <c r="BP231" s="33"/>
      <c r="BQ231" s="33"/>
      <c r="BR231" s="33"/>
      <c r="BS231" s="33"/>
      <c r="BT231" s="33"/>
      <c r="BU231" s="33"/>
      <c r="BV231" s="33"/>
      <c r="BW231" s="33"/>
      <c r="BX231" s="33"/>
      <c r="BY231" s="33"/>
      <c r="BZ231" s="33"/>
      <c r="CA231" s="33"/>
      <c r="CB231" s="33"/>
      <c r="CC231" s="33"/>
      <c r="CD231" s="33"/>
      <c r="CE231" s="33"/>
      <c r="CF231" s="33"/>
      <c r="CG231" s="33"/>
      <c r="CH231" s="33"/>
      <c r="CI231" s="33"/>
      <c r="CJ231" s="33"/>
      <c r="CK231" s="33"/>
      <c r="CL231" s="33"/>
      <c r="CM231" s="33"/>
      <c r="CN231" s="33"/>
      <c r="CO231" s="33"/>
      <c r="CP231" s="33"/>
      <c r="CQ231" s="33"/>
      <c r="CR231" s="53"/>
      <c r="CS231" s="53"/>
      <c r="CT231" s="53"/>
      <c r="CU231" s="53"/>
      <c r="CV231" s="53"/>
      <c r="CW231" s="53"/>
      <c r="CX231" s="53"/>
      <c r="CY231" s="53"/>
      <c r="CZ231" s="53"/>
      <c r="DA231" s="53"/>
      <c r="DB231" s="53"/>
      <c r="DC231" s="53"/>
      <c r="DD231" s="53"/>
      <c r="DE231" s="53"/>
      <c r="DF231" s="53"/>
      <c r="DG231" s="53"/>
      <c r="DH231" s="53"/>
      <c r="DI231" s="53"/>
      <c r="DJ231" s="53"/>
      <c r="DK231" s="53"/>
      <c r="DL231" s="53"/>
      <c r="DM231" s="53"/>
      <c r="DN231" s="53"/>
      <c r="DO231" s="53"/>
      <c r="DP231" s="53"/>
      <c r="DQ231" s="53"/>
      <c r="DR231" s="53"/>
      <c r="DS231" s="53"/>
      <c r="DT231" s="53"/>
      <c r="DU231" s="53"/>
      <c r="DV231" s="53"/>
      <c r="DW231" s="53"/>
      <c r="DX231" s="53"/>
      <c r="DY231" s="53"/>
      <c r="DZ231" s="53"/>
      <c r="EA231" s="53"/>
      <c r="EB231" s="53"/>
      <c r="EC231" s="53"/>
      <c r="ED231" s="53"/>
      <c r="EE231" s="53"/>
      <c r="EF231" s="53"/>
      <c r="EG231" s="53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 s="53"/>
      <c r="NC231" s="53"/>
      <c r="ND231" s="53"/>
      <c r="NE231" s="53"/>
      <c r="NF231" s="53"/>
      <c r="NG231" s="53"/>
      <c r="NH231" s="53"/>
      <c r="NI231" s="53"/>
      <c r="NJ231" s="53"/>
      <c r="NK231" s="53"/>
      <c r="NL231" s="53"/>
      <c r="NM231" s="53"/>
      <c r="NN231" s="53"/>
      <c r="NO231" s="53"/>
      <c r="NP231" s="53"/>
      <c r="NQ231" s="53"/>
      <c r="NR231" s="53"/>
      <c r="NS231" s="53"/>
      <c r="NT231" s="53"/>
      <c r="NU231" s="53"/>
      <c r="NV231" s="53"/>
      <c r="NW231" s="53"/>
      <c r="NX231" s="53"/>
      <c r="NY231" s="53"/>
      <c r="NZ231" s="53"/>
      <c r="OA231" s="53"/>
      <c r="OB231" s="53"/>
      <c r="OC231" s="53"/>
      <c r="OD231" s="53"/>
      <c r="OE231" s="53"/>
      <c r="OF231" s="53"/>
      <c r="OG231" s="53"/>
      <c r="OH231" s="53"/>
      <c r="OI231" s="53"/>
      <c r="OJ231" s="53"/>
      <c r="OK231" s="53"/>
      <c r="OL231" s="53"/>
      <c r="OM231" s="53"/>
      <c r="ON231" s="53"/>
      <c r="OO231" s="53"/>
      <c r="OP231" s="53"/>
      <c r="OQ231" s="53"/>
      <c r="OR231" s="53"/>
      <c r="OS231" s="53"/>
      <c r="OT231" s="53"/>
      <c r="OU231" s="53"/>
      <c r="OV231" s="53"/>
      <c r="OW231" s="53"/>
      <c r="OX231" s="53"/>
      <c r="OY231" s="53"/>
      <c r="OZ231" s="53"/>
      <c r="PA231" s="53"/>
      <c r="PB231" s="53"/>
      <c r="PC231" s="53"/>
      <c r="PD231" s="53"/>
      <c r="PE231" s="53"/>
      <c r="PF231" s="53"/>
      <c r="PG231" s="53"/>
      <c r="PH231" s="53"/>
      <c r="PI231" s="53"/>
      <c r="PJ231" s="53"/>
      <c r="PK231" s="53"/>
      <c r="PL231" s="53"/>
      <c r="PM231" s="53"/>
      <c r="PN231" s="53"/>
      <c r="PO231" s="53"/>
      <c r="PP231" s="53"/>
      <c r="PQ231" s="53"/>
      <c r="PR231" s="53"/>
      <c r="PS231" s="53"/>
      <c r="PT231" s="53"/>
      <c r="PU231" s="53"/>
      <c r="PV231" s="53"/>
      <c r="PW231" s="53"/>
      <c r="PX231" s="53"/>
      <c r="PY231" s="53"/>
      <c r="PZ231" s="53"/>
      <c r="QA231" s="53"/>
      <c r="QB231" s="53"/>
      <c r="QC231" s="53"/>
      <c r="QD231" s="53"/>
      <c r="QE231" s="53"/>
      <c r="QF231" s="53"/>
      <c r="QG231" s="53"/>
      <c r="QH231" s="53"/>
      <c r="QI231" s="53"/>
      <c r="QJ231" s="53"/>
      <c r="QK231" s="53"/>
      <c r="QL231" s="53"/>
      <c r="QM231" s="53"/>
      <c r="QN231" s="53"/>
      <c r="QO231" s="53"/>
      <c r="QP231" s="53"/>
      <c r="QQ231" s="53"/>
      <c r="QR231" s="53"/>
      <c r="QS231" s="53"/>
      <c r="QT231" s="53"/>
      <c r="QU231" s="53"/>
      <c r="QV231" s="53"/>
      <c r="QW231" s="53"/>
      <c r="QX231" s="53"/>
      <c r="QY231" s="53"/>
      <c r="QZ231" s="53"/>
      <c r="RA231" s="53"/>
      <c r="RB231" s="53"/>
      <c r="RC231" s="53"/>
      <c r="RD231" s="53"/>
      <c r="RE231" s="53"/>
      <c r="RF231" s="53"/>
      <c r="RG231" s="53"/>
      <c r="RH231" s="53"/>
      <c r="RI231" s="53"/>
      <c r="RJ231" s="53"/>
      <c r="RK231" s="53"/>
      <c r="RL231" s="53"/>
      <c r="RM231" s="53"/>
      <c r="RN231" s="53"/>
      <c r="RO231" s="53"/>
      <c r="RP231" s="53"/>
      <c r="RQ231" s="53"/>
      <c r="RR231" s="53"/>
      <c r="RS231" s="53"/>
      <c r="RT231" s="53"/>
      <c r="RU231" s="53"/>
      <c r="RV231" s="53"/>
      <c r="RW231" s="53"/>
      <c r="RX231" s="53"/>
      <c r="RY231" s="53"/>
      <c r="RZ231" s="53"/>
      <c r="SA231" s="53"/>
      <c r="SB231" s="53"/>
      <c r="SC231" s="53"/>
      <c r="SD231" s="53"/>
      <c r="SE231" s="53"/>
      <c r="SF231" s="53"/>
      <c r="SG231" s="53"/>
      <c r="SH231" s="53"/>
      <c r="SI231" s="53"/>
      <c r="SJ231" s="53"/>
      <c r="SK231" s="53"/>
      <c r="SL231" s="53"/>
      <c r="SM231" s="53"/>
      <c r="SN231" s="53"/>
      <c r="SO231" s="53"/>
      <c r="SP231" s="53"/>
      <c r="SQ231" s="53"/>
      <c r="SR231" s="53"/>
      <c r="SS231" s="53"/>
      <c r="ST231" s="53"/>
      <c r="SU231" s="53"/>
      <c r="SV231" s="53"/>
      <c r="SW231" s="53"/>
      <c r="SX231" s="53"/>
      <c r="SY231" s="53"/>
      <c r="SZ231" s="53"/>
      <c r="TA231" s="53"/>
      <c r="TB231" s="53"/>
      <c r="TC231" s="53"/>
      <c r="TD231" s="53"/>
      <c r="TE231" s="53"/>
      <c r="TF231" s="53"/>
      <c r="TG231" s="53"/>
      <c r="TH231" s="53"/>
      <c r="TI231" s="53"/>
      <c r="TJ231" s="53"/>
      <c r="TK231" s="53"/>
      <c r="TL231" s="53"/>
      <c r="TM231" s="53"/>
      <c r="TN231" s="53"/>
      <c r="TO231" s="53"/>
      <c r="TP231" s="53"/>
      <c r="TQ231" s="53"/>
      <c r="TR231" s="53"/>
      <c r="TS231" s="53"/>
      <c r="TT231" s="53"/>
      <c r="TU231" s="53"/>
      <c r="TV231" s="53"/>
      <c r="TW231" s="53"/>
      <c r="TX231" s="53"/>
      <c r="TY231" s="53"/>
      <c r="TZ231" s="53"/>
      <c r="UA231" s="53"/>
      <c r="UB231" s="53"/>
      <c r="UC231" s="53"/>
      <c r="UD231" s="53"/>
      <c r="UE231" s="53"/>
      <c r="UF231" s="53"/>
      <c r="UG231" s="53"/>
      <c r="UH231" s="53"/>
      <c r="UI231" s="53"/>
      <c r="UJ231" s="53"/>
      <c r="UK231" s="53"/>
      <c r="UL231" s="53"/>
      <c r="UM231" s="53"/>
      <c r="UN231" s="53"/>
      <c r="UO231" s="53"/>
      <c r="UP231" s="53"/>
      <c r="UQ231" s="53"/>
      <c r="UR231" s="53"/>
      <c r="US231" s="53"/>
      <c r="UT231" s="53"/>
      <c r="UU231" s="53"/>
      <c r="UV231" s="53"/>
      <c r="UW231" s="53"/>
      <c r="UX231" s="53"/>
      <c r="UY231" s="53"/>
      <c r="UZ231" s="53"/>
      <c r="VA231" s="53"/>
      <c r="VB231" s="53"/>
      <c r="VC231" s="53"/>
      <c r="VD231" s="53"/>
      <c r="VE231" s="53"/>
      <c r="VF231" s="53"/>
      <c r="VG231" s="53"/>
      <c r="VH231" s="53"/>
      <c r="VI231" s="53"/>
      <c r="VJ231" s="53"/>
      <c r="VK231" s="53"/>
      <c r="VL231" s="53"/>
      <c r="VM231" s="53"/>
      <c r="VN231" s="53"/>
      <c r="VO231" s="53"/>
      <c r="VP231" s="53"/>
      <c r="VQ231" s="53"/>
      <c r="VR231" s="53"/>
      <c r="VS231" s="53"/>
      <c r="VT231" s="53"/>
      <c r="VU231" s="53"/>
      <c r="VV231" s="53"/>
      <c r="VW231" s="53"/>
      <c r="VX231" s="53"/>
      <c r="VY231" s="53"/>
      <c r="VZ231" s="53"/>
      <c r="WA231" s="53"/>
      <c r="WB231" s="53"/>
      <c r="WC231" s="53"/>
      <c r="WD231" s="53"/>
      <c r="WE231" s="53"/>
      <c r="WF231" s="53"/>
      <c r="WG231" s="53"/>
      <c r="WH231" s="53"/>
      <c r="WI231" s="53"/>
      <c r="WJ231" s="53"/>
      <c r="WK231" s="53"/>
      <c r="WL231" s="53"/>
      <c r="WM231" s="53"/>
      <c r="WN231" s="53"/>
      <c r="WO231" s="53"/>
      <c r="WP231" s="53"/>
      <c r="WQ231" s="53"/>
      <c r="WR231" s="53"/>
      <c r="WS231" s="53"/>
      <c r="WT231" s="53"/>
      <c r="WU231" s="53"/>
      <c r="WV231" s="53"/>
      <c r="WW231" s="53"/>
      <c r="WX231" s="53"/>
      <c r="WY231" s="53"/>
      <c r="WZ231" s="53"/>
      <c r="XA231" s="53"/>
      <c r="XB231" s="53"/>
      <c r="XC231" s="53"/>
      <c r="XD231" s="53"/>
      <c r="XE231" s="53"/>
      <c r="XF231" s="53"/>
      <c r="XG231" s="53"/>
      <c r="XH231" s="53"/>
      <c r="XI231" s="53"/>
      <c r="XJ231" s="53"/>
      <c r="XK231" s="53"/>
      <c r="XL231" s="53"/>
      <c r="XM231" s="53"/>
      <c r="XN231" s="53"/>
      <c r="XO231" s="53"/>
      <c r="XP231" s="53"/>
      <c r="XQ231" s="53"/>
      <c r="XR231" s="53"/>
      <c r="XS231" s="53"/>
      <c r="XT231" s="53"/>
      <c r="XU231" s="53"/>
      <c r="XV231" s="53"/>
      <c r="XW231" s="53"/>
      <c r="XX231" s="53"/>
      <c r="XY231" s="53"/>
      <c r="XZ231" s="53"/>
      <c r="YA231" s="53"/>
      <c r="YB231" s="53"/>
      <c r="YC231" s="53"/>
      <c r="YD231" s="53"/>
      <c r="YE231" s="53"/>
      <c r="YF231" s="53"/>
      <c r="YG231" s="53"/>
      <c r="YH231" s="53"/>
      <c r="YI231" s="53"/>
      <c r="YJ231" s="53"/>
      <c r="YK231" s="53"/>
      <c r="YL231" s="53"/>
      <c r="YM231" s="53"/>
      <c r="YN231" s="53"/>
      <c r="YO231" s="53"/>
      <c r="YP231" s="53"/>
      <c r="YQ231" s="53"/>
      <c r="YR231" s="53"/>
      <c r="YS231" s="53"/>
    </row>
    <row r="232" spans="1:669" s="12" customFormat="1" ht="15.75" x14ac:dyDescent="0.25">
      <c r="A232"/>
      <c r="B232" s="3"/>
      <c r="C232" s="3"/>
      <c r="D232" s="3"/>
      <c r="E232"/>
      <c r="F232"/>
      <c r="G232" s="174"/>
      <c r="H232" s="106"/>
      <c r="I232" s="174"/>
      <c r="J232" s="174"/>
      <c r="K232" s="174"/>
      <c r="L232" s="174"/>
      <c r="M232" s="106"/>
      <c r="P232" s="65"/>
      <c r="Q232" s="65"/>
      <c r="R232" s="65"/>
      <c r="S232" s="65"/>
      <c r="T232" s="65"/>
      <c r="U232" s="65"/>
      <c r="V232" s="65"/>
      <c r="W232" s="65"/>
      <c r="X232" s="65"/>
      <c r="Y232" s="65"/>
      <c r="Z232" s="65"/>
      <c r="AA232" s="65"/>
      <c r="AB232" s="65"/>
      <c r="AC232" s="65"/>
      <c r="AD232" s="65"/>
      <c r="AE232" s="65"/>
      <c r="AF232" s="65"/>
      <c r="AG232" s="65"/>
      <c r="AH232" s="65"/>
      <c r="AI232" s="65"/>
      <c r="AJ232" s="65"/>
      <c r="AK232" s="65"/>
      <c r="AL232" s="65"/>
      <c r="AM232" s="65"/>
      <c r="AN232" s="65"/>
      <c r="AO232" s="65"/>
      <c r="AP232" s="65"/>
      <c r="AQ232" s="65"/>
      <c r="AR232" s="65"/>
      <c r="AS232" s="65"/>
      <c r="AT232" s="65"/>
      <c r="AU232" s="33"/>
      <c r="AV232" s="33"/>
      <c r="AW232" s="33"/>
      <c r="AX232" s="33"/>
      <c r="AY232" s="33"/>
      <c r="AZ232" s="33"/>
      <c r="BA232" s="33"/>
      <c r="BB232" s="33"/>
      <c r="BC232" s="33"/>
      <c r="BD232" s="33"/>
      <c r="BE232" s="33"/>
      <c r="BF232" s="33"/>
      <c r="BG232" s="33"/>
      <c r="BH232" s="33"/>
      <c r="BI232" s="33"/>
      <c r="BJ232" s="33"/>
      <c r="BK232" s="33"/>
      <c r="BL232" s="33"/>
      <c r="BM232" s="33"/>
      <c r="BN232" s="33"/>
      <c r="BO232" s="33"/>
      <c r="BP232" s="33"/>
      <c r="BQ232" s="33"/>
      <c r="BR232" s="33"/>
      <c r="BS232" s="33"/>
      <c r="BT232" s="33"/>
      <c r="BU232" s="33"/>
      <c r="BV232" s="33"/>
      <c r="BW232" s="33"/>
      <c r="BX232" s="33"/>
      <c r="BY232" s="33"/>
      <c r="BZ232" s="33"/>
      <c r="CA232" s="33"/>
      <c r="CB232" s="33"/>
      <c r="CC232" s="33"/>
      <c r="CD232" s="33"/>
      <c r="CE232" s="33"/>
      <c r="CF232" s="33"/>
      <c r="CG232" s="33"/>
      <c r="CH232" s="33"/>
      <c r="CI232" s="33"/>
      <c r="CJ232" s="33"/>
      <c r="CK232" s="33"/>
      <c r="CL232" s="33"/>
      <c r="CM232" s="33"/>
      <c r="CN232" s="33"/>
      <c r="CO232" s="33"/>
      <c r="CP232" s="33"/>
      <c r="CQ232" s="33"/>
      <c r="CR232" s="33"/>
      <c r="CS232" s="33"/>
      <c r="CT232" s="33"/>
      <c r="CU232" s="33"/>
      <c r="CV232" s="33"/>
      <c r="CW232" s="33"/>
      <c r="CX232" s="33"/>
      <c r="CY232" s="33"/>
      <c r="CZ232" s="33"/>
      <c r="DA232" s="33"/>
      <c r="DB232" s="33"/>
      <c r="DC232" s="33"/>
      <c r="DD232" s="33"/>
      <c r="DE232" s="33"/>
      <c r="DF232" s="33"/>
      <c r="DG232" s="33"/>
      <c r="DH232" s="33"/>
      <c r="DI232" s="33"/>
      <c r="DJ232" s="33"/>
      <c r="DK232" s="33"/>
      <c r="DL232" s="33"/>
      <c r="DM232" s="33"/>
      <c r="DN232" s="33"/>
      <c r="DO232" s="33"/>
      <c r="DP232" s="33"/>
      <c r="DQ232" s="33"/>
      <c r="DR232" s="33"/>
      <c r="DS232" s="33"/>
      <c r="DT232" s="33"/>
      <c r="DU232" s="33"/>
      <c r="DV232" s="33"/>
      <c r="DW232" s="33"/>
      <c r="DX232" s="33"/>
      <c r="DY232" s="33"/>
      <c r="DZ232" s="33"/>
      <c r="EA232" s="33"/>
      <c r="EB232" s="33"/>
      <c r="EC232" s="33"/>
      <c r="ED232" s="33"/>
      <c r="EE232" s="33"/>
      <c r="EF232" s="33"/>
      <c r="EG232" s="33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 s="33"/>
      <c r="NC232" s="33"/>
      <c r="ND232" s="33"/>
      <c r="NE232" s="33"/>
      <c r="NF232" s="33"/>
      <c r="NG232" s="33"/>
      <c r="NH232" s="33"/>
      <c r="NI232" s="33"/>
      <c r="NJ232" s="33"/>
      <c r="NK232" s="33"/>
      <c r="NL232" s="33"/>
      <c r="NM232" s="33"/>
      <c r="NN232" s="33"/>
      <c r="NO232" s="33"/>
      <c r="NP232" s="33"/>
      <c r="NQ232" s="33"/>
      <c r="NR232" s="33"/>
      <c r="NS232" s="33"/>
      <c r="NT232" s="33"/>
      <c r="NU232" s="33"/>
      <c r="NV232" s="33"/>
      <c r="NW232" s="33"/>
      <c r="NX232" s="33"/>
      <c r="NY232" s="33"/>
      <c r="NZ232" s="33"/>
      <c r="OA232" s="33"/>
      <c r="OB232" s="33"/>
      <c r="OC232" s="33"/>
      <c r="OD232" s="33"/>
      <c r="OE232" s="33"/>
      <c r="OF232" s="33"/>
      <c r="OG232" s="33"/>
      <c r="OH232" s="33"/>
      <c r="OI232" s="33"/>
      <c r="OJ232" s="33"/>
      <c r="OK232" s="33"/>
      <c r="OL232" s="33"/>
      <c r="OM232" s="33"/>
      <c r="ON232" s="33"/>
      <c r="OO232" s="33"/>
      <c r="OP232" s="33"/>
      <c r="OQ232" s="33"/>
      <c r="OR232" s="33"/>
      <c r="OS232" s="33"/>
      <c r="OT232" s="33"/>
      <c r="OU232" s="33"/>
      <c r="OV232" s="33"/>
      <c r="OW232" s="33"/>
      <c r="OX232" s="33"/>
      <c r="OY232" s="33"/>
      <c r="OZ232" s="33"/>
      <c r="PA232" s="33"/>
      <c r="PB232" s="33"/>
      <c r="PC232" s="33"/>
      <c r="PD232" s="33"/>
      <c r="PE232" s="33"/>
      <c r="PF232" s="33"/>
      <c r="PG232" s="33"/>
      <c r="PH232" s="33"/>
      <c r="PI232" s="33"/>
      <c r="PJ232" s="33"/>
      <c r="PK232" s="33"/>
      <c r="PL232" s="33"/>
      <c r="PM232" s="33"/>
      <c r="PN232" s="33"/>
      <c r="PO232" s="33"/>
      <c r="PP232" s="33"/>
      <c r="PQ232" s="33"/>
      <c r="PR232" s="33"/>
      <c r="PS232" s="33"/>
      <c r="PT232" s="33"/>
      <c r="PU232" s="33"/>
      <c r="PV232" s="33"/>
      <c r="PW232" s="33"/>
      <c r="PX232" s="33"/>
      <c r="PY232" s="33"/>
      <c r="PZ232" s="33"/>
      <c r="QA232" s="33"/>
      <c r="QB232" s="33"/>
      <c r="QC232" s="33"/>
      <c r="QD232" s="33"/>
      <c r="QE232" s="33"/>
      <c r="QF232" s="33"/>
      <c r="QG232" s="33"/>
      <c r="QH232" s="33"/>
      <c r="QI232" s="33"/>
      <c r="QJ232" s="33"/>
      <c r="QK232" s="33"/>
      <c r="QL232" s="33"/>
      <c r="QM232" s="33"/>
      <c r="QN232" s="33"/>
      <c r="QO232" s="33"/>
      <c r="QP232" s="33"/>
      <c r="QQ232" s="33"/>
      <c r="QR232" s="33"/>
      <c r="QS232" s="33"/>
      <c r="QT232" s="33"/>
      <c r="QU232" s="33"/>
      <c r="QV232" s="33"/>
      <c r="QW232" s="33"/>
      <c r="QX232" s="33"/>
      <c r="QY232" s="33"/>
      <c r="QZ232" s="33"/>
      <c r="RA232" s="33"/>
      <c r="RB232" s="33"/>
      <c r="RC232" s="33"/>
      <c r="RD232" s="33"/>
      <c r="RE232" s="33"/>
      <c r="RF232" s="33"/>
      <c r="RG232" s="33"/>
      <c r="RH232" s="33"/>
      <c r="RI232" s="33"/>
      <c r="RJ232" s="33"/>
      <c r="RK232" s="33"/>
      <c r="RL232" s="33"/>
      <c r="RM232" s="33"/>
      <c r="RN232" s="33"/>
      <c r="RO232" s="33"/>
      <c r="RP232" s="33"/>
      <c r="RQ232" s="33"/>
      <c r="RR232" s="33"/>
      <c r="RS232" s="33"/>
      <c r="RT232" s="33"/>
      <c r="RU232" s="33"/>
      <c r="RV232" s="33"/>
      <c r="RW232" s="33"/>
      <c r="RX232" s="33"/>
      <c r="RY232" s="33"/>
      <c r="RZ232" s="33"/>
      <c r="SA232" s="33"/>
      <c r="SB232" s="33"/>
      <c r="SC232" s="33"/>
      <c r="SD232" s="33"/>
      <c r="SE232" s="33"/>
      <c r="SF232" s="33"/>
      <c r="SG232" s="33"/>
      <c r="SH232" s="33"/>
      <c r="SI232" s="33"/>
      <c r="SJ232" s="33"/>
      <c r="SK232" s="33"/>
      <c r="SL232" s="33"/>
      <c r="SM232" s="33"/>
      <c r="SN232" s="33"/>
      <c r="SO232" s="33"/>
      <c r="SP232" s="33"/>
      <c r="SQ232" s="33"/>
      <c r="SR232" s="33"/>
      <c r="SS232" s="33"/>
      <c r="ST232" s="33"/>
      <c r="SU232" s="33"/>
      <c r="SV232" s="33"/>
      <c r="SW232" s="33"/>
      <c r="SX232" s="33"/>
      <c r="SY232" s="33"/>
      <c r="SZ232" s="33"/>
      <c r="TA232" s="33"/>
      <c r="TB232" s="33"/>
      <c r="TC232" s="33"/>
      <c r="TD232" s="33"/>
      <c r="TE232" s="33"/>
      <c r="TF232" s="33"/>
      <c r="TG232" s="33"/>
      <c r="TH232" s="33"/>
      <c r="TI232" s="33"/>
      <c r="TJ232" s="33"/>
      <c r="TK232" s="33"/>
      <c r="TL232" s="33"/>
      <c r="TM232" s="33"/>
      <c r="TN232" s="33"/>
      <c r="TO232" s="33"/>
      <c r="TP232" s="33"/>
      <c r="TQ232" s="33"/>
      <c r="TR232" s="33"/>
      <c r="TS232" s="33"/>
      <c r="TT232" s="33"/>
      <c r="TU232" s="33"/>
      <c r="TV232" s="33"/>
      <c r="TW232" s="33"/>
      <c r="TX232" s="33"/>
      <c r="TY232" s="33"/>
      <c r="TZ232" s="33"/>
      <c r="UA232" s="33"/>
      <c r="UB232" s="33"/>
      <c r="UC232" s="33"/>
      <c r="UD232" s="33"/>
      <c r="UE232" s="33"/>
      <c r="UF232" s="33"/>
      <c r="UG232" s="33"/>
      <c r="UH232" s="33"/>
      <c r="UI232" s="33"/>
      <c r="UJ232" s="33"/>
      <c r="UK232" s="33"/>
      <c r="UL232" s="33"/>
      <c r="UM232" s="33"/>
      <c r="UN232" s="33"/>
      <c r="UO232" s="33"/>
      <c r="UP232" s="33"/>
      <c r="UQ232" s="33"/>
      <c r="UR232" s="33"/>
      <c r="US232" s="33"/>
      <c r="UT232" s="33"/>
      <c r="UU232" s="33"/>
      <c r="UV232" s="33"/>
      <c r="UW232" s="33"/>
      <c r="UX232" s="33"/>
      <c r="UY232" s="33"/>
      <c r="UZ232" s="33"/>
      <c r="VA232" s="33"/>
      <c r="VB232" s="33"/>
      <c r="VC232" s="33"/>
      <c r="VD232" s="33"/>
      <c r="VE232" s="33"/>
      <c r="VF232" s="33"/>
      <c r="VG232" s="33"/>
      <c r="VH232" s="33"/>
      <c r="VI232" s="33"/>
      <c r="VJ232" s="33"/>
      <c r="VK232" s="33"/>
      <c r="VL232" s="33"/>
      <c r="VM232" s="33"/>
      <c r="VN232" s="33"/>
      <c r="VO232" s="33"/>
      <c r="VP232" s="33"/>
      <c r="VQ232" s="33"/>
      <c r="VR232" s="33"/>
      <c r="VS232" s="33"/>
      <c r="VT232" s="33"/>
      <c r="VU232" s="33"/>
      <c r="VV232" s="33"/>
      <c r="VW232" s="33"/>
      <c r="VX232" s="33"/>
      <c r="VY232" s="33"/>
      <c r="VZ232" s="33"/>
      <c r="WA232" s="33"/>
      <c r="WB232" s="33"/>
      <c r="WC232" s="33"/>
      <c r="WD232" s="33"/>
      <c r="WE232" s="33"/>
      <c r="WF232" s="33"/>
      <c r="WG232" s="33"/>
      <c r="WH232" s="33"/>
      <c r="WI232" s="33"/>
      <c r="WJ232" s="33"/>
      <c r="WK232" s="33"/>
      <c r="WL232" s="33"/>
      <c r="WM232" s="33"/>
      <c r="WN232" s="33"/>
      <c r="WO232" s="33"/>
      <c r="WP232" s="33"/>
      <c r="WQ232" s="33"/>
      <c r="WR232" s="33"/>
      <c r="WS232" s="33"/>
      <c r="WT232" s="33"/>
      <c r="WU232" s="33"/>
      <c r="WV232" s="33"/>
      <c r="WW232" s="33"/>
      <c r="WX232" s="33"/>
      <c r="WY232" s="33"/>
      <c r="WZ232" s="33"/>
      <c r="XA232" s="33"/>
      <c r="XB232" s="33"/>
      <c r="XC232" s="33"/>
      <c r="XD232" s="33"/>
      <c r="XE232" s="33"/>
      <c r="XF232" s="33"/>
      <c r="XG232" s="33"/>
      <c r="XH232" s="33"/>
      <c r="XI232" s="33"/>
      <c r="XJ232" s="33"/>
      <c r="XK232" s="33"/>
      <c r="XL232" s="33"/>
      <c r="XM232" s="33"/>
      <c r="XN232" s="33"/>
      <c r="XO232" s="33"/>
      <c r="XP232" s="33"/>
      <c r="XQ232" s="33"/>
      <c r="XR232" s="33"/>
      <c r="XS232" s="33"/>
      <c r="XT232" s="33"/>
      <c r="XU232" s="33"/>
      <c r="XV232" s="33"/>
      <c r="XW232" s="33"/>
      <c r="XX232" s="33"/>
      <c r="XY232" s="33"/>
      <c r="XZ232" s="33"/>
      <c r="YA232" s="33"/>
      <c r="YB232" s="33"/>
      <c r="YC232" s="33"/>
      <c r="YD232" s="33"/>
      <c r="YE232" s="33"/>
      <c r="YF232" s="33"/>
      <c r="YG232" s="33"/>
      <c r="YH232" s="33"/>
      <c r="YI232" s="33"/>
      <c r="YJ232" s="33"/>
      <c r="YK232" s="33"/>
      <c r="YL232" s="33"/>
      <c r="YM232" s="33"/>
      <c r="YN232" s="33"/>
      <c r="YO232" s="33"/>
      <c r="YP232" s="33"/>
      <c r="YQ232" s="33"/>
      <c r="YR232" s="33"/>
      <c r="YS232" s="33"/>
    </row>
    <row r="233" spans="1:669" s="3" customFormat="1" ht="15.75" x14ac:dyDescent="0.25">
      <c r="A233" s="57" t="s">
        <v>166</v>
      </c>
      <c r="B233" s="55"/>
      <c r="C233" s="56"/>
      <c r="D233" s="56"/>
      <c r="E233" s="56"/>
      <c r="F233" s="41"/>
      <c r="G233" s="101"/>
      <c r="H233" s="101"/>
      <c r="I233" s="101"/>
      <c r="J233" s="101"/>
      <c r="K233" s="101"/>
      <c r="L233" s="101"/>
      <c r="M233" s="101"/>
      <c r="N233" s="12"/>
      <c r="O233" s="12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  <c r="AH233" s="65"/>
      <c r="AI233" s="65"/>
      <c r="AJ233" s="65"/>
      <c r="AK233" s="65"/>
      <c r="AL233" s="65"/>
      <c r="AM233" s="65"/>
      <c r="AN233" s="65"/>
      <c r="AO233" s="65"/>
      <c r="AP233" s="65"/>
      <c r="AQ233" s="65"/>
      <c r="AR233" s="65"/>
      <c r="AS233" s="65"/>
      <c r="AT233" s="65"/>
      <c r="AU233" s="33"/>
      <c r="AV233" s="33"/>
      <c r="AW233" s="33"/>
      <c r="AX233" s="33"/>
      <c r="AY233" s="33"/>
      <c r="AZ233" s="33"/>
      <c r="BA233" s="33"/>
      <c r="BB233" s="33"/>
      <c r="BC233" s="33"/>
      <c r="BD233" s="33"/>
      <c r="BE233" s="33"/>
      <c r="BF233" s="33"/>
      <c r="BG233" s="33"/>
      <c r="BH233" s="33"/>
      <c r="BI233" s="33"/>
      <c r="BJ233" s="33"/>
      <c r="BK233" s="33"/>
      <c r="BL233" s="33"/>
      <c r="BM233" s="33"/>
      <c r="BN233" s="33"/>
      <c r="BO233" s="33"/>
      <c r="BP233" s="33"/>
      <c r="BQ233" s="33"/>
      <c r="BR233" s="33"/>
      <c r="BS233" s="33"/>
      <c r="BT233" s="33"/>
      <c r="BU233" s="33"/>
      <c r="BV233" s="33"/>
      <c r="BW233" s="33"/>
      <c r="BX233" s="33"/>
      <c r="BY233" s="33"/>
      <c r="BZ233" s="33"/>
      <c r="CA233" s="33"/>
      <c r="CB233" s="33"/>
      <c r="CC233" s="33"/>
      <c r="CD233" s="33"/>
      <c r="CE233" s="33"/>
      <c r="CF233" s="33"/>
      <c r="CG233" s="33"/>
      <c r="CH233" s="33"/>
      <c r="CI233" s="33"/>
      <c r="CJ233" s="33"/>
      <c r="CK233" s="33"/>
      <c r="CL233" s="33"/>
      <c r="CM233" s="33"/>
      <c r="CN233" s="33"/>
      <c r="CO233" s="33"/>
      <c r="CP233" s="33"/>
      <c r="CQ233" s="33"/>
      <c r="CR233" s="33"/>
      <c r="CS233" s="33"/>
      <c r="CT233" s="33"/>
      <c r="CU233" s="33"/>
      <c r="CV233" s="33"/>
      <c r="CW233" s="33"/>
      <c r="CX233" s="33"/>
      <c r="CY233" s="33"/>
      <c r="CZ233" s="33"/>
      <c r="DA233" s="33"/>
      <c r="DB233" s="33"/>
      <c r="DC233" s="33"/>
      <c r="DD233" s="33"/>
      <c r="DE233" s="33"/>
      <c r="DF233" s="33"/>
      <c r="DG233" s="33"/>
      <c r="DH233" s="33"/>
      <c r="DI233" s="33"/>
      <c r="DJ233" s="33"/>
      <c r="DK233" s="33"/>
      <c r="DL233" s="33"/>
      <c r="DM233" s="33"/>
      <c r="DN233" s="33"/>
      <c r="DO233" s="33"/>
      <c r="DP233" s="33"/>
      <c r="DQ233" s="33"/>
      <c r="DR233" s="33"/>
      <c r="DS233" s="33"/>
      <c r="DT233" s="33"/>
      <c r="DU233" s="33"/>
      <c r="DV233" s="33"/>
      <c r="DW233" s="33"/>
      <c r="DX233" s="33"/>
      <c r="DY233" s="33"/>
      <c r="DZ233" s="33"/>
      <c r="EA233" s="33"/>
      <c r="EB233" s="33"/>
      <c r="EC233" s="33"/>
      <c r="ED233" s="33"/>
      <c r="EE233" s="33"/>
      <c r="EF233" s="33"/>
      <c r="EG233" s="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  <c r="IU233"/>
      <c r="IV233"/>
      <c r="IW233"/>
      <c r="IX233"/>
      <c r="IY233"/>
      <c r="IZ233"/>
      <c r="JA233"/>
      <c r="JB233"/>
      <c r="JC233"/>
      <c r="JD233"/>
      <c r="JE233"/>
      <c r="JF233"/>
      <c r="JG233"/>
      <c r="JH233"/>
      <c r="JI233"/>
      <c r="JJ233"/>
      <c r="JK233"/>
      <c r="JL233"/>
      <c r="JM233"/>
      <c r="JN233"/>
      <c r="JO233"/>
      <c r="JP233"/>
      <c r="JQ233"/>
      <c r="JR233"/>
      <c r="JS233"/>
      <c r="JT233"/>
      <c r="JU233"/>
      <c r="JV233"/>
      <c r="JW233"/>
      <c r="JX233"/>
      <c r="JY233"/>
      <c r="JZ233"/>
      <c r="KA233"/>
      <c r="KB233"/>
      <c r="KC233"/>
      <c r="KD233"/>
      <c r="KE233"/>
      <c r="KF233"/>
      <c r="KG233"/>
      <c r="KH233"/>
      <c r="KI233"/>
      <c r="KJ233"/>
      <c r="KK233"/>
      <c r="KL233"/>
      <c r="KM233"/>
      <c r="KN233"/>
      <c r="KO233"/>
      <c r="KP233"/>
      <c r="KQ233"/>
      <c r="KR233"/>
      <c r="KS233"/>
      <c r="KT233"/>
      <c r="KU233"/>
      <c r="KV233"/>
      <c r="KW233"/>
      <c r="KX233"/>
      <c r="KY233"/>
      <c r="KZ233"/>
      <c r="LA233"/>
      <c r="LB233"/>
      <c r="LC233"/>
      <c r="LD233"/>
      <c r="LE233"/>
      <c r="LF233"/>
      <c r="LG233"/>
      <c r="LH233"/>
      <c r="LI233"/>
      <c r="LJ233"/>
      <c r="LK233"/>
      <c r="LL233"/>
      <c r="LM233"/>
      <c r="LN233"/>
      <c r="LO233"/>
      <c r="LP233"/>
      <c r="LQ233"/>
      <c r="LR233"/>
      <c r="LS233"/>
      <c r="LT233"/>
      <c r="LU233"/>
      <c r="LV233"/>
      <c r="LW233"/>
      <c r="LX233"/>
      <c r="LY233"/>
      <c r="LZ233"/>
      <c r="MA233"/>
      <c r="MB233"/>
      <c r="MC233"/>
      <c r="MD233"/>
      <c r="ME233"/>
      <c r="MF233"/>
      <c r="MG233"/>
      <c r="MH233"/>
      <c r="MI233"/>
      <c r="MJ233"/>
      <c r="MK233"/>
      <c r="ML233"/>
      <c r="MM233"/>
      <c r="MN233"/>
      <c r="MO233"/>
      <c r="MP233"/>
      <c r="MQ233"/>
      <c r="MR233"/>
      <c r="MS233"/>
      <c r="MT233"/>
      <c r="MU233"/>
      <c r="MV233"/>
      <c r="MW233"/>
      <c r="MX233"/>
      <c r="MY233"/>
      <c r="MZ233"/>
      <c r="NA233"/>
      <c r="NB233"/>
      <c r="NC233"/>
      <c r="ND233"/>
      <c r="NE233"/>
      <c r="NF233"/>
      <c r="NG233"/>
      <c r="NH233"/>
      <c r="NI233"/>
      <c r="NJ233"/>
      <c r="NK233"/>
      <c r="NL233"/>
      <c r="NM233"/>
      <c r="NN233"/>
      <c r="NO233"/>
      <c r="NP233"/>
      <c r="NQ233"/>
      <c r="NR233"/>
      <c r="NS233"/>
      <c r="NT233"/>
      <c r="NU233"/>
      <c r="NV233"/>
      <c r="NW233"/>
      <c r="NX233"/>
      <c r="NY233"/>
      <c r="NZ233"/>
      <c r="OA233"/>
      <c r="OB233"/>
      <c r="OC233"/>
      <c r="OD233"/>
      <c r="OE233"/>
      <c r="OF233"/>
      <c r="OG233"/>
      <c r="OH233"/>
      <c r="OI233"/>
      <c r="OJ233"/>
      <c r="OK233"/>
      <c r="OL233"/>
      <c r="OM233"/>
      <c r="ON233"/>
      <c r="OO233"/>
      <c r="OP233"/>
      <c r="OQ233"/>
      <c r="OR233"/>
      <c r="OS233"/>
      <c r="OT233"/>
      <c r="OU233"/>
      <c r="OV233"/>
      <c r="OW233"/>
      <c r="OX233"/>
      <c r="OY233"/>
      <c r="OZ233"/>
      <c r="PA233"/>
      <c r="PB233"/>
      <c r="PC233"/>
      <c r="PD233"/>
      <c r="PE233"/>
      <c r="PF233"/>
      <c r="PG233"/>
      <c r="PH233"/>
      <c r="PI233"/>
      <c r="PJ233"/>
      <c r="PK233"/>
      <c r="PL233"/>
      <c r="PM233"/>
      <c r="PN233"/>
      <c r="PO233"/>
      <c r="PP233"/>
      <c r="PQ233"/>
      <c r="PR233"/>
      <c r="PS233"/>
      <c r="PT233"/>
      <c r="PU233"/>
      <c r="PV233"/>
      <c r="PW233"/>
      <c r="PX233"/>
      <c r="PY233"/>
      <c r="PZ233"/>
      <c r="QA233"/>
      <c r="QB233"/>
      <c r="QC233"/>
      <c r="QD233"/>
      <c r="QE233"/>
      <c r="QF233"/>
      <c r="QG233"/>
      <c r="QH233"/>
      <c r="QI233"/>
      <c r="QJ233"/>
      <c r="QK233"/>
      <c r="QL233"/>
      <c r="QM233"/>
      <c r="QN233"/>
      <c r="QO233"/>
      <c r="QP233"/>
      <c r="QQ233"/>
      <c r="QR233"/>
      <c r="QS233"/>
      <c r="QT233"/>
      <c r="QU233"/>
      <c r="QV233"/>
      <c r="QW233"/>
      <c r="QX233"/>
      <c r="QY233"/>
      <c r="QZ233"/>
      <c r="RA233"/>
      <c r="RB233"/>
      <c r="RC233"/>
      <c r="RD233"/>
      <c r="RE233"/>
      <c r="RF233"/>
      <c r="RG233"/>
      <c r="RH233"/>
      <c r="RI233"/>
      <c r="RJ233"/>
      <c r="RK233"/>
      <c r="RL233"/>
      <c r="RM233"/>
      <c r="RN233"/>
      <c r="RO233"/>
      <c r="RP233"/>
      <c r="RQ233"/>
      <c r="RR233"/>
      <c r="RS233"/>
      <c r="RT233"/>
      <c r="RU233"/>
      <c r="RV233"/>
      <c r="RW233"/>
      <c r="RX233"/>
      <c r="RY233"/>
      <c r="RZ233"/>
      <c r="SA233"/>
      <c r="SB233"/>
      <c r="SC233"/>
      <c r="SD233"/>
      <c r="SE233"/>
      <c r="SF233"/>
      <c r="SG233"/>
      <c r="SH233"/>
      <c r="SI233"/>
      <c r="SJ233"/>
      <c r="SK233"/>
      <c r="SL233"/>
      <c r="SM233"/>
      <c r="SN233"/>
      <c r="SO233"/>
      <c r="SP233"/>
      <c r="SQ233"/>
      <c r="SR233"/>
      <c r="SS233"/>
      <c r="ST233"/>
      <c r="SU233"/>
      <c r="SV233"/>
      <c r="SW233"/>
      <c r="SX233"/>
      <c r="SY233"/>
      <c r="SZ233"/>
      <c r="TA233"/>
      <c r="TB233"/>
      <c r="TC233"/>
      <c r="TD233"/>
      <c r="TE233"/>
      <c r="TF233"/>
      <c r="TG233"/>
      <c r="TH233"/>
      <c r="TI233"/>
      <c r="TJ233"/>
      <c r="TK233"/>
      <c r="TL233"/>
      <c r="TM233"/>
      <c r="TN233"/>
      <c r="TO233"/>
      <c r="TP233"/>
      <c r="TQ233"/>
      <c r="TR233"/>
      <c r="TS233"/>
      <c r="TT233"/>
      <c r="TU233"/>
      <c r="TV233"/>
      <c r="TW233"/>
      <c r="TX233"/>
      <c r="TY233"/>
      <c r="TZ233"/>
      <c r="UA233"/>
      <c r="UB233"/>
      <c r="UC233"/>
      <c r="UD233"/>
      <c r="UE233"/>
      <c r="UF233"/>
      <c r="UG233"/>
      <c r="UH233"/>
      <c r="UI233"/>
      <c r="UJ233"/>
      <c r="UK233"/>
      <c r="UL233"/>
      <c r="UM233"/>
      <c r="UN233"/>
      <c r="UO233"/>
      <c r="UP233"/>
      <c r="UQ233"/>
      <c r="UR233"/>
      <c r="US233"/>
      <c r="UT233"/>
      <c r="UU233"/>
      <c r="UV233"/>
      <c r="UW233"/>
      <c r="UX233"/>
      <c r="UY233"/>
      <c r="UZ233"/>
      <c r="VA233"/>
      <c r="VB233"/>
      <c r="VC233"/>
      <c r="VD233"/>
      <c r="VE233"/>
      <c r="VF233"/>
      <c r="VG233"/>
      <c r="VH233"/>
      <c r="VI233"/>
      <c r="VJ233"/>
      <c r="VK233"/>
      <c r="VL233"/>
      <c r="VM233"/>
      <c r="VN233"/>
      <c r="VO233"/>
      <c r="VP233"/>
      <c r="VQ233"/>
      <c r="VR233"/>
      <c r="VS233"/>
      <c r="VT233"/>
      <c r="VU233"/>
      <c r="VV233"/>
      <c r="VW233"/>
      <c r="VX233"/>
      <c r="VY233"/>
      <c r="VZ233"/>
      <c r="WA233"/>
      <c r="WB233"/>
      <c r="WC233"/>
      <c r="WD233"/>
      <c r="WE233"/>
      <c r="WF233"/>
      <c r="WG233"/>
      <c r="WH233"/>
      <c r="WI233"/>
      <c r="WJ233"/>
      <c r="WK233"/>
      <c r="WL233"/>
      <c r="WM233"/>
      <c r="WN233"/>
      <c r="WO233"/>
      <c r="WP233"/>
      <c r="WQ233"/>
      <c r="WR233"/>
      <c r="WS233"/>
      <c r="WT233"/>
      <c r="WU233"/>
      <c r="WV233"/>
      <c r="WW233"/>
      <c r="WX233"/>
      <c r="WY233"/>
      <c r="WZ233"/>
      <c r="XA233"/>
      <c r="XB233"/>
      <c r="XC233"/>
      <c r="XD233"/>
      <c r="XE233"/>
      <c r="XF233"/>
      <c r="XG233"/>
      <c r="XH233"/>
      <c r="XI233"/>
      <c r="XJ233"/>
      <c r="XK233"/>
      <c r="XL233"/>
      <c r="XM233"/>
      <c r="XN233"/>
      <c r="XO233"/>
      <c r="XP233"/>
      <c r="XQ233"/>
      <c r="XR233"/>
      <c r="XS233"/>
      <c r="XT233"/>
      <c r="XU233"/>
      <c r="XV233"/>
      <c r="XW233"/>
      <c r="XX233"/>
      <c r="XY233"/>
      <c r="XZ233"/>
      <c r="YA233"/>
      <c r="YB233"/>
      <c r="YC233"/>
      <c r="YD233"/>
      <c r="YE233"/>
      <c r="YF233"/>
      <c r="YG233"/>
      <c r="YH233"/>
      <c r="YI233"/>
      <c r="YJ233"/>
      <c r="YK233"/>
      <c r="YL233"/>
      <c r="YM233"/>
      <c r="YN233"/>
      <c r="YO233"/>
      <c r="YP233"/>
      <c r="YQ233"/>
      <c r="YR233"/>
      <c r="YS233"/>
    </row>
    <row r="234" spans="1:669" s="12" customFormat="1" ht="15.75" x14ac:dyDescent="0.25">
      <c r="A234" s="22" t="s">
        <v>103</v>
      </c>
      <c r="B234" s="55" t="s">
        <v>53</v>
      </c>
      <c r="C234" s="56" t="s">
        <v>70</v>
      </c>
      <c r="D234" s="56" t="s">
        <v>207</v>
      </c>
      <c r="E234" s="58">
        <v>44470</v>
      </c>
      <c r="F234" s="8" t="s">
        <v>106</v>
      </c>
      <c r="G234" s="97">
        <v>89500</v>
      </c>
      <c r="H234" s="97">
        <v>2568.65</v>
      </c>
      <c r="I234" s="142">
        <v>9635.51</v>
      </c>
      <c r="J234" s="97">
        <v>2720.8</v>
      </c>
      <c r="K234" s="97">
        <v>25</v>
      </c>
      <c r="L234" s="97">
        <v>14949.96</v>
      </c>
      <c r="M234" s="142">
        <v>74550.039999999994</v>
      </c>
      <c r="P234" s="65"/>
      <c r="Q234" s="65"/>
      <c r="R234" s="65"/>
      <c r="S234" s="65"/>
      <c r="T234" s="65"/>
      <c r="U234" s="65"/>
      <c r="V234" s="65"/>
      <c r="W234" s="65"/>
      <c r="X234" s="65"/>
      <c r="Y234" s="65"/>
      <c r="Z234" s="65"/>
      <c r="AA234" s="65"/>
      <c r="AB234" s="65"/>
      <c r="AC234" s="65"/>
      <c r="AD234" s="65"/>
      <c r="AE234" s="65"/>
      <c r="AF234" s="65"/>
      <c r="AG234" s="65"/>
      <c r="AH234" s="65"/>
      <c r="AI234" s="65"/>
      <c r="AJ234" s="65"/>
      <c r="AK234" s="65"/>
      <c r="AL234" s="65"/>
      <c r="AM234" s="65"/>
      <c r="AN234" s="65"/>
      <c r="AO234" s="65"/>
      <c r="AP234" s="65"/>
      <c r="AQ234" s="65"/>
      <c r="AR234" s="65"/>
      <c r="AS234" s="65"/>
      <c r="AT234" s="65"/>
      <c r="AU234" s="33"/>
      <c r="AV234" s="33"/>
      <c r="AW234" s="33"/>
      <c r="AX234" s="33"/>
      <c r="AY234" s="33"/>
      <c r="AZ234" s="33"/>
      <c r="BA234" s="33"/>
      <c r="BB234" s="33"/>
      <c r="BC234" s="33"/>
      <c r="BD234" s="33"/>
      <c r="BE234" s="33"/>
      <c r="BF234" s="33"/>
      <c r="BG234" s="33"/>
      <c r="BH234" s="33"/>
      <c r="BI234" s="33"/>
      <c r="BJ234" s="33"/>
      <c r="BK234" s="33"/>
      <c r="BL234" s="33"/>
      <c r="BM234" s="33"/>
      <c r="BN234" s="33"/>
      <c r="BO234" s="33"/>
      <c r="BP234" s="33"/>
      <c r="BQ234" s="33"/>
      <c r="BR234" s="33"/>
      <c r="BS234" s="33"/>
      <c r="BT234" s="33"/>
      <c r="BU234" s="33"/>
      <c r="BV234" s="33"/>
      <c r="BW234" s="33"/>
      <c r="BX234" s="33"/>
      <c r="BY234" s="33"/>
      <c r="BZ234" s="33"/>
      <c r="CA234" s="33"/>
      <c r="CB234" s="33"/>
      <c r="CC234" s="33"/>
      <c r="CD234" s="33"/>
      <c r="CE234" s="33"/>
      <c r="CF234" s="33"/>
      <c r="CG234" s="33"/>
      <c r="CH234" s="33"/>
      <c r="CI234" s="33"/>
      <c r="CJ234" s="33"/>
      <c r="CK234" s="33"/>
      <c r="CL234" s="33"/>
      <c r="CM234" s="33"/>
      <c r="CN234" s="33"/>
      <c r="CO234" s="33"/>
      <c r="CP234" s="33"/>
      <c r="CQ234" s="33"/>
      <c r="CR234" s="33"/>
      <c r="CS234" s="33"/>
      <c r="CT234" s="33"/>
      <c r="CU234" s="33"/>
      <c r="CV234" s="33"/>
      <c r="CW234" s="33"/>
      <c r="CX234" s="33"/>
      <c r="CY234" s="33"/>
      <c r="CZ234" s="33"/>
      <c r="DA234" s="33"/>
      <c r="DB234" s="33"/>
      <c r="DC234" s="33"/>
      <c r="DD234" s="33"/>
      <c r="DE234" s="33"/>
      <c r="DF234" s="33"/>
      <c r="DG234" s="33"/>
      <c r="DH234" s="33"/>
      <c r="DI234" s="33"/>
      <c r="DJ234" s="33"/>
      <c r="DK234" s="33"/>
      <c r="DL234" s="33"/>
      <c r="DM234" s="33"/>
      <c r="DN234" s="33"/>
      <c r="DO234" s="33"/>
      <c r="DP234" s="33"/>
      <c r="DQ234" s="33"/>
      <c r="DR234" s="33"/>
      <c r="DS234" s="33"/>
      <c r="DT234" s="33"/>
      <c r="DU234" s="33"/>
      <c r="DV234" s="33"/>
      <c r="DW234" s="33"/>
      <c r="DX234" s="33"/>
      <c r="DY234" s="33"/>
      <c r="DZ234" s="33"/>
      <c r="EA234" s="33"/>
      <c r="EB234" s="33"/>
      <c r="EC234" s="33"/>
      <c r="ED234" s="33"/>
      <c r="EE234" s="33"/>
      <c r="EF234" s="33"/>
      <c r="EG234" s="33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  <c r="IU234"/>
      <c r="IV234"/>
      <c r="IW234"/>
      <c r="IX234"/>
      <c r="IY234"/>
      <c r="IZ234"/>
      <c r="JA234"/>
      <c r="JB234"/>
      <c r="JC234"/>
      <c r="JD234"/>
      <c r="JE234"/>
      <c r="JF234"/>
      <c r="JG234"/>
      <c r="JH234"/>
      <c r="JI234"/>
      <c r="JJ234"/>
      <c r="JK234"/>
      <c r="JL234"/>
      <c r="JM234"/>
      <c r="JN234"/>
      <c r="JO234"/>
      <c r="JP234"/>
      <c r="JQ234"/>
      <c r="JR234"/>
      <c r="JS234"/>
      <c r="JT234"/>
      <c r="JU234"/>
      <c r="JV234"/>
      <c r="JW234"/>
      <c r="JX234"/>
      <c r="JY234"/>
      <c r="JZ234"/>
      <c r="KA234"/>
      <c r="KB234"/>
      <c r="KC234"/>
      <c r="KD234"/>
      <c r="KE234"/>
      <c r="KF234"/>
      <c r="KG234"/>
      <c r="KH234"/>
      <c r="KI234"/>
      <c r="KJ234"/>
      <c r="KK234"/>
      <c r="KL234"/>
      <c r="KM234"/>
      <c r="KN234"/>
      <c r="KO234"/>
      <c r="KP234"/>
      <c r="KQ234"/>
      <c r="KR234"/>
      <c r="KS234"/>
      <c r="KT234"/>
      <c r="KU234"/>
      <c r="KV234"/>
      <c r="KW234"/>
      <c r="KX234"/>
      <c r="KY234"/>
      <c r="KZ234"/>
      <c r="LA234"/>
      <c r="LB234"/>
      <c r="LC234"/>
      <c r="LD234"/>
      <c r="LE234"/>
      <c r="LF234"/>
      <c r="LG234"/>
      <c r="LH234"/>
      <c r="LI234"/>
      <c r="LJ234"/>
      <c r="LK234"/>
      <c r="LL234"/>
      <c r="LM234"/>
      <c r="LN234"/>
      <c r="LO234"/>
      <c r="LP234"/>
      <c r="LQ234"/>
      <c r="LR234"/>
      <c r="LS234"/>
      <c r="LT234"/>
      <c r="LU234"/>
      <c r="LV234"/>
      <c r="LW234"/>
      <c r="LX234"/>
      <c r="LY234"/>
      <c r="LZ234"/>
      <c r="MA234"/>
      <c r="MB234"/>
      <c r="MC234"/>
      <c r="MD234"/>
      <c r="ME234"/>
      <c r="MF234"/>
      <c r="MG234"/>
      <c r="MH234"/>
      <c r="MI234"/>
      <c r="MJ234"/>
      <c r="MK234"/>
      <c r="ML234"/>
      <c r="MM234"/>
      <c r="MN234"/>
      <c r="MO234"/>
      <c r="MP234"/>
      <c r="MQ234"/>
      <c r="MR234"/>
      <c r="MS234"/>
      <c r="MT234"/>
      <c r="MU234"/>
      <c r="MV234"/>
      <c r="MW234"/>
      <c r="MX234"/>
      <c r="MY234"/>
      <c r="MZ234"/>
      <c r="NA234"/>
      <c r="NB234" s="33"/>
      <c r="NC234" s="33"/>
      <c r="ND234" s="33"/>
      <c r="NE234" s="33"/>
      <c r="NF234" s="33"/>
      <c r="NG234" s="33"/>
      <c r="NH234" s="33"/>
      <c r="NI234" s="33"/>
      <c r="NJ234" s="33"/>
      <c r="NK234" s="33"/>
      <c r="NL234" s="33"/>
      <c r="NM234" s="33"/>
      <c r="NN234" s="33"/>
      <c r="NO234" s="33"/>
      <c r="NP234" s="33"/>
      <c r="NQ234" s="33"/>
      <c r="NR234" s="33"/>
      <c r="NS234" s="33"/>
      <c r="NT234" s="33"/>
      <c r="NU234" s="33"/>
      <c r="NV234" s="33"/>
      <c r="NW234" s="33"/>
      <c r="NX234" s="33"/>
      <c r="NY234" s="33"/>
      <c r="NZ234" s="33"/>
      <c r="OA234" s="33"/>
      <c r="OB234" s="33"/>
      <c r="OC234" s="33"/>
      <c r="OD234" s="33"/>
      <c r="OE234" s="33"/>
      <c r="OF234" s="33"/>
      <c r="OG234" s="33"/>
      <c r="OH234" s="33"/>
      <c r="OI234" s="33"/>
      <c r="OJ234" s="33"/>
      <c r="OK234" s="33"/>
      <c r="OL234" s="33"/>
      <c r="OM234" s="33"/>
      <c r="ON234" s="33"/>
      <c r="OO234" s="33"/>
      <c r="OP234" s="33"/>
      <c r="OQ234" s="33"/>
      <c r="OR234" s="33"/>
      <c r="OS234" s="33"/>
      <c r="OT234" s="33"/>
      <c r="OU234" s="33"/>
      <c r="OV234" s="33"/>
      <c r="OW234" s="33"/>
      <c r="OX234" s="33"/>
      <c r="OY234" s="33"/>
      <c r="OZ234" s="33"/>
      <c r="PA234" s="33"/>
      <c r="PB234" s="33"/>
      <c r="PC234" s="33"/>
      <c r="PD234" s="33"/>
      <c r="PE234" s="33"/>
      <c r="PF234" s="33"/>
      <c r="PG234" s="33"/>
      <c r="PH234" s="33"/>
      <c r="PI234" s="33"/>
      <c r="PJ234" s="33"/>
      <c r="PK234" s="33"/>
      <c r="PL234" s="33"/>
      <c r="PM234" s="33"/>
      <c r="PN234" s="33"/>
      <c r="PO234" s="33"/>
      <c r="PP234" s="33"/>
      <c r="PQ234" s="33"/>
      <c r="PR234" s="33"/>
      <c r="PS234" s="33"/>
      <c r="PT234" s="33"/>
      <c r="PU234" s="33"/>
      <c r="PV234" s="33"/>
      <c r="PW234" s="33"/>
      <c r="PX234" s="33"/>
      <c r="PY234" s="33"/>
      <c r="PZ234" s="33"/>
      <c r="QA234" s="33"/>
      <c r="QB234" s="33"/>
      <c r="QC234" s="33"/>
      <c r="QD234" s="33"/>
      <c r="QE234" s="33"/>
      <c r="QF234" s="33"/>
      <c r="QG234" s="33"/>
      <c r="QH234" s="33"/>
      <c r="QI234" s="33"/>
      <c r="QJ234" s="33"/>
      <c r="QK234" s="33"/>
      <c r="QL234" s="33"/>
      <c r="QM234" s="33"/>
      <c r="QN234" s="33"/>
      <c r="QO234" s="33"/>
      <c r="QP234" s="33"/>
      <c r="QQ234" s="33"/>
      <c r="QR234" s="33"/>
      <c r="QS234" s="33"/>
      <c r="QT234" s="33"/>
      <c r="QU234" s="33"/>
      <c r="QV234" s="33"/>
      <c r="QW234" s="33"/>
      <c r="QX234" s="33"/>
      <c r="QY234" s="33"/>
      <c r="QZ234" s="33"/>
      <c r="RA234" s="33"/>
      <c r="RB234" s="33"/>
      <c r="RC234" s="33"/>
      <c r="RD234" s="33"/>
      <c r="RE234" s="33"/>
      <c r="RF234" s="33"/>
      <c r="RG234" s="33"/>
      <c r="RH234" s="33"/>
      <c r="RI234" s="33"/>
      <c r="RJ234" s="33"/>
      <c r="RK234" s="33"/>
      <c r="RL234" s="33"/>
      <c r="RM234" s="33"/>
      <c r="RN234" s="33"/>
      <c r="RO234" s="33"/>
      <c r="RP234" s="33"/>
      <c r="RQ234" s="33"/>
      <c r="RR234" s="33"/>
      <c r="RS234" s="33"/>
      <c r="RT234" s="33"/>
      <c r="RU234" s="33"/>
      <c r="RV234" s="33"/>
      <c r="RW234" s="33"/>
      <c r="RX234" s="33"/>
      <c r="RY234" s="33"/>
      <c r="RZ234" s="33"/>
      <c r="SA234" s="33"/>
      <c r="SB234" s="33"/>
      <c r="SC234" s="33"/>
      <c r="SD234" s="33"/>
      <c r="SE234" s="33"/>
      <c r="SF234" s="33"/>
      <c r="SG234" s="33"/>
      <c r="SH234" s="33"/>
      <c r="SI234" s="33"/>
      <c r="SJ234" s="33"/>
      <c r="SK234" s="33"/>
      <c r="SL234" s="33"/>
      <c r="SM234" s="33"/>
      <c r="SN234" s="33"/>
      <c r="SO234" s="33"/>
      <c r="SP234" s="33"/>
      <c r="SQ234" s="33"/>
      <c r="SR234" s="33"/>
      <c r="SS234" s="33"/>
      <c r="ST234" s="33"/>
      <c r="SU234" s="33"/>
      <c r="SV234" s="33"/>
      <c r="SW234" s="33"/>
      <c r="SX234" s="33"/>
      <c r="SY234" s="33"/>
      <c r="SZ234" s="33"/>
      <c r="TA234" s="33"/>
      <c r="TB234" s="33"/>
      <c r="TC234" s="33"/>
      <c r="TD234" s="33"/>
      <c r="TE234" s="33"/>
      <c r="TF234" s="33"/>
      <c r="TG234" s="33"/>
      <c r="TH234" s="33"/>
      <c r="TI234" s="33"/>
      <c r="TJ234" s="33"/>
      <c r="TK234" s="33"/>
      <c r="TL234" s="33"/>
      <c r="TM234" s="33"/>
      <c r="TN234" s="33"/>
      <c r="TO234" s="33"/>
      <c r="TP234" s="33"/>
      <c r="TQ234" s="33"/>
      <c r="TR234" s="33"/>
      <c r="TS234" s="33"/>
      <c r="TT234" s="33"/>
      <c r="TU234" s="33"/>
      <c r="TV234" s="33"/>
      <c r="TW234" s="33"/>
      <c r="TX234" s="33"/>
      <c r="TY234" s="33"/>
      <c r="TZ234" s="33"/>
      <c r="UA234" s="33"/>
      <c r="UB234" s="33"/>
      <c r="UC234" s="33"/>
      <c r="UD234" s="33"/>
      <c r="UE234" s="33"/>
      <c r="UF234" s="33"/>
      <c r="UG234" s="33"/>
      <c r="UH234" s="33"/>
      <c r="UI234" s="33"/>
      <c r="UJ234" s="33"/>
      <c r="UK234" s="33"/>
      <c r="UL234" s="33"/>
      <c r="UM234" s="33"/>
      <c r="UN234" s="33"/>
      <c r="UO234" s="33"/>
      <c r="UP234" s="33"/>
      <c r="UQ234" s="33"/>
      <c r="UR234" s="33"/>
      <c r="US234" s="33"/>
      <c r="UT234" s="33"/>
      <c r="UU234" s="33"/>
      <c r="UV234" s="33"/>
      <c r="UW234" s="33"/>
      <c r="UX234" s="33"/>
      <c r="UY234" s="33"/>
      <c r="UZ234" s="33"/>
      <c r="VA234" s="33"/>
      <c r="VB234" s="33"/>
      <c r="VC234" s="33"/>
      <c r="VD234" s="33"/>
      <c r="VE234" s="33"/>
      <c r="VF234" s="33"/>
      <c r="VG234" s="33"/>
      <c r="VH234" s="33"/>
      <c r="VI234" s="33"/>
      <c r="VJ234" s="33"/>
      <c r="VK234" s="33"/>
      <c r="VL234" s="33"/>
      <c r="VM234" s="33"/>
      <c r="VN234" s="33"/>
      <c r="VO234" s="33"/>
      <c r="VP234" s="33"/>
      <c r="VQ234" s="33"/>
      <c r="VR234" s="33"/>
      <c r="VS234" s="33"/>
      <c r="VT234" s="33"/>
      <c r="VU234" s="33"/>
      <c r="VV234" s="33"/>
      <c r="VW234" s="33"/>
      <c r="VX234" s="33"/>
      <c r="VY234" s="33"/>
      <c r="VZ234" s="33"/>
      <c r="WA234" s="33"/>
      <c r="WB234" s="33"/>
      <c r="WC234" s="33"/>
      <c r="WD234" s="33"/>
      <c r="WE234" s="33"/>
      <c r="WF234" s="33"/>
      <c r="WG234" s="33"/>
      <c r="WH234" s="33"/>
      <c r="WI234" s="33"/>
      <c r="WJ234" s="33"/>
      <c r="WK234" s="33"/>
      <c r="WL234" s="33"/>
      <c r="WM234" s="33"/>
      <c r="WN234" s="33"/>
      <c r="WO234" s="33"/>
      <c r="WP234" s="33"/>
      <c r="WQ234" s="33"/>
      <c r="WR234" s="33"/>
      <c r="WS234" s="33"/>
      <c r="WT234" s="33"/>
      <c r="WU234" s="33"/>
      <c r="WV234" s="33"/>
      <c r="WW234" s="33"/>
      <c r="WX234" s="33"/>
      <c r="WY234" s="33"/>
      <c r="WZ234" s="33"/>
      <c r="XA234" s="33"/>
      <c r="XB234" s="33"/>
      <c r="XC234" s="33"/>
      <c r="XD234" s="33"/>
      <c r="XE234" s="33"/>
      <c r="XF234" s="33"/>
      <c r="XG234" s="33"/>
      <c r="XH234" s="33"/>
      <c r="XI234" s="33"/>
      <c r="XJ234" s="33"/>
      <c r="XK234" s="33"/>
      <c r="XL234" s="33"/>
      <c r="XM234" s="33"/>
      <c r="XN234" s="33"/>
      <c r="XO234" s="33"/>
      <c r="XP234" s="33"/>
      <c r="XQ234" s="33"/>
      <c r="XR234" s="33"/>
      <c r="XS234" s="33"/>
      <c r="XT234" s="33"/>
      <c r="XU234" s="33"/>
      <c r="XV234" s="33"/>
      <c r="XW234" s="33"/>
      <c r="XX234" s="33"/>
      <c r="XY234" s="33"/>
      <c r="XZ234" s="33"/>
      <c r="YA234" s="33"/>
      <c r="YB234" s="33"/>
      <c r="YC234" s="33"/>
      <c r="YD234" s="33"/>
      <c r="YE234" s="33"/>
      <c r="YF234" s="33"/>
      <c r="YG234" s="33"/>
      <c r="YH234" s="33"/>
      <c r="YI234" s="33"/>
      <c r="YJ234" s="33"/>
      <c r="YK234" s="33"/>
      <c r="YL234" s="33"/>
      <c r="YM234" s="33"/>
      <c r="YN234" s="33"/>
      <c r="YO234" s="33"/>
      <c r="YP234" s="33"/>
      <c r="YQ234" s="33"/>
      <c r="YR234" s="33"/>
      <c r="YS234" s="33"/>
    </row>
    <row r="235" spans="1:669" s="12" customFormat="1" ht="15.75" x14ac:dyDescent="0.25">
      <c r="A235" s="22" t="s">
        <v>232</v>
      </c>
      <c r="B235" s="55" t="s">
        <v>233</v>
      </c>
      <c r="C235" s="56" t="s">
        <v>70</v>
      </c>
      <c r="D235" s="56" t="s">
        <v>207</v>
      </c>
      <c r="E235" s="58">
        <v>44593</v>
      </c>
      <c r="F235" s="8" t="s">
        <v>106</v>
      </c>
      <c r="G235" s="97">
        <v>23333.33</v>
      </c>
      <c r="H235" s="97">
        <v>669.67</v>
      </c>
      <c r="I235" s="142">
        <v>0</v>
      </c>
      <c r="J235" s="97">
        <v>709.33</v>
      </c>
      <c r="K235" s="97">
        <v>25</v>
      </c>
      <c r="L235" s="97">
        <v>1404</v>
      </c>
      <c r="M235" s="142">
        <v>21929.33</v>
      </c>
      <c r="P235" s="65"/>
      <c r="Q235" s="65"/>
      <c r="R235" s="65"/>
      <c r="S235" s="65"/>
      <c r="T235" s="65"/>
      <c r="U235" s="65"/>
      <c r="V235" s="65"/>
      <c r="W235" s="65"/>
      <c r="X235" s="65"/>
      <c r="Y235" s="65"/>
      <c r="Z235" s="65"/>
      <c r="AA235" s="65"/>
      <c r="AB235" s="65"/>
      <c r="AC235" s="65"/>
      <c r="AD235" s="65"/>
      <c r="AE235" s="65"/>
      <c r="AF235" s="65"/>
      <c r="AG235" s="65"/>
      <c r="AH235" s="65"/>
      <c r="AI235" s="65"/>
      <c r="AJ235" s="65"/>
      <c r="AK235" s="65"/>
      <c r="AL235" s="65"/>
      <c r="AM235" s="65"/>
      <c r="AN235" s="65"/>
      <c r="AO235" s="65"/>
      <c r="AP235" s="65"/>
      <c r="AQ235" s="65"/>
      <c r="AR235" s="65"/>
      <c r="AS235" s="65"/>
      <c r="AT235" s="65"/>
      <c r="AU235" s="33"/>
      <c r="AV235" s="33"/>
      <c r="AW235" s="33"/>
      <c r="AX235" s="33"/>
      <c r="AY235" s="33"/>
      <c r="AZ235" s="33"/>
      <c r="BA235" s="33"/>
      <c r="BB235" s="33"/>
      <c r="BC235" s="33"/>
      <c r="BD235" s="33"/>
      <c r="BE235" s="33"/>
      <c r="BF235" s="33"/>
      <c r="BG235" s="33"/>
      <c r="BH235" s="33"/>
      <c r="BI235" s="33"/>
      <c r="BJ235" s="33"/>
      <c r="BK235" s="33"/>
      <c r="BL235" s="33"/>
      <c r="BM235" s="33"/>
      <c r="BN235" s="33"/>
      <c r="BO235" s="33"/>
      <c r="BP235" s="33"/>
      <c r="BQ235" s="33"/>
      <c r="BR235" s="33"/>
      <c r="BS235" s="33"/>
      <c r="BT235" s="33"/>
      <c r="BU235" s="33"/>
      <c r="BV235" s="33"/>
      <c r="BW235" s="33"/>
      <c r="BX235" s="33"/>
      <c r="BY235" s="33"/>
      <c r="BZ235" s="33"/>
      <c r="CA235" s="33"/>
      <c r="CB235" s="33"/>
      <c r="CC235" s="33"/>
      <c r="CD235" s="33"/>
      <c r="CE235" s="33"/>
      <c r="CF235" s="33"/>
      <c r="CG235" s="33"/>
      <c r="CH235" s="33"/>
      <c r="CI235" s="33"/>
      <c r="CJ235" s="33"/>
      <c r="CK235" s="33"/>
      <c r="CL235" s="33"/>
      <c r="CM235" s="33"/>
      <c r="CN235" s="33"/>
      <c r="CO235" s="33"/>
      <c r="CP235" s="33"/>
      <c r="CQ235" s="33"/>
      <c r="CR235" s="33"/>
      <c r="CS235" s="33"/>
      <c r="CT235" s="33"/>
      <c r="CU235" s="33"/>
      <c r="CV235" s="33"/>
      <c r="CW235" s="33"/>
      <c r="CX235" s="33"/>
      <c r="CY235" s="33"/>
      <c r="CZ235" s="33"/>
      <c r="DA235" s="33"/>
      <c r="DB235" s="33"/>
      <c r="DC235" s="33"/>
      <c r="DD235" s="33"/>
      <c r="DE235" s="33"/>
      <c r="DF235" s="33"/>
      <c r="DG235" s="33"/>
      <c r="DH235" s="33"/>
      <c r="DI235" s="33"/>
      <c r="DJ235" s="33"/>
      <c r="DK235" s="33"/>
      <c r="DL235" s="33"/>
      <c r="DM235" s="33"/>
      <c r="DN235" s="33"/>
      <c r="DO235" s="33"/>
      <c r="DP235" s="33"/>
      <c r="DQ235" s="33"/>
      <c r="DR235" s="33"/>
      <c r="DS235" s="33"/>
      <c r="DT235" s="33"/>
      <c r="DU235" s="33"/>
      <c r="DV235" s="33"/>
      <c r="DW235" s="33"/>
      <c r="DX235" s="33"/>
      <c r="DY235" s="33"/>
      <c r="DZ235" s="33"/>
      <c r="EA235" s="33"/>
      <c r="EB235" s="33"/>
      <c r="EC235" s="33"/>
      <c r="ED235" s="33"/>
      <c r="EE235" s="33"/>
      <c r="EF235" s="33"/>
      <c r="EG235" s="33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  <c r="IU235"/>
      <c r="IV235"/>
      <c r="IW235"/>
      <c r="IX235"/>
      <c r="IY235"/>
      <c r="IZ235"/>
      <c r="JA235"/>
      <c r="JB235"/>
      <c r="JC235"/>
      <c r="JD235"/>
      <c r="JE235"/>
      <c r="JF235"/>
      <c r="JG235"/>
      <c r="JH235"/>
      <c r="JI235"/>
      <c r="JJ235"/>
      <c r="JK235"/>
      <c r="JL235"/>
      <c r="JM235"/>
      <c r="JN235"/>
      <c r="JO235"/>
      <c r="JP235"/>
      <c r="JQ235"/>
      <c r="JR235"/>
      <c r="JS235"/>
      <c r="JT235"/>
      <c r="JU235"/>
      <c r="JV235"/>
      <c r="JW235"/>
      <c r="JX235"/>
      <c r="JY235"/>
      <c r="JZ235"/>
      <c r="KA235"/>
      <c r="KB235"/>
      <c r="KC235"/>
      <c r="KD235"/>
      <c r="KE235"/>
      <c r="KF235"/>
      <c r="KG235"/>
      <c r="KH235"/>
      <c r="KI235"/>
      <c r="KJ235"/>
      <c r="KK235"/>
      <c r="KL235"/>
      <c r="KM235"/>
      <c r="KN235"/>
      <c r="KO235"/>
      <c r="KP235"/>
      <c r="KQ235"/>
      <c r="KR235"/>
      <c r="KS235"/>
      <c r="KT235"/>
      <c r="KU235"/>
      <c r="KV235"/>
      <c r="KW235"/>
      <c r="KX235"/>
      <c r="KY235"/>
      <c r="KZ235"/>
      <c r="LA235"/>
      <c r="LB235"/>
      <c r="LC235"/>
      <c r="LD235"/>
      <c r="LE235"/>
      <c r="LF235"/>
      <c r="LG235"/>
      <c r="LH235"/>
      <c r="LI235"/>
      <c r="LJ235"/>
      <c r="LK235"/>
      <c r="LL235"/>
      <c r="LM235"/>
      <c r="LN235"/>
      <c r="LO235"/>
      <c r="LP235"/>
      <c r="LQ235"/>
      <c r="LR235"/>
      <c r="LS235"/>
      <c r="LT235"/>
      <c r="LU235"/>
      <c r="LV235"/>
      <c r="LW235"/>
      <c r="LX235"/>
      <c r="LY235"/>
      <c r="LZ235"/>
      <c r="MA235"/>
      <c r="MB235"/>
      <c r="MC235"/>
      <c r="MD235"/>
      <c r="ME235"/>
      <c r="MF235"/>
      <c r="MG235"/>
      <c r="MH235"/>
      <c r="MI235"/>
      <c r="MJ235"/>
      <c r="MK235"/>
      <c r="ML235"/>
      <c r="MM235"/>
      <c r="MN235"/>
      <c r="MO235"/>
      <c r="MP235"/>
      <c r="MQ235"/>
      <c r="MR235"/>
      <c r="MS235"/>
      <c r="MT235"/>
      <c r="MU235"/>
      <c r="MV235"/>
      <c r="MW235"/>
      <c r="MX235"/>
      <c r="MY235"/>
      <c r="MZ235"/>
      <c r="NA235"/>
      <c r="NB235" s="33"/>
      <c r="NC235" s="33"/>
      <c r="ND235" s="33"/>
      <c r="NE235" s="33"/>
      <c r="NF235" s="33"/>
      <c r="NG235" s="33"/>
      <c r="NH235" s="33"/>
      <c r="NI235" s="33"/>
      <c r="NJ235" s="33"/>
      <c r="NK235" s="33"/>
      <c r="NL235" s="33"/>
      <c r="NM235" s="33"/>
      <c r="NN235" s="33"/>
      <c r="NO235" s="33"/>
      <c r="NP235" s="33"/>
      <c r="NQ235" s="33"/>
      <c r="NR235" s="33"/>
      <c r="NS235" s="33"/>
      <c r="NT235" s="33"/>
      <c r="NU235" s="33"/>
      <c r="NV235" s="33"/>
      <c r="NW235" s="33"/>
      <c r="NX235" s="33"/>
      <c r="NY235" s="33"/>
      <c r="NZ235" s="33"/>
      <c r="OA235" s="33"/>
      <c r="OB235" s="33"/>
      <c r="OC235" s="33"/>
      <c r="OD235" s="33"/>
      <c r="OE235" s="33"/>
      <c r="OF235" s="33"/>
      <c r="OG235" s="33"/>
      <c r="OH235" s="33"/>
      <c r="OI235" s="33"/>
      <c r="OJ235" s="33"/>
      <c r="OK235" s="33"/>
      <c r="OL235" s="33"/>
      <c r="OM235" s="33"/>
      <c r="ON235" s="33"/>
      <c r="OO235" s="33"/>
      <c r="OP235" s="33"/>
      <c r="OQ235" s="33"/>
      <c r="OR235" s="33"/>
      <c r="OS235" s="33"/>
      <c r="OT235" s="33"/>
      <c r="OU235" s="33"/>
      <c r="OV235" s="33"/>
      <c r="OW235" s="33"/>
      <c r="OX235" s="33"/>
      <c r="OY235" s="33"/>
      <c r="OZ235" s="33"/>
      <c r="PA235" s="33"/>
      <c r="PB235" s="33"/>
      <c r="PC235" s="33"/>
      <c r="PD235" s="33"/>
      <c r="PE235" s="33"/>
      <c r="PF235" s="33"/>
      <c r="PG235" s="33"/>
      <c r="PH235" s="33"/>
      <c r="PI235" s="33"/>
      <c r="PJ235" s="33"/>
      <c r="PK235" s="33"/>
      <c r="PL235" s="33"/>
      <c r="PM235" s="33"/>
      <c r="PN235" s="33"/>
      <c r="PO235" s="33"/>
      <c r="PP235" s="33"/>
      <c r="PQ235" s="33"/>
      <c r="PR235" s="33"/>
      <c r="PS235" s="33"/>
      <c r="PT235" s="33"/>
      <c r="PU235" s="33"/>
      <c r="PV235" s="33"/>
      <c r="PW235" s="33"/>
      <c r="PX235" s="33"/>
      <c r="PY235" s="33"/>
      <c r="PZ235" s="33"/>
      <c r="QA235" s="33"/>
      <c r="QB235" s="33"/>
      <c r="QC235" s="33"/>
      <c r="QD235" s="33"/>
      <c r="QE235" s="33"/>
      <c r="QF235" s="33"/>
      <c r="QG235" s="33"/>
      <c r="QH235" s="33"/>
      <c r="QI235" s="33"/>
      <c r="QJ235" s="33"/>
      <c r="QK235" s="33"/>
      <c r="QL235" s="33"/>
      <c r="QM235" s="33"/>
      <c r="QN235" s="33"/>
      <c r="QO235" s="33"/>
      <c r="QP235" s="33"/>
      <c r="QQ235" s="33"/>
      <c r="QR235" s="33"/>
      <c r="QS235" s="33"/>
      <c r="QT235" s="33"/>
      <c r="QU235" s="33"/>
      <c r="QV235" s="33"/>
      <c r="QW235" s="33"/>
      <c r="QX235" s="33"/>
      <c r="QY235" s="33"/>
      <c r="QZ235" s="33"/>
      <c r="RA235" s="33"/>
      <c r="RB235" s="33"/>
      <c r="RC235" s="33"/>
      <c r="RD235" s="33"/>
      <c r="RE235" s="33"/>
      <c r="RF235" s="33"/>
      <c r="RG235" s="33"/>
      <c r="RH235" s="33"/>
      <c r="RI235" s="33"/>
      <c r="RJ235" s="33"/>
      <c r="RK235" s="33"/>
      <c r="RL235" s="33"/>
      <c r="RM235" s="33"/>
      <c r="RN235" s="33"/>
      <c r="RO235" s="33"/>
      <c r="RP235" s="33"/>
      <c r="RQ235" s="33"/>
      <c r="RR235" s="33"/>
      <c r="RS235" s="33"/>
      <c r="RT235" s="33"/>
      <c r="RU235" s="33"/>
      <c r="RV235" s="33"/>
      <c r="RW235" s="33"/>
      <c r="RX235" s="33"/>
      <c r="RY235" s="33"/>
      <c r="RZ235" s="33"/>
      <c r="SA235" s="33"/>
      <c r="SB235" s="33"/>
      <c r="SC235" s="33"/>
      <c r="SD235" s="33"/>
      <c r="SE235" s="33"/>
      <c r="SF235" s="33"/>
      <c r="SG235" s="33"/>
      <c r="SH235" s="33"/>
      <c r="SI235" s="33"/>
      <c r="SJ235" s="33"/>
      <c r="SK235" s="33"/>
      <c r="SL235" s="33"/>
      <c r="SM235" s="33"/>
      <c r="SN235" s="33"/>
      <c r="SO235" s="33"/>
      <c r="SP235" s="33"/>
      <c r="SQ235" s="33"/>
      <c r="SR235" s="33"/>
      <c r="SS235" s="33"/>
      <c r="ST235" s="33"/>
      <c r="SU235" s="33"/>
      <c r="SV235" s="33"/>
      <c r="SW235" s="33"/>
      <c r="SX235" s="33"/>
      <c r="SY235" s="33"/>
      <c r="SZ235" s="33"/>
      <c r="TA235" s="33"/>
      <c r="TB235" s="33"/>
      <c r="TC235" s="33"/>
      <c r="TD235" s="33"/>
      <c r="TE235" s="33"/>
      <c r="TF235" s="33"/>
      <c r="TG235" s="33"/>
      <c r="TH235" s="33"/>
      <c r="TI235" s="33"/>
      <c r="TJ235" s="33"/>
      <c r="TK235" s="33"/>
      <c r="TL235" s="33"/>
      <c r="TM235" s="33"/>
      <c r="TN235" s="33"/>
      <c r="TO235" s="33"/>
      <c r="TP235" s="33"/>
      <c r="TQ235" s="33"/>
      <c r="TR235" s="33"/>
      <c r="TS235" s="33"/>
      <c r="TT235" s="33"/>
      <c r="TU235" s="33"/>
      <c r="TV235" s="33"/>
      <c r="TW235" s="33"/>
      <c r="TX235" s="33"/>
      <c r="TY235" s="33"/>
      <c r="TZ235" s="33"/>
      <c r="UA235" s="33"/>
      <c r="UB235" s="33"/>
      <c r="UC235" s="33"/>
      <c r="UD235" s="33"/>
      <c r="UE235" s="33"/>
      <c r="UF235" s="33"/>
      <c r="UG235" s="33"/>
      <c r="UH235" s="33"/>
      <c r="UI235" s="33"/>
      <c r="UJ235" s="33"/>
      <c r="UK235" s="33"/>
      <c r="UL235" s="33"/>
      <c r="UM235" s="33"/>
      <c r="UN235" s="33"/>
      <c r="UO235" s="33"/>
      <c r="UP235" s="33"/>
      <c r="UQ235" s="33"/>
      <c r="UR235" s="33"/>
      <c r="US235" s="33"/>
      <c r="UT235" s="33"/>
      <c r="UU235" s="33"/>
      <c r="UV235" s="33"/>
      <c r="UW235" s="33"/>
      <c r="UX235" s="33"/>
      <c r="UY235" s="33"/>
      <c r="UZ235" s="33"/>
      <c r="VA235" s="33"/>
      <c r="VB235" s="33"/>
      <c r="VC235" s="33"/>
      <c r="VD235" s="33"/>
      <c r="VE235" s="33"/>
      <c r="VF235" s="33"/>
      <c r="VG235" s="33"/>
      <c r="VH235" s="33"/>
      <c r="VI235" s="33"/>
      <c r="VJ235" s="33"/>
      <c r="VK235" s="33"/>
      <c r="VL235" s="33"/>
      <c r="VM235" s="33"/>
      <c r="VN235" s="33"/>
      <c r="VO235" s="33"/>
      <c r="VP235" s="33"/>
      <c r="VQ235" s="33"/>
      <c r="VR235" s="33"/>
      <c r="VS235" s="33"/>
      <c r="VT235" s="33"/>
      <c r="VU235" s="33"/>
      <c r="VV235" s="33"/>
      <c r="VW235" s="33"/>
      <c r="VX235" s="33"/>
      <c r="VY235" s="33"/>
      <c r="VZ235" s="33"/>
      <c r="WA235" s="33"/>
      <c r="WB235" s="33"/>
      <c r="WC235" s="33"/>
      <c r="WD235" s="33"/>
      <c r="WE235" s="33"/>
      <c r="WF235" s="33"/>
      <c r="WG235" s="33"/>
      <c r="WH235" s="33"/>
      <c r="WI235" s="33"/>
      <c r="WJ235" s="33"/>
      <c r="WK235" s="33"/>
      <c r="WL235" s="33"/>
      <c r="WM235" s="33"/>
      <c r="WN235" s="33"/>
      <c r="WO235" s="33"/>
      <c r="WP235" s="33"/>
      <c r="WQ235" s="33"/>
      <c r="WR235" s="33"/>
      <c r="WS235" s="33"/>
      <c r="WT235" s="33"/>
      <c r="WU235" s="33"/>
      <c r="WV235" s="33"/>
      <c r="WW235" s="33"/>
      <c r="WX235" s="33"/>
      <c r="WY235" s="33"/>
      <c r="WZ235" s="33"/>
      <c r="XA235" s="33"/>
      <c r="XB235" s="33"/>
      <c r="XC235" s="33"/>
      <c r="XD235" s="33"/>
      <c r="XE235" s="33"/>
      <c r="XF235" s="33"/>
      <c r="XG235" s="33"/>
      <c r="XH235" s="33"/>
      <c r="XI235" s="33"/>
      <c r="XJ235" s="33"/>
      <c r="XK235" s="33"/>
      <c r="XL235" s="33"/>
      <c r="XM235" s="33"/>
      <c r="XN235" s="33"/>
      <c r="XO235" s="33"/>
      <c r="XP235" s="33"/>
      <c r="XQ235" s="33"/>
      <c r="XR235" s="33"/>
      <c r="XS235" s="33"/>
      <c r="XT235" s="33"/>
      <c r="XU235" s="33"/>
      <c r="XV235" s="33"/>
      <c r="XW235" s="33"/>
      <c r="XX235" s="33"/>
      <c r="XY235" s="33"/>
      <c r="XZ235" s="33"/>
      <c r="YA235" s="33"/>
      <c r="YB235" s="33"/>
      <c r="YC235" s="33"/>
      <c r="YD235" s="33"/>
      <c r="YE235" s="33"/>
      <c r="YF235" s="33"/>
      <c r="YG235" s="33"/>
      <c r="YH235" s="33"/>
      <c r="YI235" s="33"/>
      <c r="YJ235" s="33"/>
      <c r="YK235" s="33"/>
      <c r="YL235" s="33"/>
      <c r="YM235" s="33"/>
      <c r="YN235" s="33"/>
      <c r="YO235" s="33"/>
      <c r="YP235" s="33"/>
      <c r="YQ235" s="33"/>
      <c r="YR235" s="33"/>
      <c r="YS235" s="33"/>
    </row>
    <row r="236" spans="1:669" s="12" customFormat="1" ht="15.75" x14ac:dyDescent="0.25">
      <c r="A236" s="22" t="s">
        <v>222</v>
      </c>
      <c r="B236" s="55" t="s">
        <v>17</v>
      </c>
      <c r="C236" s="56" t="s">
        <v>69</v>
      </c>
      <c r="D236" s="56" t="s">
        <v>207</v>
      </c>
      <c r="E236" s="58">
        <v>44593</v>
      </c>
      <c r="F236" s="8" t="s">
        <v>106</v>
      </c>
      <c r="G236" s="97">
        <v>35000</v>
      </c>
      <c r="H236" s="97">
        <v>1004.5</v>
      </c>
      <c r="I236" s="142">
        <v>0</v>
      </c>
      <c r="J236" s="97">
        <v>1064</v>
      </c>
      <c r="K236" s="97">
        <v>25</v>
      </c>
      <c r="L236" s="97">
        <v>2093.5</v>
      </c>
      <c r="M236" s="142">
        <v>32906.5</v>
      </c>
      <c r="P236" s="65"/>
      <c r="Q236" s="65"/>
      <c r="R236" s="65"/>
      <c r="S236" s="65"/>
      <c r="T236" s="65"/>
      <c r="U236" s="65"/>
      <c r="V236" s="65"/>
      <c r="W236" s="65"/>
      <c r="X236" s="65"/>
      <c r="Y236" s="65"/>
      <c r="Z236" s="65"/>
      <c r="AA236" s="65"/>
      <c r="AB236" s="65"/>
      <c r="AC236" s="65"/>
      <c r="AD236" s="65"/>
      <c r="AE236" s="65"/>
      <c r="AF236" s="65"/>
      <c r="AG236" s="65"/>
      <c r="AH236" s="65"/>
      <c r="AI236" s="65"/>
      <c r="AJ236" s="65"/>
      <c r="AK236" s="65"/>
      <c r="AL236" s="65"/>
      <c r="AM236" s="65"/>
      <c r="AN236" s="65"/>
      <c r="AO236" s="65"/>
      <c r="AP236" s="65"/>
      <c r="AQ236" s="65"/>
      <c r="AR236" s="65"/>
      <c r="AS236" s="65"/>
      <c r="AT236" s="65"/>
      <c r="AU236" s="33"/>
      <c r="AV236" s="33"/>
      <c r="AW236" s="33"/>
      <c r="AX236" s="33"/>
      <c r="AY236" s="33"/>
      <c r="AZ236" s="33"/>
      <c r="BA236" s="33"/>
      <c r="BB236" s="33"/>
      <c r="BC236" s="33"/>
      <c r="BD236" s="33"/>
      <c r="BE236" s="33"/>
      <c r="BF236" s="33"/>
      <c r="BG236" s="33"/>
      <c r="BH236" s="33"/>
      <c r="BI236" s="33"/>
      <c r="BJ236" s="33"/>
      <c r="BK236" s="33"/>
      <c r="BL236" s="33"/>
      <c r="BM236" s="33"/>
      <c r="BN236" s="33"/>
      <c r="BO236" s="33"/>
      <c r="BP236" s="33"/>
      <c r="BQ236" s="33"/>
      <c r="BR236" s="33"/>
      <c r="BS236" s="33"/>
      <c r="BT236" s="33"/>
      <c r="BU236" s="33"/>
      <c r="BV236" s="33"/>
      <c r="BW236" s="33"/>
      <c r="BX236" s="33"/>
      <c r="BY236" s="33"/>
      <c r="BZ236" s="33"/>
      <c r="CA236" s="33"/>
      <c r="CB236" s="33"/>
      <c r="CC236" s="33"/>
      <c r="CD236" s="33"/>
      <c r="CE236" s="33"/>
      <c r="CF236" s="33"/>
      <c r="CG236" s="33"/>
      <c r="CH236" s="33"/>
      <c r="CI236" s="33"/>
      <c r="CJ236" s="33"/>
      <c r="CK236" s="33"/>
      <c r="CL236" s="33"/>
      <c r="CM236" s="33"/>
      <c r="CN236" s="33"/>
      <c r="CO236" s="33"/>
      <c r="CP236" s="33"/>
      <c r="CQ236" s="33"/>
      <c r="CR236" s="33"/>
      <c r="CS236" s="33"/>
      <c r="CT236" s="33"/>
      <c r="CU236" s="33"/>
      <c r="CV236" s="33"/>
      <c r="CW236" s="33"/>
      <c r="CX236" s="33"/>
      <c r="CY236" s="33"/>
      <c r="CZ236" s="33"/>
      <c r="DA236" s="33"/>
      <c r="DB236" s="33"/>
      <c r="DC236" s="33"/>
      <c r="DD236" s="33"/>
      <c r="DE236" s="33"/>
      <c r="DF236" s="33"/>
      <c r="DG236" s="33"/>
      <c r="DH236" s="33"/>
      <c r="DI236" s="33"/>
      <c r="DJ236" s="33"/>
      <c r="DK236" s="33"/>
      <c r="DL236" s="33"/>
      <c r="DM236" s="33"/>
      <c r="DN236" s="33"/>
      <c r="DO236" s="33"/>
      <c r="DP236" s="33"/>
      <c r="DQ236" s="33"/>
      <c r="DR236" s="33"/>
      <c r="DS236" s="33"/>
      <c r="DT236" s="33"/>
      <c r="DU236" s="33"/>
      <c r="DV236" s="33"/>
      <c r="DW236" s="33"/>
      <c r="DX236" s="33"/>
      <c r="DY236" s="33"/>
      <c r="DZ236" s="33"/>
      <c r="EA236" s="33"/>
      <c r="EB236" s="33"/>
      <c r="EC236" s="33"/>
      <c r="ED236" s="33"/>
      <c r="EE236" s="33"/>
      <c r="EF236" s="33"/>
      <c r="EG236" s="33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  <c r="IU236"/>
      <c r="IV236"/>
      <c r="IW236"/>
      <c r="IX236"/>
      <c r="IY236"/>
      <c r="IZ236"/>
      <c r="JA236"/>
      <c r="JB236"/>
      <c r="JC236"/>
      <c r="JD236"/>
      <c r="JE236"/>
      <c r="JF236"/>
      <c r="JG236"/>
      <c r="JH236"/>
      <c r="JI236"/>
      <c r="JJ236"/>
      <c r="JK236"/>
      <c r="JL236"/>
      <c r="JM236"/>
      <c r="JN236"/>
      <c r="JO236"/>
      <c r="JP236"/>
      <c r="JQ236"/>
      <c r="JR236"/>
      <c r="JS236"/>
      <c r="JT236"/>
      <c r="JU236"/>
      <c r="JV236"/>
      <c r="JW236"/>
      <c r="JX236"/>
      <c r="JY236"/>
      <c r="JZ236"/>
      <c r="KA236"/>
      <c r="KB236"/>
      <c r="KC236"/>
      <c r="KD236"/>
      <c r="KE236"/>
      <c r="KF236"/>
      <c r="KG236"/>
      <c r="KH236"/>
      <c r="KI236"/>
      <c r="KJ236"/>
      <c r="KK236"/>
      <c r="KL236"/>
      <c r="KM236"/>
      <c r="KN236"/>
      <c r="KO236"/>
      <c r="KP236"/>
      <c r="KQ236"/>
      <c r="KR236"/>
      <c r="KS236"/>
      <c r="KT236"/>
      <c r="KU236"/>
      <c r="KV236"/>
      <c r="KW236"/>
      <c r="KX236"/>
      <c r="KY236"/>
      <c r="KZ236"/>
      <c r="LA236"/>
      <c r="LB236"/>
      <c r="LC236"/>
      <c r="LD236"/>
      <c r="LE236"/>
      <c r="LF236"/>
      <c r="LG236"/>
      <c r="LH236"/>
      <c r="LI236"/>
      <c r="LJ236"/>
      <c r="LK236"/>
      <c r="LL236"/>
      <c r="LM236"/>
      <c r="LN236"/>
      <c r="LO236"/>
      <c r="LP236"/>
      <c r="LQ236"/>
      <c r="LR236"/>
      <c r="LS236"/>
      <c r="LT236"/>
      <c r="LU236"/>
      <c r="LV236"/>
      <c r="LW236"/>
      <c r="LX236"/>
      <c r="LY236"/>
      <c r="LZ236"/>
      <c r="MA236"/>
      <c r="MB236"/>
      <c r="MC236"/>
      <c r="MD236"/>
      <c r="ME236"/>
      <c r="MF236"/>
      <c r="MG236"/>
      <c r="MH236"/>
      <c r="MI236"/>
      <c r="MJ236"/>
      <c r="MK236"/>
      <c r="ML236"/>
      <c r="MM236"/>
      <c r="MN236"/>
      <c r="MO236"/>
      <c r="MP236"/>
      <c r="MQ236"/>
      <c r="MR236"/>
      <c r="MS236"/>
      <c r="MT236"/>
      <c r="MU236"/>
      <c r="MV236"/>
      <c r="MW236"/>
      <c r="MX236"/>
      <c r="MY236"/>
      <c r="MZ236"/>
      <c r="NA236"/>
      <c r="NB236" s="33"/>
      <c r="NC236" s="33"/>
      <c r="ND236" s="33"/>
      <c r="NE236" s="33"/>
      <c r="NF236" s="33"/>
      <c r="NG236" s="33"/>
      <c r="NH236" s="33"/>
      <c r="NI236" s="33"/>
      <c r="NJ236" s="33"/>
      <c r="NK236" s="33"/>
      <c r="NL236" s="33"/>
      <c r="NM236" s="33"/>
      <c r="NN236" s="33"/>
      <c r="NO236" s="33"/>
      <c r="NP236" s="33"/>
      <c r="NQ236" s="33"/>
      <c r="NR236" s="33"/>
      <c r="NS236" s="33"/>
      <c r="NT236" s="33"/>
      <c r="NU236" s="33"/>
      <c r="NV236" s="33"/>
      <c r="NW236" s="33"/>
      <c r="NX236" s="33"/>
      <c r="NY236" s="33"/>
      <c r="NZ236" s="33"/>
      <c r="OA236" s="33"/>
      <c r="OB236" s="33"/>
      <c r="OC236" s="33"/>
      <c r="OD236" s="33"/>
      <c r="OE236" s="33"/>
      <c r="OF236" s="33"/>
      <c r="OG236" s="33"/>
      <c r="OH236" s="33"/>
      <c r="OI236" s="33"/>
      <c r="OJ236" s="33"/>
      <c r="OK236" s="33"/>
      <c r="OL236" s="33"/>
      <c r="OM236" s="33"/>
      <c r="ON236" s="33"/>
      <c r="OO236" s="33"/>
      <c r="OP236" s="33"/>
      <c r="OQ236" s="33"/>
      <c r="OR236" s="33"/>
      <c r="OS236" s="33"/>
      <c r="OT236" s="33"/>
      <c r="OU236" s="33"/>
      <c r="OV236" s="33"/>
      <c r="OW236" s="33"/>
      <c r="OX236" s="33"/>
      <c r="OY236" s="33"/>
      <c r="OZ236" s="33"/>
      <c r="PA236" s="33"/>
      <c r="PB236" s="33"/>
      <c r="PC236" s="33"/>
      <c r="PD236" s="33"/>
      <c r="PE236" s="33"/>
      <c r="PF236" s="33"/>
      <c r="PG236" s="33"/>
      <c r="PH236" s="33"/>
      <c r="PI236" s="33"/>
      <c r="PJ236" s="33"/>
      <c r="PK236" s="33"/>
      <c r="PL236" s="33"/>
      <c r="PM236" s="33"/>
      <c r="PN236" s="33"/>
      <c r="PO236" s="33"/>
      <c r="PP236" s="33"/>
      <c r="PQ236" s="33"/>
      <c r="PR236" s="33"/>
      <c r="PS236" s="33"/>
      <c r="PT236" s="33"/>
      <c r="PU236" s="33"/>
      <c r="PV236" s="33"/>
      <c r="PW236" s="33"/>
      <c r="PX236" s="33"/>
      <c r="PY236" s="33"/>
      <c r="PZ236" s="33"/>
      <c r="QA236" s="33"/>
      <c r="QB236" s="33"/>
      <c r="QC236" s="33"/>
      <c r="QD236" s="33"/>
      <c r="QE236" s="33"/>
      <c r="QF236" s="33"/>
      <c r="QG236" s="33"/>
      <c r="QH236" s="33"/>
      <c r="QI236" s="33"/>
      <c r="QJ236" s="33"/>
      <c r="QK236" s="33"/>
      <c r="QL236" s="33"/>
      <c r="QM236" s="33"/>
      <c r="QN236" s="33"/>
      <c r="QO236" s="33"/>
      <c r="QP236" s="33"/>
      <c r="QQ236" s="33"/>
      <c r="QR236" s="33"/>
      <c r="QS236" s="33"/>
      <c r="QT236" s="33"/>
      <c r="QU236" s="33"/>
      <c r="QV236" s="33"/>
      <c r="QW236" s="33"/>
      <c r="QX236" s="33"/>
      <c r="QY236" s="33"/>
      <c r="QZ236" s="33"/>
      <c r="RA236" s="33"/>
      <c r="RB236" s="33"/>
      <c r="RC236" s="33"/>
      <c r="RD236" s="33"/>
      <c r="RE236" s="33"/>
      <c r="RF236" s="33"/>
      <c r="RG236" s="33"/>
      <c r="RH236" s="33"/>
      <c r="RI236" s="33"/>
      <c r="RJ236" s="33"/>
      <c r="RK236" s="33"/>
      <c r="RL236" s="33"/>
      <c r="RM236" s="33"/>
      <c r="RN236" s="33"/>
      <c r="RO236" s="33"/>
      <c r="RP236" s="33"/>
      <c r="RQ236" s="33"/>
      <c r="RR236" s="33"/>
      <c r="RS236" s="33"/>
      <c r="RT236" s="33"/>
      <c r="RU236" s="33"/>
      <c r="RV236" s="33"/>
      <c r="RW236" s="33"/>
      <c r="RX236" s="33"/>
      <c r="RY236" s="33"/>
      <c r="RZ236" s="33"/>
      <c r="SA236" s="33"/>
      <c r="SB236" s="33"/>
      <c r="SC236" s="33"/>
      <c r="SD236" s="33"/>
      <c r="SE236" s="33"/>
      <c r="SF236" s="33"/>
      <c r="SG236" s="33"/>
      <c r="SH236" s="33"/>
      <c r="SI236" s="33"/>
      <c r="SJ236" s="33"/>
      <c r="SK236" s="33"/>
      <c r="SL236" s="33"/>
      <c r="SM236" s="33"/>
      <c r="SN236" s="33"/>
      <c r="SO236" s="33"/>
      <c r="SP236" s="33"/>
      <c r="SQ236" s="33"/>
      <c r="SR236" s="33"/>
      <c r="SS236" s="33"/>
      <c r="ST236" s="33"/>
      <c r="SU236" s="33"/>
      <c r="SV236" s="33"/>
      <c r="SW236" s="33"/>
      <c r="SX236" s="33"/>
      <c r="SY236" s="33"/>
      <c r="SZ236" s="33"/>
      <c r="TA236" s="33"/>
      <c r="TB236" s="33"/>
      <c r="TC236" s="33"/>
      <c r="TD236" s="33"/>
      <c r="TE236" s="33"/>
      <c r="TF236" s="33"/>
      <c r="TG236" s="33"/>
      <c r="TH236" s="33"/>
      <c r="TI236" s="33"/>
      <c r="TJ236" s="33"/>
      <c r="TK236" s="33"/>
      <c r="TL236" s="33"/>
      <c r="TM236" s="33"/>
      <c r="TN236" s="33"/>
      <c r="TO236" s="33"/>
      <c r="TP236" s="33"/>
      <c r="TQ236" s="33"/>
      <c r="TR236" s="33"/>
      <c r="TS236" s="33"/>
      <c r="TT236" s="33"/>
      <c r="TU236" s="33"/>
      <c r="TV236" s="33"/>
      <c r="TW236" s="33"/>
      <c r="TX236" s="33"/>
      <c r="TY236" s="33"/>
      <c r="TZ236" s="33"/>
      <c r="UA236" s="33"/>
      <c r="UB236" s="33"/>
      <c r="UC236" s="33"/>
      <c r="UD236" s="33"/>
      <c r="UE236" s="33"/>
      <c r="UF236" s="33"/>
      <c r="UG236" s="33"/>
      <c r="UH236" s="33"/>
      <c r="UI236" s="33"/>
      <c r="UJ236" s="33"/>
      <c r="UK236" s="33"/>
      <c r="UL236" s="33"/>
      <c r="UM236" s="33"/>
      <c r="UN236" s="33"/>
      <c r="UO236" s="33"/>
      <c r="UP236" s="33"/>
      <c r="UQ236" s="33"/>
      <c r="UR236" s="33"/>
      <c r="US236" s="33"/>
      <c r="UT236" s="33"/>
      <c r="UU236" s="33"/>
      <c r="UV236" s="33"/>
      <c r="UW236" s="33"/>
      <c r="UX236" s="33"/>
      <c r="UY236" s="33"/>
      <c r="UZ236" s="33"/>
      <c r="VA236" s="33"/>
      <c r="VB236" s="33"/>
      <c r="VC236" s="33"/>
      <c r="VD236" s="33"/>
      <c r="VE236" s="33"/>
      <c r="VF236" s="33"/>
      <c r="VG236" s="33"/>
      <c r="VH236" s="33"/>
      <c r="VI236" s="33"/>
      <c r="VJ236" s="33"/>
      <c r="VK236" s="33"/>
      <c r="VL236" s="33"/>
      <c r="VM236" s="33"/>
      <c r="VN236" s="33"/>
      <c r="VO236" s="33"/>
      <c r="VP236" s="33"/>
      <c r="VQ236" s="33"/>
      <c r="VR236" s="33"/>
      <c r="VS236" s="33"/>
      <c r="VT236" s="33"/>
      <c r="VU236" s="33"/>
      <c r="VV236" s="33"/>
      <c r="VW236" s="33"/>
      <c r="VX236" s="33"/>
      <c r="VY236" s="33"/>
      <c r="VZ236" s="33"/>
      <c r="WA236" s="33"/>
      <c r="WB236" s="33"/>
      <c r="WC236" s="33"/>
      <c r="WD236" s="33"/>
      <c r="WE236" s="33"/>
      <c r="WF236" s="33"/>
      <c r="WG236" s="33"/>
      <c r="WH236" s="33"/>
      <c r="WI236" s="33"/>
      <c r="WJ236" s="33"/>
      <c r="WK236" s="33"/>
      <c r="WL236" s="33"/>
      <c r="WM236" s="33"/>
      <c r="WN236" s="33"/>
      <c r="WO236" s="33"/>
      <c r="WP236" s="33"/>
      <c r="WQ236" s="33"/>
      <c r="WR236" s="33"/>
      <c r="WS236" s="33"/>
      <c r="WT236" s="33"/>
      <c r="WU236" s="33"/>
      <c r="WV236" s="33"/>
      <c r="WW236" s="33"/>
      <c r="WX236" s="33"/>
      <c r="WY236" s="33"/>
      <c r="WZ236" s="33"/>
      <c r="XA236" s="33"/>
      <c r="XB236" s="33"/>
      <c r="XC236" s="33"/>
      <c r="XD236" s="33"/>
      <c r="XE236" s="33"/>
      <c r="XF236" s="33"/>
      <c r="XG236" s="33"/>
      <c r="XH236" s="33"/>
      <c r="XI236" s="33"/>
      <c r="XJ236" s="33"/>
      <c r="XK236" s="33"/>
      <c r="XL236" s="33"/>
      <c r="XM236" s="33"/>
      <c r="XN236" s="33"/>
      <c r="XO236" s="33"/>
      <c r="XP236" s="33"/>
      <c r="XQ236" s="33"/>
      <c r="XR236" s="33"/>
      <c r="XS236" s="33"/>
      <c r="XT236" s="33"/>
      <c r="XU236" s="33"/>
      <c r="XV236" s="33"/>
      <c r="XW236" s="33"/>
      <c r="XX236" s="33"/>
      <c r="XY236" s="33"/>
      <c r="XZ236" s="33"/>
      <c r="YA236" s="33"/>
      <c r="YB236" s="33"/>
      <c r="YC236" s="33"/>
      <c r="YD236" s="33"/>
      <c r="YE236" s="33"/>
      <c r="YF236" s="33"/>
      <c r="YG236" s="33"/>
      <c r="YH236" s="33"/>
      <c r="YI236" s="33"/>
      <c r="YJ236" s="33"/>
      <c r="YK236" s="33"/>
      <c r="YL236" s="33"/>
      <c r="YM236" s="33"/>
      <c r="YN236" s="33"/>
      <c r="YO236" s="33"/>
      <c r="YP236" s="33"/>
      <c r="YQ236" s="33"/>
      <c r="YR236" s="33"/>
      <c r="YS236" s="33"/>
    </row>
    <row r="237" spans="1:669" s="59" customFormat="1" ht="15.75" x14ac:dyDescent="0.25">
      <c r="A237" s="22" t="s">
        <v>144</v>
      </c>
      <c r="B237" s="55" t="s">
        <v>16</v>
      </c>
      <c r="C237" s="56" t="s">
        <v>69</v>
      </c>
      <c r="D237" s="56" t="s">
        <v>207</v>
      </c>
      <c r="E237" s="58">
        <v>44593</v>
      </c>
      <c r="F237" s="8" t="s">
        <v>106</v>
      </c>
      <c r="G237" s="97">
        <v>50000</v>
      </c>
      <c r="H237" s="97">
        <v>1435</v>
      </c>
      <c r="I237" s="142">
        <v>1854</v>
      </c>
      <c r="J237" s="97">
        <v>1520</v>
      </c>
      <c r="K237" s="97">
        <v>25</v>
      </c>
      <c r="L237" s="97">
        <v>4834</v>
      </c>
      <c r="M237" s="142">
        <v>45166</v>
      </c>
      <c r="N237" s="12"/>
      <c r="O237" s="12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  <c r="AH237" s="65"/>
      <c r="AI237" s="65"/>
      <c r="AJ237" s="65"/>
      <c r="AK237" s="65"/>
      <c r="AL237" s="65"/>
      <c r="AM237" s="65"/>
      <c r="AN237" s="65"/>
      <c r="AO237" s="65"/>
      <c r="AP237" s="65"/>
      <c r="AQ237" s="65"/>
      <c r="AR237" s="65"/>
      <c r="AS237" s="65"/>
      <c r="AT237" s="65"/>
      <c r="AU237" s="33"/>
      <c r="AV237" s="33"/>
      <c r="AW237" s="33"/>
      <c r="AX237" s="33"/>
      <c r="AY237" s="33"/>
      <c r="AZ237" s="33"/>
      <c r="BA237" s="33"/>
      <c r="BB237" s="33"/>
      <c r="BC237" s="33"/>
      <c r="BD237" s="33"/>
      <c r="BE237" s="33"/>
      <c r="BF237" s="33"/>
      <c r="BG237" s="33"/>
      <c r="BH237" s="33"/>
      <c r="BI237" s="33"/>
      <c r="BJ237" s="33"/>
      <c r="BK237" s="33"/>
      <c r="BL237" s="33"/>
      <c r="BM237" s="33"/>
      <c r="BN237" s="33"/>
      <c r="BO237" s="33"/>
      <c r="BP237" s="33"/>
      <c r="BQ237" s="33"/>
      <c r="BR237" s="33"/>
      <c r="BS237" s="33"/>
      <c r="BT237" s="33"/>
      <c r="BU237" s="33"/>
      <c r="BV237" s="33"/>
      <c r="BW237" s="33"/>
      <c r="BX237" s="33"/>
      <c r="BY237" s="33"/>
      <c r="BZ237" s="33"/>
      <c r="CA237" s="33"/>
      <c r="CB237" s="33"/>
      <c r="CC237" s="33"/>
      <c r="CD237" s="33"/>
      <c r="CE237" s="33"/>
      <c r="CF237" s="33"/>
      <c r="CG237" s="33"/>
      <c r="CH237" s="33"/>
      <c r="CI237" s="33"/>
      <c r="CJ237" s="33"/>
      <c r="CK237" s="33"/>
      <c r="CL237" s="33"/>
      <c r="CM237" s="33"/>
      <c r="CN237" s="33"/>
      <c r="CO237" s="33"/>
      <c r="CP237" s="33"/>
      <c r="CQ237" s="33"/>
      <c r="CR237" s="33"/>
      <c r="CS237" s="33"/>
      <c r="CT237" s="33"/>
      <c r="CU237" s="33"/>
      <c r="CV237" s="33"/>
      <c r="CW237" s="33"/>
      <c r="CX237" s="33"/>
      <c r="CY237" s="33"/>
      <c r="CZ237" s="33"/>
      <c r="DA237" s="33"/>
      <c r="DB237" s="33"/>
      <c r="DC237" s="33"/>
      <c r="DD237" s="33"/>
      <c r="DE237" s="33"/>
      <c r="DF237" s="33"/>
      <c r="DG237" s="33"/>
      <c r="DH237" s="33"/>
      <c r="DI237" s="33"/>
      <c r="DJ237" s="33"/>
      <c r="DK237" s="33"/>
      <c r="DL237" s="33"/>
      <c r="DM237" s="33"/>
      <c r="DN237" s="33"/>
      <c r="DO237" s="33"/>
      <c r="DP237" s="33"/>
      <c r="DQ237" s="33"/>
      <c r="DR237" s="33"/>
      <c r="DS237" s="33"/>
      <c r="DT237" s="33"/>
      <c r="DU237" s="33"/>
      <c r="DV237" s="33"/>
      <c r="DW237" s="33"/>
      <c r="DX237" s="33"/>
      <c r="DY237" s="33"/>
      <c r="DZ237" s="33"/>
      <c r="EA237" s="33"/>
      <c r="EB237" s="33"/>
      <c r="EC237" s="33"/>
      <c r="ED237" s="33"/>
      <c r="EE237" s="33"/>
      <c r="EF237" s="33"/>
      <c r="EG237" s="33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  <c r="IU237"/>
      <c r="IV237"/>
      <c r="IW237"/>
      <c r="IX237"/>
      <c r="IY237"/>
      <c r="IZ237"/>
      <c r="JA237"/>
      <c r="JB237"/>
      <c r="JC237"/>
      <c r="JD237"/>
      <c r="JE237"/>
      <c r="JF237"/>
      <c r="JG237"/>
      <c r="JH237"/>
      <c r="JI237"/>
      <c r="JJ237"/>
      <c r="JK237"/>
      <c r="JL237"/>
      <c r="JM237"/>
      <c r="JN237"/>
      <c r="JO237"/>
      <c r="JP237"/>
      <c r="JQ237"/>
      <c r="JR237"/>
      <c r="JS237"/>
      <c r="JT237"/>
      <c r="JU237"/>
      <c r="JV237"/>
      <c r="JW237"/>
      <c r="JX237"/>
      <c r="JY237"/>
      <c r="JZ237"/>
      <c r="KA237"/>
      <c r="KB237"/>
      <c r="KC237"/>
      <c r="KD237"/>
      <c r="KE237"/>
      <c r="KF237"/>
      <c r="KG237"/>
      <c r="KH237"/>
      <c r="KI237"/>
      <c r="KJ237"/>
      <c r="KK237"/>
      <c r="KL237"/>
      <c r="KM237"/>
      <c r="KN237"/>
      <c r="KO237"/>
      <c r="KP237"/>
      <c r="KQ237"/>
      <c r="KR237"/>
      <c r="KS237"/>
      <c r="KT237"/>
      <c r="KU237"/>
      <c r="KV237"/>
      <c r="KW237"/>
      <c r="KX237"/>
      <c r="KY237"/>
      <c r="KZ237"/>
      <c r="LA237"/>
      <c r="LB237"/>
      <c r="LC237"/>
      <c r="LD237"/>
      <c r="LE237"/>
      <c r="LF237"/>
      <c r="LG237"/>
      <c r="LH237"/>
      <c r="LI237"/>
      <c r="LJ237"/>
      <c r="LK237"/>
      <c r="LL237"/>
      <c r="LM237"/>
      <c r="LN237"/>
      <c r="LO237"/>
      <c r="LP237"/>
      <c r="LQ237"/>
      <c r="LR237"/>
      <c r="LS237"/>
      <c r="LT237"/>
      <c r="LU237"/>
      <c r="LV237"/>
      <c r="LW237"/>
      <c r="LX237"/>
      <c r="LY237"/>
      <c r="LZ237"/>
      <c r="MA237"/>
      <c r="MB237"/>
      <c r="MC237"/>
      <c r="MD237"/>
      <c r="ME237"/>
      <c r="MF237"/>
      <c r="MG237"/>
      <c r="MH237"/>
      <c r="MI237"/>
      <c r="MJ237"/>
      <c r="MK237"/>
      <c r="ML237"/>
      <c r="MM237"/>
      <c r="MN237"/>
      <c r="MO237"/>
      <c r="MP237"/>
      <c r="MQ237"/>
      <c r="MR237"/>
      <c r="MS237"/>
      <c r="MT237"/>
      <c r="MU237"/>
      <c r="MV237"/>
      <c r="MW237"/>
      <c r="MX237"/>
      <c r="MY237"/>
      <c r="MZ237"/>
      <c r="NA237"/>
      <c r="NB237" s="53"/>
      <c r="NC237" s="53"/>
      <c r="ND237" s="53"/>
      <c r="NE237" s="53"/>
      <c r="NF237" s="53"/>
      <c r="NG237" s="53"/>
      <c r="NH237" s="53"/>
      <c r="NI237" s="53"/>
      <c r="NJ237" s="53"/>
      <c r="NK237" s="53"/>
      <c r="NL237" s="53"/>
      <c r="NM237" s="53"/>
      <c r="NN237" s="53"/>
      <c r="NO237" s="53"/>
      <c r="NP237" s="53"/>
      <c r="NQ237" s="53"/>
      <c r="NR237" s="53"/>
      <c r="NS237" s="53"/>
      <c r="NT237" s="53"/>
      <c r="NU237" s="53"/>
      <c r="NV237" s="53"/>
      <c r="NW237" s="53"/>
      <c r="NX237" s="53"/>
      <c r="NY237" s="53"/>
      <c r="NZ237" s="53"/>
      <c r="OA237" s="53"/>
      <c r="OB237" s="53"/>
      <c r="OC237" s="53"/>
      <c r="OD237" s="53"/>
      <c r="OE237" s="53"/>
      <c r="OF237" s="53"/>
      <c r="OG237" s="53"/>
      <c r="OH237" s="53"/>
      <c r="OI237" s="53"/>
      <c r="OJ237" s="53"/>
      <c r="OK237" s="53"/>
      <c r="OL237" s="53"/>
      <c r="OM237" s="53"/>
      <c r="ON237" s="53"/>
      <c r="OO237" s="53"/>
      <c r="OP237" s="53"/>
      <c r="OQ237" s="53"/>
      <c r="OR237" s="53"/>
      <c r="OS237" s="53"/>
      <c r="OT237" s="53"/>
      <c r="OU237" s="53"/>
      <c r="OV237" s="53"/>
      <c r="OW237" s="53"/>
      <c r="OX237" s="53"/>
      <c r="OY237" s="53"/>
      <c r="OZ237" s="53"/>
      <c r="PA237" s="53"/>
      <c r="PB237" s="53"/>
      <c r="PC237" s="53"/>
      <c r="PD237" s="53"/>
      <c r="PE237" s="53"/>
      <c r="PF237" s="53"/>
      <c r="PG237" s="53"/>
      <c r="PH237" s="53"/>
      <c r="PI237" s="53"/>
      <c r="PJ237" s="53"/>
      <c r="PK237" s="53"/>
      <c r="PL237" s="53"/>
      <c r="PM237" s="53"/>
      <c r="PN237" s="53"/>
      <c r="PO237" s="53"/>
      <c r="PP237" s="53"/>
      <c r="PQ237" s="53"/>
      <c r="PR237" s="53"/>
      <c r="PS237" s="53"/>
      <c r="PT237" s="53"/>
      <c r="PU237" s="53"/>
      <c r="PV237" s="53"/>
      <c r="PW237" s="53"/>
      <c r="PX237" s="53"/>
      <c r="PY237" s="53"/>
      <c r="PZ237" s="53"/>
      <c r="QA237" s="53"/>
      <c r="QB237" s="53"/>
      <c r="QC237" s="53"/>
      <c r="QD237" s="53"/>
      <c r="QE237" s="53"/>
      <c r="QF237" s="53"/>
      <c r="QG237" s="53"/>
      <c r="QH237" s="53"/>
      <c r="QI237" s="53"/>
      <c r="QJ237" s="53"/>
      <c r="QK237" s="53"/>
      <c r="QL237" s="53"/>
      <c r="QM237" s="53"/>
      <c r="QN237" s="53"/>
      <c r="QO237" s="53"/>
      <c r="QP237" s="53"/>
      <c r="QQ237" s="53"/>
      <c r="QR237" s="53"/>
      <c r="QS237" s="53"/>
      <c r="QT237" s="53"/>
      <c r="QU237" s="53"/>
      <c r="QV237" s="53"/>
      <c r="QW237" s="53"/>
      <c r="QX237" s="53"/>
      <c r="QY237" s="53"/>
      <c r="QZ237" s="53"/>
      <c r="RA237" s="53"/>
      <c r="RB237" s="53"/>
      <c r="RC237" s="53"/>
      <c r="RD237" s="53"/>
      <c r="RE237" s="53"/>
      <c r="RF237" s="53"/>
      <c r="RG237" s="53"/>
      <c r="RH237" s="53"/>
      <c r="RI237" s="53"/>
      <c r="RJ237" s="53"/>
      <c r="RK237" s="53"/>
      <c r="RL237" s="53"/>
      <c r="RM237" s="53"/>
      <c r="RN237" s="53"/>
      <c r="RO237" s="53"/>
      <c r="RP237" s="53"/>
      <c r="RQ237" s="53"/>
      <c r="RR237" s="53"/>
      <c r="RS237" s="53"/>
      <c r="RT237" s="53"/>
      <c r="RU237" s="53"/>
      <c r="RV237" s="53"/>
      <c r="RW237" s="53"/>
      <c r="RX237" s="53"/>
      <c r="RY237" s="53"/>
      <c r="RZ237" s="53"/>
      <c r="SA237" s="53"/>
      <c r="SB237" s="53"/>
      <c r="SC237" s="53"/>
      <c r="SD237" s="53"/>
      <c r="SE237" s="53"/>
      <c r="SF237" s="53"/>
      <c r="SG237" s="53"/>
      <c r="SH237" s="53"/>
      <c r="SI237" s="53"/>
      <c r="SJ237" s="53"/>
      <c r="SK237" s="53"/>
      <c r="SL237" s="53"/>
      <c r="SM237" s="53"/>
      <c r="SN237" s="53"/>
      <c r="SO237" s="53"/>
      <c r="SP237" s="53"/>
      <c r="SQ237" s="53"/>
      <c r="SR237" s="53"/>
      <c r="SS237" s="53"/>
      <c r="ST237" s="53"/>
      <c r="SU237" s="53"/>
      <c r="SV237" s="53"/>
      <c r="SW237" s="53"/>
      <c r="SX237" s="53"/>
      <c r="SY237" s="53"/>
      <c r="SZ237" s="53"/>
      <c r="TA237" s="53"/>
      <c r="TB237" s="53"/>
      <c r="TC237" s="53"/>
      <c r="TD237" s="53"/>
      <c r="TE237" s="53"/>
      <c r="TF237" s="53"/>
      <c r="TG237" s="53"/>
      <c r="TH237" s="53"/>
      <c r="TI237" s="53"/>
      <c r="TJ237" s="53"/>
      <c r="TK237" s="53"/>
      <c r="TL237" s="53"/>
      <c r="TM237" s="53"/>
      <c r="TN237" s="53"/>
      <c r="TO237" s="53"/>
      <c r="TP237" s="53"/>
      <c r="TQ237" s="53"/>
      <c r="TR237" s="53"/>
      <c r="TS237" s="53"/>
      <c r="TT237" s="53"/>
      <c r="TU237" s="53"/>
      <c r="TV237" s="53"/>
      <c r="TW237" s="53"/>
      <c r="TX237" s="53"/>
      <c r="TY237" s="53"/>
      <c r="TZ237" s="53"/>
      <c r="UA237" s="53"/>
      <c r="UB237" s="53"/>
      <c r="UC237" s="53"/>
      <c r="UD237" s="53"/>
      <c r="UE237" s="53"/>
      <c r="UF237" s="53"/>
      <c r="UG237" s="53"/>
      <c r="UH237" s="53"/>
      <c r="UI237" s="53"/>
      <c r="UJ237" s="53"/>
      <c r="UK237" s="53"/>
      <c r="UL237" s="53"/>
      <c r="UM237" s="53"/>
      <c r="UN237" s="53"/>
      <c r="UO237" s="53"/>
      <c r="UP237" s="53"/>
      <c r="UQ237" s="53"/>
      <c r="UR237" s="53"/>
      <c r="US237" s="53"/>
      <c r="UT237" s="53"/>
      <c r="UU237" s="53"/>
      <c r="UV237" s="53"/>
      <c r="UW237" s="53"/>
      <c r="UX237" s="53"/>
      <c r="UY237" s="53"/>
      <c r="UZ237" s="53"/>
      <c r="VA237" s="53"/>
      <c r="VB237" s="53"/>
      <c r="VC237" s="53"/>
      <c r="VD237" s="53"/>
      <c r="VE237" s="53"/>
      <c r="VF237" s="53"/>
      <c r="VG237" s="53"/>
      <c r="VH237" s="53"/>
      <c r="VI237" s="53"/>
      <c r="VJ237" s="53"/>
      <c r="VK237" s="53"/>
      <c r="VL237" s="53"/>
      <c r="VM237" s="53"/>
      <c r="VN237" s="53"/>
      <c r="VO237" s="53"/>
      <c r="VP237" s="53"/>
      <c r="VQ237" s="53"/>
      <c r="VR237" s="53"/>
      <c r="VS237" s="53"/>
      <c r="VT237" s="53"/>
      <c r="VU237" s="53"/>
      <c r="VV237" s="53"/>
      <c r="VW237" s="53"/>
      <c r="VX237" s="53"/>
      <c r="VY237" s="53"/>
      <c r="VZ237" s="53"/>
      <c r="WA237" s="53"/>
      <c r="WB237" s="53"/>
      <c r="WC237" s="53"/>
      <c r="WD237" s="53"/>
      <c r="WE237" s="53"/>
      <c r="WF237" s="53"/>
      <c r="WG237" s="53"/>
      <c r="WH237" s="53"/>
      <c r="WI237" s="53"/>
      <c r="WJ237" s="53"/>
      <c r="WK237" s="53"/>
      <c r="WL237" s="53"/>
      <c r="WM237" s="53"/>
      <c r="WN237" s="53"/>
      <c r="WO237" s="53"/>
      <c r="WP237" s="53"/>
      <c r="WQ237" s="53"/>
      <c r="WR237" s="53"/>
      <c r="WS237" s="53"/>
      <c r="WT237" s="53"/>
      <c r="WU237" s="53"/>
      <c r="WV237" s="53"/>
      <c r="WW237" s="53"/>
      <c r="WX237" s="53"/>
      <c r="WY237" s="53"/>
      <c r="WZ237" s="53"/>
      <c r="XA237" s="53"/>
      <c r="XB237" s="53"/>
      <c r="XC237" s="53"/>
      <c r="XD237" s="53"/>
      <c r="XE237" s="53"/>
      <c r="XF237" s="53"/>
      <c r="XG237" s="53"/>
      <c r="XH237" s="53"/>
      <c r="XI237" s="53"/>
      <c r="XJ237" s="53"/>
      <c r="XK237" s="53"/>
      <c r="XL237" s="53"/>
      <c r="XM237" s="53"/>
      <c r="XN237" s="53"/>
      <c r="XO237" s="53"/>
      <c r="XP237" s="53"/>
      <c r="XQ237" s="53"/>
      <c r="XR237" s="53"/>
      <c r="XS237" s="53"/>
      <c r="XT237" s="53"/>
      <c r="XU237" s="53"/>
      <c r="XV237" s="53"/>
      <c r="XW237" s="53"/>
      <c r="XX237" s="53"/>
      <c r="XY237" s="53"/>
      <c r="XZ237" s="53"/>
      <c r="YA237" s="53"/>
      <c r="YB237" s="53"/>
      <c r="YC237" s="53"/>
      <c r="YD237" s="53"/>
      <c r="YE237" s="53"/>
      <c r="YF237" s="53"/>
      <c r="YG237" s="53"/>
      <c r="YH237" s="53"/>
      <c r="YI237" s="53"/>
      <c r="YJ237" s="53"/>
      <c r="YK237" s="53"/>
      <c r="YL237" s="53"/>
      <c r="YM237" s="53"/>
      <c r="YN237" s="53"/>
      <c r="YO237" s="53"/>
      <c r="YP237" s="53"/>
      <c r="YQ237" s="53"/>
      <c r="YR237" s="53"/>
      <c r="YS237" s="53"/>
    </row>
    <row r="238" spans="1:669" s="3" customFormat="1" ht="15.75" x14ac:dyDescent="0.25">
      <c r="A238" s="22" t="s">
        <v>145</v>
      </c>
      <c r="B238" s="55" t="s">
        <v>17</v>
      </c>
      <c r="C238" s="56" t="s">
        <v>70</v>
      </c>
      <c r="D238" s="56" t="s">
        <v>207</v>
      </c>
      <c r="E238" s="58">
        <v>44593</v>
      </c>
      <c r="F238" s="8" t="s">
        <v>106</v>
      </c>
      <c r="G238" s="97">
        <v>35000</v>
      </c>
      <c r="H238" s="97">
        <v>1004.5</v>
      </c>
      <c r="I238" s="142">
        <v>0</v>
      </c>
      <c r="J238" s="97">
        <v>1064</v>
      </c>
      <c r="K238" s="97">
        <v>25</v>
      </c>
      <c r="L238" s="97">
        <v>2093.5</v>
      </c>
      <c r="M238" s="142">
        <v>32906.5</v>
      </c>
      <c r="O238" s="12"/>
      <c r="P238" s="65"/>
      <c r="Q238" s="65"/>
      <c r="R238" s="65"/>
      <c r="S238" s="65"/>
      <c r="T238" s="65"/>
      <c r="U238" s="65"/>
      <c r="V238" s="65"/>
      <c r="W238" s="65"/>
      <c r="X238" s="65"/>
      <c r="Y238" s="65"/>
      <c r="Z238" s="65"/>
      <c r="AA238" s="65"/>
      <c r="AB238" s="65"/>
      <c r="AC238" s="65"/>
      <c r="AD238" s="65"/>
      <c r="AE238" s="65"/>
      <c r="AF238" s="65"/>
      <c r="AG238" s="65"/>
      <c r="AH238" s="65"/>
      <c r="AI238" s="65"/>
      <c r="AJ238" s="65"/>
      <c r="AK238" s="65"/>
      <c r="AL238" s="65"/>
      <c r="AM238" s="65"/>
      <c r="AN238" s="65"/>
      <c r="AO238" s="65"/>
      <c r="AP238" s="65"/>
      <c r="AQ238" s="65"/>
      <c r="AR238" s="65"/>
      <c r="AS238" s="65"/>
      <c r="AT238" s="65"/>
      <c r="AU238" s="33"/>
      <c r="AV238" s="33"/>
      <c r="AW238" s="33"/>
      <c r="AX238" s="33"/>
      <c r="AY238" s="33"/>
      <c r="AZ238" s="33"/>
      <c r="BA238" s="33"/>
      <c r="BB238" s="33"/>
      <c r="BC238" s="33"/>
      <c r="BD238" s="33"/>
      <c r="BE238" s="33"/>
      <c r="BF238" s="33"/>
      <c r="BG238" s="33"/>
      <c r="BH238" s="33"/>
      <c r="BI238" s="33"/>
      <c r="BJ238" s="33"/>
      <c r="BK238" s="33"/>
      <c r="BL238" s="33"/>
      <c r="BM238" s="33"/>
      <c r="BN238" s="33"/>
      <c r="BO238" s="33"/>
      <c r="BP238" s="33"/>
      <c r="BQ238" s="33"/>
      <c r="BR238" s="33"/>
      <c r="BS238" s="33"/>
      <c r="BT238" s="33"/>
      <c r="BU238" s="33"/>
      <c r="BV238" s="33"/>
      <c r="BW238" s="33"/>
      <c r="BX238" s="33"/>
      <c r="BY238" s="33"/>
      <c r="BZ238" s="33"/>
      <c r="CA238" s="33"/>
      <c r="CB238" s="33"/>
      <c r="CC238" s="33"/>
      <c r="CD238" s="33"/>
      <c r="CE238" s="33"/>
      <c r="CF238" s="33"/>
      <c r="CG238" s="33"/>
      <c r="CH238" s="33"/>
      <c r="CI238" s="33"/>
      <c r="CJ238" s="33"/>
      <c r="CK238" s="33"/>
      <c r="CL238" s="33"/>
      <c r="CM238" s="33"/>
      <c r="CN238" s="33"/>
      <c r="CO238" s="33"/>
      <c r="CP238" s="33"/>
      <c r="CQ238" s="33"/>
      <c r="CR238" s="33"/>
      <c r="CS238" s="33"/>
      <c r="CT238" s="33"/>
      <c r="CU238" s="33"/>
      <c r="CV238" s="33"/>
      <c r="CW238" s="33"/>
      <c r="CX238" s="33"/>
      <c r="CY238" s="33"/>
      <c r="CZ238" s="33"/>
      <c r="DA238" s="33"/>
      <c r="DB238" s="33"/>
      <c r="DC238" s="33"/>
      <c r="DD238" s="33"/>
      <c r="DE238" s="33"/>
      <c r="DF238" s="33"/>
      <c r="DG238" s="33"/>
      <c r="DH238" s="33"/>
      <c r="DI238" s="33"/>
      <c r="DJ238" s="33"/>
      <c r="DK238" s="33"/>
      <c r="DL238" s="33"/>
      <c r="DM238" s="33"/>
      <c r="DN238" s="33"/>
      <c r="DO238" s="33"/>
      <c r="DP238" s="33"/>
      <c r="DQ238" s="33"/>
      <c r="DR238" s="33"/>
      <c r="DS238" s="33"/>
      <c r="DT238" s="33"/>
      <c r="DU238" s="33"/>
      <c r="DV238" s="33"/>
      <c r="DW238" s="33"/>
      <c r="DX238" s="33"/>
      <c r="DY238" s="33"/>
      <c r="DZ238" s="33"/>
      <c r="EA238" s="33"/>
      <c r="EB238" s="33"/>
      <c r="EC238" s="33"/>
      <c r="ED238" s="33"/>
      <c r="EE238" s="33"/>
      <c r="EF238" s="33"/>
      <c r="EG238" s="33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  <c r="IU238"/>
      <c r="IV238"/>
      <c r="IW238"/>
      <c r="IX238"/>
      <c r="IY238"/>
      <c r="IZ238"/>
      <c r="JA238"/>
      <c r="JB238"/>
      <c r="JC238"/>
      <c r="JD238"/>
      <c r="JE238"/>
      <c r="JF238"/>
      <c r="JG238"/>
      <c r="JH238"/>
      <c r="JI238"/>
      <c r="JJ238"/>
      <c r="JK238"/>
      <c r="JL238"/>
      <c r="JM238"/>
      <c r="JN238"/>
      <c r="JO238"/>
      <c r="JP238"/>
      <c r="JQ238"/>
      <c r="JR238"/>
      <c r="JS238"/>
      <c r="JT238"/>
      <c r="JU238"/>
      <c r="JV238"/>
      <c r="JW238"/>
      <c r="JX238"/>
      <c r="JY238"/>
      <c r="JZ238"/>
      <c r="KA238"/>
      <c r="KB238"/>
      <c r="KC238"/>
      <c r="KD238"/>
      <c r="KE238"/>
      <c r="KF238"/>
      <c r="KG238"/>
      <c r="KH238"/>
      <c r="KI238"/>
      <c r="KJ238"/>
      <c r="KK238"/>
      <c r="KL238"/>
      <c r="KM238"/>
      <c r="KN238"/>
      <c r="KO238"/>
      <c r="KP238"/>
      <c r="KQ238"/>
      <c r="KR238"/>
      <c r="KS238"/>
      <c r="KT238"/>
      <c r="KU238"/>
      <c r="KV238"/>
      <c r="KW238"/>
      <c r="KX238"/>
      <c r="KY238"/>
      <c r="KZ238"/>
      <c r="LA238"/>
      <c r="LB238"/>
      <c r="LC238"/>
      <c r="LD238"/>
      <c r="LE238"/>
      <c r="LF238"/>
      <c r="LG238"/>
      <c r="LH238"/>
      <c r="LI238"/>
      <c r="LJ238"/>
      <c r="LK238"/>
      <c r="LL238"/>
      <c r="LM238"/>
      <c r="LN238"/>
      <c r="LO238"/>
      <c r="LP238"/>
      <c r="LQ238"/>
      <c r="LR238"/>
      <c r="LS238"/>
      <c r="LT238"/>
      <c r="LU238"/>
      <c r="LV238"/>
      <c r="LW238"/>
      <c r="LX238"/>
      <c r="LY238"/>
      <c r="LZ238"/>
      <c r="MA238"/>
      <c r="MB238"/>
      <c r="MC238"/>
      <c r="MD238"/>
      <c r="ME238"/>
      <c r="MF238"/>
      <c r="MG238"/>
      <c r="MH238"/>
      <c r="MI238"/>
      <c r="MJ238"/>
      <c r="MK238"/>
      <c r="ML238"/>
      <c r="MM238"/>
      <c r="MN238"/>
      <c r="MO238"/>
      <c r="MP238"/>
      <c r="MQ238"/>
      <c r="MR238"/>
      <c r="MS238"/>
      <c r="MT238"/>
      <c r="MU238"/>
      <c r="MV238"/>
      <c r="MW238"/>
      <c r="MX238"/>
      <c r="MY238"/>
      <c r="MZ238"/>
      <c r="NA238"/>
      <c r="NB238"/>
      <c r="NC238"/>
      <c r="ND238"/>
      <c r="NE238"/>
      <c r="NF238"/>
      <c r="NG238"/>
      <c r="NH238"/>
      <c r="NI238"/>
      <c r="NJ238"/>
      <c r="NK238"/>
      <c r="NL238"/>
      <c r="NM238"/>
      <c r="NN238"/>
      <c r="NO238"/>
      <c r="NP238"/>
      <c r="NQ238"/>
      <c r="NR238"/>
      <c r="NS238"/>
      <c r="NT238"/>
      <c r="NU238"/>
      <c r="NV238"/>
      <c r="NW238"/>
      <c r="NX238"/>
      <c r="NY238"/>
      <c r="NZ238"/>
      <c r="OA238"/>
      <c r="OB238"/>
      <c r="OC238"/>
      <c r="OD238"/>
      <c r="OE238"/>
      <c r="OF238"/>
      <c r="OG238"/>
      <c r="OH238"/>
      <c r="OI238"/>
      <c r="OJ238"/>
      <c r="OK238"/>
      <c r="OL238"/>
      <c r="OM238"/>
      <c r="ON238"/>
      <c r="OO238"/>
      <c r="OP238"/>
      <c r="OQ238"/>
      <c r="OR238"/>
      <c r="OS238"/>
      <c r="OT238"/>
      <c r="OU238"/>
      <c r="OV238"/>
      <c r="OW238"/>
      <c r="OX238"/>
      <c r="OY238"/>
      <c r="OZ238"/>
      <c r="PA238"/>
      <c r="PB238"/>
      <c r="PC238"/>
      <c r="PD238"/>
      <c r="PE238"/>
      <c r="PF238"/>
      <c r="PG238"/>
      <c r="PH238"/>
      <c r="PI238"/>
      <c r="PJ238"/>
      <c r="PK238"/>
      <c r="PL238"/>
      <c r="PM238"/>
      <c r="PN238"/>
      <c r="PO238"/>
      <c r="PP238"/>
      <c r="PQ238"/>
      <c r="PR238"/>
      <c r="PS238"/>
      <c r="PT238"/>
      <c r="PU238"/>
      <c r="PV238"/>
      <c r="PW238"/>
      <c r="PX238"/>
      <c r="PY238"/>
      <c r="PZ238"/>
      <c r="QA238"/>
      <c r="QB238"/>
      <c r="QC238"/>
      <c r="QD238"/>
      <c r="QE238"/>
      <c r="QF238"/>
      <c r="QG238"/>
      <c r="QH238"/>
      <c r="QI238"/>
      <c r="QJ238"/>
      <c r="QK238"/>
      <c r="QL238"/>
      <c r="QM238"/>
      <c r="QN238"/>
      <c r="QO238"/>
      <c r="QP238"/>
      <c r="QQ238"/>
      <c r="QR238"/>
      <c r="QS238"/>
      <c r="QT238"/>
      <c r="QU238"/>
      <c r="QV238"/>
      <c r="QW238"/>
      <c r="QX238"/>
      <c r="QY238"/>
      <c r="QZ238"/>
      <c r="RA238"/>
      <c r="RB238"/>
      <c r="RC238"/>
      <c r="RD238"/>
      <c r="RE238"/>
      <c r="RF238"/>
      <c r="RG238"/>
      <c r="RH238"/>
      <c r="RI238"/>
      <c r="RJ238"/>
      <c r="RK238"/>
      <c r="RL238"/>
      <c r="RM238"/>
      <c r="RN238"/>
      <c r="RO238"/>
      <c r="RP238"/>
      <c r="RQ238"/>
      <c r="RR238"/>
      <c r="RS238"/>
      <c r="RT238"/>
      <c r="RU238"/>
      <c r="RV238"/>
      <c r="RW238"/>
      <c r="RX238"/>
      <c r="RY238"/>
      <c r="RZ238"/>
      <c r="SA238"/>
      <c r="SB238"/>
      <c r="SC238"/>
      <c r="SD238"/>
      <c r="SE238"/>
      <c r="SF238"/>
      <c r="SG238"/>
      <c r="SH238"/>
      <c r="SI238"/>
      <c r="SJ238"/>
      <c r="SK238"/>
      <c r="SL238"/>
      <c r="SM238"/>
      <c r="SN238"/>
      <c r="SO238"/>
      <c r="SP238"/>
      <c r="SQ238"/>
      <c r="SR238"/>
      <c r="SS238"/>
      <c r="ST238"/>
      <c r="SU238"/>
      <c r="SV238"/>
      <c r="SW238"/>
      <c r="SX238"/>
      <c r="SY238"/>
      <c r="SZ238"/>
      <c r="TA238"/>
      <c r="TB238"/>
      <c r="TC238"/>
      <c r="TD238"/>
      <c r="TE238"/>
      <c r="TF238"/>
      <c r="TG238"/>
      <c r="TH238"/>
      <c r="TI238"/>
      <c r="TJ238"/>
      <c r="TK238"/>
      <c r="TL238"/>
      <c r="TM238"/>
      <c r="TN238"/>
      <c r="TO238"/>
      <c r="TP238"/>
      <c r="TQ238"/>
      <c r="TR238"/>
      <c r="TS238"/>
      <c r="TT238"/>
      <c r="TU238"/>
      <c r="TV238"/>
      <c r="TW238"/>
      <c r="TX238"/>
      <c r="TY238"/>
      <c r="TZ238"/>
      <c r="UA238"/>
      <c r="UB238"/>
      <c r="UC238"/>
      <c r="UD238"/>
      <c r="UE238"/>
      <c r="UF238"/>
      <c r="UG238"/>
      <c r="UH238"/>
      <c r="UI238"/>
      <c r="UJ238"/>
      <c r="UK238"/>
      <c r="UL238"/>
      <c r="UM238"/>
      <c r="UN238"/>
      <c r="UO238"/>
      <c r="UP238"/>
      <c r="UQ238"/>
      <c r="UR238"/>
      <c r="US238"/>
      <c r="UT238"/>
      <c r="UU238"/>
      <c r="UV238"/>
      <c r="UW238"/>
      <c r="UX238"/>
      <c r="UY238"/>
      <c r="UZ238"/>
      <c r="VA238"/>
      <c r="VB238"/>
      <c r="VC238"/>
      <c r="VD238"/>
      <c r="VE238"/>
      <c r="VF238"/>
      <c r="VG238"/>
      <c r="VH238"/>
      <c r="VI238"/>
      <c r="VJ238"/>
      <c r="VK238"/>
      <c r="VL238"/>
      <c r="VM238"/>
      <c r="VN238"/>
      <c r="VO238"/>
      <c r="VP238"/>
      <c r="VQ238"/>
      <c r="VR238"/>
      <c r="VS238"/>
      <c r="VT238"/>
      <c r="VU238"/>
      <c r="VV238"/>
      <c r="VW238"/>
      <c r="VX238"/>
      <c r="VY238"/>
      <c r="VZ238"/>
      <c r="WA238"/>
      <c r="WB238"/>
      <c r="WC238"/>
      <c r="WD238"/>
      <c r="WE238"/>
      <c r="WF238"/>
      <c r="WG238"/>
      <c r="WH238"/>
      <c r="WI238"/>
      <c r="WJ238"/>
      <c r="WK238"/>
      <c r="WL238"/>
      <c r="WM238"/>
      <c r="WN238"/>
      <c r="WO238"/>
      <c r="WP238"/>
      <c r="WQ238"/>
      <c r="WR238"/>
      <c r="WS238"/>
      <c r="WT238"/>
      <c r="WU238"/>
      <c r="WV238"/>
      <c r="WW238"/>
      <c r="WX238"/>
      <c r="WY238"/>
      <c r="WZ238"/>
      <c r="XA238"/>
      <c r="XB238"/>
      <c r="XC238"/>
      <c r="XD238"/>
      <c r="XE238"/>
      <c r="XF238"/>
      <c r="XG238"/>
      <c r="XH238"/>
      <c r="XI238"/>
      <c r="XJ238"/>
      <c r="XK238"/>
      <c r="XL238"/>
      <c r="XM238"/>
      <c r="XN238"/>
      <c r="XO238"/>
      <c r="XP238"/>
      <c r="XQ238"/>
      <c r="XR238"/>
      <c r="XS238"/>
      <c r="XT238"/>
      <c r="XU238"/>
      <c r="XV238"/>
      <c r="XW238"/>
      <c r="XX238"/>
      <c r="XY238"/>
      <c r="XZ238"/>
      <c r="YA238"/>
      <c r="YB238"/>
      <c r="YC238"/>
      <c r="YD238"/>
      <c r="YE238"/>
      <c r="YF238"/>
      <c r="YG238"/>
      <c r="YH238"/>
      <c r="YI238"/>
      <c r="YJ238"/>
      <c r="YK238"/>
      <c r="YL238"/>
      <c r="YM238"/>
      <c r="YN238"/>
      <c r="YO238"/>
      <c r="YP238"/>
      <c r="YQ238"/>
      <c r="YR238"/>
      <c r="YS238"/>
    </row>
    <row r="239" spans="1:669" ht="15.75" x14ac:dyDescent="0.25">
      <c r="A239" s="22" t="s">
        <v>146</v>
      </c>
      <c r="B239" s="55" t="s">
        <v>147</v>
      </c>
      <c r="C239" s="56" t="s">
        <v>69</v>
      </c>
      <c r="D239" s="56" t="s">
        <v>207</v>
      </c>
      <c r="E239" s="58">
        <v>44593</v>
      </c>
      <c r="F239" s="8" t="s">
        <v>106</v>
      </c>
      <c r="G239" s="97">
        <v>35000</v>
      </c>
      <c r="H239" s="97">
        <v>1004.5</v>
      </c>
      <c r="I239" s="142">
        <v>0</v>
      </c>
      <c r="J239" s="97">
        <v>1064</v>
      </c>
      <c r="K239" s="97">
        <v>25</v>
      </c>
      <c r="L239" s="97">
        <v>2093.5</v>
      </c>
      <c r="M239" s="142">
        <v>32906.5</v>
      </c>
      <c r="O239" s="33"/>
      <c r="P239" s="65"/>
      <c r="Q239" s="65"/>
      <c r="R239" s="65"/>
      <c r="S239" s="65"/>
      <c r="T239" s="65"/>
      <c r="U239" s="65"/>
      <c r="V239" s="65"/>
      <c r="W239" s="65"/>
      <c r="X239" s="65"/>
      <c r="Y239" s="65"/>
      <c r="Z239" s="65"/>
      <c r="AA239" s="65"/>
      <c r="AB239" s="65"/>
      <c r="AC239" s="65"/>
      <c r="AD239" s="65"/>
      <c r="AE239" s="65"/>
      <c r="AF239" s="65"/>
      <c r="AG239" s="65"/>
      <c r="AH239" s="65"/>
      <c r="AI239" s="65"/>
      <c r="AJ239" s="65"/>
      <c r="AK239" s="65"/>
      <c r="AL239" s="65"/>
      <c r="AM239" s="65"/>
      <c r="AN239" s="65"/>
      <c r="AO239" s="65"/>
      <c r="AP239" s="65"/>
      <c r="AQ239" s="65"/>
      <c r="AR239" s="65"/>
      <c r="AS239" s="65"/>
      <c r="AT239" s="65"/>
      <c r="AU239" s="33"/>
      <c r="AV239" s="33"/>
      <c r="AW239" s="33"/>
      <c r="AX239" s="33"/>
      <c r="AY239" s="33"/>
      <c r="AZ239" s="33"/>
      <c r="BA239" s="33"/>
      <c r="BB239" s="33"/>
      <c r="BC239" s="33"/>
      <c r="BD239" s="33"/>
      <c r="BE239" s="33"/>
      <c r="BF239" s="33"/>
      <c r="BG239" s="33"/>
      <c r="BH239" s="33"/>
      <c r="BI239" s="33"/>
      <c r="BJ239" s="33"/>
      <c r="BK239" s="33"/>
      <c r="BL239" s="33"/>
      <c r="BM239" s="33"/>
      <c r="BN239" s="33"/>
      <c r="BO239" s="33"/>
      <c r="BP239" s="33"/>
      <c r="BQ239" s="33"/>
      <c r="BR239" s="33"/>
      <c r="BS239" s="33"/>
      <c r="BT239" s="33"/>
      <c r="BU239" s="33"/>
      <c r="BV239" s="33"/>
      <c r="BW239" s="33"/>
      <c r="BX239" s="33"/>
      <c r="BY239" s="33"/>
      <c r="BZ239" s="33"/>
      <c r="CA239" s="33"/>
      <c r="CB239" s="33"/>
      <c r="CC239" s="33"/>
      <c r="CD239" s="33"/>
      <c r="CE239" s="33"/>
      <c r="CF239" s="33"/>
      <c r="CG239" s="33"/>
      <c r="CH239" s="33"/>
      <c r="CI239" s="33"/>
      <c r="CJ239" s="33"/>
      <c r="CK239" s="33"/>
      <c r="CL239" s="33"/>
      <c r="CM239" s="33"/>
      <c r="CN239" s="33"/>
      <c r="CO239" s="33"/>
      <c r="CP239" s="33"/>
      <c r="CQ239" s="33"/>
      <c r="CR239" s="33"/>
      <c r="CS239" s="33"/>
      <c r="CT239" s="33"/>
      <c r="CU239" s="33"/>
      <c r="CV239" s="33"/>
      <c r="CW239" s="33"/>
      <c r="CX239" s="33"/>
      <c r="CY239" s="33"/>
      <c r="CZ239" s="33"/>
      <c r="DA239" s="33"/>
      <c r="DB239" s="33"/>
      <c r="DC239" s="33"/>
      <c r="DD239" s="33"/>
      <c r="DE239" s="33"/>
      <c r="DF239" s="33"/>
      <c r="DG239" s="33"/>
      <c r="DH239" s="33"/>
      <c r="DI239" s="33"/>
      <c r="DJ239" s="33"/>
      <c r="DK239" s="33"/>
      <c r="DL239" s="33"/>
      <c r="DM239" s="33"/>
      <c r="DN239" s="33"/>
      <c r="DO239" s="33"/>
      <c r="DP239" s="33"/>
      <c r="DQ239" s="33"/>
      <c r="DR239" s="33"/>
      <c r="DS239" s="33"/>
      <c r="DT239" s="33"/>
      <c r="DU239" s="33"/>
      <c r="DV239" s="33"/>
      <c r="DW239" s="33"/>
      <c r="DX239" s="33"/>
      <c r="DY239" s="33"/>
      <c r="DZ239" s="33"/>
      <c r="EA239" s="33"/>
      <c r="EB239" s="33"/>
      <c r="EC239" s="33"/>
      <c r="ED239" s="33"/>
      <c r="EE239" s="33"/>
      <c r="EF239" s="33"/>
      <c r="EG239" s="33"/>
    </row>
    <row r="240" spans="1:669" ht="15.75" x14ac:dyDescent="0.25">
      <c r="A240" s="22" t="s">
        <v>173</v>
      </c>
      <c r="B240" s="55" t="s">
        <v>147</v>
      </c>
      <c r="C240" s="56" t="s">
        <v>69</v>
      </c>
      <c r="D240" s="56" t="s">
        <v>207</v>
      </c>
      <c r="E240" s="58">
        <v>44627</v>
      </c>
      <c r="F240" s="8" t="s">
        <v>106</v>
      </c>
      <c r="G240" s="97">
        <v>35000</v>
      </c>
      <c r="H240" s="97">
        <v>1004.5</v>
      </c>
      <c r="I240" s="142">
        <v>0</v>
      </c>
      <c r="J240" s="97">
        <v>1064</v>
      </c>
      <c r="K240" s="97">
        <v>25</v>
      </c>
      <c r="L240" s="97">
        <v>2093.5</v>
      </c>
      <c r="M240" s="142">
        <v>32906.5</v>
      </c>
      <c r="O240" s="33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  <c r="AH240" s="65"/>
      <c r="AI240" s="65"/>
      <c r="AJ240" s="65"/>
      <c r="AK240" s="65"/>
      <c r="AL240" s="65"/>
      <c r="AM240" s="65"/>
      <c r="AN240" s="65"/>
      <c r="AO240" s="65"/>
      <c r="AP240" s="65"/>
      <c r="AQ240" s="65"/>
      <c r="AR240" s="65"/>
      <c r="AS240" s="65"/>
      <c r="AT240" s="65"/>
      <c r="AU240" s="33"/>
      <c r="AV240" s="33"/>
      <c r="AW240" s="33"/>
      <c r="AX240" s="33"/>
      <c r="AY240" s="33"/>
      <c r="AZ240" s="33"/>
      <c r="BA240" s="33"/>
      <c r="BB240" s="33"/>
      <c r="BC240" s="33"/>
      <c r="BD240" s="33"/>
      <c r="BE240" s="33"/>
      <c r="BF240" s="33"/>
      <c r="BG240" s="33"/>
      <c r="BH240" s="33"/>
      <c r="BI240" s="33"/>
      <c r="BJ240" s="33"/>
      <c r="BK240" s="33"/>
      <c r="BL240" s="33"/>
      <c r="BM240" s="33"/>
      <c r="BN240" s="33"/>
      <c r="BO240" s="33"/>
      <c r="BP240" s="33"/>
      <c r="BQ240" s="33"/>
      <c r="BR240" s="33"/>
      <c r="BS240" s="33"/>
      <c r="BT240" s="33"/>
      <c r="BU240" s="33"/>
      <c r="BV240" s="33"/>
      <c r="BW240" s="33"/>
      <c r="BX240" s="33"/>
      <c r="BY240" s="33"/>
      <c r="BZ240" s="33"/>
      <c r="CA240" s="33"/>
      <c r="CB240" s="33"/>
      <c r="CC240" s="33"/>
      <c r="CD240" s="33"/>
      <c r="CE240" s="33"/>
      <c r="CF240" s="33"/>
      <c r="CG240" s="33"/>
      <c r="CH240" s="33"/>
      <c r="CI240" s="33"/>
      <c r="CJ240" s="33"/>
      <c r="CK240" s="33"/>
      <c r="CL240" s="33"/>
      <c r="CM240" s="33"/>
      <c r="CN240" s="33"/>
      <c r="CO240" s="33"/>
      <c r="CP240" s="33"/>
      <c r="CQ240" s="33"/>
      <c r="CR240" s="33"/>
      <c r="CS240" s="33"/>
      <c r="CT240" s="33"/>
      <c r="CU240" s="33"/>
      <c r="CV240" s="33"/>
      <c r="CW240" s="33"/>
      <c r="CX240" s="33"/>
      <c r="CY240" s="33"/>
      <c r="CZ240" s="33"/>
      <c r="DA240" s="33"/>
      <c r="DB240" s="33"/>
      <c r="DC240" s="33"/>
      <c r="DD240" s="33"/>
      <c r="DE240" s="33"/>
      <c r="DF240" s="33"/>
      <c r="DG240" s="33"/>
      <c r="DH240" s="33"/>
      <c r="DI240" s="33"/>
      <c r="DJ240" s="33"/>
      <c r="DK240" s="33"/>
      <c r="DL240" s="33"/>
      <c r="DM240" s="33"/>
      <c r="DN240" s="33"/>
      <c r="DO240" s="33"/>
      <c r="DP240" s="33"/>
      <c r="DQ240" s="33"/>
      <c r="DR240" s="33"/>
      <c r="DS240" s="33"/>
      <c r="DT240" s="33"/>
      <c r="DU240" s="33"/>
      <c r="DV240" s="33"/>
      <c r="DW240" s="33"/>
      <c r="DX240" s="33"/>
      <c r="DY240" s="33"/>
      <c r="DZ240" s="33"/>
      <c r="EA240" s="33"/>
      <c r="EB240" s="33"/>
      <c r="EC240" s="33"/>
      <c r="ED240" s="33"/>
      <c r="EE240" s="33"/>
      <c r="EF240" s="33"/>
      <c r="EG240" s="33"/>
    </row>
    <row r="241" spans="1:175" ht="15.75" x14ac:dyDescent="0.25">
      <c r="A241" s="22" t="s">
        <v>174</v>
      </c>
      <c r="B241" s="55" t="s">
        <v>147</v>
      </c>
      <c r="C241" s="56" t="s">
        <v>70</v>
      </c>
      <c r="D241" s="56" t="s">
        <v>207</v>
      </c>
      <c r="E241" s="58">
        <v>44627</v>
      </c>
      <c r="F241" s="8" t="s">
        <v>106</v>
      </c>
      <c r="G241" s="97">
        <v>35000</v>
      </c>
      <c r="H241" s="97">
        <v>1004.5</v>
      </c>
      <c r="I241" s="142">
        <v>0</v>
      </c>
      <c r="J241" s="97">
        <v>1064</v>
      </c>
      <c r="K241" s="97">
        <v>25</v>
      </c>
      <c r="L241" s="97">
        <v>2093.5</v>
      </c>
      <c r="M241" s="142">
        <v>32906.5</v>
      </c>
      <c r="O241" s="33"/>
      <c r="P241" s="65"/>
      <c r="Q241" s="65"/>
      <c r="R241" s="65"/>
      <c r="S241" s="65"/>
      <c r="T241" s="65"/>
      <c r="U241" s="65"/>
      <c r="V241" s="65"/>
      <c r="W241" s="65"/>
      <c r="X241" s="65"/>
      <c r="Y241" s="65"/>
      <c r="Z241" s="65"/>
      <c r="AA241" s="65"/>
      <c r="AB241" s="65"/>
      <c r="AC241" s="65"/>
      <c r="AD241" s="65"/>
      <c r="AE241" s="65"/>
      <c r="AF241" s="65"/>
      <c r="AG241" s="65"/>
      <c r="AH241" s="65"/>
      <c r="AI241" s="65"/>
      <c r="AJ241" s="65"/>
      <c r="AK241" s="65"/>
      <c r="AL241" s="65"/>
      <c r="AM241" s="65"/>
      <c r="AN241" s="65"/>
      <c r="AO241" s="65"/>
      <c r="AP241" s="65"/>
      <c r="AQ241" s="65"/>
      <c r="AR241" s="65"/>
      <c r="AS241" s="65"/>
      <c r="AT241" s="65"/>
      <c r="AU241" s="33"/>
      <c r="AV241" s="33"/>
      <c r="AW241" s="33"/>
      <c r="AX241" s="33"/>
      <c r="AY241" s="33"/>
      <c r="AZ241" s="33"/>
      <c r="BA241" s="33"/>
      <c r="BB241" s="33"/>
      <c r="BC241" s="33"/>
      <c r="BD241" s="33"/>
      <c r="BE241" s="33"/>
      <c r="BF241" s="33"/>
      <c r="BG241" s="33"/>
      <c r="BH241" s="33"/>
      <c r="BI241" s="33"/>
      <c r="BJ241" s="33"/>
      <c r="BK241" s="33"/>
      <c r="BL241" s="33"/>
      <c r="BM241" s="33"/>
      <c r="BN241" s="33"/>
      <c r="BO241" s="33"/>
      <c r="BP241" s="33"/>
      <c r="BQ241" s="33"/>
      <c r="BR241" s="33"/>
      <c r="BS241" s="33"/>
      <c r="BT241" s="33"/>
      <c r="BU241" s="33"/>
      <c r="BV241" s="33"/>
      <c r="BW241" s="33"/>
      <c r="BX241" s="33"/>
      <c r="BY241" s="33"/>
      <c r="BZ241" s="33"/>
      <c r="CA241" s="33"/>
      <c r="CB241" s="33"/>
      <c r="CC241" s="33"/>
      <c r="CD241" s="33"/>
      <c r="CE241" s="33"/>
      <c r="CF241" s="33"/>
      <c r="CG241" s="33"/>
      <c r="CH241" s="33"/>
      <c r="CI241" s="33"/>
      <c r="CJ241" s="33"/>
      <c r="CK241" s="33"/>
      <c r="CL241" s="33"/>
      <c r="CM241" s="33"/>
      <c r="CN241" s="33"/>
      <c r="CO241" s="33"/>
      <c r="CP241" s="33"/>
      <c r="CQ241" s="33"/>
      <c r="CR241" s="33"/>
      <c r="CS241" s="33"/>
      <c r="CT241" s="33"/>
      <c r="CU241" s="33"/>
      <c r="CV241" s="33"/>
      <c r="CW241" s="33"/>
      <c r="CX241" s="33"/>
      <c r="CY241" s="33"/>
      <c r="CZ241" s="33"/>
      <c r="DA241" s="33"/>
      <c r="DB241" s="33"/>
      <c r="DC241" s="33"/>
      <c r="DD241" s="33"/>
      <c r="DE241" s="33"/>
      <c r="DF241" s="33"/>
      <c r="DG241" s="33"/>
      <c r="DH241" s="33"/>
      <c r="DI241" s="33"/>
      <c r="DJ241" s="33"/>
      <c r="DK241" s="33"/>
      <c r="DL241" s="33"/>
      <c r="DM241" s="33"/>
      <c r="DN241" s="33"/>
      <c r="DO241" s="33"/>
      <c r="DP241" s="33"/>
      <c r="DQ241" s="33"/>
      <c r="DR241" s="33"/>
      <c r="DS241" s="33"/>
      <c r="DT241" s="33"/>
      <c r="DU241" s="33"/>
      <c r="DV241" s="33"/>
      <c r="DW241" s="33"/>
      <c r="DX241" s="33"/>
      <c r="DY241" s="33"/>
      <c r="DZ241" s="33"/>
      <c r="EA241" s="33"/>
      <c r="EB241" s="33"/>
      <c r="EC241" s="33"/>
      <c r="ED241" s="33"/>
      <c r="EE241" s="33"/>
      <c r="EF241" s="33"/>
      <c r="EG241" s="33"/>
    </row>
    <row r="242" spans="1:175" x14ac:dyDescent="0.25">
      <c r="A242" s="22" t="s">
        <v>175</v>
      </c>
      <c r="B242" s="55" t="s">
        <v>147</v>
      </c>
      <c r="C242" s="56" t="s">
        <v>70</v>
      </c>
      <c r="D242" s="56" t="s">
        <v>207</v>
      </c>
      <c r="E242" s="58">
        <v>44652</v>
      </c>
      <c r="F242" s="8" t="s">
        <v>106</v>
      </c>
      <c r="G242" s="97">
        <v>35000</v>
      </c>
      <c r="H242" s="97">
        <v>1004.5</v>
      </c>
      <c r="I242" s="142">
        <v>0</v>
      </c>
      <c r="J242" s="97">
        <v>1064</v>
      </c>
      <c r="K242" s="97">
        <v>25</v>
      </c>
      <c r="L242" s="97">
        <v>2093.5</v>
      </c>
      <c r="M242" s="142">
        <v>32906.5</v>
      </c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F242" s="33"/>
      <c r="AG242" s="33"/>
      <c r="AH242" s="33"/>
      <c r="AI242" s="33"/>
      <c r="AJ242" s="33"/>
      <c r="AK242" s="33"/>
      <c r="AL242" s="33"/>
      <c r="AM242" s="33"/>
      <c r="AN242" s="33"/>
      <c r="AO242" s="33"/>
      <c r="AP242" s="33"/>
      <c r="AQ242" s="33"/>
      <c r="AR242" s="33"/>
      <c r="AS242" s="33"/>
      <c r="AT242" s="33"/>
      <c r="AU242" s="33"/>
      <c r="AV242" s="33"/>
      <c r="AW242" s="33"/>
      <c r="AX242" s="33"/>
      <c r="AY242" s="33"/>
      <c r="AZ242" s="33"/>
      <c r="BA242" s="33"/>
      <c r="BB242" s="33"/>
      <c r="BC242" s="33"/>
      <c r="BD242" s="33"/>
      <c r="BE242" s="33"/>
      <c r="BF242" s="33"/>
      <c r="BG242" s="33"/>
      <c r="BH242" s="33"/>
      <c r="BI242" s="33"/>
      <c r="BJ242" s="33"/>
      <c r="BK242" s="33"/>
      <c r="BL242" s="33"/>
      <c r="BM242" s="33"/>
      <c r="BN242" s="33"/>
      <c r="BO242" s="33"/>
      <c r="BP242" s="33"/>
      <c r="BQ242" s="33"/>
      <c r="BR242" s="33"/>
      <c r="BS242" s="33"/>
      <c r="BT242" s="33"/>
      <c r="BU242" s="33"/>
      <c r="BV242" s="33"/>
      <c r="BW242" s="33"/>
      <c r="BX242" s="33"/>
      <c r="BY242" s="33"/>
      <c r="BZ242" s="33"/>
      <c r="CA242" s="33"/>
      <c r="CB242" s="33"/>
      <c r="CC242" s="33"/>
      <c r="CD242" s="33"/>
      <c r="CE242" s="33"/>
      <c r="CF242" s="33"/>
      <c r="CG242" s="33"/>
      <c r="CH242" s="33"/>
      <c r="CI242" s="33"/>
      <c r="CJ242" s="33"/>
      <c r="CK242" s="33"/>
      <c r="CL242" s="33"/>
      <c r="CM242" s="33"/>
      <c r="CN242" s="33"/>
      <c r="CO242" s="33"/>
      <c r="CP242" s="33"/>
      <c r="CQ242" s="33"/>
      <c r="CR242" s="33"/>
      <c r="CS242" s="33"/>
      <c r="CT242" s="33"/>
      <c r="CU242" s="33"/>
      <c r="CV242" s="33"/>
      <c r="CW242" s="33"/>
      <c r="CX242" s="33"/>
      <c r="CY242" s="33"/>
      <c r="CZ242" s="33"/>
      <c r="DA242" s="33"/>
      <c r="DB242" s="33"/>
      <c r="DC242" s="33"/>
      <c r="DD242" s="33"/>
      <c r="DE242" s="33"/>
      <c r="DF242" s="33"/>
      <c r="DG242" s="33"/>
      <c r="DH242" s="33"/>
      <c r="DI242" s="33"/>
      <c r="DJ242" s="33"/>
      <c r="DK242" s="33"/>
      <c r="DL242" s="33"/>
      <c r="DM242" s="33"/>
      <c r="DN242" s="33"/>
      <c r="DO242" s="33"/>
      <c r="DP242" s="33"/>
      <c r="DQ242" s="33"/>
      <c r="DR242" s="33"/>
      <c r="DS242" s="33"/>
      <c r="DT242" s="33"/>
      <c r="DU242" s="33"/>
      <c r="DV242" s="33"/>
      <c r="DW242" s="33"/>
      <c r="DX242" s="33"/>
      <c r="DY242" s="33"/>
      <c r="DZ242" s="33"/>
      <c r="EA242" s="33"/>
      <c r="EB242" s="33"/>
      <c r="EC242" s="33"/>
      <c r="ED242" s="33"/>
      <c r="EE242" s="33"/>
      <c r="EF242" s="33"/>
      <c r="EG242" s="33"/>
    </row>
    <row r="243" spans="1:175" x14ac:dyDescent="0.25">
      <c r="A243" s="73" t="s">
        <v>14</v>
      </c>
      <c r="B243" s="27">
        <v>9</v>
      </c>
      <c r="C243" s="44"/>
      <c r="D243" s="44"/>
      <c r="E243" s="60"/>
      <c r="F243" s="61"/>
      <c r="G243" s="110">
        <f>G234+G236+G237+G238+G239+G240+G241+G242+G235</f>
        <v>372833.33</v>
      </c>
      <c r="H243" s="110">
        <f>H234+H236+H237+H238+H239+H240+H241+H242+H235</f>
        <v>10700.32</v>
      </c>
      <c r="I243" s="110">
        <f>I234+I237+I239+I238+I236+I240+I241+I242+I235</f>
        <v>11489.51</v>
      </c>
      <c r="J243" s="110">
        <f>J234+J236+J237+J238+J239+J240+J241+J242+J235</f>
        <v>11334.13</v>
      </c>
      <c r="K243" s="110">
        <f>SUM(K234:K242)</f>
        <v>225</v>
      </c>
      <c r="L243" s="110">
        <f>L234+L236+L237+L238+L239+L240+L241+L242+L235</f>
        <v>33748.959999999999</v>
      </c>
      <c r="M243" s="110">
        <f>M234+M236+M237+M238+M239+M240+M241+M242+M235</f>
        <v>339084.37</v>
      </c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Y243" s="33"/>
      <c r="Z243" s="33"/>
      <c r="AA243" s="33"/>
      <c r="AB243" s="33"/>
      <c r="AC243" s="33"/>
      <c r="AD243" s="33"/>
      <c r="AE243" s="33"/>
      <c r="AF243" s="33"/>
      <c r="AG243" s="33"/>
      <c r="AH243" s="33"/>
      <c r="AI243" s="33"/>
      <c r="AJ243" s="33"/>
      <c r="AK243" s="33"/>
      <c r="AL243" s="33"/>
      <c r="AM243" s="33"/>
      <c r="AN243" s="33"/>
      <c r="AO243" s="33"/>
      <c r="AP243" s="33"/>
      <c r="AQ243" s="33"/>
      <c r="AR243" s="33"/>
      <c r="AS243" s="33"/>
      <c r="AT243" s="33"/>
      <c r="AU243" s="33"/>
      <c r="AV243" s="33"/>
      <c r="AW243" s="33"/>
      <c r="AX243" s="33"/>
      <c r="AY243" s="33"/>
      <c r="AZ243" s="33"/>
      <c r="BA243" s="33"/>
      <c r="BB243" s="33"/>
      <c r="BC243" s="33"/>
      <c r="BD243" s="33"/>
      <c r="BE243" s="33"/>
      <c r="BF243" s="33"/>
      <c r="BG243" s="33"/>
      <c r="BH243" s="33"/>
      <c r="BI243" s="33"/>
      <c r="BJ243" s="33"/>
      <c r="BK243" s="33"/>
      <c r="BL243" s="33"/>
      <c r="BM243" s="33"/>
      <c r="BN243" s="33"/>
      <c r="BO243" s="33"/>
      <c r="BP243" s="33"/>
      <c r="BQ243" s="33"/>
      <c r="BR243" s="33"/>
      <c r="BS243" s="33"/>
      <c r="BT243" s="33"/>
      <c r="BU243" s="33"/>
      <c r="BV243" s="33"/>
      <c r="BW243" s="33"/>
      <c r="BX243" s="33"/>
      <c r="BY243" s="33"/>
      <c r="BZ243" s="33"/>
      <c r="CA243" s="33"/>
      <c r="CB243" s="33"/>
      <c r="CC243" s="33"/>
      <c r="CD243" s="33"/>
      <c r="CE243" s="33"/>
      <c r="CF243" s="33"/>
      <c r="CG243" s="33"/>
      <c r="CH243" s="33"/>
      <c r="CI243" s="33"/>
      <c r="CJ243" s="33"/>
      <c r="CK243" s="33"/>
      <c r="CL243" s="33"/>
      <c r="CM243" s="33"/>
      <c r="CN243" s="33"/>
      <c r="CO243" s="33"/>
      <c r="CP243" s="33"/>
      <c r="CQ243" s="33"/>
      <c r="CR243" s="33"/>
      <c r="CS243" s="33"/>
      <c r="CT243" s="33"/>
      <c r="CU243" s="33"/>
      <c r="CV243" s="33"/>
      <c r="CW243" s="33"/>
      <c r="CX243" s="33"/>
      <c r="CY243" s="33"/>
      <c r="CZ243" s="33"/>
      <c r="DA243" s="33"/>
      <c r="DB243" s="33"/>
      <c r="DC243" s="33"/>
      <c r="DD243" s="33"/>
      <c r="DE243" s="33"/>
      <c r="DF243" s="33"/>
      <c r="DG243" s="33"/>
      <c r="DH243" s="33"/>
      <c r="DI243" s="33"/>
      <c r="DJ243" s="33"/>
      <c r="DK243" s="33"/>
      <c r="DL243" s="33"/>
      <c r="DM243" s="33"/>
      <c r="DN243" s="33"/>
      <c r="DO243" s="33"/>
      <c r="DP243" s="33"/>
      <c r="DQ243" s="33"/>
      <c r="DR243" s="33"/>
      <c r="DS243" s="33"/>
      <c r="DT243" s="33"/>
      <c r="DU243" s="33"/>
      <c r="DV243" s="33"/>
      <c r="DW243" s="33"/>
      <c r="DX243" s="33"/>
      <c r="DY243" s="33"/>
      <c r="DZ243" s="33"/>
      <c r="EA243" s="33"/>
      <c r="EB243" s="33"/>
      <c r="EC243" s="33"/>
      <c r="ED243" s="33"/>
      <c r="EE243" s="33"/>
      <c r="EF243" s="33"/>
      <c r="EG243" s="33"/>
    </row>
    <row r="244" spans="1:175" x14ac:dyDescent="0.25">
      <c r="A244" s="120"/>
      <c r="B244" s="121"/>
      <c r="C244" s="77"/>
      <c r="D244" s="77"/>
      <c r="E244" s="78"/>
      <c r="F244" s="122"/>
      <c r="G244" s="123"/>
      <c r="H244" s="123"/>
      <c r="I244" s="123"/>
      <c r="J244" s="123"/>
      <c r="K244" s="123"/>
      <c r="L244" s="123"/>
      <c r="M244" s="12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3"/>
      <c r="AH244" s="33"/>
      <c r="AI244" s="33"/>
      <c r="AJ244" s="33"/>
      <c r="AK244" s="33"/>
      <c r="AL244" s="33"/>
      <c r="AM244" s="33"/>
      <c r="AN244" s="33"/>
      <c r="AO244" s="33"/>
      <c r="AP244" s="33"/>
      <c r="AQ244" s="33"/>
      <c r="AR244" s="33"/>
      <c r="AS244" s="33"/>
      <c r="AT244" s="33"/>
      <c r="AU244" s="33"/>
      <c r="AV244" s="33"/>
      <c r="AW244" s="33"/>
      <c r="AX244" s="33"/>
      <c r="AY244" s="33"/>
      <c r="AZ244" s="33"/>
      <c r="BA244" s="33"/>
      <c r="BB244" s="33"/>
      <c r="BC244" s="33"/>
      <c r="BD244" s="33"/>
      <c r="BE244" s="33"/>
      <c r="BF244" s="33"/>
      <c r="BG244" s="33"/>
      <c r="BH244" s="33"/>
      <c r="BI244" s="33"/>
      <c r="BJ244" s="33"/>
      <c r="BK244" s="33"/>
      <c r="BL244" s="33"/>
      <c r="BM244" s="33"/>
      <c r="BN244" s="33"/>
      <c r="BO244" s="33"/>
      <c r="BP244" s="33"/>
      <c r="BQ244" s="33"/>
      <c r="BR244" s="33"/>
      <c r="BS244" s="33"/>
      <c r="BT244" s="33"/>
      <c r="BU244" s="33"/>
      <c r="BV244" s="33"/>
      <c r="BW244" s="33"/>
      <c r="BX244" s="33"/>
      <c r="BY244" s="33"/>
      <c r="BZ244" s="33"/>
      <c r="CA244" s="33"/>
      <c r="CB244" s="33"/>
      <c r="CC244" s="33"/>
      <c r="CD244" s="33"/>
      <c r="CE244" s="33"/>
      <c r="CF244" s="33"/>
      <c r="CG244" s="33"/>
      <c r="CH244" s="33"/>
      <c r="CI244" s="33"/>
      <c r="CJ244" s="33"/>
      <c r="CK244" s="33"/>
      <c r="CL244" s="33"/>
      <c r="CM244" s="33"/>
      <c r="CN244" s="33"/>
      <c r="CO244" s="33"/>
      <c r="CP244" s="33"/>
      <c r="CQ244" s="33"/>
      <c r="CR244" s="33"/>
      <c r="CS244" s="33"/>
      <c r="CT244" s="33"/>
      <c r="CU244" s="33"/>
      <c r="CV244" s="33"/>
      <c r="CW244" s="33"/>
      <c r="CX244" s="33"/>
      <c r="CY244" s="33"/>
      <c r="CZ244" s="33"/>
      <c r="DA244" s="33"/>
      <c r="DB244" s="33"/>
      <c r="DC244" s="33"/>
      <c r="DD244" s="33"/>
      <c r="DE244" s="33"/>
      <c r="DF244" s="33"/>
      <c r="DG244" s="33"/>
      <c r="DH244" s="33"/>
      <c r="DI244" s="33"/>
      <c r="DJ244" s="33"/>
      <c r="DK244" s="33"/>
      <c r="DL244" s="33"/>
      <c r="DM244" s="33"/>
      <c r="DN244" s="33"/>
      <c r="DO244" s="33"/>
      <c r="DP244" s="33"/>
      <c r="DQ244" s="33"/>
      <c r="DR244" s="33"/>
      <c r="DS244" s="33"/>
      <c r="DT244" s="33"/>
      <c r="DU244" s="33"/>
      <c r="DV244" s="33"/>
      <c r="DW244" s="33"/>
      <c r="DX244" s="33"/>
      <c r="DY244" s="33"/>
      <c r="DZ244" s="33"/>
      <c r="EA244" s="33"/>
      <c r="EB244" s="33"/>
      <c r="EC244" s="33"/>
      <c r="ED244" s="33"/>
      <c r="EE244" s="33"/>
      <c r="EF244" s="33"/>
      <c r="EG244" s="33"/>
    </row>
    <row r="245" spans="1:175" x14ac:dyDescent="0.25">
      <c r="A245" s="120" t="s">
        <v>208</v>
      </c>
      <c r="B245" s="121"/>
      <c r="C245" s="77"/>
      <c r="D245" s="77"/>
      <c r="E245" s="78"/>
      <c r="F245" s="122"/>
      <c r="G245" s="123"/>
      <c r="H245" s="123"/>
      <c r="I245" s="123"/>
      <c r="J245" s="123"/>
      <c r="K245" s="123"/>
      <c r="L245" s="123"/>
      <c r="M245" s="123"/>
      <c r="O245" s="33"/>
      <c r="P245" s="33"/>
      <c r="Q245" s="33"/>
      <c r="R245" s="33"/>
      <c r="S245" s="33"/>
      <c r="T245" s="33"/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F245" s="33"/>
      <c r="AG245" s="33"/>
      <c r="AH245" s="33"/>
      <c r="AI245" s="33"/>
      <c r="AJ245" s="33"/>
      <c r="AK245" s="33"/>
      <c r="AL245" s="33"/>
      <c r="AM245" s="33"/>
      <c r="AN245" s="33"/>
      <c r="AO245" s="33"/>
      <c r="AP245" s="33"/>
      <c r="AQ245" s="33"/>
      <c r="AR245" s="33"/>
      <c r="AS245" s="33"/>
      <c r="AT245" s="33"/>
      <c r="AU245" s="33"/>
      <c r="AV245" s="33"/>
      <c r="AW245" s="33"/>
      <c r="AX245" s="33"/>
      <c r="AY245" s="33"/>
      <c r="AZ245" s="33"/>
      <c r="BA245" s="33"/>
      <c r="BB245" s="33"/>
      <c r="BC245" s="33"/>
      <c r="BD245" s="33"/>
      <c r="BE245" s="33"/>
      <c r="BF245" s="33"/>
      <c r="BG245" s="33"/>
      <c r="BH245" s="33"/>
      <c r="BI245" s="33"/>
      <c r="BJ245" s="33"/>
      <c r="BK245" s="33"/>
      <c r="BL245" s="33"/>
      <c r="BM245" s="33"/>
      <c r="BN245" s="33"/>
      <c r="BO245" s="33"/>
      <c r="BP245" s="33"/>
      <c r="BQ245" s="33"/>
      <c r="BR245" s="33"/>
      <c r="BS245" s="33"/>
      <c r="BT245" s="33"/>
      <c r="BU245" s="33"/>
      <c r="BV245" s="33"/>
      <c r="BW245" s="33"/>
      <c r="BX245" s="33"/>
      <c r="BY245" s="33"/>
      <c r="BZ245" s="33"/>
      <c r="CA245" s="33"/>
      <c r="CB245" s="33"/>
      <c r="CC245" s="33"/>
      <c r="CD245" s="33"/>
      <c r="CE245" s="33"/>
      <c r="CF245" s="33"/>
      <c r="CG245" s="33"/>
      <c r="CH245" s="33"/>
      <c r="CI245" s="33"/>
      <c r="CJ245" s="33"/>
      <c r="CK245" s="33"/>
      <c r="CL245" s="33"/>
      <c r="CM245" s="33"/>
      <c r="CN245" s="33"/>
      <c r="CO245" s="33"/>
      <c r="CP245" s="33"/>
      <c r="CQ245" s="33"/>
      <c r="CR245" s="33"/>
      <c r="CS245" s="33"/>
      <c r="CT245" s="33"/>
      <c r="CU245" s="33"/>
      <c r="CV245" s="33"/>
      <c r="CW245" s="33"/>
      <c r="CX245" s="33"/>
      <c r="CY245" s="33"/>
      <c r="CZ245" s="33"/>
      <c r="DA245" s="33"/>
      <c r="DB245" s="33"/>
      <c r="DC245" s="33"/>
      <c r="DD245" s="33"/>
      <c r="DE245" s="33"/>
      <c r="DF245" s="33"/>
      <c r="DG245" s="33"/>
      <c r="DH245" s="33"/>
      <c r="DI245" s="33"/>
      <c r="DJ245" s="33"/>
      <c r="DK245" s="33"/>
      <c r="DL245" s="33"/>
      <c r="DM245" s="33"/>
      <c r="DN245" s="33"/>
      <c r="DO245" s="33"/>
      <c r="DP245" s="33"/>
      <c r="DQ245" s="33"/>
      <c r="DR245" s="33"/>
      <c r="DS245" s="33"/>
      <c r="DT245" s="33"/>
      <c r="DU245" s="33"/>
      <c r="DV245" s="33"/>
      <c r="DW245" s="33"/>
      <c r="DX245" s="33"/>
      <c r="DY245" s="33"/>
      <c r="DZ245" s="33"/>
      <c r="EA245" s="33"/>
      <c r="EB245" s="33"/>
      <c r="EC245" s="33"/>
      <c r="ED245" s="33"/>
      <c r="EE245" s="33"/>
      <c r="EF245" s="33"/>
      <c r="EG245" s="33"/>
    </row>
    <row r="246" spans="1:175" x14ac:dyDescent="0.25">
      <c r="A246" s="134" t="s">
        <v>225</v>
      </c>
      <c r="B246" s="76" t="s">
        <v>165</v>
      </c>
      <c r="C246" s="77" t="s">
        <v>69</v>
      </c>
      <c r="D246" s="77" t="s">
        <v>207</v>
      </c>
      <c r="E246" s="133">
        <v>44819</v>
      </c>
      <c r="F246" s="135" t="s">
        <v>106</v>
      </c>
      <c r="G246" s="98">
        <v>50000</v>
      </c>
      <c r="H246" s="98">
        <v>1435</v>
      </c>
      <c r="I246" s="98">
        <v>1854</v>
      </c>
      <c r="J246" s="98">
        <v>1520</v>
      </c>
      <c r="K246" s="98">
        <v>25</v>
      </c>
      <c r="L246" s="98">
        <v>4834</v>
      </c>
      <c r="M246" s="142">
        <v>74550.039999999994</v>
      </c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F246" s="33"/>
      <c r="AG246" s="33"/>
      <c r="AH246" s="33"/>
      <c r="AI246" s="33"/>
      <c r="AJ246" s="33"/>
      <c r="AK246" s="33"/>
      <c r="AL246" s="33"/>
      <c r="AM246" s="33"/>
      <c r="AN246" s="33"/>
      <c r="AO246" s="33"/>
      <c r="AP246" s="33"/>
      <c r="AQ246" s="33"/>
      <c r="AR246" s="33"/>
      <c r="AS246" s="33"/>
      <c r="AT246" s="33"/>
      <c r="AU246" s="33"/>
      <c r="AV246" s="33"/>
      <c r="AW246" s="33"/>
      <c r="AX246" s="33"/>
      <c r="AY246" s="33"/>
      <c r="AZ246" s="33"/>
      <c r="BA246" s="33"/>
      <c r="BB246" s="33"/>
      <c r="BC246" s="33"/>
      <c r="BD246" s="33"/>
      <c r="BE246" s="33"/>
      <c r="BF246" s="33"/>
      <c r="BG246" s="33"/>
      <c r="BH246" s="33"/>
      <c r="BI246" s="33"/>
      <c r="BJ246" s="33"/>
      <c r="BK246" s="33"/>
      <c r="BL246" s="33"/>
      <c r="BM246" s="33"/>
      <c r="BN246" s="33"/>
      <c r="BO246" s="33"/>
      <c r="BP246" s="33"/>
      <c r="BQ246" s="33"/>
      <c r="BR246" s="33"/>
      <c r="BS246" s="33"/>
      <c r="BT246" s="33"/>
      <c r="BU246" s="33"/>
      <c r="BV246" s="33"/>
      <c r="BW246" s="33"/>
      <c r="BX246" s="33"/>
      <c r="BY246" s="33"/>
      <c r="BZ246" s="33"/>
      <c r="CA246" s="33"/>
      <c r="CB246" s="33"/>
      <c r="CC246" s="33"/>
      <c r="CD246" s="33"/>
      <c r="CE246" s="33"/>
      <c r="CF246" s="33"/>
      <c r="CG246" s="33"/>
      <c r="CH246" s="33"/>
      <c r="CI246" s="33"/>
      <c r="CJ246" s="33"/>
      <c r="CK246" s="33"/>
      <c r="CL246" s="33"/>
      <c r="CM246" s="33"/>
      <c r="CN246" s="33"/>
      <c r="CO246" s="33"/>
      <c r="CP246" s="33"/>
      <c r="CQ246" s="33"/>
      <c r="CR246" s="33"/>
      <c r="CS246" s="33"/>
      <c r="CT246" s="33"/>
      <c r="CU246" s="33"/>
      <c r="CV246" s="33"/>
      <c r="CW246" s="33"/>
      <c r="CX246" s="33"/>
      <c r="CY246" s="33"/>
      <c r="CZ246" s="33"/>
      <c r="DA246" s="33"/>
      <c r="DB246" s="33"/>
      <c r="DC246" s="33"/>
      <c r="DD246" s="33"/>
      <c r="DE246" s="33"/>
      <c r="DF246" s="33"/>
      <c r="DG246" s="33"/>
      <c r="DH246" s="33"/>
      <c r="DI246" s="33"/>
      <c r="DJ246" s="33"/>
      <c r="DK246" s="33"/>
      <c r="DL246" s="33"/>
      <c r="DM246" s="33"/>
      <c r="DN246" s="33"/>
      <c r="DO246" s="33"/>
      <c r="DP246" s="33"/>
      <c r="DQ246" s="33"/>
      <c r="DR246" s="33"/>
      <c r="DS246" s="33"/>
      <c r="DT246" s="33"/>
      <c r="DU246" s="33"/>
      <c r="DV246" s="33"/>
      <c r="DW246" s="33"/>
      <c r="DX246" s="33"/>
      <c r="DY246" s="33"/>
      <c r="DZ246" s="33"/>
      <c r="EA246" s="33"/>
      <c r="EB246" s="33"/>
      <c r="EC246" s="33"/>
      <c r="ED246" s="33"/>
      <c r="EE246" s="33"/>
      <c r="EF246" s="33"/>
      <c r="EG246" s="33"/>
    </row>
    <row r="247" spans="1:175" x14ac:dyDescent="0.25">
      <c r="A247" s="75" t="s">
        <v>202</v>
      </c>
      <c r="B247" s="76" t="s">
        <v>53</v>
      </c>
      <c r="C247" s="77" t="s">
        <v>69</v>
      </c>
      <c r="D247" s="77" t="s">
        <v>207</v>
      </c>
      <c r="E247" s="78">
        <v>44719</v>
      </c>
      <c r="F247" s="79" t="s">
        <v>106</v>
      </c>
      <c r="G247" s="98">
        <v>89500</v>
      </c>
      <c r="H247" s="98">
        <v>2568.65</v>
      </c>
      <c r="I247" s="98">
        <v>9635.51</v>
      </c>
      <c r="J247" s="98">
        <v>2720.8</v>
      </c>
      <c r="K247" s="98">
        <v>25</v>
      </c>
      <c r="L247" s="98">
        <v>14949.96</v>
      </c>
      <c r="M247" s="142">
        <v>45166</v>
      </c>
      <c r="O247" s="33"/>
      <c r="P247" s="33"/>
      <c r="Q247" s="33"/>
      <c r="R247" s="33"/>
      <c r="S247" s="33"/>
      <c r="T247" s="33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F247" s="33"/>
      <c r="AG247" s="33"/>
      <c r="AH247" s="33"/>
      <c r="AI247" s="33"/>
      <c r="AJ247" s="33"/>
      <c r="AK247" s="33"/>
      <c r="AL247" s="33"/>
      <c r="AM247" s="33"/>
      <c r="AN247" s="33"/>
      <c r="AO247" s="33"/>
      <c r="AP247" s="33"/>
      <c r="AQ247" s="33"/>
      <c r="AR247" s="33"/>
      <c r="AS247" s="33"/>
      <c r="AT247" s="33"/>
      <c r="AU247" s="33"/>
      <c r="AV247" s="33"/>
      <c r="AW247" s="33"/>
      <c r="AX247" s="33"/>
      <c r="AY247" s="33"/>
      <c r="AZ247" s="33"/>
      <c r="BA247" s="33"/>
      <c r="BB247" s="33"/>
      <c r="BC247" s="33"/>
      <c r="BD247" s="33"/>
      <c r="BE247" s="33"/>
      <c r="BF247" s="33"/>
      <c r="BG247" s="33"/>
      <c r="BH247" s="33"/>
      <c r="BI247" s="33"/>
      <c r="BJ247" s="33"/>
      <c r="BK247" s="33"/>
      <c r="BL247" s="33"/>
      <c r="BM247" s="33"/>
      <c r="BN247" s="33"/>
      <c r="BO247" s="33"/>
      <c r="BP247" s="33"/>
      <c r="BQ247" s="33"/>
      <c r="BR247" s="33"/>
      <c r="BS247" s="33"/>
      <c r="BT247" s="33"/>
      <c r="BU247" s="33"/>
      <c r="BV247" s="33"/>
      <c r="BW247" s="33"/>
      <c r="BX247" s="33"/>
      <c r="BY247" s="33"/>
      <c r="BZ247" s="33"/>
      <c r="CA247" s="33"/>
      <c r="CB247" s="33"/>
      <c r="CC247" s="33"/>
      <c r="CD247" s="33"/>
      <c r="CE247" s="33"/>
      <c r="CF247" s="33"/>
      <c r="CG247" s="33"/>
      <c r="CH247" s="33"/>
      <c r="CI247" s="33"/>
      <c r="CJ247" s="33"/>
      <c r="CK247" s="33"/>
      <c r="CL247" s="33"/>
      <c r="CM247" s="33"/>
      <c r="CN247" s="33"/>
      <c r="CO247" s="33"/>
      <c r="CP247" s="33"/>
      <c r="CQ247" s="33"/>
      <c r="CR247" s="33"/>
      <c r="CS247" s="33"/>
      <c r="CT247" s="33"/>
      <c r="CU247" s="33"/>
      <c r="CV247" s="33"/>
      <c r="CW247" s="33"/>
      <c r="CX247" s="33"/>
      <c r="CY247" s="33"/>
      <c r="CZ247" s="33"/>
      <c r="DA247" s="33"/>
      <c r="DB247" s="33"/>
      <c r="DC247" s="33"/>
      <c r="DD247" s="33"/>
      <c r="DE247" s="33"/>
      <c r="DF247" s="33"/>
      <c r="DG247" s="33"/>
      <c r="DH247" s="33"/>
      <c r="DI247" s="33"/>
      <c r="DJ247" s="33"/>
      <c r="DK247" s="33"/>
      <c r="DL247" s="33"/>
      <c r="DM247" s="33"/>
      <c r="DN247" s="33"/>
      <c r="DO247" s="33"/>
      <c r="DP247" s="33"/>
      <c r="DQ247" s="33"/>
      <c r="DR247" s="33"/>
      <c r="DS247" s="33"/>
      <c r="DT247" s="33"/>
      <c r="DU247" s="33"/>
      <c r="DV247" s="33"/>
      <c r="DW247" s="33"/>
      <c r="DX247" s="33"/>
      <c r="DY247" s="33"/>
      <c r="DZ247" s="33"/>
      <c r="EA247" s="33"/>
      <c r="EB247" s="33"/>
      <c r="EC247" s="33"/>
      <c r="ED247" s="33"/>
      <c r="EE247" s="33"/>
      <c r="EF247" s="33"/>
      <c r="EG247" s="33"/>
    </row>
    <row r="248" spans="1:175" x14ac:dyDescent="0.25">
      <c r="A248" s="31" t="s">
        <v>14</v>
      </c>
      <c r="B248" s="27">
        <v>2</v>
      </c>
      <c r="C248" s="44"/>
      <c r="D248" s="44"/>
      <c r="E248" s="44"/>
      <c r="F248" s="124"/>
      <c r="G248" s="110">
        <f t="shared" ref="G248:M248" si="38">SUM(G246:G247)</f>
        <v>139500</v>
      </c>
      <c r="H248" s="110">
        <f t="shared" si="38"/>
        <v>4003.65</v>
      </c>
      <c r="I248" s="110">
        <f t="shared" si="38"/>
        <v>11489.51</v>
      </c>
      <c r="J248" s="110">
        <f t="shared" si="38"/>
        <v>4240.8</v>
      </c>
      <c r="K248" s="110">
        <f>SUM(K246:K247)</f>
        <v>50</v>
      </c>
      <c r="L248" s="110">
        <f t="shared" si="38"/>
        <v>19783.96</v>
      </c>
      <c r="M248" s="110">
        <f t="shared" si="38"/>
        <v>119716.04</v>
      </c>
      <c r="O248" s="33"/>
      <c r="P248" s="33"/>
      <c r="Q248" s="33"/>
      <c r="R248" s="33"/>
      <c r="S248" s="33"/>
      <c r="T248" s="33"/>
      <c r="U248" s="33"/>
      <c r="V248" s="33"/>
      <c r="W248" s="33"/>
      <c r="X248" s="33"/>
      <c r="Y248" s="33"/>
      <c r="Z248" s="33"/>
      <c r="AA248" s="33"/>
      <c r="AB248" s="33"/>
      <c r="AC248" s="33"/>
      <c r="AD248" s="33"/>
      <c r="AE248" s="33"/>
      <c r="AF248" s="33"/>
      <c r="AG248" s="33"/>
      <c r="AH248" s="33"/>
      <c r="AI248" s="33"/>
      <c r="AJ248" s="33"/>
      <c r="AK248" s="33"/>
      <c r="AL248" s="33"/>
      <c r="AM248" s="33"/>
      <c r="AN248" s="33"/>
      <c r="AO248" s="33"/>
      <c r="AP248" s="33"/>
      <c r="AQ248" s="33"/>
      <c r="AR248" s="33"/>
      <c r="AS248" s="33"/>
      <c r="AT248" s="33"/>
      <c r="AU248" s="33"/>
      <c r="AV248" s="33"/>
      <c r="AW248" s="33"/>
      <c r="AX248" s="33"/>
      <c r="AY248" s="33"/>
      <c r="AZ248" s="33"/>
      <c r="BA248" s="33"/>
      <c r="BB248" s="33"/>
      <c r="BC248" s="33"/>
      <c r="BD248" s="33"/>
      <c r="BE248" s="33"/>
      <c r="BF248" s="33"/>
      <c r="BG248" s="33"/>
      <c r="BH248" s="33"/>
      <c r="BI248" s="33"/>
      <c r="BJ248" s="33"/>
      <c r="BK248" s="33"/>
      <c r="BL248" s="33"/>
      <c r="BM248" s="33"/>
      <c r="BN248" s="33"/>
      <c r="BO248" s="33"/>
      <c r="BP248" s="33"/>
      <c r="BQ248" s="33"/>
      <c r="BR248" s="33"/>
      <c r="BS248" s="33"/>
      <c r="BT248" s="33"/>
      <c r="BU248" s="33"/>
      <c r="BV248" s="33"/>
      <c r="BW248" s="33"/>
      <c r="BX248" s="33"/>
      <c r="BY248" s="33"/>
      <c r="BZ248" s="33"/>
      <c r="CA248" s="33"/>
      <c r="CB248" s="33"/>
      <c r="CC248" s="33"/>
      <c r="CD248" s="33"/>
      <c r="CE248" s="33"/>
      <c r="CF248" s="33"/>
      <c r="CG248" s="33"/>
      <c r="CH248" s="33"/>
      <c r="CI248" s="33"/>
      <c r="CJ248" s="33"/>
      <c r="CK248" s="33"/>
      <c r="CL248" s="33"/>
      <c r="CM248" s="33"/>
      <c r="CN248" s="33"/>
      <c r="CO248" s="33"/>
      <c r="CP248" s="33"/>
      <c r="CQ248" s="33"/>
      <c r="CR248" s="33"/>
      <c r="CS248" s="33"/>
      <c r="CT248" s="33"/>
      <c r="CU248" s="33"/>
      <c r="CV248" s="33"/>
      <c r="CW248" s="33"/>
      <c r="CX248" s="33"/>
      <c r="CY248" s="33"/>
      <c r="CZ248" s="33"/>
      <c r="DA248" s="33"/>
      <c r="DB248" s="33"/>
      <c r="DC248" s="33"/>
      <c r="DD248" s="33"/>
      <c r="DE248" s="33"/>
      <c r="DF248" s="33"/>
      <c r="DG248" s="33"/>
      <c r="DH248" s="33"/>
      <c r="DI248" s="33"/>
      <c r="DJ248" s="33"/>
      <c r="DK248" s="33"/>
      <c r="DL248" s="33"/>
      <c r="DM248" s="33"/>
      <c r="DN248" s="33"/>
      <c r="DO248" s="33"/>
      <c r="DP248" s="33"/>
      <c r="DQ248" s="33"/>
      <c r="DR248" s="33"/>
      <c r="DS248" s="33"/>
      <c r="DT248" s="33"/>
      <c r="DU248" s="33"/>
      <c r="DV248" s="33"/>
      <c r="DW248" s="33"/>
      <c r="DX248" s="33"/>
      <c r="DY248" s="33"/>
      <c r="DZ248" s="33"/>
      <c r="EA248" s="33"/>
      <c r="EB248" s="33"/>
      <c r="EC248" s="33"/>
      <c r="ED248" s="33"/>
      <c r="EE248" s="33"/>
      <c r="EF248" s="33"/>
      <c r="EG248" s="33"/>
    </row>
    <row r="249" spans="1:175" x14ac:dyDescent="0.25">
      <c r="A249" s="30"/>
      <c r="B249" s="121"/>
      <c r="C249" s="77"/>
      <c r="D249" s="77"/>
      <c r="E249" s="77"/>
      <c r="F249" s="132"/>
      <c r="G249" s="123"/>
      <c r="H249" s="123"/>
      <c r="I249" s="123"/>
      <c r="J249" s="123"/>
      <c r="K249" s="123"/>
      <c r="L249" s="123"/>
      <c r="M249" s="123"/>
      <c r="O249" s="33"/>
      <c r="P249" s="33"/>
      <c r="Q249" s="33"/>
      <c r="R249" s="33"/>
      <c r="S249" s="33"/>
      <c r="T249" s="33"/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F249" s="33"/>
      <c r="AG249" s="33"/>
      <c r="AH249" s="33"/>
      <c r="AI249" s="33"/>
      <c r="AJ249" s="33"/>
      <c r="AK249" s="33"/>
      <c r="AL249" s="33"/>
      <c r="AM249" s="33"/>
      <c r="AN249" s="33"/>
      <c r="AO249" s="33"/>
      <c r="AP249" s="33"/>
      <c r="AQ249" s="33"/>
      <c r="AR249" s="33"/>
      <c r="AS249" s="33"/>
      <c r="AT249" s="33"/>
      <c r="AU249" s="33"/>
      <c r="AV249" s="33"/>
      <c r="AW249" s="33"/>
      <c r="AX249" s="33"/>
      <c r="AY249" s="33"/>
      <c r="AZ249" s="33"/>
      <c r="BA249" s="33"/>
      <c r="BB249" s="33"/>
      <c r="BC249" s="33"/>
      <c r="BD249" s="33"/>
      <c r="BE249" s="33"/>
      <c r="BF249" s="33"/>
      <c r="BG249" s="33"/>
      <c r="BH249" s="33"/>
      <c r="BI249" s="33"/>
      <c r="BJ249" s="33"/>
      <c r="BK249" s="33"/>
      <c r="BL249" s="33"/>
      <c r="BM249" s="33"/>
      <c r="BN249" s="33"/>
      <c r="BO249" s="33"/>
      <c r="BP249" s="33"/>
      <c r="BQ249" s="33"/>
      <c r="BR249" s="33"/>
      <c r="BS249" s="33"/>
      <c r="BT249" s="33"/>
      <c r="BU249" s="33"/>
      <c r="BV249" s="33"/>
      <c r="BW249" s="33"/>
      <c r="BX249" s="33"/>
      <c r="BY249" s="33"/>
      <c r="BZ249" s="33"/>
      <c r="CA249" s="33"/>
      <c r="CB249" s="33"/>
      <c r="CC249" s="33"/>
      <c r="CD249" s="33"/>
      <c r="CE249" s="33"/>
      <c r="CF249" s="33"/>
      <c r="CG249" s="33"/>
      <c r="CH249" s="33"/>
      <c r="CI249" s="33"/>
      <c r="CJ249" s="33"/>
      <c r="CK249" s="33"/>
      <c r="CL249" s="33"/>
      <c r="CM249" s="33"/>
      <c r="CN249" s="33"/>
      <c r="CO249" s="33"/>
      <c r="CP249" s="33"/>
      <c r="CQ249" s="33"/>
      <c r="CR249" s="33"/>
      <c r="CS249" s="33"/>
      <c r="CT249" s="33"/>
      <c r="CU249" s="33"/>
      <c r="CV249" s="33"/>
      <c r="CW249" s="33"/>
      <c r="CX249" s="33"/>
      <c r="CY249" s="33"/>
      <c r="CZ249" s="33"/>
      <c r="DA249" s="33"/>
      <c r="DB249" s="33"/>
      <c r="DC249" s="33"/>
      <c r="DD249" s="33"/>
      <c r="DE249" s="33"/>
      <c r="DF249" s="33"/>
      <c r="DG249" s="33"/>
      <c r="DH249" s="33"/>
      <c r="DI249" s="33"/>
      <c r="DJ249" s="33"/>
      <c r="DK249" s="33"/>
      <c r="DL249" s="33"/>
      <c r="DM249" s="33"/>
      <c r="DN249" s="33"/>
      <c r="DO249" s="33"/>
      <c r="DP249" s="33"/>
      <c r="DQ249" s="33"/>
      <c r="DR249" s="33"/>
      <c r="DS249" s="33"/>
      <c r="DT249" s="33"/>
      <c r="DU249" s="33"/>
      <c r="DV249" s="33"/>
      <c r="DW249" s="33"/>
      <c r="DX249" s="33"/>
      <c r="DY249" s="33"/>
      <c r="DZ249" s="33"/>
      <c r="EA249" s="33"/>
      <c r="EB249" s="33"/>
      <c r="EC249" s="33"/>
      <c r="ED249" s="33"/>
      <c r="EE249" s="33"/>
      <c r="EF249" s="33"/>
      <c r="EG249" s="33"/>
    </row>
    <row r="250" spans="1:175" x14ac:dyDescent="0.25">
      <c r="A250" s="57" t="s">
        <v>85</v>
      </c>
      <c r="B250" s="55"/>
      <c r="C250" s="56"/>
      <c r="D250" s="56"/>
      <c r="E250" s="56"/>
      <c r="F250" s="41"/>
      <c r="G250" s="101"/>
      <c r="H250" s="101"/>
      <c r="I250" s="101"/>
      <c r="J250" s="101"/>
      <c r="K250" s="101"/>
      <c r="L250" s="101"/>
      <c r="M250" s="101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F250" s="33"/>
      <c r="AG250" s="33"/>
      <c r="AH250" s="33"/>
      <c r="AI250" s="33"/>
      <c r="AJ250" s="33"/>
      <c r="AK250" s="33"/>
      <c r="AL250" s="33"/>
      <c r="AM250" s="33"/>
      <c r="AN250" s="33"/>
      <c r="AO250" s="33"/>
      <c r="AP250" s="33"/>
      <c r="AQ250" s="33"/>
      <c r="AR250" s="33"/>
      <c r="AS250" s="33"/>
      <c r="AT250" s="33"/>
      <c r="AU250" s="33"/>
      <c r="AV250" s="33"/>
      <c r="AW250" s="33"/>
      <c r="AX250" s="33"/>
      <c r="AY250" s="33"/>
      <c r="AZ250" s="33"/>
      <c r="BA250" s="33"/>
      <c r="BB250" s="33"/>
      <c r="BC250" s="33"/>
      <c r="BD250" s="33"/>
      <c r="BE250" s="33"/>
      <c r="BF250" s="33"/>
      <c r="BG250" s="33"/>
      <c r="BH250" s="33"/>
      <c r="BI250" s="33"/>
      <c r="BJ250" s="33"/>
      <c r="BK250" s="33"/>
      <c r="BL250" s="33"/>
      <c r="BM250" s="33"/>
      <c r="BN250" s="33"/>
      <c r="BO250" s="33"/>
      <c r="BP250" s="33"/>
      <c r="BQ250" s="33"/>
      <c r="BR250" s="33"/>
      <c r="BS250" s="33"/>
      <c r="BT250" s="33"/>
      <c r="BU250" s="33"/>
      <c r="BV250" s="33"/>
      <c r="BW250" s="33"/>
      <c r="BX250" s="33"/>
      <c r="BY250" s="33"/>
      <c r="BZ250" s="33"/>
      <c r="CA250" s="33"/>
      <c r="CB250" s="33"/>
      <c r="CC250" s="33"/>
      <c r="CD250" s="33"/>
      <c r="CE250" s="33"/>
      <c r="CF250" s="33"/>
      <c r="CG250" s="33"/>
      <c r="CH250" s="33"/>
      <c r="CI250" s="33"/>
      <c r="CJ250" s="33"/>
      <c r="CK250" s="33"/>
      <c r="CL250" s="33"/>
      <c r="CM250" s="33"/>
      <c r="CN250" s="33"/>
      <c r="CO250" s="33"/>
      <c r="CP250" s="33"/>
      <c r="CQ250" s="33"/>
      <c r="CR250" s="33"/>
      <c r="CS250" s="33"/>
      <c r="CT250" s="33"/>
      <c r="CU250" s="33"/>
      <c r="CV250" s="33"/>
      <c r="CW250" s="33"/>
      <c r="CX250" s="33"/>
      <c r="CY250" s="33"/>
      <c r="CZ250" s="33"/>
      <c r="DA250" s="33"/>
      <c r="DB250" s="33"/>
      <c r="DC250" s="33"/>
      <c r="DD250" s="33"/>
      <c r="DE250" s="33"/>
      <c r="DF250" s="33"/>
      <c r="DG250" s="33"/>
      <c r="DH250" s="33"/>
      <c r="DI250" s="33"/>
      <c r="DJ250" s="33"/>
      <c r="DK250" s="33"/>
      <c r="DL250" s="33"/>
      <c r="DM250" s="33"/>
      <c r="DN250" s="33"/>
      <c r="DO250" s="33"/>
      <c r="DP250" s="33"/>
      <c r="DQ250" s="33"/>
      <c r="DR250" s="33"/>
      <c r="DS250" s="33"/>
      <c r="DT250" s="33"/>
      <c r="DU250" s="33"/>
      <c r="DV250" s="33"/>
      <c r="DW250" s="33"/>
      <c r="DX250" s="33"/>
      <c r="DY250" s="33"/>
      <c r="DZ250" s="33"/>
      <c r="EA250" s="33"/>
      <c r="EB250" s="33"/>
      <c r="EC250" s="33"/>
      <c r="ED250" s="33"/>
      <c r="EE250" s="33"/>
      <c r="EF250" s="33"/>
      <c r="EG250" s="33"/>
    </row>
    <row r="251" spans="1:175" x14ac:dyDescent="0.25">
      <c r="A251" s="75" t="s">
        <v>105</v>
      </c>
      <c r="B251" s="76" t="s">
        <v>53</v>
      </c>
      <c r="C251" s="77" t="s">
        <v>70</v>
      </c>
      <c r="D251" s="77" t="s">
        <v>207</v>
      </c>
      <c r="E251" s="78">
        <v>44470</v>
      </c>
      <c r="F251" s="79" t="s">
        <v>106</v>
      </c>
      <c r="G251" s="142">
        <v>89500</v>
      </c>
      <c r="H251" s="142">
        <v>2568.65</v>
      </c>
      <c r="I251" s="142">
        <v>9635.51</v>
      </c>
      <c r="J251" s="142">
        <v>2720.8</v>
      </c>
      <c r="K251" s="98">
        <v>25</v>
      </c>
      <c r="L251" s="142">
        <v>14949.96</v>
      </c>
      <c r="M251" s="142">
        <v>74550.039999999994</v>
      </c>
      <c r="O251" s="33"/>
      <c r="P251" s="33"/>
      <c r="Q251" s="33"/>
      <c r="R251" s="33"/>
      <c r="S251" s="33"/>
      <c r="T251" s="33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F251" s="33"/>
      <c r="AG251" s="33"/>
      <c r="AH251" s="33"/>
      <c r="AI251" s="33"/>
      <c r="AJ251" s="33"/>
      <c r="AK251" s="33"/>
      <c r="AL251" s="33"/>
      <c r="AM251" s="33"/>
      <c r="AN251" s="33"/>
      <c r="AO251" s="33"/>
      <c r="AP251" s="33"/>
      <c r="AQ251" s="33"/>
      <c r="AR251" s="33"/>
      <c r="AS251" s="33"/>
      <c r="AT251" s="33"/>
      <c r="AU251" s="33"/>
      <c r="AV251" s="33"/>
      <c r="AW251" s="33"/>
      <c r="AX251" s="33"/>
      <c r="AY251" s="33"/>
      <c r="AZ251" s="33"/>
      <c r="BA251" s="33"/>
      <c r="BB251" s="33"/>
      <c r="BC251" s="33"/>
      <c r="BD251" s="33"/>
      <c r="BE251" s="33"/>
      <c r="BF251" s="33"/>
      <c r="BG251" s="33"/>
      <c r="BH251" s="33"/>
      <c r="BI251" s="33"/>
      <c r="BJ251" s="33"/>
      <c r="BK251" s="33"/>
      <c r="BL251" s="33"/>
      <c r="BM251" s="33"/>
      <c r="BN251" s="33"/>
      <c r="BO251" s="33"/>
      <c r="BP251" s="33"/>
      <c r="BQ251" s="33"/>
      <c r="BR251" s="33"/>
      <c r="BS251" s="33"/>
      <c r="BT251" s="33"/>
      <c r="BU251" s="33"/>
      <c r="BV251" s="33"/>
      <c r="BW251" s="33"/>
      <c r="BX251" s="33"/>
      <c r="BY251" s="33"/>
      <c r="BZ251" s="33"/>
      <c r="CA251" s="33"/>
      <c r="CB251" s="33"/>
      <c r="CC251" s="33"/>
      <c r="CD251" s="33"/>
      <c r="CE251" s="33"/>
      <c r="CF251" s="33"/>
      <c r="CG251" s="33"/>
      <c r="CH251" s="33"/>
      <c r="CI251" s="33"/>
      <c r="CJ251" s="33"/>
      <c r="CK251" s="33"/>
      <c r="CL251" s="33"/>
      <c r="CM251" s="33"/>
      <c r="CN251" s="33"/>
      <c r="CO251" s="33"/>
      <c r="CP251" s="33"/>
      <c r="CQ251" s="33"/>
      <c r="CR251" s="33"/>
      <c r="CS251" s="33"/>
      <c r="CT251" s="33"/>
      <c r="CU251" s="33"/>
      <c r="CV251" s="33"/>
      <c r="CW251" s="33"/>
      <c r="CX251" s="33"/>
      <c r="CY251" s="33"/>
      <c r="CZ251" s="33"/>
      <c r="DA251" s="33"/>
      <c r="DB251" s="33"/>
      <c r="DC251" s="33"/>
      <c r="DD251" s="33"/>
      <c r="DE251" s="33"/>
      <c r="DF251" s="33"/>
      <c r="DG251" s="33"/>
      <c r="DH251" s="33"/>
      <c r="DI251" s="33"/>
      <c r="DJ251" s="33"/>
      <c r="DK251" s="33"/>
      <c r="DL251" s="33"/>
      <c r="DM251" s="33"/>
      <c r="DN251" s="33"/>
      <c r="DO251" s="33"/>
      <c r="DP251" s="33"/>
      <c r="DQ251" s="33"/>
      <c r="DR251" s="33"/>
      <c r="DS251" s="33"/>
      <c r="DT251" s="33"/>
      <c r="DU251" s="33"/>
      <c r="DV251" s="33"/>
      <c r="DW251" s="33"/>
      <c r="DX251" s="33"/>
      <c r="DY251" s="33"/>
      <c r="DZ251" s="33"/>
      <c r="EA251" s="33"/>
      <c r="EB251" s="33"/>
      <c r="EC251" s="33"/>
      <c r="ED251" s="33"/>
      <c r="EE251" s="33"/>
      <c r="EF251" s="33"/>
      <c r="EG251" s="33"/>
    </row>
    <row r="252" spans="1:175" x14ac:dyDescent="0.25">
      <c r="A252" s="75" t="s">
        <v>148</v>
      </c>
      <c r="B252" s="76" t="s">
        <v>16</v>
      </c>
      <c r="C252" s="77" t="s">
        <v>70</v>
      </c>
      <c r="D252" s="77" t="s">
        <v>207</v>
      </c>
      <c r="E252" s="78">
        <v>44593</v>
      </c>
      <c r="F252" s="79" t="s">
        <v>106</v>
      </c>
      <c r="G252" s="142">
        <v>50000</v>
      </c>
      <c r="H252" s="142">
        <v>1435</v>
      </c>
      <c r="I252" s="142">
        <v>1854</v>
      </c>
      <c r="J252" s="142">
        <v>1520</v>
      </c>
      <c r="K252" s="98">
        <v>25</v>
      </c>
      <c r="L252" s="142">
        <v>4834</v>
      </c>
      <c r="M252" s="142">
        <v>45166</v>
      </c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F252" s="33"/>
      <c r="AG252" s="33"/>
      <c r="AH252" s="33"/>
      <c r="AI252" s="33"/>
      <c r="AJ252" s="33"/>
      <c r="AK252" s="33"/>
      <c r="AL252" s="33"/>
      <c r="AM252" s="33"/>
      <c r="AN252" s="33"/>
      <c r="AO252" s="33"/>
      <c r="AP252" s="33"/>
      <c r="AQ252" s="33"/>
      <c r="AR252" s="33"/>
      <c r="AS252" s="33"/>
      <c r="AT252" s="33"/>
      <c r="AU252" s="33"/>
      <c r="AV252" s="33"/>
      <c r="AW252" s="33"/>
      <c r="AX252" s="33"/>
      <c r="AY252" s="33"/>
      <c r="AZ252" s="33"/>
      <c r="BA252" s="33"/>
      <c r="BB252" s="33"/>
      <c r="BC252" s="33"/>
      <c r="BD252" s="33"/>
      <c r="BE252" s="33"/>
      <c r="BF252" s="33"/>
      <c r="BG252" s="33"/>
      <c r="BH252" s="33"/>
      <c r="BI252" s="33"/>
      <c r="BJ252" s="33"/>
      <c r="BK252" s="33"/>
      <c r="BL252" s="33"/>
      <c r="BM252" s="33"/>
      <c r="BN252" s="33"/>
      <c r="BO252" s="33"/>
      <c r="BP252" s="33"/>
      <c r="BQ252" s="33"/>
      <c r="BR252" s="33"/>
      <c r="BS252" s="33"/>
      <c r="BT252" s="33"/>
      <c r="BU252" s="33"/>
      <c r="BV252" s="33"/>
      <c r="BW252" s="33"/>
      <c r="BX252" s="33"/>
      <c r="BY252" s="33"/>
      <c r="BZ252" s="33"/>
      <c r="CA252" s="33"/>
      <c r="CB252" s="33"/>
      <c r="CC252" s="33"/>
      <c r="CD252" s="33"/>
      <c r="CE252" s="33"/>
      <c r="CF252" s="33"/>
      <c r="CG252" s="33"/>
      <c r="CH252" s="33"/>
      <c r="CI252" s="33"/>
      <c r="CJ252" s="33"/>
      <c r="CK252" s="33"/>
      <c r="CL252" s="33"/>
      <c r="CM252" s="33"/>
      <c r="CN252" s="33"/>
      <c r="CO252" s="33"/>
      <c r="CP252" s="33"/>
      <c r="CQ252" s="33"/>
      <c r="CR252" s="33"/>
      <c r="CS252" s="33"/>
      <c r="CT252" s="33"/>
      <c r="CU252" s="33"/>
      <c r="CV252" s="33"/>
      <c r="CW252" s="33"/>
      <c r="CX252" s="33"/>
      <c r="CY252" s="33"/>
      <c r="CZ252" s="33"/>
      <c r="DA252" s="33"/>
      <c r="DB252" s="33"/>
      <c r="DC252" s="33"/>
      <c r="DD252" s="33"/>
      <c r="DE252" s="33"/>
      <c r="DF252" s="33"/>
      <c r="DG252" s="33"/>
      <c r="DH252" s="33"/>
      <c r="DI252" s="33"/>
      <c r="DJ252" s="33"/>
      <c r="DK252" s="33"/>
      <c r="DL252" s="33"/>
      <c r="DM252" s="33"/>
      <c r="DN252" s="33"/>
      <c r="DO252" s="33"/>
      <c r="DP252" s="33"/>
      <c r="DQ252" s="33"/>
      <c r="DR252" s="33"/>
      <c r="DS252" s="33"/>
      <c r="DT252" s="33"/>
      <c r="DU252" s="33"/>
      <c r="DV252" s="33"/>
      <c r="DW252" s="33"/>
      <c r="DX252" s="33"/>
      <c r="DY252" s="33"/>
      <c r="DZ252" s="33"/>
      <c r="EA252" s="33"/>
      <c r="EB252" s="33"/>
      <c r="EC252" s="33"/>
      <c r="ED252" s="33"/>
      <c r="EE252" s="33"/>
      <c r="EF252" s="33"/>
      <c r="EG252" s="33"/>
    </row>
    <row r="253" spans="1:175" x14ac:dyDescent="0.25">
      <c r="A253" s="73" t="s">
        <v>14</v>
      </c>
      <c r="B253" s="27">
        <v>2</v>
      </c>
      <c r="C253" s="47"/>
      <c r="D253" s="47"/>
      <c r="E253" s="47"/>
      <c r="F253" s="74"/>
      <c r="G253" s="110">
        <f>SUM(G251:G252)</f>
        <v>139500</v>
      </c>
      <c r="H253" s="110">
        <f t="shared" ref="H253:M253" si="39">SUM(H251:H252)</f>
        <v>4003.65</v>
      </c>
      <c r="I253" s="110">
        <f>SUM(I251:I252)</f>
        <v>11489.51</v>
      </c>
      <c r="J253" s="110">
        <f t="shared" si="39"/>
        <v>4240.8</v>
      </c>
      <c r="K253" s="110">
        <f>SUM(K251:K252)</f>
        <v>50</v>
      </c>
      <c r="L253" s="110">
        <f t="shared" si="39"/>
        <v>19783.96</v>
      </c>
      <c r="M253" s="110">
        <f t="shared" si="39"/>
        <v>119716.04</v>
      </c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F253" s="33"/>
      <c r="AG253" s="33"/>
      <c r="AH253" s="33"/>
      <c r="AI253" s="33"/>
      <c r="AJ253" s="33"/>
      <c r="AK253" s="33"/>
      <c r="AL253" s="33"/>
      <c r="AM253" s="33"/>
      <c r="AN253" s="33"/>
      <c r="AO253" s="33"/>
      <c r="AP253" s="33"/>
      <c r="AQ253" s="33"/>
      <c r="AR253" s="33"/>
      <c r="AS253" s="33"/>
      <c r="AT253" s="33"/>
      <c r="AU253" s="33"/>
      <c r="AV253" s="33"/>
      <c r="AW253" s="33"/>
      <c r="AX253" s="33"/>
      <c r="AY253" s="33"/>
      <c r="AZ253" s="33"/>
      <c r="BA253" s="33"/>
      <c r="BB253" s="33"/>
      <c r="BC253" s="33"/>
      <c r="BD253" s="33"/>
      <c r="BE253" s="33"/>
      <c r="BF253" s="33"/>
      <c r="BG253" s="33"/>
      <c r="BH253" s="33"/>
      <c r="BI253" s="33"/>
      <c r="BJ253" s="33"/>
      <c r="BK253" s="33"/>
      <c r="BL253" s="33"/>
      <c r="BM253" s="33"/>
      <c r="BN253" s="33"/>
      <c r="BO253" s="33"/>
      <c r="BP253" s="33"/>
      <c r="BQ253" s="33"/>
      <c r="BR253" s="33"/>
      <c r="BS253" s="33"/>
      <c r="BT253" s="33"/>
      <c r="BU253" s="33"/>
      <c r="BV253" s="33"/>
      <c r="BW253" s="33"/>
      <c r="BX253" s="33"/>
      <c r="BY253" s="33"/>
      <c r="BZ253" s="33"/>
      <c r="CA253" s="33"/>
      <c r="CB253" s="33"/>
      <c r="CC253" s="33"/>
      <c r="CD253" s="33"/>
      <c r="CE253" s="33"/>
      <c r="CF253" s="33"/>
      <c r="CG253" s="33"/>
      <c r="CH253" s="33"/>
      <c r="CI253" s="33"/>
      <c r="CJ253" s="33"/>
      <c r="CK253" s="33"/>
      <c r="CL253" s="33"/>
      <c r="CM253" s="33"/>
      <c r="CN253" s="33"/>
      <c r="CO253" s="33"/>
      <c r="CP253" s="33"/>
      <c r="CQ253" s="33"/>
      <c r="CR253" s="33"/>
      <c r="CS253" s="33"/>
      <c r="CT253" s="33"/>
      <c r="CU253" s="33"/>
      <c r="CV253" s="33"/>
      <c r="CW253" s="33"/>
      <c r="CX253" s="33"/>
      <c r="CY253" s="33"/>
      <c r="CZ253" s="33"/>
      <c r="DA253" s="33"/>
      <c r="DB253" s="33"/>
      <c r="DC253" s="33"/>
      <c r="DD253" s="33"/>
      <c r="DE253" s="33"/>
      <c r="DF253" s="33"/>
      <c r="DG253" s="33"/>
      <c r="DH253" s="33"/>
      <c r="DI253" s="33"/>
      <c r="DJ253" s="33"/>
      <c r="DK253" s="33"/>
      <c r="DL253" s="33"/>
      <c r="DM253" s="33"/>
      <c r="DN253" s="33"/>
      <c r="DO253" s="33"/>
      <c r="DP253" s="33"/>
      <c r="DQ253" s="33"/>
      <c r="DR253" s="33"/>
      <c r="DS253" s="33"/>
      <c r="DT253" s="33"/>
      <c r="DU253" s="33"/>
      <c r="DV253" s="33"/>
      <c r="DW253" s="33"/>
      <c r="DX253" s="33"/>
      <c r="DY253" s="33"/>
      <c r="DZ253" s="33"/>
      <c r="EA253" s="33"/>
      <c r="EB253" s="33"/>
      <c r="EC253" s="33"/>
      <c r="ED253" s="33"/>
      <c r="EE253" s="33"/>
      <c r="EF253" s="33"/>
      <c r="EG253" s="33"/>
    </row>
    <row r="254" spans="1:175" x14ac:dyDescent="0.25">
      <c r="A254" s="57"/>
      <c r="B254" s="139"/>
      <c r="C254" s="140"/>
      <c r="D254" s="140"/>
      <c r="E254" s="140"/>
      <c r="F254" s="141"/>
      <c r="G254" s="101"/>
      <c r="H254" s="101"/>
      <c r="I254" s="101"/>
      <c r="J254" s="101"/>
      <c r="K254" s="101"/>
      <c r="L254" s="101"/>
      <c r="M254" s="116"/>
    </row>
    <row r="255" spans="1:175" ht="12.75" customHeight="1" x14ac:dyDescent="0.25">
      <c r="A255" s="28" t="s">
        <v>197</v>
      </c>
      <c r="B255" s="62"/>
      <c r="C255" s="9"/>
      <c r="D255" s="9"/>
      <c r="E255" s="29"/>
      <c r="F255" s="29"/>
      <c r="G255" s="117"/>
      <c r="H255" s="116"/>
      <c r="I255" s="117"/>
      <c r="J255" s="117"/>
      <c r="K255" s="117"/>
      <c r="L255" s="117"/>
      <c r="M255" s="116"/>
      <c r="AQ255" s="33"/>
      <c r="AR255" s="33"/>
      <c r="AS255" s="33"/>
      <c r="AT255" s="33"/>
      <c r="AU255" s="33"/>
      <c r="AV255" s="33"/>
      <c r="AW255" s="33"/>
      <c r="AX255" s="33"/>
      <c r="AY255" s="33"/>
      <c r="AZ255" s="33"/>
      <c r="BA255" s="33"/>
      <c r="BB255" s="33"/>
      <c r="BC255" s="33"/>
      <c r="BD255" s="33"/>
      <c r="BE255" s="33"/>
      <c r="BF255" s="33"/>
      <c r="BG255" s="33"/>
      <c r="BH255" s="33"/>
      <c r="BI255" s="33"/>
      <c r="BJ255" s="33"/>
      <c r="BK255" s="33"/>
      <c r="BL255" s="33"/>
      <c r="BM255" s="33"/>
      <c r="BN255" s="33"/>
      <c r="BO255" s="33"/>
      <c r="BP255" s="33"/>
      <c r="BQ255" s="33"/>
      <c r="BR255" s="33"/>
      <c r="BS255" s="33"/>
      <c r="BT255" s="33"/>
      <c r="BU255" s="33"/>
      <c r="BV255" s="33"/>
      <c r="BW255" s="33"/>
      <c r="BX255" s="33"/>
      <c r="BY255" s="33"/>
      <c r="BZ255" s="33"/>
      <c r="CA255" s="33"/>
      <c r="CB255" s="33"/>
      <c r="CC255" s="33"/>
      <c r="CD255" s="33"/>
      <c r="CE255" s="33"/>
      <c r="CF255" s="33"/>
      <c r="CG255" s="33"/>
      <c r="CH255" s="33"/>
      <c r="CI255" s="33"/>
      <c r="CJ255" s="33"/>
      <c r="CK255" s="33"/>
      <c r="CL255" s="33"/>
      <c r="CM255" s="33"/>
      <c r="CN255" s="33"/>
      <c r="CO255" s="33"/>
      <c r="CP255" s="33"/>
      <c r="CQ255" s="33"/>
      <c r="CR255" s="33"/>
      <c r="CS255" s="33"/>
      <c r="CT255" s="33"/>
      <c r="CU255" s="33"/>
      <c r="CV255" s="33"/>
      <c r="CW255" s="33"/>
      <c r="CX255" s="33"/>
      <c r="CY255" s="33"/>
      <c r="CZ255" s="33"/>
      <c r="DA255" s="33"/>
      <c r="DB255" s="33"/>
      <c r="DC255" s="33"/>
      <c r="DD255" s="33"/>
      <c r="DE255" s="33"/>
      <c r="DF255" s="33"/>
      <c r="DG255" s="33"/>
      <c r="DH255" s="33"/>
      <c r="DI255" s="33"/>
      <c r="DJ255" s="33"/>
      <c r="DK255" s="33"/>
      <c r="DL255" s="33"/>
      <c r="DM255" s="33"/>
      <c r="DN255" s="33"/>
      <c r="DO255" s="33"/>
      <c r="DP255" s="33"/>
      <c r="DQ255" s="33"/>
      <c r="DR255" s="33"/>
      <c r="DS255" s="33"/>
      <c r="DT255" s="33"/>
      <c r="DU255" s="33"/>
      <c r="DV255" s="33"/>
      <c r="DW255" s="33"/>
      <c r="DX255" s="33"/>
      <c r="DY255" s="33"/>
      <c r="DZ255" s="33"/>
      <c r="EA255" s="33"/>
      <c r="EB255" s="33"/>
      <c r="EC255" s="33"/>
      <c r="ED255" s="33"/>
      <c r="EE255" s="33"/>
      <c r="EF255" s="33"/>
      <c r="EG255" s="33"/>
      <c r="EH255" s="33"/>
      <c r="EI255" s="33"/>
      <c r="EJ255" s="33"/>
      <c r="EK255" s="33"/>
      <c r="EL255" s="33"/>
      <c r="EM255" s="33"/>
      <c r="EN255" s="33"/>
      <c r="EO255" s="33"/>
      <c r="EP255" s="33"/>
      <c r="EQ255" s="33"/>
      <c r="ER255" s="33"/>
      <c r="ES255" s="33"/>
      <c r="ET255" s="33"/>
      <c r="EU255" s="33"/>
      <c r="EV255" s="33"/>
      <c r="EW255" s="33"/>
      <c r="EX255" s="33"/>
      <c r="EY255" s="33"/>
      <c r="EZ255" s="33"/>
      <c r="FA255" s="33"/>
      <c r="FB255" s="33"/>
      <c r="FC255" s="33"/>
      <c r="FD255" s="33"/>
      <c r="FE255" s="33"/>
      <c r="FF255" s="33"/>
      <c r="FG255" s="33"/>
      <c r="FH255" s="33"/>
      <c r="FI255" s="33"/>
      <c r="FJ255" s="33"/>
      <c r="FK255" s="33"/>
      <c r="FL255" s="33"/>
      <c r="FM255" s="33"/>
      <c r="FN255" s="33"/>
      <c r="FO255" s="33"/>
      <c r="FP255" s="33"/>
      <c r="FQ255" s="33"/>
      <c r="FR255" s="33"/>
      <c r="FS255" s="33"/>
    </row>
    <row r="256" spans="1:175" ht="12.75" customHeight="1" x14ac:dyDescent="0.25">
      <c r="A256" s="4" t="s">
        <v>40</v>
      </c>
      <c r="B256" s="2" t="s">
        <v>53</v>
      </c>
      <c r="C256" s="5" t="s">
        <v>70</v>
      </c>
      <c r="D256" s="5" t="s">
        <v>207</v>
      </c>
      <c r="E256" s="7">
        <v>44276</v>
      </c>
      <c r="F256" s="8" t="s">
        <v>106</v>
      </c>
      <c r="G256" s="142">
        <v>89500</v>
      </c>
      <c r="H256" s="142">
        <v>2568.65</v>
      </c>
      <c r="I256" s="142">
        <v>9635.51</v>
      </c>
      <c r="J256" s="142">
        <v>2720.8</v>
      </c>
      <c r="K256" s="142">
        <v>565</v>
      </c>
      <c r="L256" s="142">
        <v>15489.96</v>
      </c>
      <c r="M256" s="142">
        <v>74010.039999999994</v>
      </c>
      <c r="AQ256" s="33"/>
      <c r="AR256" s="33"/>
      <c r="AS256" s="33"/>
      <c r="AT256" s="33"/>
      <c r="AU256" s="33"/>
      <c r="AV256" s="33"/>
      <c r="AW256" s="33"/>
      <c r="AX256" s="33"/>
      <c r="AY256" s="33"/>
      <c r="AZ256" s="33"/>
      <c r="BA256" s="33"/>
      <c r="BB256" s="33"/>
      <c r="BC256" s="33"/>
      <c r="BD256" s="33"/>
      <c r="BE256" s="33"/>
      <c r="BF256" s="33"/>
      <c r="BG256" s="33"/>
      <c r="BH256" s="33"/>
      <c r="BI256" s="33"/>
      <c r="BJ256" s="33"/>
      <c r="BK256" s="33"/>
      <c r="BL256" s="33"/>
      <c r="BM256" s="33"/>
      <c r="BN256" s="33"/>
      <c r="BO256" s="33"/>
      <c r="BP256" s="33"/>
      <c r="BQ256" s="33"/>
      <c r="BR256" s="33"/>
      <c r="BS256" s="33"/>
      <c r="BT256" s="33"/>
      <c r="BU256" s="33"/>
      <c r="BV256" s="33"/>
      <c r="BW256" s="33"/>
      <c r="BX256" s="33"/>
      <c r="BY256" s="33"/>
      <c r="BZ256" s="33"/>
      <c r="CA256" s="33"/>
      <c r="CB256" s="33"/>
      <c r="CC256" s="33"/>
      <c r="CD256" s="33"/>
      <c r="CE256" s="33"/>
      <c r="CF256" s="33"/>
      <c r="CG256" s="33"/>
      <c r="CH256" s="33"/>
      <c r="CI256" s="33"/>
      <c r="CJ256" s="33"/>
      <c r="CK256" s="33"/>
      <c r="CL256" s="33"/>
      <c r="CM256" s="33"/>
      <c r="CN256" s="33"/>
      <c r="CO256" s="33"/>
      <c r="CP256" s="33"/>
      <c r="CQ256" s="33"/>
      <c r="CR256" s="33"/>
      <c r="CS256" s="33"/>
      <c r="CT256" s="33"/>
      <c r="CU256" s="33"/>
      <c r="CV256" s="33"/>
      <c r="CW256" s="33"/>
      <c r="CX256" s="33"/>
      <c r="CY256" s="33"/>
      <c r="CZ256" s="33"/>
      <c r="DA256" s="33"/>
      <c r="DB256" s="33"/>
      <c r="DC256" s="33"/>
      <c r="DD256" s="33"/>
      <c r="DE256" s="33"/>
      <c r="DF256" s="33"/>
      <c r="DG256" s="33"/>
      <c r="DH256" s="33"/>
      <c r="DI256" s="33"/>
      <c r="DJ256" s="33"/>
      <c r="DK256" s="33"/>
      <c r="DL256" s="33"/>
      <c r="DM256" s="33"/>
      <c r="DN256" s="33"/>
      <c r="DO256" s="33"/>
      <c r="DP256" s="33"/>
      <c r="DQ256" s="33"/>
      <c r="DR256" s="33"/>
      <c r="DS256" s="33"/>
      <c r="DT256" s="33"/>
      <c r="DU256" s="33"/>
      <c r="DV256" s="33"/>
      <c r="DW256" s="33"/>
      <c r="DX256" s="33"/>
      <c r="DY256" s="33"/>
      <c r="DZ256" s="33"/>
      <c r="EA256" s="33"/>
      <c r="EB256" s="33"/>
      <c r="EC256" s="33"/>
      <c r="ED256" s="33"/>
      <c r="EE256" s="33"/>
      <c r="EF256" s="33"/>
      <c r="EG256" s="33"/>
      <c r="EH256" s="33"/>
      <c r="EI256" s="33"/>
      <c r="EJ256" s="33"/>
      <c r="EK256" s="33"/>
      <c r="EL256" s="33"/>
      <c r="EM256" s="33"/>
      <c r="EN256" s="33"/>
      <c r="EO256" s="33"/>
      <c r="EP256" s="33"/>
      <c r="EQ256" s="33"/>
      <c r="ER256" s="33"/>
      <c r="ES256" s="33"/>
      <c r="ET256" s="33"/>
      <c r="EU256" s="33"/>
      <c r="EV256" s="33"/>
      <c r="EW256" s="33"/>
      <c r="EX256" s="33"/>
      <c r="EY256" s="33"/>
      <c r="EZ256" s="33"/>
      <c r="FA256" s="33"/>
      <c r="FB256" s="33"/>
      <c r="FC256" s="33"/>
      <c r="FD256" s="33"/>
      <c r="FE256" s="33"/>
      <c r="FF256" s="33"/>
      <c r="FG256" s="33"/>
      <c r="FH256" s="33"/>
      <c r="FI256" s="33"/>
      <c r="FJ256" s="33"/>
      <c r="FK256" s="33"/>
      <c r="FL256" s="33"/>
      <c r="FM256" s="33"/>
      <c r="FN256" s="33"/>
      <c r="FO256" s="33"/>
      <c r="FP256" s="33"/>
      <c r="FQ256" s="33"/>
      <c r="FR256" s="33"/>
      <c r="FS256" s="33"/>
    </row>
    <row r="257" spans="1:669" ht="12.75" customHeight="1" x14ac:dyDescent="0.25">
      <c r="A257" s="4" t="s">
        <v>227</v>
      </c>
      <c r="B257" s="128" t="s">
        <v>228</v>
      </c>
      <c r="C257" s="5" t="s">
        <v>70</v>
      </c>
      <c r="D257" s="5" t="s">
        <v>207</v>
      </c>
      <c r="E257" s="8">
        <v>44593</v>
      </c>
      <c r="F257" s="3" t="s">
        <v>106</v>
      </c>
      <c r="G257" s="142">
        <v>26700</v>
      </c>
      <c r="H257" s="142">
        <v>766.29</v>
      </c>
      <c r="I257" s="142">
        <v>0</v>
      </c>
      <c r="J257" s="142">
        <v>811.68</v>
      </c>
      <c r="K257" s="142">
        <v>25</v>
      </c>
      <c r="L257" s="142">
        <v>1602.97</v>
      </c>
      <c r="M257" s="142">
        <v>25097.03</v>
      </c>
      <c r="AQ257" s="33"/>
      <c r="AR257" s="33"/>
      <c r="AS257" s="33"/>
      <c r="AT257" s="33"/>
      <c r="AU257" s="33"/>
      <c r="AV257" s="33"/>
      <c r="AW257" s="33"/>
      <c r="AX257" s="33"/>
      <c r="AY257" s="33"/>
      <c r="AZ257" s="33"/>
      <c r="BA257" s="33"/>
      <c r="BB257" s="33"/>
      <c r="BC257" s="33"/>
      <c r="BD257" s="33"/>
      <c r="BE257" s="33"/>
      <c r="BF257" s="33"/>
      <c r="BG257" s="33"/>
      <c r="BH257" s="33"/>
      <c r="BI257" s="33"/>
      <c r="BJ257" s="33"/>
      <c r="BK257" s="33"/>
      <c r="BL257" s="33"/>
      <c r="BM257" s="33"/>
      <c r="BN257" s="33"/>
      <c r="BO257" s="33"/>
      <c r="BP257" s="33"/>
      <c r="BQ257" s="33"/>
      <c r="BR257" s="33"/>
      <c r="BS257" s="33"/>
      <c r="BT257" s="33"/>
      <c r="BU257" s="33"/>
      <c r="BV257" s="33"/>
      <c r="BW257" s="33"/>
      <c r="BX257" s="33"/>
      <c r="BY257" s="33"/>
      <c r="BZ257" s="33"/>
      <c r="CA257" s="33"/>
      <c r="CB257" s="33"/>
      <c r="CC257" s="33"/>
      <c r="CD257" s="33"/>
      <c r="CE257" s="33"/>
      <c r="CF257" s="33"/>
      <c r="CG257" s="33"/>
      <c r="CH257" s="33"/>
      <c r="CI257" s="33"/>
      <c r="CJ257" s="33"/>
      <c r="CK257" s="33"/>
      <c r="CL257" s="33"/>
      <c r="CM257" s="33"/>
      <c r="CN257" s="33"/>
      <c r="CO257" s="33"/>
      <c r="CP257" s="33"/>
      <c r="CQ257" s="33"/>
      <c r="CR257" s="33"/>
      <c r="CS257" s="33"/>
      <c r="CT257" s="33"/>
      <c r="CU257" s="33"/>
      <c r="CV257" s="33"/>
      <c r="CW257" s="33"/>
      <c r="CX257" s="33"/>
      <c r="CY257" s="33"/>
      <c r="CZ257" s="33"/>
      <c r="DA257" s="33"/>
      <c r="DB257" s="33"/>
      <c r="DC257" s="33"/>
      <c r="DD257" s="33"/>
      <c r="DE257" s="33"/>
      <c r="DF257" s="33"/>
      <c r="DG257" s="33"/>
      <c r="DH257" s="33"/>
      <c r="DI257" s="33"/>
      <c r="DJ257" s="33"/>
      <c r="DK257" s="33"/>
      <c r="DL257" s="33"/>
      <c r="DM257" s="33"/>
      <c r="DN257" s="33"/>
      <c r="DO257" s="33"/>
      <c r="DP257" s="33"/>
      <c r="DQ257" s="33"/>
      <c r="DR257" s="33"/>
      <c r="DS257" s="33"/>
      <c r="DT257" s="33"/>
      <c r="DU257" s="33"/>
      <c r="DV257" s="33"/>
      <c r="DW257" s="33"/>
      <c r="DX257" s="33"/>
      <c r="DY257" s="33"/>
      <c r="DZ257" s="33"/>
      <c r="EA257" s="33"/>
      <c r="EB257" s="33"/>
      <c r="EC257" s="33"/>
      <c r="ED257" s="33"/>
      <c r="EE257" s="33"/>
      <c r="EF257" s="33"/>
      <c r="EG257" s="33"/>
      <c r="EH257" s="33"/>
      <c r="EI257" s="33"/>
      <c r="EJ257" s="33"/>
      <c r="EK257" s="33"/>
      <c r="EL257" s="33"/>
      <c r="EM257" s="33"/>
      <c r="EN257" s="33"/>
      <c r="EO257" s="33"/>
      <c r="EP257" s="33"/>
      <c r="EQ257" s="33"/>
      <c r="ER257" s="33"/>
      <c r="ES257" s="33"/>
      <c r="ET257" s="33"/>
      <c r="EU257" s="33"/>
      <c r="EV257" s="33"/>
      <c r="EW257" s="33"/>
      <c r="EX257" s="33"/>
      <c r="EY257" s="33"/>
      <c r="EZ257" s="33"/>
      <c r="FA257" s="33"/>
      <c r="FB257" s="33"/>
      <c r="FC257" s="33"/>
      <c r="FD257" s="33"/>
      <c r="FE257" s="33"/>
      <c r="FF257" s="33"/>
      <c r="FG257" s="33"/>
      <c r="FH257" s="33"/>
      <c r="FI257" s="33"/>
      <c r="FJ257" s="33"/>
      <c r="FK257" s="33"/>
      <c r="FL257" s="33"/>
      <c r="FM257" s="33"/>
      <c r="FN257" s="33"/>
      <c r="FO257" s="33"/>
      <c r="FP257" s="33"/>
      <c r="FQ257" s="33"/>
      <c r="FR257" s="33"/>
      <c r="FS257" s="33"/>
    </row>
    <row r="258" spans="1:669" ht="18" customHeight="1" x14ac:dyDescent="0.25">
      <c r="A258" s="31" t="s">
        <v>14</v>
      </c>
      <c r="B258" s="17">
        <v>2</v>
      </c>
      <c r="C258" s="6"/>
      <c r="D258" s="6"/>
      <c r="E258" s="31"/>
      <c r="F258" s="31"/>
      <c r="G258" s="176">
        <f t="shared" ref="G258:M258" si="40">SUM(G256:G257)</f>
        <v>116200</v>
      </c>
      <c r="H258" s="110">
        <f t="shared" si="40"/>
        <v>3334.94</v>
      </c>
      <c r="I258" s="176">
        <f t="shared" si="40"/>
        <v>9635.51</v>
      </c>
      <c r="J258" s="176">
        <f t="shared" si="40"/>
        <v>3532.48</v>
      </c>
      <c r="K258" s="176">
        <f>SUM(K256:K257)</f>
        <v>590</v>
      </c>
      <c r="L258" s="176">
        <f t="shared" si="40"/>
        <v>17092.93</v>
      </c>
      <c r="M258" s="110">
        <f t="shared" si="40"/>
        <v>99107.069999999992</v>
      </c>
      <c r="AQ258" s="33"/>
      <c r="AR258" s="33"/>
      <c r="AS258" s="33"/>
      <c r="AT258" s="33"/>
      <c r="AU258" s="33"/>
      <c r="AV258" s="33"/>
      <c r="AW258" s="33"/>
      <c r="AX258" s="33"/>
      <c r="AY258" s="33"/>
      <c r="AZ258" s="33"/>
      <c r="BA258" s="33"/>
      <c r="BB258" s="33"/>
      <c r="BC258" s="33"/>
      <c r="BD258" s="33"/>
      <c r="BE258" s="33"/>
      <c r="BF258" s="33"/>
      <c r="BG258" s="33"/>
      <c r="BH258" s="33"/>
      <c r="BI258" s="33"/>
      <c r="BJ258" s="33"/>
      <c r="BK258" s="33"/>
      <c r="BL258" s="33"/>
      <c r="BM258" s="33"/>
      <c r="BN258" s="33"/>
      <c r="BO258" s="33"/>
      <c r="BP258" s="33"/>
      <c r="BQ258" s="33"/>
      <c r="BR258" s="33"/>
      <c r="BS258" s="33"/>
      <c r="BT258" s="33"/>
      <c r="BU258" s="33"/>
      <c r="BV258" s="33"/>
      <c r="BW258" s="33"/>
      <c r="BX258" s="33"/>
      <c r="BY258" s="33"/>
      <c r="BZ258" s="33"/>
      <c r="CA258" s="33"/>
      <c r="CB258" s="33"/>
      <c r="CC258" s="33"/>
      <c r="CD258" s="33"/>
      <c r="CE258" s="33"/>
      <c r="CF258" s="33"/>
      <c r="CG258" s="33"/>
      <c r="CH258" s="33"/>
      <c r="CI258" s="33"/>
      <c r="CJ258" s="33"/>
      <c r="CK258" s="33"/>
      <c r="CL258" s="33"/>
      <c r="CM258" s="33"/>
      <c r="CN258" s="33"/>
      <c r="CO258" s="33"/>
      <c r="CP258" s="33"/>
      <c r="CQ258" s="33"/>
      <c r="CR258" s="33"/>
      <c r="CS258" s="33"/>
      <c r="CT258" s="33"/>
      <c r="CU258" s="33"/>
      <c r="CV258" s="33"/>
      <c r="CW258" s="33"/>
      <c r="CX258" s="33"/>
      <c r="CY258" s="33"/>
      <c r="CZ258" s="33"/>
      <c r="DA258" s="33"/>
      <c r="DB258" s="33"/>
      <c r="DC258" s="33"/>
      <c r="DD258" s="33"/>
      <c r="DE258" s="33"/>
      <c r="DF258" s="33"/>
      <c r="DG258" s="33"/>
      <c r="DH258" s="33"/>
      <c r="DI258" s="33"/>
      <c r="DJ258" s="33"/>
      <c r="DK258" s="33"/>
      <c r="DL258" s="33"/>
      <c r="DM258" s="33"/>
      <c r="DN258" s="33"/>
      <c r="DO258" s="33"/>
      <c r="DP258" s="33"/>
      <c r="DQ258" s="33"/>
      <c r="DR258" s="33"/>
      <c r="DS258" s="33"/>
      <c r="DT258" s="33"/>
      <c r="DU258" s="33"/>
      <c r="DV258" s="33"/>
      <c r="DW258" s="33"/>
      <c r="DX258" s="33"/>
      <c r="DY258" s="33"/>
      <c r="DZ258" s="33"/>
      <c r="EA258" s="33"/>
      <c r="EB258" s="33"/>
      <c r="EC258" s="33"/>
      <c r="ED258" s="33"/>
      <c r="EE258" s="33"/>
      <c r="EF258" s="33"/>
      <c r="EG258" s="33"/>
      <c r="EH258" s="33"/>
      <c r="EI258" s="33"/>
      <c r="EJ258" s="33"/>
      <c r="EK258" s="33"/>
      <c r="EL258" s="33"/>
      <c r="EM258" s="33"/>
      <c r="EN258" s="33"/>
      <c r="EO258" s="33"/>
      <c r="EP258" s="33"/>
      <c r="EQ258" s="33"/>
      <c r="ER258" s="33"/>
      <c r="ES258" s="33"/>
      <c r="ET258" s="33"/>
      <c r="EU258" s="33"/>
      <c r="EV258" s="33"/>
      <c r="EW258" s="33"/>
      <c r="EX258" s="33"/>
      <c r="EY258" s="33"/>
      <c r="EZ258" s="33"/>
      <c r="FA258" s="33"/>
      <c r="FB258" s="33"/>
      <c r="FC258" s="33"/>
      <c r="FD258" s="33"/>
      <c r="FE258" s="33"/>
      <c r="FF258" s="33"/>
      <c r="FG258" s="33"/>
      <c r="FH258" s="33"/>
      <c r="FI258" s="33"/>
      <c r="FJ258" s="33"/>
      <c r="FK258" s="33"/>
      <c r="FL258" s="33"/>
      <c r="FM258" s="33"/>
      <c r="FN258" s="33"/>
      <c r="FO258" s="33"/>
      <c r="FP258" s="33"/>
      <c r="FQ258" s="33"/>
      <c r="FR258" s="33"/>
      <c r="FS258" s="33"/>
    </row>
    <row r="259" spans="1:669" s="29" customFormat="1" x14ac:dyDescent="0.25">
      <c r="A259" s="30"/>
      <c r="B259" s="13"/>
      <c r="C259" s="14"/>
      <c r="D259" s="14"/>
      <c r="E259" s="16"/>
      <c r="F259" s="16"/>
      <c r="G259" s="173"/>
      <c r="H259" s="123"/>
      <c r="I259" s="173"/>
      <c r="J259" s="173"/>
      <c r="K259" s="173"/>
      <c r="L259" s="173"/>
      <c r="M259" s="123"/>
      <c r="AQ259" s="30"/>
      <c r="AR259" s="30"/>
      <c r="AS259" s="30"/>
      <c r="AT259" s="30"/>
      <c r="AU259" s="30"/>
      <c r="AV259" s="30"/>
      <c r="AW259" s="30"/>
      <c r="AX259" s="30"/>
      <c r="AY259" s="30"/>
      <c r="AZ259" s="30"/>
      <c r="BA259" s="30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  <c r="BL259" s="30"/>
      <c r="BM259" s="30"/>
      <c r="BN259" s="30"/>
      <c r="BO259" s="30"/>
      <c r="BP259" s="30"/>
      <c r="BQ259" s="30"/>
      <c r="BR259" s="30"/>
      <c r="BS259" s="30"/>
      <c r="BT259" s="30"/>
      <c r="BU259" s="30"/>
      <c r="BV259" s="30"/>
      <c r="BW259" s="30"/>
      <c r="BX259" s="30"/>
      <c r="BY259" s="30"/>
      <c r="BZ259" s="30"/>
      <c r="CA259" s="30"/>
      <c r="CB259" s="30"/>
      <c r="CC259" s="30"/>
      <c r="CD259" s="30"/>
      <c r="CE259" s="30"/>
      <c r="CF259" s="30"/>
      <c r="CG259" s="30"/>
      <c r="CH259" s="30"/>
      <c r="CI259" s="30"/>
      <c r="CJ259" s="30"/>
      <c r="CK259" s="30"/>
      <c r="CL259" s="30"/>
      <c r="CM259" s="30"/>
      <c r="CN259" s="30"/>
      <c r="CO259" s="30"/>
      <c r="CP259" s="30"/>
      <c r="CQ259" s="30"/>
      <c r="CR259" s="30"/>
      <c r="CS259" s="30"/>
      <c r="CT259" s="30"/>
      <c r="CU259" s="30"/>
      <c r="CV259" s="30"/>
      <c r="CW259" s="30"/>
      <c r="CX259" s="30"/>
      <c r="CY259" s="30"/>
      <c r="CZ259" s="30"/>
      <c r="DA259" s="30"/>
      <c r="DB259" s="30"/>
      <c r="DC259" s="30"/>
      <c r="DD259" s="30"/>
      <c r="DE259" s="30"/>
      <c r="DF259" s="30"/>
      <c r="DG259" s="30"/>
      <c r="DH259" s="30"/>
      <c r="DI259" s="30"/>
      <c r="DJ259" s="30"/>
      <c r="DK259" s="30"/>
      <c r="DL259" s="30"/>
      <c r="DM259" s="30"/>
      <c r="DN259" s="30"/>
      <c r="DO259" s="30"/>
      <c r="DP259" s="30"/>
      <c r="DQ259" s="30"/>
      <c r="DR259" s="30"/>
      <c r="DS259" s="30"/>
      <c r="DT259" s="30"/>
      <c r="DU259" s="30"/>
      <c r="DV259" s="30"/>
      <c r="DW259" s="30"/>
      <c r="DX259" s="30"/>
      <c r="DY259" s="30"/>
      <c r="DZ259" s="30"/>
      <c r="EA259" s="30"/>
      <c r="EB259" s="30"/>
      <c r="EC259" s="30"/>
      <c r="ED259" s="30"/>
      <c r="EE259" s="30"/>
      <c r="EF259" s="30"/>
      <c r="EG259" s="30"/>
      <c r="EH259" s="30"/>
      <c r="EI259" s="30"/>
      <c r="EJ259" s="30"/>
      <c r="EK259" s="30"/>
      <c r="EL259" s="30"/>
      <c r="EM259" s="30"/>
      <c r="EN259" s="30"/>
      <c r="EO259" s="30"/>
      <c r="EP259" s="30"/>
      <c r="EQ259" s="30"/>
      <c r="ER259" s="30"/>
      <c r="ES259" s="30"/>
      <c r="ET259" s="30"/>
      <c r="EU259" s="30"/>
      <c r="EV259" s="30"/>
      <c r="EW259" s="30"/>
      <c r="EX259" s="30"/>
      <c r="EY259" s="30"/>
      <c r="EZ259" s="30"/>
      <c r="FA259" s="30"/>
      <c r="FB259" s="30"/>
      <c r="FC259" s="30"/>
      <c r="FD259" s="30"/>
      <c r="FE259" s="30"/>
      <c r="FF259" s="30"/>
      <c r="FG259" s="30"/>
      <c r="FH259" s="30"/>
      <c r="FI259" s="30"/>
      <c r="FJ259" s="30"/>
      <c r="FK259" s="30"/>
      <c r="FL259" s="30"/>
      <c r="FM259" s="30"/>
      <c r="FN259" s="30"/>
      <c r="FO259" s="30"/>
      <c r="FP259" s="30"/>
      <c r="FQ259" s="30"/>
      <c r="FR259" s="30"/>
      <c r="FS259" s="30"/>
    </row>
    <row r="260" spans="1:669" s="29" customFormat="1" x14ac:dyDescent="0.25">
      <c r="A260" s="28" t="s">
        <v>56</v>
      </c>
      <c r="B260" s="28"/>
      <c r="C260" s="28"/>
      <c r="D260" s="28"/>
      <c r="E260" s="28"/>
      <c r="F260" s="28"/>
      <c r="G260" s="117"/>
      <c r="H260" s="116"/>
      <c r="I260" s="117"/>
      <c r="J260" s="117"/>
      <c r="K260" s="117"/>
      <c r="L260" s="117"/>
      <c r="M260" s="116"/>
      <c r="AQ260" s="30"/>
      <c r="AR260" s="30"/>
      <c r="AS260" s="30"/>
      <c r="AT260" s="30"/>
      <c r="AU260" s="30"/>
      <c r="AV260" s="30"/>
      <c r="AW260" s="30"/>
      <c r="AX260" s="30"/>
      <c r="AY260" s="30"/>
      <c r="AZ260" s="30"/>
      <c r="BA260" s="30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  <c r="BL260" s="30"/>
      <c r="BM260" s="30"/>
      <c r="BN260" s="30"/>
      <c r="BO260" s="30"/>
      <c r="BP260" s="30"/>
      <c r="BQ260" s="30"/>
      <c r="BR260" s="30"/>
      <c r="BS260" s="30"/>
      <c r="BT260" s="30"/>
      <c r="BU260" s="30"/>
      <c r="BV260" s="30"/>
      <c r="BW260" s="30"/>
      <c r="BX260" s="30"/>
      <c r="BY260" s="30"/>
      <c r="BZ260" s="30"/>
      <c r="CA260" s="30"/>
      <c r="CB260" s="30"/>
      <c r="CC260" s="30"/>
      <c r="CD260" s="30"/>
      <c r="CE260" s="30"/>
      <c r="CF260" s="30"/>
      <c r="CG260" s="30"/>
      <c r="CH260" s="30"/>
      <c r="CI260" s="30"/>
      <c r="CJ260" s="30"/>
      <c r="CK260" s="30"/>
      <c r="CL260" s="30"/>
      <c r="CM260" s="30"/>
      <c r="CN260" s="30"/>
      <c r="CO260" s="30"/>
      <c r="CP260" s="30"/>
      <c r="CQ260" s="30"/>
      <c r="CR260" s="30"/>
      <c r="CS260" s="30"/>
      <c r="CT260" s="30"/>
      <c r="CU260" s="30"/>
      <c r="CV260" s="30"/>
      <c r="CW260" s="30"/>
      <c r="CX260" s="30"/>
      <c r="CY260" s="30"/>
      <c r="CZ260" s="30"/>
      <c r="DA260" s="30"/>
      <c r="DB260" s="30"/>
      <c r="DC260" s="30"/>
      <c r="DD260" s="30"/>
      <c r="DE260" s="30"/>
      <c r="DF260" s="30"/>
      <c r="DG260" s="30"/>
      <c r="DH260" s="30"/>
      <c r="DI260" s="30"/>
      <c r="DJ260" s="30"/>
      <c r="DK260" s="30"/>
      <c r="DL260" s="30"/>
      <c r="DM260" s="30"/>
      <c r="DN260" s="30"/>
      <c r="DO260" s="30"/>
      <c r="DP260" s="30"/>
      <c r="DQ260" s="30"/>
      <c r="DR260" s="30"/>
      <c r="DS260" s="30"/>
      <c r="DT260" s="30"/>
      <c r="DU260" s="30"/>
      <c r="DV260" s="30"/>
      <c r="DW260" s="30"/>
      <c r="DX260" s="30"/>
      <c r="DY260" s="30"/>
      <c r="DZ260" s="30"/>
      <c r="EA260" s="30"/>
      <c r="EB260" s="30"/>
      <c r="EC260" s="30"/>
      <c r="ED260" s="30"/>
      <c r="EE260" s="30"/>
      <c r="EF260" s="30"/>
      <c r="EG260" s="30"/>
      <c r="EH260" s="30"/>
      <c r="EI260" s="30"/>
      <c r="EJ260" s="30"/>
      <c r="EK260" s="30"/>
      <c r="EL260" s="30"/>
      <c r="EM260" s="30"/>
      <c r="EN260" s="30"/>
      <c r="EO260" s="30"/>
      <c r="EP260" s="30"/>
      <c r="EQ260" s="30"/>
      <c r="ER260" s="30"/>
      <c r="ES260" s="30"/>
      <c r="ET260" s="30"/>
      <c r="EU260" s="30"/>
      <c r="EV260" s="30"/>
      <c r="EW260" s="30"/>
      <c r="EX260" s="30"/>
      <c r="EY260" s="30"/>
      <c r="EZ260" s="30"/>
      <c r="FA260" s="30"/>
      <c r="FB260" s="30"/>
      <c r="FC260" s="30"/>
      <c r="FD260" s="30"/>
      <c r="FE260" s="30"/>
      <c r="FF260" s="30"/>
      <c r="FG260" s="30"/>
      <c r="FH260" s="30"/>
      <c r="FI260" s="30"/>
      <c r="FJ260" s="30"/>
      <c r="FK260" s="30"/>
      <c r="FL260" s="30"/>
      <c r="FM260" s="30"/>
      <c r="FN260" s="30"/>
      <c r="FO260" s="30"/>
      <c r="FP260" s="30"/>
      <c r="FQ260" s="30"/>
      <c r="FR260" s="30"/>
      <c r="FS260" s="30"/>
    </row>
    <row r="261" spans="1:669" ht="15" customHeight="1" x14ac:dyDescent="0.25">
      <c r="A261" s="4" t="s">
        <v>26</v>
      </c>
      <c r="B261" s="2" t="s">
        <v>53</v>
      </c>
      <c r="C261" s="5" t="s">
        <v>70</v>
      </c>
      <c r="D261" s="5" t="s">
        <v>207</v>
      </c>
      <c r="E261" s="8">
        <v>44279</v>
      </c>
      <c r="F261" s="8" t="s">
        <v>106</v>
      </c>
      <c r="G261" s="142">
        <v>133000</v>
      </c>
      <c r="H261" s="142">
        <v>3817.1</v>
      </c>
      <c r="I261" s="142">
        <v>19867.79</v>
      </c>
      <c r="J261" s="142">
        <v>4043.2</v>
      </c>
      <c r="K261" s="142">
        <v>331.8</v>
      </c>
      <c r="L261" s="142">
        <v>28059.89</v>
      </c>
      <c r="M261" s="142">
        <v>104940.11</v>
      </c>
      <c r="N261" s="33"/>
      <c r="O261" s="33"/>
      <c r="AQ261" s="33"/>
      <c r="AR261" s="33"/>
      <c r="AS261" s="33"/>
      <c r="AT261" s="33"/>
      <c r="AU261" s="33"/>
      <c r="AV261" s="33"/>
      <c r="AW261" s="33"/>
      <c r="AX261" s="33"/>
      <c r="AY261" s="33"/>
      <c r="AZ261" s="33"/>
      <c r="BA261" s="33"/>
      <c r="BB261" s="33"/>
      <c r="BC261" s="33"/>
      <c r="BD261" s="33"/>
      <c r="BE261" s="33"/>
      <c r="BF261" s="33"/>
      <c r="BG261" s="33"/>
      <c r="BH261" s="33"/>
      <c r="BI261" s="33"/>
      <c r="BJ261" s="33"/>
      <c r="BK261" s="33"/>
      <c r="BL261" s="33"/>
      <c r="BM261" s="33"/>
      <c r="BN261" s="33"/>
      <c r="BO261" s="33"/>
      <c r="BP261" s="33"/>
      <c r="BQ261" s="33"/>
      <c r="BR261" s="33"/>
      <c r="BS261" s="33"/>
      <c r="BT261" s="33"/>
      <c r="BU261" s="33"/>
      <c r="BV261" s="33"/>
      <c r="BW261" s="33"/>
      <c r="BX261" s="33"/>
      <c r="BY261" s="33"/>
      <c r="BZ261" s="33"/>
      <c r="CA261" s="33"/>
      <c r="CB261" s="33"/>
      <c r="CC261" s="33"/>
      <c r="CD261" s="33"/>
      <c r="CE261" s="33"/>
      <c r="CF261" s="33"/>
      <c r="CG261" s="33"/>
      <c r="CH261" s="33"/>
      <c r="CI261" s="33"/>
      <c r="CJ261" s="33"/>
      <c r="CK261" s="33"/>
      <c r="CL261" s="33"/>
      <c r="CM261" s="33"/>
      <c r="CN261" s="33"/>
      <c r="CO261" s="33"/>
      <c r="CP261" s="33"/>
      <c r="CQ261" s="33"/>
      <c r="CR261" s="33"/>
      <c r="CS261" s="33"/>
      <c r="CT261" s="33"/>
      <c r="CU261" s="33"/>
      <c r="CV261" s="33"/>
      <c r="CW261" s="33"/>
      <c r="CX261" s="33"/>
      <c r="CY261" s="33"/>
      <c r="CZ261" s="33"/>
      <c r="DA261" s="33"/>
      <c r="DB261" s="33"/>
      <c r="DC261" s="33"/>
      <c r="DD261" s="33"/>
      <c r="DE261" s="33"/>
      <c r="DF261" s="33"/>
      <c r="DG261" s="33"/>
      <c r="DH261" s="33"/>
      <c r="DI261" s="33"/>
      <c r="DJ261" s="33"/>
      <c r="DK261" s="33"/>
      <c r="DL261" s="33"/>
      <c r="DM261" s="33"/>
      <c r="DN261" s="33"/>
      <c r="DO261" s="33"/>
      <c r="DP261" s="33"/>
      <c r="DQ261" s="33"/>
      <c r="DR261" s="33"/>
      <c r="DS261" s="33"/>
      <c r="DT261" s="33"/>
      <c r="DU261" s="33"/>
      <c r="DV261" s="33"/>
      <c r="DW261" s="33"/>
      <c r="DX261" s="33"/>
      <c r="DY261" s="33"/>
      <c r="DZ261" s="33"/>
      <c r="EA261" s="33"/>
      <c r="EB261" s="33"/>
      <c r="EC261" s="33"/>
      <c r="ED261" s="33"/>
      <c r="EE261" s="33"/>
      <c r="EF261" s="33"/>
      <c r="EG261" s="33"/>
      <c r="EH261" s="33"/>
      <c r="EI261" s="33"/>
      <c r="EJ261" s="33"/>
      <c r="EK261" s="33"/>
      <c r="EL261" s="33"/>
      <c r="EM261" s="33"/>
      <c r="EN261" s="33"/>
      <c r="EO261" s="33"/>
      <c r="EP261" s="33"/>
      <c r="EQ261" s="33"/>
      <c r="ER261" s="33"/>
      <c r="ES261" s="33"/>
      <c r="ET261" s="33"/>
      <c r="EU261" s="33"/>
      <c r="EV261" s="33"/>
      <c r="EW261" s="33"/>
      <c r="EX261" s="33"/>
      <c r="EY261" s="33"/>
      <c r="EZ261" s="33"/>
      <c r="FA261" s="33"/>
      <c r="FB261" s="33"/>
      <c r="FC261" s="33"/>
      <c r="FD261" s="33"/>
      <c r="FE261" s="33"/>
      <c r="FF261" s="33"/>
      <c r="FG261" s="33"/>
      <c r="FH261" s="33"/>
      <c r="FI261" s="33"/>
      <c r="FJ261" s="33"/>
      <c r="FK261" s="33"/>
      <c r="FL261" s="33"/>
      <c r="FM261" s="33"/>
      <c r="FN261" s="33"/>
      <c r="FO261" s="33"/>
      <c r="FP261" s="33"/>
      <c r="FQ261" s="33"/>
      <c r="FR261" s="33"/>
      <c r="FS261" s="33"/>
    </row>
    <row r="262" spans="1:669" ht="18" customHeight="1" x14ac:dyDescent="0.25">
      <c r="A262" s="4" t="s">
        <v>71</v>
      </c>
      <c r="B262" s="2" t="s">
        <v>16</v>
      </c>
      <c r="C262" s="5" t="s">
        <v>70</v>
      </c>
      <c r="D262" s="5" t="s">
        <v>207</v>
      </c>
      <c r="E262" s="8">
        <v>44287</v>
      </c>
      <c r="F262" s="8" t="s">
        <v>106</v>
      </c>
      <c r="G262" s="142">
        <v>60000</v>
      </c>
      <c r="H262" s="142">
        <v>1722</v>
      </c>
      <c r="I262" s="142">
        <v>3486.68</v>
      </c>
      <c r="J262" s="142">
        <v>1824</v>
      </c>
      <c r="K262" s="142">
        <v>25</v>
      </c>
      <c r="L262" s="142">
        <v>7057.68</v>
      </c>
      <c r="M262" s="142">
        <v>52942.32</v>
      </c>
      <c r="N262" s="33"/>
      <c r="O262" s="33"/>
      <c r="AQ262" s="33"/>
      <c r="AR262" s="33"/>
      <c r="AS262" s="33"/>
      <c r="AT262" s="33"/>
      <c r="AU262" s="33"/>
      <c r="AV262" s="33"/>
      <c r="AW262" s="33"/>
      <c r="AX262" s="33"/>
      <c r="AY262" s="33"/>
      <c r="AZ262" s="33"/>
      <c r="BA262" s="33"/>
      <c r="BB262" s="33"/>
      <c r="BC262" s="33"/>
      <c r="BD262" s="33"/>
      <c r="BE262" s="33"/>
      <c r="BF262" s="33"/>
      <c r="BG262" s="33"/>
      <c r="BH262" s="33"/>
      <c r="BI262" s="33"/>
      <c r="BJ262" s="33"/>
      <c r="BK262" s="33"/>
      <c r="BL262" s="33"/>
      <c r="BM262" s="33"/>
      <c r="BN262" s="33"/>
      <c r="BO262" s="33"/>
      <c r="BP262" s="33"/>
      <c r="BQ262" s="33"/>
      <c r="BR262" s="33"/>
      <c r="BS262" s="33"/>
      <c r="BT262" s="33"/>
      <c r="BU262" s="33"/>
      <c r="BV262" s="33"/>
      <c r="BW262" s="33"/>
      <c r="BX262" s="33"/>
      <c r="BY262" s="33"/>
      <c r="BZ262" s="33"/>
      <c r="CA262" s="33"/>
      <c r="CB262" s="33"/>
      <c r="CC262" s="33"/>
      <c r="CD262" s="33"/>
      <c r="CE262" s="33"/>
      <c r="CF262" s="33"/>
      <c r="CG262" s="33"/>
      <c r="CH262" s="33"/>
      <c r="CI262" s="33"/>
      <c r="CJ262" s="33"/>
      <c r="CK262" s="33"/>
      <c r="CL262" s="33"/>
      <c r="CM262" s="33"/>
      <c r="CN262" s="33"/>
      <c r="CO262" s="33"/>
      <c r="CP262" s="33"/>
      <c r="CQ262" s="33"/>
      <c r="CR262" s="33"/>
      <c r="CS262" s="33"/>
      <c r="CT262" s="33"/>
      <c r="CU262" s="33"/>
      <c r="CV262" s="33"/>
      <c r="CW262" s="33"/>
      <c r="CX262" s="33"/>
      <c r="CY262" s="33"/>
      <c r="CZ262" s="33"/>
      <c r="DA262" s="33"/>
      <c r="DB262" s="33"/>
      <c r="DC262" s="33"/>
      <c r="DD262" s="33"/>
      <c r="DE262" s="33"/>
      <c r="DF262" s="33"/>
      <c r="DG262" s="33"/>
      <c r="DH262" s="33"/>
      <c r="DI262" s="33"/>
      <c r="DJ262" s="33"/>
      <c r="DK262" s="33"/>
      <c r="DL262" s="33"/>
      <c r="DM262" s="33"/>
      <c r="DN262" s="33"/>
      <c r="DO262" s="33"/>
      <c r="DP262" s="33"/>
      <c r="DQ262" s="33"/>
      <c r="DR262" s="33"/>
      <c r="DS262" s="33"/>
      <c r="DT262" s="33"/>
      <c r="DU262" s="33"/>
      <c r="DV262" s="33"/>
      <c r="DW262" s="33"/>
      <c r="DX262" s="33"/>
      <c r="DY262" s="33"/>
      <c r="DZ262" s="33"/>
      <c r="EA262" s="33"/>
      <c r="EB262" s="33"/>
      <c r="EC262" s="33"/>
      <c r="ED262" s="33"/>
      <c r="EE262" s="33"/>
      <c r="EF262" s="33"/>
      <c r="EG262" s="33"/>
      <c r="EH262" s="33"/>
      <c r="EI262" s="33"/>
      <c r="EJ262" s="33"/>
      <c r="EK262" s="33"/>
      <c r="EL262" s="33"/>
      <c r="EM262" s="33"/>
      <c r="EN262" s="33"/>
      <c r="EO262" s="33"/>
      <c r="EP262" s="33"/>
      <c r="EQ262" s="33"/>
      <c r="ER262" s="33"/>
      <c r="ES262" s="33"/>
      <c r="ET262" s="33"/>
      <c r="EU262" s="33"/>
      <c r="EV262" s="33"/>
      <c r="EW262" s="33"/>
      <c r="EX262" s="33"/>
      <c r="EY262" s="33"/>
      <c r="EZ262" s="33"/>
      <c r="FA262" s="33"/>
      <c r="FB262" s="33"/>
      <c r="FC262" s="33"/>
      <c r="FD262" s="33"/>
      <c r="FE262" s="33"/>
      <c r="FF262" s="33"/>
      <c r="FG262" s="33"/>
      <c r="FH262" s="33"/>
      <c r="FI262" s="33"/>
      <c r="FJ262" s="33"/>
      <c r="FK262" s="33"/>
      <c r="FL262" s="33"/>
      <c r="FM262" s="33"/>
      <c r="FN262" s="33"/>
      <c r="FO262" s="33"/>
      <c r="FP262" s="33"/>
      <c r="FQ262" s="33"/>
      <c r="FR262" s="33"/>
      <c r="FS262" s="33"/>
    </row>
    <row r="263" spans="1:669" x14ac:dyDescent="0.25">
      <c r="A263" s="4" t="s">
        <v>126</v>
      </c>
      <c r="B263" s="2" t="s">
        <v>122</v>
      </c>
      <c r="C263" s="5" t="s">
        <v>70</v>
      </c>
      <c r="D263" s="5" t="s">
        <v>207</v>
      </c>
      <c r="E263" s="8">
        <v>44593</v>
      </c>
      <c r="F263" s="8" t="s">
        <v>106</v>
      </c>
      <c r="G263" s="142">
        <v>85000</v>
      </c>
      <c r="H263" s="142">
        <v>2439.5</v>
      </c>
      <c r="I263" s="142">
        <v>8576.99</v>
      </c>
      <c r="J263" s="142">
        <v>2584</v>
      </c>
      <c r="K263" s="142">
        <v>25</v>
      </c>
      <c r="L263" s="142">
        <v>13625.49</v>
      </c>
      <c r="M263" s="142">
        <v>71374.509999999995</v>
      </c>
      <c r="AQ263" s="33"/>
      <c r="AR263" s="33"/>
      <c r="AS263" s="33"/>
      <c r="AT263" s="33"/>
      <c r="AU263" s="33"/>
      <c r="AV263" s="33"/>
      <c r="AW263" s="33"/>
      <c r="AX263" s="33"/>
      <c r="AY263" s="33"/>
      <c r="AZ263" s="33"/>
      <c r="BA263" s="33"/>
      <c r="BB263" s="33"/>
      <c r="BC263" s="33"/>
      <c r="BD263" s="33"/>
      <c r="BE263" s="33"/>
      <c r="BF263" s="33"/>
      <c r="BG263" s="33"/>
      <c r="BH263" s="33"/>
      <c r="BI263" s="33"/>
      <c r="BJ263" s="33"/>
      <c r="BK263" s="33"/>
      <c r="BL263" s="33"/>
      <c r="BM263" s="33"/>
      <c r="BN263" s="33"/>
      <c r="BO263" s="33"/>
      <c r="BP263" s="33"/>
      <c r="BQ263" s="33"/>
      <c r="BR263" s="33"/>
      <c r="BS263" s="33"/>
      <c r="BT263" s="33"/>
      <c r="BU263" s="33"/>
      <c r="BV263" s="33"/>
      <c r="BW263" s="33"/>
      <c r="BX263" s="33"/>
      <c r="BY263" s="33"/>
      <c r="BZ263" s="33"/>
      <c r="CA263" s="33"/>
      <c r="CB263" s="33"/>
      <c r="CC263" s="33"/>
      <c r="CD263" s="33"/>
      <c r="CE263" s="33"/>
      <c r="CF263" s="33"/>
      <c r="CG263" s="33"/>
      <c r="CH263" s="33"/>
      <c r="CI263" s="33"/>
      <c r="CJ263" s="33"/>
      <c r="CK263" s="33"/>
      <c r="CL263" s="33"/>
      <c r="CM263" s="33"/>
      <c r="CN263" s="33"/>
      <c r="CO263" s="33"/>
      <c r="CP263" s="33"/>
      <c r="CQ263" s="33"/>
      <c r="CR263" s="33"/>
      <c r="CS263" s="33"/>
      <c r="CT263" s="33"/>
      <c r="CU263" s="33"/>
      <c r="CV263" s="33"/>
      <c r="CW263" s="33"/>
      <c r="CX263" s="33"/>
      <c r="CY263" s="33"/>
      <c r="CZ263" s="33"/>
      <c r="DA263" s="33"/>
      <c r="DB263" s="33"/>
      <c r="DC263" s="33"/>
      <c r="DD263" s="33"/>
      <c r="DE263" s="33"/>
      <c r="DF263" s="33"/>
      <c r="DG263" s="33"/>
      <c r="DH263" s="33"/>
      <c r="DI263" s="33"/>
      <c r="DJ263" s="33"/>
      <c r="DK263" s="33"/>
      <c r="DL263" s="33"/>
      <c r="DM263" s="33"/>
      <c r="DN263" s="33"/>
      <c r="DO263" s="33"/>
      <c r="DP263" s="33"/>
      <c r="DQ263" s="33"/>
      <c r="DR263" s="33"/>
      <c r="DS263" s="33"/>
      <c r="DT263" s="33"/>
      <c r="DU263" s="33"/>
      <c r="DV263" s="33"/>
      <c r="DW263" s="33"/>
      <c r="DX263" s="33"/>
      <c r="DY263" s="33"/>
      <c r="DZ263" s="33"/>
      <c r="EA263" s="33"/>
      <c r="EB263" s="33"/>
      <c r="EC263" s="33"/>
      <c r="ED263" s="33"/>
      <c r="EE263" s="33"/>
      <c r="EF263" s="33"/>
      <c r="EG263" s="33"/>
      <c r="EH263" s="33"/>
      <c r="EI263" s="33"/>
      <c r="EJ263" s="33"/>
      <c r="EK263" s="33"/>
      <c r="EL263" s="33"/>
      <c r="EM263" s="33"/>
      <c r="EN263" s="33"/>
      <c r="EO263" s="33"/>
      <c r="EP263" s="33"/>
      <c r="EQ263" s="33"/>
      <c r="ER263" s="33"/>
      <c r="ES263" s="33"/>
      <c r="ET263" s="33"/>
      <c r="EU263" s="33"/>
      <c r="EV263" s="33"/>
      <c r="EW263" s="33"/>
      <c r="EX263" s="33"/>
      <c r="EY263" s="33"/>
      <c r="EZ263" s="33"/>
      <c r="FA263" s="33"/>
      <c r="FB263" s="33"/>
      <c r="FC263" s="33"/>
      <c r="FD263" s="33"/>
      <c r="FE263" s="33"/>
      <c r="FF263" s="33"/>
      <c r="FG263" s="33"/>
      <c r="FH263" s="33"/>
      <c r="FI263" s="33"/>
      <c r="FJ263" s="33"/>
      <c r="FK263" s="33"/>
      <c r="FL263" s="33"/>
      <c r="FM263" s="33"/>
      <c r="FN263" s="33"/>
      <c r="FO263" s="33"/>
      <c r="FP263" s="33"/>
      <c r="FQ263" s="33"/>
      <c r="FR263" s="33"/>
      <c r="FS263" s="33"/>
    </row>
    <row r="264" spans="1:669" s="29" customFormat="1" x14ac:dyDescent="0.25">
      <c r="A264" s="4" t="s">
        <v>127</v>
      </c>
      <c r="B264" s="2" t="s">
        <v>16</v>
      </c>
      <c r="C264" s="5" t="s">
        <v>70</v>
      </c>
      <c r="D264" s="5" t="s">
        <v>207</v>
      </c>
      <c r="E264" s="8">
        <v>44594</v>
      </c>
      <c r="F264" s="8" t="s">
        <v>106</v>
      </c>
      <c r="G264" s="142">
        <v>60000</v>
      </c>
      <c r="H264" s="142">
        <v>1722</v>
      </c>
      <c r="I264" s="142">
        <v>3486.68</v>
      </c>
      <c r="J264" s="142">
        <v>1824</v>
      </c>
      <c r="K264" s="142">
        <v>25</v>
      </c>
      <c r="L264" s="142">
        <v>7057.68</v>
      </c>
      <c r="M264" s="142">
        <v>52942.32</v>
      </c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 s="33"/>
      <c r="AR264" s="33"/>
      <c r="AS264" s="33"/>
      <c r="AT264" s="33"/>
      <c r="AU264" s="33"/>
      <c r="AV264" s="33"/>
      <c r="AW264" s="33"/>
      <c r="AX264" s="33"/>
      <c r="AY264" s="33"/>
      <c r="AZ264" s="33"/>
      <c r="BA264" s="33"/>
      <c r="BB264" s="33"/>
      <c r="BC264" s="33"/>
      <c r="BD264" s="33"/>
      <c r="BE264" s="33"/>
      <c r="BF264" s="33"/>
      <c r="BG264" s="33"/>
      <c r="BH264" s="33"/>
      <c r="BI264" s="33"/>
      <c r="BJ264" s="33"/>
      <c r="BK264" s="33"/>
      <c r="BL264" s="33"/>
      <c r="BM264" s="33"/>
      <c r="BN264" s="33"/>
      <c r="BO264" s="33"/>
      <c r="BP264" s="33"/>
      <c r="BQ264" s="33"/>
      <c r="BR264" s="33"/>
      <c r="BS264" s="33"/>
      <c r="BT264" s="33"/>
      <c r="BU264" s="33"/>
      <c r="BV264" s="33"/>
      <c r="BW264" s="33"/>
      <c r="BX264" s="33"/>
      <c r="BY264" s="33"/>
      <c r="BZ264" s="33"/>
      <c r="CA264" s="33"/>
      <c r="CB264" s="33"/>
      <c r="CC264" s="33"/>
      <c r="CD264" s="33"/>
      <c r="CE264" s="33"/>
      <c r="CF264" s="33"/>
      <c r="CG264" s="33"/>
      <c r="CH264" s="33"/>
      <c r="CI264" s="33"/>
      <c r="CJ264" s="33"/>
      <c r="CK264" s="33"/>
      <c r="CL264" s="33"/>
      <c r="CM264" s="33"/>
      <c r="CN264" s="33"/>
      <c r="CO264" s="33"/>
      <c r="CP264" s="33"/>
      <c r="CQ264" s="33"/>
      <c r="CR264" s="33"/>
      <c r="CS264" s="33"/>
      <c r="CT264" s="33"/>
      <c r="CU264" s="33"/>
      <c r="CV264" s="33"/>
      <c r="CW264" s="33"/>
      <c r="CX264" s="33"/>
      <c r="CY264" s="33"/>
      <c r="CZ264" s="33"/>
      <c r="DA264" s="33"/>
      <c r="DB264" s="33"/>
      <c r="DC264" s="33"/>
      <c r="DD264" s="33"/>
      <c r="DE264" s="33"/>
      <c r="DF264" s="33"/>
      <c r="DG264" s="33"/>
      <c r="DH264" s="33"/>
      <c r="DI264" s="33"/>
      <c r="DJ264" s="33"/>
      <c r="DK264" s="33"/>
      <c r="DL264" s="33"/>
      <c r="DM264" s="33"/>
      <c r="DN264" s="33"/>
      <c r="DO264" s="33"/>
      <c r="DP264" s="33"/>
      <c r="DQ264" s="33"/>
      <c r="DR264" s="33"/>
      <c r="DS264" s="33"/>
      <c r="DT264" s="33"/>
      <c r="DU264" s="33"/>
      <c r="DV264" s="33"/>
      <c r="DW264" s="33"/>
      <c r="DX264" s="33"/>
      <c r="DY264" s="33"/>
      <c r="DZ264" s="33"/>
      <c r="EA264" s="33"/>
      <c r="EB264" s="33"/>
      <c r="EC264" s="33"/>
      <c r="ED264" s="33"/>
      <c r="EE264" s="33"/>
      <c r="EF264" s="33"/>
      <c r="EG264" s="33"/>
      <c r="EH264" s="33"/>
      <c r="EI264" s="33"/>
      <c r="EJ264" s="33"/>
      <c r="EK264" s="33"/>
      <c r="EL264" s="33"/>
      <c r="EM264" s="33"/>
      <c r="EN264" s="33"/>
      <c r="EO264" s="33"/>
      <c r="EP264" s="33"/>
      <c r="EQ264" s="33"/>
      <c r="ER264" s="33"/>
      <c r="ES264" s="33"/>
      <c r="ET264" s="33"/>
      <c r="EU264" s="33"/>
      <c r="EV264" s="33"/>
      <c r="EW264" s="33"/>
      <c r="EX264" s="33"/>
      <c r="EY264" s="33"/>
      <c r="EZ264" s="33"/>
      <c r="FA264" s="33"/>
      <c r="FB264" s="33"/>
      <c r="FC264" s="33"/>
      <c r="FD264" s="33"/>
      <c r="FE264" s="33"/>
      <c r="FF264" s="33"/>
      <c r="FG264" s="33"/>
      <c r="FH264" s="33"/>
      <c r="FI264" s="33"/>
      <c r="FJ264" s="33"/>
      <c r="FK264" s="33"/>
      <c r="FL264" s="33"/>
      <c r="FM264" s="33"/>
      <c r="FN264" s="33"/>
      <c r="FO264" s="33"/>
      <c r="FP264" s="33"/>
      <c r="FQ264" s="33"/>
      <c r="FR264" s="33"/>
      <c r="FS264" s="33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  <c r="OF264"/>
      <c r="OG264"/>
      <c r="OH264"/>
      <c r="OI264"/>
      <c r="OJ264"/>
      <c r="OK264"/>
      <c r="OL264"/>
      <c r="OM264"/>
      <c r="ON264"/>
      <c r="OO264"/>
      <c r="OP264"/>
      <c r="OQ264"/>
      <c r="OR264"/>
      <c r="OS264"/>
      <c r="OT264"/>
      <c r="OU264"/>
      <c r="OV264"/>
      <c r="OW264"/>
      <c r="OX264"/>
      <c r="OY264"/>
      <c r="OZ264"/>
      <c r="PA264"/>
      <c r="PB264"/>
      <c r="PC264"/>
      <c r="PD264"/>
      <c r="PE264"/>
      <c r="PF264"/>
      <c r="PG264"/>
      <c r="PH264"/>
      <c r="PI264"/>
      <c r="PJ264"/>
      <c r="PK264"/>
      <c r="PL264"/>
      <c r="PM264"/>
      <c r="PN264"/>
      <c r="PO264"/>
      <c r="PP264"/>
      <c r="PQ264"/>
      <c r="PR264"/>
      <c r="PS264"/>
      <c r="PT264"/>
      <c r="PU264"/>
      <c r="PV264"/>
      <c r="PW264"/>
      <c r="PX264"/>
      <c r="PY264"/>
      <c r="PZ264"/>
      <c r="QA264"/>
      <c r="QB264"/>
      <c r="QC264"/>
      <c r="QD264"/>
      <c r="QE264"/>
      <c r="QF264"/>
      <c r="QG264"/>
      <c r="QH264"/>
      <c r="QI264"/>
      <c r="QJ264"/>
      <c r="QK264"/>
      <c r="QL264"/>
      <c r="QM264"/>
      <c r="QN264"/>
      <c r="QO264"/>
      <c r="QP264"/>
      <c r="QQ264"/>
      <c r="QR264"/>
      <c r="QS264"/>
      <c r="QT264"/>
      <c r="QU264"/>
      <c r="QV264"/>
      <c r="QW264"/>
      <c r="QX264"/>
      <c r="QY264"/>
      <c r="QZ264"/>
      <c r="RA264"/>
      <c r="RB264"/>
      <c r="RC264"/>
      <c r="RD264"/>
      <c r="RE264"/>
      <c r="RF264"/>
      <c r="RG264"/>
      <c r="RH264"/>
      <c r="RI264"/>
      <c r="RJ264"/>
      <c r="RK264"/>
      <c r="RL264"/>
      <c r="RM264"/>
      <c r="RN264"/>
      <c r="RO264"/>
      <c r="RP264"/>
      <c r="RQ264"/>
      <c r="RR264"/>
      <c r="RS264"/>
      <c r="RT264"/>
      <c r="RU264"/>
      <c r="RV264"/>
      <c r="RW264"/>
      <c r="RX264"/>
      <c r="RY264"/>
      <c r="RZ264"/>
      <c r="SA264"/>
      <c r="SB264"/>
      <c r="SC264"/>
      <c r="SD264"/>
      <c r="SE264"/>
      <c r="SF264"/>
      <c r="SG264"/>
      <c r="SH264"/>
      <c r="SI264"/>
      <c r="SJ264"/>
      <c r="SK264"/>
      <c r="SL264"/>
      <c r="SM264"/>
      <c r="SN264"/>
      <c r="SO264"/>
      <c r="SP264"/>
      <c r="SQ264"/>
      <c r="SR264"/>
      <c r="SS264"/>
      <c r="ST264"/>
      <c r="SU264"/>
      <c r="SV264"/>
      <c r="SW264"/>
      <c r="SX264"/>
      <c r="SY264"/>
      <c r="SZ264"/>
      <c r="TA264"/>
      <c r="TB264"/>
      <c r="TC264"/>
      <c r="TD264"/>
      <c r="TE264"/>
      <c r="TF264"/>
      <c r="TG264"/>
      <c r="TH264"/>
      <c r="TI264"/>
      <c r="TJ264"/>
      <c r="TK264"/>
      <c r="TL264"/>
      <c r="TM264"/>
      <c r="TN264"/>
      <c r="TO264"/>
      <c r="TP264"/>
      <c r="TQ264"/>
      <c r="TR264"/>
      <c r="TS264"/>
      <c r="TT264"/>
      <c r="TU264"/>
      <c r="TV264"/>
      <c r="TW264"/>
      <c r="TX264"/>
      <c r="TY264"/>
      <c r="TZ264"/>
      <c r="UA264"/>
      <c r="UB264"/>
      <c r="UC264"/>
      <c r="UD264"/>
      <c r="UE264"/>
      <c r="UF264"/>
      <c r="UG264"/>
      <c r="UH264"/>
      <c r="UI264"/>
      <c r="UJ264"/>
      <c r="UK264"/>
      <c r="UL264"/>
      <c r="UM264"/>
      <c r="UN264"/>
      <c r="UO264"/>
      <c r="UP264"/>
      <c r="UQ264"/>
      <c r="UR264"/>
      <c r="US264"/>
      <c r="UT264"/>
      <c r="UU264"/>
      <c r="UV264"/>
      <c r="UW264"/>
      <c r="UX264"/>
      <c r="UY264"/>
      <c r="UZ264"/>
      <c r="VA264"/>
      <c r="VB264"/>
      <c r="VC264"/>
      <c r="VD264"/>
      <c r="VE264"/>
      <c r="VF264"/>
      <c r="VG264"/>
      <c r="VH264"/>
      <c r="VI264"/>
      <c r="VJ264"/>
      <c r="VK264"/>
      <c r="VL264"/>
      <c r="VM264"/>
      <c r="VN264"/>
      <c r="VO264"/>
      <c r="VP264"/>
      <c r="VQ264"/>
      <c r="VR264"/>
      <c r="VS264"/>
      <c r="VT264"/>
      <c r="VU264"/>
      <c r="VV264"/>
      <c r="VW264"/>
      <c r="VX264"/>
      <c r="VY264"/>
      <c r="VZ264"/>
      <c r="WA264"/>
      <c r="WB264"/>
      <c r="WC264"/>
      <c r="WD264"/>
      <c r="WE264"/>
      <c r="WF264"/>
      <c r="WG264"/>
      <c r="WH264"/>
      <c r="WI264"/>
      <c r="WJ264"/>
      <c r="WK264"/>
      <c r="WL264"/>
      <c r="WM264"/>
      <c r="WN264"/>
      <c r="WO264"/>
      <c r="WP264"/>
      <c r="WQ264"/>
      <c r="WR264"/>
      <c r="WS264"/>
      <c r="WT264"/>
      <c r="WU264"/>
      <c r="WV264"/>
      <c r="WW264"/>
      <c r="WX264"/>
      <c r="WY264"/>
      <c r="WZ264"/>
      <c r="XA264"/>
      <c r="XB264"/>
      <c r="XC264"/>
      <c r="XD264"/>
      <c r="XE264"/>
      <c r="XF264"/>
      <c r="XG264"/>
      <c r="XH264"/>
      <c r="XI264"/>
      <c r="XJ264"/>
      <c r="XK264"/>
      <c r="XL264"/>
      <c r="XM264"/>
      <c r="XN264"/>
      <c r="XO264"/>
      <c r="XP264"/>
      <c r="XQ264"/>
      <c r="XR264"/>
      <c r="XS264"/>
      <c r="XT264"/>
      <c r="XU264"/>
      <c r="XV264"/>
      <c r="XW264"/>
      <c r="XX264"/>
      <c r="XY264"/>
      <c r="XZ264"/>
      <c r="YA264"/>
      <c r="YB264"/>
      <c r="YC264"/>
      <c r="YD264"/>
      <c r="YE264"/>
      <c r="YF264"/>
      <c r="YG264"/>
      <c r="YH264"/>
      <c r="YI264"/>
      <c r="YJ264"/>
      <c r="YK264"/>
      <c r="YL264"/>
      <c r="YM264"/>
      <c r="YN264"/>
      <c r="YO264"/>
      <c r="YP264"/>
      <c r="YQ264"/>
      <c r="YR264"/>
      <c r="YS264"/>
    </row>
    <row r="265" spans="1:669" ht="12.75" customHeight="1" x14ac:dyDescent="0.25">
      <c r="A265" s="31" t="s">
        <v>14</v>
      </c>
      <c r="B265" s="71">
        <v>4</v>
      </c>
      <c r="C265" s="51"/>
      <c r="D265" s="51"/>
      <c r="E265" s="52"/>
      <c r="F265" s="52"/>
      <c r="G265" s="176">
        <f>SUM(G261:G264)</f>
        <v>338000</v>
      </c>
      <c r="H265" s="110">
        <f>SUM(H261:H264)</f>
        <v>9700.6</v>
      </c>
      <c r="I265" s="176">
        <f>SUM(I261:I264)</f>
        <v>35418.14</v>
      </c>
      <c r="J265" s="176">
        <f>J264+J263+J262+J261</f>
        <v>10275.200000000001</v>
      </c>
      <c r="K265" s="176">
        <f>SUM(K261:K261)+K262+K263+K264</f>
        <v>406.8</v>
      </c>
      <c r="L265" s="176">
        <f>SUM(L261:L261)+L262+L263+L264</f>
        <v>55800.74</v>
      </c>
      <c r="M265" s="110">
        <f>SUM(M261:M261)+M262+M263+M264</f>
        <v>282199.26</v>
      </c>
      <c r="AQ265" s="33"/>
      <c r="AR265" s="33"/>
      <c r="AS265" s="33"/>
      <c r="AT265" s="33"/>
      <c r="AU265" s="33"/>
      <c r="AV265" s="33"/>
      <c r="AW265" s="33"/>
      <c r="AX265" s="33"/>
      <c r="AY265" s="33"/>
      <c r="AZ265" s="33"/>
      <c r="BA265" s="33"/>
      <c r="BB265" s="33"/>
      <c r="BC265" s="33"/>
      <c r="BD265" s="33"/>
      <c r="BE265" s="33"/>
      <c r="BF265" s="33"/>
      <c r="BG265" s="33"/>
      <c r="BH265" s="33"/>
      <c r="BI265" s="33"/>
      <c r="BJ265" s="33"/>
      <c r="BK265" s="33"/>
      <c r="BL265" s="33"/>
      <c r="BM265" s="33"/>
      <c r="BN265" s="33"/>
      <c r="BO265" s="33"/>
      <c r="BP265" s="33"/>
      <c r="BQ265" s="33"/>
      <c r="BR265" s="33"/>
      <c r="BS265" s="33"/>
      <c r="BT265" s="33"/>
      <c r="BU265" s="33"/>
      <c r="BV265" s="33"/>
      <c r="BW265" s="33"/>
      <c r="BX265" s="33"/>
      <c r="BY265" s="33"/>
      <c r="BZ265" s="33"/>
      <c r="CA265" s="33"/>
      <c r="CB265" s="33"/>
      <c r="CC265" s="33"/>
      <c r="CD265" s="33"/>
      <c r="CE265" s="33"/>
      <c r="CF265" s="33"/>
      <c r="CG265" s="33"/>
      <c r="CH265" s="33"/>
      <c r="CI265" s="33"/>
      <c r="CJ265" s="33"/>
      <c r="CK265" s="33"/>
      <c r="CL265" s="33"/>
      <c r="CM265" s="33"/>
      <c r="CN265" s="33"/>
      <c r="CO265" s="33"/>
      <c r="CP265" s="33"/>
      <c r="CQ265" s="33"/>
      <c r="CR265" s="33"/>
      <c r="CS265" s="33"/>
      <c r="CT265" s="33"/>
      <c r="CU265" s="33"/>
      <c r="CV265" s="33"/>
      <c r="CW265" s="33"/>
      <c r="CX265" s="33"/>
      <c r="CY265" s="33"/>
      <c r="CZ265" s="33"/>
      <c r="DA265" s="33"/>
      <c r="DB265" s="33"/>
      <c r="DC265" s="33"/>
      <c r="DD265" s="33"/>
      <c r="DE265" s="33"/>
      <c r="DF265" s="33"/>
      <c r="DG265" s="33"/>
      <c r="DH265" s="33"/>
      <c r="DI265" s="33"/>
      <c r="DJ265" s="33"/>
      <c r="DK265" s="33"/>
      <c r="DL265" s="33"/>
      <c r="DM265" s="33"/>
      <c r="DN265" s="33"/>
      <c r="DO265" s="33"/>
      <c r="DP265" s="33"/>
      <c r="DQ265" s="33"/>
      <c r="DR265" s="33"/>
      <c r="DS265" s="33"/>
      <c r="DT265" s="33"/>
      <c r="DU265" s="33"/>
      <c r="DV265" s="33"/>
      <c r="DW265" s="33"/>
      <c r="DX265" s="33"/>
      <c r="DY265" s="33"/>
      <c r="DZ265" s="33"/>
      <c r="EA265" s="33"/>
      <c r="EB265" s="33"/>
      <c r="EC265" s="33"/>
      <c r="ED265" s="33"/>
      <c r="EE265" s="33"/>
      <c r="EF265" s="33"/>
      <c r="EG265" s="33"/>
      <c r="EH265" s="33"/>
      <c r="EI265" s="33"/>
      <c r="EJ265" s="33"/>
      <c r="EK265" s="33"/>
      <c r="EL265" s="33"/>
      <c r="EM265" s="33"/>
      <c r="EN265" s="33"/>
      <c r="EO265" s="33"/>
      <c r="EP265" s="33"/>
      <c r="EQ265" s="33"/>
      <c r="ER265" s="33"/>
      <c r="ES265" s="33"/>
      <c r="ET265" s="33"/>
      <c r="EU265" s="33"/>
      <c r="EV265" s="33"/>
      <c r="EW265" s="33"/>
      <c r="EX265" s="33"/>
      <c r="EY265" s="33"/>
      <c r="EZ265" s="33"/>
      <c r="FA265" s="33"/>
      <c r="FB265" s="33"/>
      <c r="FC265" s="33"/>
      <c r="FD265" s="33"/>
      <c r="FE265" s="33"/>
      <c r="FF265" s="33"/>
      <c r="FG265" s="33"/>
      <c r="FH265" s="33"/>
      <c r="FI265" s="33"/>
      <c r="FJ265" s="33"/>
      <c r="FK265" s="33"/>
      <c r="FL265" s="33"/>
      <c r="FM265" s="33"/>
      <c r="FN265" s="33"/>
      <c r="FO265" s="33"/>
      <c r="FP265" s="33"/>
      <c r="FQ265" s="33"/>
      <c r="FR265" s="33"/>
      <c r="FS265" s="33"/>
    </row>
    <row r="266" spans="1:669" ht="18" customHeight="1" x14ac:dyDescent="0.25">
      <c r="A266" s="30"/>
      <c r="B266" s="13"/>
      <c r="C266" s="14"/>
      <c r="D266" s="14"/>
      <c r="E266" s="30"/>
      <c r="F266" s="30"/>
      <c r="G266" s="173"/>
      <c r="H266" s="123"/>
      <c r="I266" s="173"/>
      <c r="J266" s="173"/>
      <c r="K266" s="173"/>
      <c r="L266" s="173"/>
      <c r="M266" s="123"/>
      <c r="AQ266" s="33"/>
      <c r="AR266" s="33"/>
      <c r="AS266" s="33"/>
      <c r="AT266" s="33"/>
      <c r="AU266" s="33"/>
      <c r="AV266" s="33"/>
      <c r="AW266" s="33"/>
      <c r="AX266" s="33"/>
      <c r="AY266" s="33"/>
      <c r="AZ266" s="33"/>
      <c r="BA266" s="33"/>
      <c r="BB266" s="33"/>
      <c r="BC266" s="33"/>
      <c r="BD266" s="33"/>
      <c r="BE266" s="33"/>
      <c r="BF266" s="33"/>
      <c r="BG266" s="33"/>
      <c r="BH266" s="33"/>
      <c r="BI266" s="33"/>
      <c r="BJ266" s="33"/>
      <c r="BK266" s="33"/>
      <c r="BL266" s="33"/>
      <c r="BM266" s="33"/>
      <c r="BN266" s="33"/>
      <c r="BO266" s="33"/>
      <c r="BP266" s="33"/>
      <c r="BQ266" s="33"/>
      <c r="BR266" s="33"/>
      <c r="BS266" s="33"/>
      <c r="BT266" s="33"/>
      <c r="BU266" s="33"/>
      <c r="BV266" s="33"/>
      <c r="BW266" s="33"/>
      <c r="BX266" s="33"/>
      <c r="BY266" s="33"/>
      <c r="BZ266" s="33"/>
      <c r="CA266" s="33"/>
      <c r="CB266" s="33"/>
      <c r="CC266" s="33"/>
      <c r="CD266" s="33"/>
      <c r="CE266" s="33"/>
      <c r="CF266" s="33"/>
      <c r="CG266" s="33"/>
      <c r="CH266" s="33"/>
      <c r="CI266" s="33"/>
      <c r="CJ266" s="33"/>
      <c r="CK266" s="33"/>
      <c r="CL266" s="33"/>
      <c r="CM266" s="33"/>
      <c r="CN266" s="33"/>
      <c r="CO266" s="33"/>
      <c r="CP266" s="33"/>
      <c r="CQ266" s="33"/>
      <c r="CR266" s="33"/>
      <c r="CS266" s="33"/>
      <c r="CT266" s="33"/>
      <c r="CU266" s="33"/>
      <c r="CV266" s="33"/>
      <c r="CW266" s="33"/>
      <c r="CX266" s="33"/>
      <c r="CY266" s="33"/>
      <c r="CZ266" s="33"/>
      <c r="DA266" s="33"/>
      <c r="DB266" s="33"/>
      <c r="DC266" s="33"/>
      <c r="DD266" s="33"/>
      <c r="DE266" s="33"/>
      <c r="DF266" s="33"/>
      <c r="DG266" s="33"/>
      <c r="DH266" s="33"/>
      <c r="DI266" s="33"/>
      <c r="DJ266" s="33"/>
      <c r="DK266" s="33"/>
      <c r="DL266" s="33"/>
      <c r="DM266" s="33"/>
      <c r="DN266" s="33"/>
      <c r="DO266" s="33"/>
      <c r="DP266" s="33"/>
      <c r="DQ266" s="33"/>
      <c r="DR266" s="33"/>
      <c r="DS266" s="33"/>
      <c r="DT266" s="33"/>
      <c r="DU266" s="33"/>
      <c r="DV266" s="33"/>
      <c r="DW266" s="33"/>
      <c r="DX266" s="33"/>
      <c r="DY266" s="33"/>
      <c r="DZ266" s="33"/>
      <c r="EA266" s="33"/>
      <c r="EB266" s="33"/>
      <c r="EC266" s="33"/>
      <c r="ED266" s="33"/>
      <c r="EE266" s="33"/>
      <c r="EF266" s="33"/>
      <c r="EG266" s="33"/>
      <c r="EH266" s="33"/>
      <c r="EI266" s="33"/>
      <c r="EJ266" s="33"/>
      <c r="EK266" s="33"/>
      <c r="EL266" s="33"/>
      <c r="EM266" s="33"/>
      <c r="EN266" s="33"/>
      <c r="EO266" s="33"/>
      <c r="EP266" s="33"/>
      <c r="EQ266" s="33"/>
      <c r="ER266" s="33"/>
      <c r="ES266" s="33"/>
      <c r="ET266" s="33"/>
      <c r="EU266" s="33"/>
      <c r="EV266" s="33"/>
      <c r="EW266" s="33"/>
      <c r="EX266" s="33"/>
      <c r="EY266" s="33"/>
      <c r="EZ266" s="33"/>
      <c r="FA266" s="33"/>
      <c r="FB266" s="33"/>
      <c r="FC266" s="33"/>
      <c r="FD266" s="33"/>
      <c r="FE266" s="33"/>
      <c r="FF266" s="33"/>
      <c r="FG266" s="33"/>
      <c r="FH266" s="33"/>
      <c r="FI266" s="33"/>
      <c r="FJ266" s="33"/>
      <c r="FK266" s="33"/>
      <c r="FL266" s="33"/>
      <c r="FM266" s="33"/>
      <c r="FN266" s="33"/>
      <c r="FO266" s="33"/>
      <c r="FP266" s="33"/>
      <c r="FQ266" s="33"/>
      <c r="FR266" s="33"/>
      <c r="FS266" s="33"/>
    </row>
    <row r="267" spans="1:669" x14ac:dyDescent="0.25">
      <c r="A267" s="3"/>
      <c r="B267" s="19"/>
      <c r="C267" s="19"/>
      <c r="D267" s="19"/>
      <c r="E267" s="19"/>
      <c r="F267" s="19"/>
      <c r="G267" s="106"/>
      <c r="H267" s="116"/>
      <c r="I267" s="116"/>
      <c r="J267" s="116"/>
      <c r="K267" s="116"/>
      <c r="L267" s="117"/>
      <c r="M267" s="106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3"/>
      <c r="AH267" s="33"/>
      <c r="AI267" s="33"/>
      <c r="AJ267" s="33"/>
      <c r="AK267" s="33"/>
      <c r="AL267" s="33"/>
      <c r="AM267" s="33"/>
      <c r="AN267" s="33"/>
      <c r="AO267" s="33"/>
      <c r="AP267" s="33"/>
      <c r="AQ267" s="33"/>
      <c r="AR267" s="33"/>
      <c r="AS267" s="33"/>
      <c r="AT267" s="33"/>
      <c r="AU267" s="33"/>
      <c r="AV267" s="33"/>
      <c r="AW267" s="33"/>
      <c r="AX267" s="33"/>
      <c r="AY267" s="33"/>
      <c r="AZ267" s="33"/>
      <c r="BA267" s="33"/>
      <c r="BB267" s="33"/>
      <c r="BC267" s="33"/>
      <c r="BD267" s="33"/>
      <c r="BE267" s="33"/>
      <c r="BF267" s="33"/>
      <c r="BG267" s="33"/>
      <c r="BH267" s="33"/>
      <c r="BI267" s="33"/>
      <c r="BJ267" s="33"/>
      <c r="BK267" s="33"/>
      <c r="BL267" s="33"/>
      <c r="BM267" s="33"/>
      <c r="BN267" s="33"/>
      <c r="BO267" s="33"/>
      <c r="BP267" s="33"/>
      <c r="BQ267" s="33"/>
      <c r="BR267" s="33"/>
      <c r="BS267" s="33"/>
      <c r="BT267" s="33"/>
      <c r="BU267" s="33"/>
      <c r="BV267" s="33"/>
      <c r="BW267" s="33"/>
      <c r="BX267" s="33"/>
      <c r="BY267" s="33"/>
      <c r="BZ267" s="33"/>
      <c r="CA267" s="33"/>
      <c r="CB267" s="33"/>
      <c r="CC267" s="33"/>
      <c r="CD267" s="33"/>
      <c r="CE267" s="33"/>
      <c r="CF267" s="33"/>
      <c r="CG267" s="33"/>
      <c r="CH267" s="33"/>
      <c r="CI267" s="33"/>
      <c r="CJ267" s="33"/>
      <c r="CK267" s="33"/>
      <c r="CL267" s="33"/>
      <c r="CM267" s="33"/>
      <c r="CN267" s="33"/>
      <c r="CO267" s="33"/>
      <c r="CP267" s="33"/>
      <c r="CQ267" s="33"/>
      <c r="CR267" s="33"/>
      <c r="CS267" s="33"/>
      <c r="CT267" s="33"/>
      <c r="CU267" s="33"/>
      <c r="CV267" s="33"/>
      <c r="CW267" s="33"/>
      <c r="CX267" s="33"/>
      <c r="CY267" s="33"/>
      <c r="CZ267" s="33"/>
      <c r="DA267" s="33"/>
      <c r="DB267" s="33"/>
      <c r="DC267" s="33"/>
      <c r="DD267" s="33"/>
      <c r="DE267" s="33"/>
      <c r="DF267" s="33"/>
      <c r="DG267" s="33"/>
      <c r="DH267" s="33"/>
      <c r="DI267" s="33"/>
      <c r="DJ267" s="33"/>
      <c r="DK267" s="33"/>
      <c r="DL267" s="33"/>
      <c r="DM267" s="33"/>
      <c r="DN267" s="33"/>
      <c r="DO267" s="33"/>
      <c r="DP267" s="33"/>
      <c r="DQ267" s="33"/>
      <c r="DR267" s="33"/>
      <c r="DS267" s="33"/>
      <c r="DT267" s="33"/>
      <c r="DU267" s="33"/>
      <c r="DV267" s="33"/>
      <c r="DW267" s="33"/>
      <c r="DX267" s="33"/>
      <c r="DY267" s="33"/>
      <c r="DZ267" s="33"/>
      <c r="EA267" s="33"/>
      <c r="EB267" s="33"/>
      <c r="EC267" s="33"/>
      <c r="ED267" s="33"/>
      <c r="EE267" s="33"/>
      <c r="EF267" s="33"/>
      <c r="EG267" s="33"/>
    </row>
    <row r="268" spans="1:669" ht="15.75" x14ac:dyDescent="0.25">
      <c r="A268" s="85" t="s">
        <v>15</v>
      </c>
      <c r="B268" s="86">
        <f>+B253+B243+B231+B225+B217+B201+B182+B176+B171+B167+B163+B155+B148+B140+B130+B110+B102+B98+B91+B87+B82+B56+B52+B48+B44+B38+B26+B21+B15+B11+B206+B134+B248+B106+B78+B34+B30+B265+B258+B119+B114+B73+B69+B60+B65+B189+B212+B126</f>
        <v>115</v>
      </c>
      <c r="C268" s="20"/>
      <c r="D268" s="20"/>
      <c r="E268" s="20"/>
      <c r="F268" s="20"/>
      <c r="G268" s="111">
        <f>G253+G243+G231+G225+G217+G206+G201+G182+G176+G171+G167+G163+G155+G148+G140+G130+G110+G102+G98+G91+G87+G82+G56+G52+G48+G44+G38+G26+G21+G15+G11++G134+G248+G78+G106+G34+G30+G258+G265+G119+G114+G73+G69+G65+G60+G212+G189+G126</f>
        <v>7490033.3300000001</v>
      </c>
      <c r="H268" s="111">
        <f>H253+H248+H231+H225+H217+H206+H182+H201+H176+H171+H167+H163+H148++H155+H130+H134+H140+H110+H106+H98+H102+H91+H87+H78+H82+H56+H48+H52+H44+H38+H34+H26+H30+H21+H15+H11+H243+H265+H258+H119+H114+H73+H69+H65+H60+H212+H189+H126</f>
        <v>214963.96000000005</v>
      </c>
      <c r="I268" s="111">
        <f>I253+I248+I231+I225+I217+I243+I206+I201+I182+I176+I167+I163+I155+I148+I140+I134+I130+I110+I106+I102+I98+I91+I87+I82+I78+I56++I52+I48+I44+I38+I34+I30+I21+I26+I15+I11+I171+I265+I258+I119+I114+I73+I69+I65+I60+I212+I189+I126</f>
        <v>608649.47</v>
      </c>
      <c r="J268" s="111">
        <f>J253+J248+J231+J243+J217+J225+J206++J201+J182+J176+J171+J167+J163+J155+J148+J140+J134+J130+J110+J106+J102+J98+J91+J87+J82+J78+J56+J52+J48+J44+J38+J34+J30+J26+J21++J15+J11+J265+J258+J119+J114+J73+J69+J65+J60+J212+J189+J126</f>
        <v>227480.41000000003</v>
      </c>
      <c r="K268" s="111">
        <f>K265+K258+K248+K253+K243+K231+K225+K217+K206+K212+K201+K182+K176+K171+K189+K167+K155+K163+K148+K140+K134+K130+K126+K119+K114+K110+K106+K102+K98+K91+K87+K82+K73+K78+K69+K65+K60+K56+K52+K48+K44+K38+K34+K30+K26+K21+K15+K11</f>
        <v>141444.80999999997</v>
      </c>
      <c r="L268" s="111">
        <f>L253+L248+L243+L231+L225+L217+L206+L182+L201+L171+L176+L167+L163+L155+L148+L140+L134+L130+L110+L106+L102+L98+L91+L87++L82+L78+L56++L52+L48+L44+L38+L34+L30+L26+L21+L15+L11+L265+L258+L119+L114+L73+L69+L65+L60+L189+L212+L126</f>
        <v>1192538.6500000004</v>
      </c>
      <c r="M268" s="111">
        <f>M253+M248+M243+M225+M231+M217+M206+M201+M176+M182+M171+M167+M155+M148+M140+M163++M130+M134++M110+M106+M102+M91+M98+M87+M82+M78+M56+M52+M48+M44+M38+M34+M30+M26+M21+M11+M15+M265+M258+M119+M114+M73+M69+M65+M60+M189+M212+M126</f>
        <v>6297494.6800000006</v>
      </c>
      <c r="O268" s="33"/>
      <c r="P268" s="33"/>
      <c r="Q268" s="33"/>
      <c r="R268" s="33"/>
      <c r="S268" s="33"/>
      <c r="T268" s="33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F268" s="33"/>
      <c r="AG268" s="33"/>
      <c r="AH268" s="33"/>
      <c r="AI268" s="33"/>
      <c r="AJ268" s="33"/>
      <c r="AK268" s="33"/>
      <c r="AL268" s="33"/>
      <c r="AM268" s="33"/>
      <c r="AN268" s="33"/>
      <c r="AO268" s="33"/>
      <c r="AP268" s="33"/>
      <c r="AQ268" s="33"/>
      <c r="AR268" s="33"/>
      <c r="AS268" s="33"/>
      <c r="AT268" s="33"/>
      <c r="AU268" s="33"/>
      <c r="AV268" s="33"/>
      <c r="AW268" s="33"/>
      <c r="AX268" s="33"/>
      <c r="AY268" s="33"/>
      <c r="AZ268" s="33"/>
      <c r="BA268" s="33"/>
      <c r="BB268" s="33"/>
      <c r="BC268" s="33"/>
      <c r="BD268" s="33"/>
      <c r="BE268" s="33"/>
      <c r="BF268" s="33"/>
      <c r="BG268" s="33"/>
      <c r="BH268" s="33"/>
      <c r="BI268" s="33"/>
      <c r="BJ268" s="33"/>
      <c r="BK268" s="33"/>
      <c r="BL268" s="33"/>
      <c r="BM268" s="33"/>
      <c r="BN268" s="33"/>
      <c r="BO268" s="33"/>
      <c r="BP268" s="33"/>
      <c r="BQ268" s="33"/>
      <c r="BR268" s="33"/>
      <c r="BS268" s="33"/>
      <c r="BT268" s="33"/>
      <c r="BU268" s="33"/>
      <c r="BV268" s="33"/>
      <c r="BW268" s="33"/>
      <c r="BX268" s="33"/>
      <c r="BY268" s="33"/>
      <c r="BZ268" s="33"/>
      <c r="CA268" s="33"/>
      <c r="CB268" s="33"/>
      <c r="CC268" s="33"/>
      <c r="CD268" s="33"/>
      <c r="CE268" s="33"/>
      <c r="CF268" s="33"/>
      <c r="CG268" s="33"/>
      <c r="CH268" s="33"/>
      <c r="CI268" s="33"/>
      <c r="CJ268" s="33"/>
      <c r="CK268" s="33"/>
      <c r="CL268" s="33"/>
      <c r="CM268" s="33"/>
      <c r="CN268" s="33"/>
      <c r="CO268" s="33"/>
      <c r="CP268" s="33"/>
      <c r="CQ268" s="33"/>
      <c r="CR268" s="33"/>
      <c r="CS268" s="33"/>
      <c r="CT268" s="33"/>
      <c r="CU268" s="33"/>
      <c r="CV268" s="33"/>
      <c r="CW268" s="33"/>
      <c r="CX268" s="33"/>
      <c r="CY268" s="33"/>
      <c r="CZ268" s="33"/>
      <c r="DA268" s="33"/>
      <c r="DB268" s="33"/>
      <c r="DC268" s="33"/>
      <c r="DD268" s="33"/>
      <c r="DE268" s="33"/>
      <c r="DF268" s="33"/>
      <c r="DG268" s="33"/>
      <c r="DH268" s="33"/>
      <c r="DI268" s="33"/>
      <c r="DJ268" s="33"/>
      <c r="DK268" s="33"/>
      <c r="DL268" s="33"/>
      <c r="DM268" s="33"/>
      <c r="DN268" s="33"/>
      <c r="DO268" s="33"/>
      <c r="DP268" s="33"/>
      <c r="DQ268" s="33"/>
      <c r="DR268" s="33"/>
      <c r="DS268" s="33"/>
      <c r="DT268" s="33"/>
      <c r="DU268" s="33"/>
      <c r="DV268" s="33"/>
      <c r="DW268" s="33"/>
      <c r="DX268" s="33"/>
      <c r="DY268" s="33"/>
      <c r="DZ268" s="33"/>
      <c r="EA268" s="33"/>
      <c r="EB268" s="33"/>
      <c r="EC268" s="33"/>
      <c r="ED268" s="33"/>
      <c r="EE268" s="33"/>
      <c r="EF268" s="33"/>
      <c r="EG268" s="33"/>
    </row>
    <row r="269" spans="1:669" ht="33.75" x14ac:dyDescent="0.5">
      <c r="A269" s="22"/>
      <c r="B269" s="21"/>
      <c r="C269" s="21"/>
      <c r="D269" s="21"/>
      <c r="E269" s="21"/>
      <c r="F269" s="21"/>
      <c r="G269" s="102"/>
      <c r="H269" s="113"/>
      <c r="I269" s="102"/>
      <c r="J269" s="102"/>
      <c r="K269" s="102"/>
      <c r="L269" s="102"/>
      <c r="M269" s="11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F269" s="33"/>
      <c r="AG269" s="33"/>
      <c r="AH269" s="33"/>
      <c r="AI269" s="33"/>
      <c r="AJ269" s="33"/>
      <c r="AK269" s="33"/>
      <c r="AL269" s="33"/>
      <c r="AM269" s="33"/>
      <c r="AN269" s="33"/>
      <c r="AO269" s="33"/>
      <c r="AP269" s="33"/>
      <c r="AQ269" s="33"/>
      <c r="AR269" s="33"/>
      <c r="AS269" s="33"/>
      <c r="AT269" s="33"/>
      <c r="AU269" s="33"/>
      <c r="AV269" s="33"/>
      <c r="AW269" s="33"/>
      <c r="AX269" s="33"/>
      <c r="AY269" s="33"/>
      <c r="AZ269" s="33"/>
      <c r="BA269" s="33"/>
      <c r="BB269" s="33"/>
      <c r="BC269" s="33"/>
      <c r="BD269" s="33"/>
      <c r="BE269" s="33"/>
      <c r="BF269" s="33"/>
      <c r="BG269" s="33"/>
      <c r="BH269" s="33"/>
      <c r="BI269" s="33"/>
      <c r="BJ269" s="33"/>
      <c r="BK269" s="33"/>
      <c r="BL269" s="33"/>
      <c r="BM269" s="33"/>
      <c r="BN269" s="33"/>
      <c r="BO269" s="33"/>
      <c r="BP269" s="33"/>
      <c r="BQ269" s="33"/>
      <c r="BR269" s="33"/>
      <c r="BS269" s="33"/>
      <c r="BT269" s="33"/>
      <c r="BU269" s="33"/>
      <c r="BV269" s="33"/>
      <c r="BW269" s="33"/>
      <c r="BX269" s="33"/>
      <c r="BY269" s="33"/>
      <c r="BZ269" s="33"/>
      <c r="CA269" s="33"/>
      <c r="CB269" s="33"/>
      <c r="CC269" s="33"/>
      <c r="CD269" s="33"/>
      <c r="CE269" s="33"/>
      <c r="CF269" s="33"/>
      <c r="CG269" s="33"/>
      <c r="CH269" s="33"/>
      <c r="CI269" s="33"/>
      <c r="CJ269" s="33"/>
      <c r="CK269" s="33"/>
      <c r="CL269" s="33"/>
      <c r="CM269" s="33"/>
      <c r="CN269" s="33"/>
      <c r="CO269" s="33"/>
      <c r="CP269" s="33"/>
      <c r="CQ269" s="33"/>
      <c r="CR269" s="33"/>
      <c r="CS269" s="33"/>
      <c r="CT269" s="33"/>
      <c r="CU269" s="33"/>
      <c r="CV269" s="33"/>
      <c r="CW269" s="33"/>
      <c r="CX269" s="33"/>
      <c r="CY269" s="33"/>
      <c r="CZ269" s="33"/>
      <c r="DA269" s="33"/>
      <c r="DB269" s="33"/>
      <c r="DC269" s="33"/>
      <c r="DD269" s="33"/>
      <c r="DE269" s="33"/>
      <c r="DF269" s="33"/>
      <c r="DG269" s="33"/>
      <c r="DH269" s="33"/>
      <c r="DI269" s="33"/>
      <c r="DJ269" s="33"/>
      <c r="DK269" s="33"/>
      <c r="DL269" s="33"/>
      <c r="DM269" s="33"/>
      <c r="DN269" s="33"/>
      <c r="DO269" s="33"/>
      <c r="DP269" s="33"/>
      <c r="DQ269" s="33"/>
      <c r="DR269" s="33"/>
      <c r="DS269" s="33"/>
      <c r="DT269" s="33"/>
      <c r="DU269" s="33"/>
      <c r="DV269" s="33"/>
      <c r="DW269" s="33"/>
      <c r="DX269" s="33"/>
      <c r="DY269" s="33"/>
      <c r="DZ269" s="33"/>
      <c r="EA269" s="33"/>
      <c r="EB269" s="33"/>
      <c r="EC269" s="33"/>
      <c r="ED269" s="33"/>
      <c r="EE269" s="33"/>
      <c r="EF269" s="33"/>
      <c r="EG269" s="33"/>
    </row>
    <row r="270" spans="1:669" x14ac:dyDescent="0.25">
      <c r="B270" s="22"/>
      <c r="C270" s="22"/>
      <c r="D270" s="22"/>
      <c r="E270" s="22"/>
      <c r="F270" s="22"/>
      <c r="G270" s="103"/>
      <c r="H270" s="114"/>
      <c r="I270" s="103"/>
      <c r="J270" s="103"/>
      <c r="K270" s="103"/>
      <c r="L270" s="103"/>
      <c r="M270" s="114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F270" s="33"/>
      <c r="AG270" s="33"/>
      <c r="AH270" s="33"/>
      <c r="AI270" s="33"/>
      <c r="AJ270" s="33"/>
      <c r="AK270" s="33"/>
      <c r="AL270" s="33"/>
      <c r="AM270" s="33"/>
      <c r="AN270" s="33"/>
      <c r="AO270" s="33"/>
      <c r="AP270" s="33"/>
      <c r="AQ270" s="33"/>
      <c r="AR270" s="33"/>
      <c r="AS270" s="33"/>
      <c r="AT270" s="33"/>
      <c r="AU270" s="33"/>
      <c r="AV270" s="33"/>
      <c r="AW270" s="33"/>
      <c r="AX270" s="33"/>
      <c r="AY270" s="33"/>
      <c r="AZ270" s="33"/>
      <c r="BA270" s="33"/>
      <c r="BB270" s="33"/>
      <c r="BC270" s="33"/>
      <c r="BD270" s="33"/>
      <c r="BE270" s="33"/>
      <c r="BF270" s="33"/>
      <c r="BG270" s="33"/>
      <c r="BH270" s="33"/>
      <c r="BI270" s="33"/>
      <c r="BJ270" s="33"/>
      <c r="BK270" s="33"/>
      <c r="BL270" s="33"/>
      <c r="BM270" s="33"/>
      <c r="BN270" s="33"/>
      <c r="BO270" s="33"/>
      <c r="BP270" s="33"/>
      <c r="BQ270" s="33"/>
      <c r="BR270" s="33"/>
      <c r="BS270" s="33"/>
      <c r="BT270" s="33"/>
      <c r="BU270" s="33"/>
      <c r="BV270" s="33"/>
      <c r="BW270" s="33"/>
      <c r="BX270" s="33"/>
      <c r="BY270" s="33"/>
      <c r="BZ270" s="33"/>
      <c r="CA270" s="33"/>
      <c r="CB270" s="33"/>
      <c r="CC270" s="33"/>
      <c r="CD270" s="33"/>
      <c r="CE270" s="33"/>
      <c r="CF270" s="33"/>
      <c r="CG270" s="33"/>
      <c r="CH270" s="33"/>
      <c r="CI270" s="33"/>
      <c r="CJ270" s="33"/>
      <c r="CK270" s="33"/>
      <c r="CL270" s="33"/>
      <c r="CM270" s="33"/>
      <c r="CN270" s="33"/>
      <c r="CO270" s="33"/>
      <c r="CP270" s="33"/>
      <c r="CQ270" s="33"/>
      <c r="CR270" s="33"/>
      <c r="CS270" s="33"/>
      <c r="CT270" s="33"/>
      <c r="CU270" s="33"/>
      <c r="CV270" s="33"/>
      <c r="CW270" s="33"/>
      <c r="CX270" s="33"/>
      <c r="CY270" s="33"/>
      <c r="CZ270" s="33"/>
      <c r="DA270" s="33"/>
      <c r="DB270" s="33"/>
      <c r="DC270" s="33"/>
      <c r="DD270" s="33"/>
      <c r="DE270" s="33"/>
      <c r="DF270" s="33"/>
      <c r="DG270" s="33"/>
      <c r="DH270" s="33"/>
      <c r="DI270" s="33"/>
      <c r="DJ270" s="33"/>
      <c r="DK270" s="33"/>
      <c r="DL270" s="33"/>
      <c r="DM270" s="33"/>
      <c r="DN270" s="33"/>
      <c r="DO270" s="33"/>
      <c r="DP270" s="33"/>
      <c r="DQ270" s="33"/>
      <c r="DR270" s="33"/>
      <c r="DS270" s="33"/>
      <c r="DT270" s="33"/>
      <c r="DU270" s="33"/>
      <c r="DV270" s="33"/>
      <c r="DW270" s="33"/>
      <c r="DX270" s="33"/>
      <c r="DY270" s="33"/>
      <c r="DZ270" s="33"/>
      <c r="EA270" s="33"/>
      <c r="EB270" s="33"/>
      <c r="EC270" s="33"/>
      <c r="ED270" s="33"/>
      <c r="EE270" s="33"/>
      <c r="EF270" s="33"/>
      <c r="EG270" s="33"/>
    </row>
    <row r="271" spans="1:669" x14ac:dyDescent="0.25"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F271" s="33"/>
      <c r="AG271" s="33"/>
      <c r="AH271" s="33"/>
      <c r="AI271" s="33"/>
      <c r="AJ271" s="33"/>
      <c r="AK271" s="33"/>
      <c r="AL271" s="33"/>
      <c r="AM271" s="33"/>
      <c r="AN271" s="33"/>
      <c r="AO271" s="33"/>
      <c r="AP271" s="33"/>
      <c r="AQ271" s="33"/>
      <c r="AR271" s="33"/>
      <c r="AS271" s="33"/>
      <c r="AT271" s="33"/>
      <c r="AU271" s="33"/>
      <c r="AV271" s="33"/>
      <c r="AW271" s="33"/>
      <c r="AX271" s="33"/>
      <c r="AY271" s="33"/>
      <c r="AZ271" s="33"/>
      <c r="BA271" s="33"/>
      <c r="BB271" s="33"/>
      <c r="BC271" s="33"/>
      <c r="BD271" s="33"/>
      <c r="BE271" s="33"/>
      <c r="BF271" s="33"/>
      <c r="BG271" s="33"/>
      <c r="BH271" s="33"/>
      <c r="BI271" s="33"/>
      <c r="BJ271" s="33"/>
      <c r="BK271" s="33"/>
      <c r="BL271" s="33"/>
      <c r="BM271" s="33"/>
      <c r="BN271" s="33"/>
      <c r="BO271" s="33"/>
      <c r="BP271" s="33"/>
      <c r="BQ271" s="33"/>
      <c r="BR271" s="33"/>
      <c r="BS271" s="33"/>
      <c r="BT271" s="33"/>
      <c r="BU271" s="33"/>
      <c r="BV271" s="33"/>
      <c r="BW271" s="33"/>
      <c r="BX271" s="33"/>
      <c r="BY271" s="33"/>
      <c r="BZ271" s="33"/>
      <c r="CA271" s="33"/>
      <c r="CB271" s="33"/>
      <c r="CC271" s="33"/>
      <c r="CD271" s="33"/>
      <c r="CE271" s="33"/>
      <c r="CF271" s="33"/>
      <c r="CG271" s="33"/>
      <c r="CH271" s="33"/>
      <c r="CI271" s="33"/>
      <c r="CJ271" s="33"/>
      <c r="CK271" s="33"/>
      <c r="CL271" s="33"/>
      <c r="CM271" s="33"/>
      <c r="CN271" s="33"/>
      <c r="CO271" s="33"/>
      <c r="CP271" s="33"/>
      <c r="CQ271" s="33"/>
      <c r="CR271" s="33"/>
      <c r="CS271" s="33"/>
      <c r="CT271" s="33"/>
      <c r="CU271" s="33"/>
      <c r="CV271" s="33"/>
      <c r="CW271" s="33"/>
      <c r="CX271" s="33"/>
      <c r="CY271" s="33"/>
      <c r="CZ271" s="33"/>
      <c r="DA271" s="33"/>
      <c r="DB271" s="33"/>
      <c r="DC271" s="33"/>
      <c r="DD271" s="33"/>
      <c r="DE271" s="33"/>
      <c r="DF271" s="33"/>
      <c r="DG271" s="33"/>
      <c r="DH271" s="33"/>
      <c r="DI271" s="33"/>
      <c r="DJ271" s="33"/>
      <c r="DK271" s="33"/>
      <c r="DL271" s="33"/>
      <c r="DM271" s="33"/>
      <c r="DN271" s="33"/>
      <c r="DO271" s="33"/>
      <c r="DP271" s="33"/>
      <c r="DQ271" s="33"/>
      <c r="DR271" s="33"/>
      <c r="DS271" s="33"/>
      <c r="DT271" s="33"/>
      <c r="DU271" s="33"/>
      <c r="DV271" s="33"/>
      <c r="DW271" s="33"/>
      <c r="DX271" s="33"/>
      <c r="DY271" s="33"/>
      <c r="DZ271" s="33"/>
      <c r="EA271" s="33"/>
      <c r="EB271" s="33"/>
      <c r="EC271" s="33"/>
      <c r="ED271" s="33"/>
      <c r="EE271" s="33"/>
      <c r="EF271" s="33"/>
      <c r="EG271" s="33"/>
    </row>
    <row r="272" spans="1:669" x14ac:dyDescent="0.25">
      <c r="A272" s="28"/>
      <c r="O272" s="33"/>
      <c r="P272" s="33"/>
      <c r="Q272" s="33"/>
      <c r="R272" s="33"/>
      <c r="S272" s="33"/>
      <c r="T272" s="33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F272" s="33"/>
      <c r="AG272" s="33"/>
      <c r="AH272" s="33"/>
      <c r="AI272" s="33"/>
      <c r="AJ272" s="33"/>
      <c r="AK272" s="33"/>
      <c r="AL272" s="33"/>
      <c r="AM272" s="33"/>
      <c r="AN272" s="33"/>
      <c r="AO272" s="33"/>
      <c r="AP272" s="33"/>
      <c r="AQ272" s="33"/>
      <c r="AR272" s="33"/>
      <c r="AS272" s="33"/>
      <c r="AT272" s="33"/>
      <c r="AU272" s="33"/>
      <c r="AV272" s="33"/>
      <c r="AW272" s="33"/>
      <c r="AX272" s="33"/>
      <c r="AY272" s="33"/>
      <c r="AZ272" s="33"/>
      <c r="BA272" s="33"/>
      <c r="BB272" s="33"/>
      <c r="BC272" s="33"/>
      <c r="BD272" s="33"/>
      <c r="BE272" s="33"/>
      <c r="BF272" s="33"/>
      <c r="BG272" s="33"/>
      <c r="BH272" s="33"/>
      <c r="BI272" s="33"/>
      <c r="BJ272" s="33"/>
      <c r="BK272" s="33"/>
      <c r="BL272" s="33"/>
      <c r="BM272" s="33"/>
      <c r="BN272" s="33"/>
      <c r="BO272" s="33"/>
      <c r="BP272" s="33"/>
      <c r="BQ272" s="33"/>
      <c r="BR272" s="33"/>
      <c r="BS272" s="33"/>
      <c r="BT272" s="33"/>
      <c r="BU272" s="33"/>
      <c r="BV272" s="33"/>
      <c r="BW272" s="33"/>
      <c r="BX272" s="33"/>
      <c r="BY272" s="33"/>
      <c r="BZ272" s="33"/>
      <c r="CA272" s="33"/>
      <c r="CB272" s="33"/>
      <c r="CC272" s="33"/>
      <c r="CD272" s="33"/>
      <c r="CE272" s="33"/>
      <c r="CF272" s="33"/>
      <c r="CG272" s="33"/>
      <c r="CH272" s="33"/>
      <c r="CI272" s="33"/>
      <c r="CJ272" s="33"/>
      <c r="CK272" s="33"/>
      <c r="CL272" s="33"/>
      <c r="CM272" s="33"/>
      <c r="CN272" s="33"/>
      <c r="CO272" s="33"/>
      <c r="CP272" s="33"/>
      <c r="CQ272" s="33"/>
      <c r="CR272" s="33"/>
      <c r="CS272" s="33"/>
      <c r="CT272" s="33"/>
      <c r="CU272" s="33"/>
      <c r="CV272" s="33"/>
      <c r="CW272" s="33"/>
      <c r="CX272" s="33"/>
      <c r="CY272" s="33"/>
      <c r="CZ272" s="33"/>
      <c r="DA272" s="33"/>
      <c r="DB272" s="33"/>
      <c r="DC272" s="33"/>
      <c r="DD272" s="33"/>
      <c r="DE272" s="33"/>
      <c r="DF272" s="33"/>
      <c r="DG272" s="33"/>
      <c r="DH272" s="33"/>
      <c r="DI272" s="33"/>
      <c r="DJ272" s="33"/>
      <c r="DK272" s="33"/>
      <c r="DL272" s="33"/>
      <c r="DM272" s="33"/>
      <c r="DN272" s="33"/>
      <c r="DO272" s="33"/>
      <c r="DP272" s="33"/>
      <c r="DQ272" s="33"/>
      <c r="DR272" s="33"/>
      <c r="DS272" s="33"/>
      <c r="DT272" s="33"/>
      <c r="DU272" s="33"/>
      <c r="DV272" s="33"/>
      <c r="DW272" s="33"/>
      <c r="DX272" s="33"/>
      <c r="DY272" s="33"/>
      <c r="DZ272" s="33"/>
      <c r="EA272" s="33"/>
      <c r="EB272" s="33"/>
      <c r="EC272" s="33"/>
      <c r="ED272" s="33"/>
      <c r="EE272" s="33"/>
      <c r="EF272" s="33"/>
      <c r="EG272" s="33"/>
    </row>
    <row r="273" spans="1:669" s="36" customFormat="1" ht="24.95" customHeight="1" x14ac:dyDescent="0.25">
      <c r="A273"/>
      <c r="B273" s="28"/>
      <c r="C273" s="28"/>
      <c r="D273" s="28"/>
      <c r="E273" s="28"/>
      <c r="F273" s="28"/>
      <c r="G273" s="100"/>
      <c r="H273" s="108"/>
      <c r="I273" s="100"/>
      <c r="J273" s="100"/>
      <c r="K273" s="100"/>
      <c r="L273" s="100"/>
      <c r="M273" s="100"/>
      <c r="O273" s="65"/>
      <c r="P273" s="33"/>
      <c r="Q273" s="33"/>
      <c r="R273" s="33"/>
      <c r="S273" s="33"/>
      <c r="T273" s="33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F273" s="33"/>
      <c r="AG273" s="33"/>
      <c r="AH273" s="33"/>
      <c r="AI273" s="33"/>
      <c r="AJ273" s="33"/>
      <c r="AK273" s="33"/>
      <c r="AL273" s="33"/>
      <c r="AM273" s="33"/>
      <c r="AN273" s="33"/>
      <c r="AO273" s="33"/>
      <c r="AP273" s="33"/>
      <c r="AQ273" s="33"/>
      <c r="AR273" s="33"/>
      <c r="AS273" s="33"/>
      <c r="AT273" s="33"/>
      <c r="AU273" s="33"/>
      <c r="AV273" s="33"/>
      <c r="AW273" s="33"/>
      <c r="AX273" s="33"/>
      <c r="AY273" s="33"/>
      <c r="AZ273" s="33"/>
      <c r="BA273" s="33"/>
      <c r="BB273" s="33"/>
      <c r="BC273" s="33"/>
      <c r="BD273" s="33"/>
      <c r="BE273" s="33"/>
      <c r="BF273" s="33"/>
      <c r="BG273" s="33"/>
      <c r="BH273" s="33"/>
      <c r="BI273" s="33"/>
      <c r="BJ273" s="33"/>
      <c r="BK273" s="33"/>
      <c r="BL273" s="33"/>
      <c r="BM273" s="33"/>
      <c r="BN273" s="33"/>
      <c r="BO273" s="33"/>
      <c r="BP273" s="33"/>
      <c r="BQ273" s="33"/>
      <c r="BR273" s="33"/>
      <c r="BS273" s="33"/>
      <c r="BT273" s="33"/>
      <c r="BU273" s="33"/>
      <c r="BV273" s="33"/>
      <c r="BW273" s="33"/>
      <c r="BX273" s="33"/>
      <c r="BY273" s="33"/>
      <c r="BZ273" s="33"/>
      <c r="CA273" s="33"/>
      <c r="CB273" s="33"/>
      <c r="CC273" s="33"/>
      <c r="CD273" s="33"/>
      <c r="CE273" s="33"/>
      <c r="CF273" s="33"/>
      <c r="CG273" s="33"/>
      <c r="CH273" s="33"/>
      <c r="CI273" s="33"/>
      <c r="CJ273" s="33"/>
      <c r="CK273" s="33"/>
      <c r="CL273" s="33"/>
      <c r="CM273" s="33"/>
      <c r="CN273" s="33"/>
      <c r="CO273" s="33"/>
      <c r="CP273" s="33"/>
      <c r="CQ273" s="33"/>
      <c r="CR273" s="33"/>
      <c r="CS273" s="33"/>
      <c r="CT273" s="33"/>
      <c r="CU273" s="33"/>
      <c r="CV273" s="33"/>
      <c r="CW273" s="33"/>
      <c r="CX273" s="33"/>
      <c r="CY273" s="33"/>
      <c r="CZ273" s="33"/>
      <c r="DA273" s="33"/>
      <c r="DB273" s="33"/>
      <c r="DC273" s="33"/>
      <c r="DD273" s="33"/>
      <c r="DE273" s="33"/>
      <c r="DF273" s="33"/>
      <c r="DG273" s="33"/>
      <c r="DH273" s="33"/>
      <c r="DI273" s="33"/>
      <c r="DJ273" s="33"/>
      <c r="DK273" s="33"/>
      <c r="DL273" s="33"/>
      <c r="DM273" s="33"/>
      <c r="DN273" s="33"/>
      <c r="DO273" s="33"/>
      <c r="DP273" s="33"/>
      <c r="DQ273" s="33"/>
      <c r="DR273" s="33"/>
      <c r="DS273" s="33"/>
      <c r="DT273" s="33"/>
      <c r="DU273" s="33"/>
      <c r="DV273" s="33"/>
      <c r="DW273" s="33"/>
      <c r="DX273" s="33"/>
      <c r="DY273" s="33"/>
      <c r="DZ273" s="33"/>
      <c r="EA273" s="33"/>
      <c r="EB273" s="33"/>
      <c r="EC273" s="33"/>
      <c r="ED273" s="33"/>
      <c r="EE273" s="33"/>
      <c r="EF273" s="33"/>
      <c r="EG273" s="3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  <c r="YO273"/>
      <c r="YP273"/>
      <c r="YQ273"/>
      <c r="YR273"/>
      <c r="YS273"/>
    </row>
    <row r="274" spans="1:669" s="36" customFormat="1" ht="15.75" x14ac:dyDescent="0.25">
      <c r="A274" s="29"/>
      <c r="B274" s="3"/>
      <c r="C274" s="3"/>
      <c r="D274" s="3"/>
      <c r="E274" s="38"/>
      <c r="F274" s="38"/>
      <c r="G274" s="92"/>
      <c r="H274" s="93"/>
      <c r="I274" s="92"/>
      <c r="J274" s="92"/>
      <c r="K274" s="92"/>
      <c r="L274" s="92"/>
      <c r="M274" s="93"/>
      <c r="O274" s="65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F274" s="33"/>
      <c r="AG274" s="33"/>
      <c r="AH274" s="33"/>
      <c r="AI274" s="33"/>
      <c r="AJ274" s="33"/>
      <c r="AK274" s="33"/>
      <c r="AL274" s="33"/>
      <c r="AM274" s="33"/>
      <c r="AN274" s="33"/>
      <c r="AO274" s="33"/>
      <c r="AP274" s="33"/>
      <c r="AQ274" s="33"/>
      <c r="AR274" s="33"/>
      <c r="AS274" s="33"/>
      <c r="AT274" s="33"/>
      <c r="AU274" s="33"/>
      <c r="AV274" s="33"/>
      <c r="AW274" s="33"/>
      <c r="AX274" s="33"/>
      <c r="AY274" s="33"/>
      <c r="AZ274" s="33"/>
      <c r="BA274" s="33"/>
      <c r="BB274" s="33"/>
      <c r="BC274" s="33"/>
      <c r="BD274" s="33"/>
      <c r="BE274" s="33"/>
      <c r="BF274" s="33"/>
      <c r="BG274" s="33"/>
      <c r="BH274" s="33"/>
      <c r="BI274" s="33"/>
      <c r="BJ274" s="33"/>
      <c r="BK274" s="33"/>
      <c r="BL274" s="33"/>
      <c r="BM274" s="33"/>
      <c r="BN274" s="33"/>
      <c r="BO274" s="33"/>
      <c r="BP274" s="33"/>
      <c r="BQ274" s="33"/>
      <c r="BR274" s="33"/>
      <c r="BS274" s="33"/>
      <c r="BT274" s="33"/>
      <c r="BU274" s="33"/>
      <c r="BV274" s="33"/>
      <c r="BW274" s="33"/>
      <c r="BX274" s="33"/>
      <c r="BY274" s="33"/>
      <c r="BZ274" s="33"/>
      <c r="CA274" s="33"/>
      <c r="CB274" s="33"/>
      <c r="CC274" s="33"/>
      <c r="CD274" s="33"/>
      <c r="CE274" s="33"/>
      <c r="CF274" s="33"/>
      <c r="CG274" s="33"/>
      <c r="CH274" s="33"/>
      <c r="CI274" s="33"/>
      <c r="CJ274" s="33"/>
      <c r="CK274" s="33"/>
      <c r="CL274" s="33"/>
      <c r="CM274" s="33"/>
      <c r="CN274" s="33"/>
      <c r="CO274" s="33"/>
      <c r="CP274" s="33"/>
      <c r="CQ274" s="33"/>
      <c r="CR274" s="33"/>
      <c r="CS274" s="33"/>
      <c r="CT274" s="33"/>
      <c r="CU274" s="33"/>
      <c r="CV274" s="33"/>
      <c r="CW274" s="33"/>
      <c r="CX274" s="33"/>
      <c r="CY274" s="33"/>
      <c r="CZ274" s="33"/>
      <c r="DA274" s="33"/>
      <c r="DB274" s="33"/>
      <c r="DC274" s="33"/>
      <c r="DD274" s="33"/>
      <c r="DE274" s="33"/>
      <c r="DF274" s="33"/>
      <c r="DG274" s="33"/>
      <c r="DH274" s="33"/>
      <c r="DI274" s="33"/>
      <c r="DJ274" s="33"/>
      <c r="DK274" s="33"/>
      <c r="DL274" s="33"/>
      <c r="DM274" s="33"/>
      <c r="DN274" s="33"/>
      <c r="DO274" s="33"/>
      <c r="DP274" s="33"/>
      <c r="DQ274" s="33"/>
      <c r="DR274" s="33"/>
      <c r="DS274" s="33"/>
      <c r="DT274" s="33"/>
      <c r="DU274" s="33"/>
      <c r="DV274" s="33"/>
      <c r="DW274" s="33"/>
      <c r="DX274" s="33"/>
      <c r="DY274" s="33"/>
      <c r="DZ274" s="33"/>
      <c r="EA274" s="33"/>
      <c r="EB274" s="33"/>
      <c r="EC274" s="33"/>
      <c r="ED274" s="33"/>
      <c r="EE274" s="33"/>
      <c r="EF274" s="33"/>
      <c r="EG274" s="33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  <c r="YO274"/>
      <c r="YP274"/>
      <c r="YQ274"/>
      <c r="YR274"/>
      <c r="YS274"/>
    </row>
    <row r="275" spans="1:669" s="36" customFormat="1" ht="15.75" x14ac:dyDescent="0.25">
      <c r="A275"/>
      <c r="B275" s="11"/>
      <c r="C275" s="11"/>
      <c r="D275" s="11"/>
      <c r="E275" s="29"/>
      <c r="F275" s="29"/>
      <c r="G275" s="104"/>
      <c r="H275" s="109"/>
      <c r="I275" s="104"/>
      <c r="J275" s="104"/>
      <c r="K275" s="104"/>
      <c r="L275" s="104"/>
      <c r="M275" s="109"/>
      <c r="O275" s="65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F275" s="33"/>
      <c r="AG275" s="33"/>
      <c r="AH275" s="33"/>
      <c r="AI275" s="33"/>
      <c r="AJ275" s="33"/>
      <c r="AK275" s="33"/>
      <c r="AL275" s="33"/>
      <c r="AM275" s="33"/>
      <c r="AN275" s="33"/>
      <c r="AO275" s="33"/>
      <c r="AP275" s="33"/>
      <c r="AQ275" s="33"/>
      <c r="AR275" s="33"/>
      <c r="AS275" s="33"/>
      <c r="AT275" s="33"/>
      <c r="AU275" s="33"/>
      <c r="AV275" s="33"/>
      <c r="AW275" s="33"/>
      <c r="AX275" s="33"/>
      <c r="AY275" s="33"/>
      <c r="AZ275" s="33"/>
      <c r="BA275" s="33"/>
      <c r="BB275" s="33"/>
      <c r="BC275" s="33"/>
      <c r="BD275" s="33"/>
      <c r="BE275" s="33"/>
      <c r="BF275" s="33"/>
      <c r="BG275" s="33"/>
      <c r="BH275" s="33"/>
      <c r="BI275" s="33"/>
      <c r="BJ275" s="33"/>
      <c r="BK275" s="33"/>
      <c r="BL275" s="33"/>
      <c r="BM275" s="33"/>
      <c r="BN275" s="33"/>
      <c r="BO275" s="33"/>
      <c r="BP275" s="33"/>
      <c r="BQ275" s="33"/>
      <c r="BR275" s="33"/>
      <c r="BS275" s="33"/>
      <c r="BT275" s="33"/>
      <c r="BU275" s="33"/>
      <c r="BV275" s="33"/>
      <c r="BW275" s="33"/>
      <c r="BX275" s="33"/>
      <c r="BY275" s="33"/>
      <c r="BZ275" s="33"/>
      <c r="CA275" s="33"/>
      <c r="CB275" s="33"/>
      <c r="CC275" s="33"/>
      <c r="CD275" s="33"/>
      <c r="CE275" s="33"/>
      <c r="CF275" s="33"/>
      <c r="CG275" s="33"/>
      <c r="CH275" s="33"/>
      <c r="CI275" s="33"/>
      <c r="CJ275" s="33"/>
      <c r="CK275" s="33"/>
      <c r="CL275" s="33"/>
      <c r="CM275" s="33"/>
      <c r="CN275" s="33"/>
      <c r="CO275" s="33"/>
      <c r="CP275" s="33"/>
      <c r="CQ275" s="33"/>
      <c r="CR275" s="33"/>
      <c r="CS275" s="33"/>
      <c r="CT275" s="33"/>
      <c r="CU275" s="33"/>
      <c r="CV275" s="33"/>
      <c r="CW275" s="33"/>
      <c r="CX275" s="33"/>
      <c r="CY275" s="33"/>
      <c r="CZ275" s="33"/>
      <c r="DA275" s="33"/>
      <c r="DB275" s="33"/>
      <c r="DC275" s="33"/>
      <c r="DD275" s="33"/>
      <c r="DE275" s="33"/>
      <c r="DF275" s="33"/>
      <c r="DG275" s="33"/>
      <c r="DH275" s="33"/>
      <c r="DI275" s="33"/>
      <c r="DJ275" s="33"/>
      <c r="DK275" s="33"/>
      <c r="DL275" s="33"/>
      <c r="DM275" s="33"/>
      <c r="DN275" s="33"/>
      <c r="DO275" s="33"/>
      <c r="DP275" s="33"/>
      <c r="DQ275" s="33"/>
      <c r="DR275" s="33"/>
      <c r="DS275" s="33"/>
      <c r="DT275" s="33"/>
      <c r="DU275" s="33"/>
      <c r="DV275" s="33"/>
      <c r="DW275" s="33"/>
      <c r="DX275" s="33"/>
      <c r="DY275" s="33"/>
      <c r="DZ275" s="33"/>
      <c r="EA275" s="33"/>
      <c r="EB275" s="33"/>
      <c r="EC275" s="33"/>
      <c r="ED275" s="33"/>
      <c r="EE275" s="33"/>
      <c r="EF275" s="33"/>
      <c r="EG275" s="33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  <c r="YO275"/>
      <c r="YP275"/>
      <c r="YQ275"/>
      <c r="YR275"/>
      <c r="YS275"/>
    </row>
    <row r="276" spans="1:669" s="36" customFormat="1" ht="15.75" x14ac:dyDescent="0.25">
      <c r="A276" s="28"/>
      <c r="B276" s="3"/>
      <c r="C276" s="3"/>
      <c r="D276" s="3"/>
      <c r="E276"/>
      <c r="F276"/>
      <c r="G276" s="92"/>
      <c r="H276" s="93"/>
      <c r="I276" s="92"/>
      <c r="J276" s="92"/>
      <c r="K276" s="92"/>
      <c r="L276" s="92"/>
      <c r="M276" s="93"/>
      <c r="O276" s="65"/>
      <c r="P276" s="33"/>
      <c r="Q276" s="33"/>
      <c r="R276" s="33"/>
      <c r="S276" s="33"/>
      <c r="T276" s="33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F276" s="33"/>
      <c r="AG276" s="33"/>
      <c r="AH276" s="33"/>
      <c r="AI276" s="33"/>
      <c r="AJ276" s="33"/>
      <c r="AK276" s="33"/>
      <c r="AL276" s="33"/>
      <c r="AM276" s="33"/>
      <c r="AN276" s="33"/>
      <c r="AO276" s="33"/>
      <c r="AP276" s="33"/>
      <c r="AQ276" s="33"/>
      <c r="AR276" s="33"/>
      <c r="AS276" s="33"/>
      <c r="AT276" s="33"/>
      <c r="AU276" s="33"/>
      <c r="AV276" s="33"/>
      <c r="AW276" s="33"/>
      <c r="AX276" s="33"/>
      <c r="AY276" s="33"/>
      <c r="AZ276" s="33"/>
      <c r="BA276" s="33"/>
      <c r="BB276" s="33"/>
      <c r="BC276" s="33"/>
      <c r="BD276" s="33"/>
      <c r="BE276" s="33"/>
      <c r="BF276" s="33"/>
      <c r="BG276" s="33"/>
      <c r="BH276" s="33"/>
      <c r="BI276" s="33"/>
      <c r="BJ276" s="33"/>
      <c r="BK276" s="33"/>
      <c r="BL276" s="33"/>
      <c r="BM276" s="33"/>
      <c r="BN276" s="33"/>
      <c r="BO276" s="33"/>
      <c r="BP276" s="33"/>
      <c r="BQ276" s="33"/>
      <c r="BR276" s="33"/>
      <c r="BS276" s="33"/>
      <c r="BT276" s="33"/>
      <c r="BU276" s="33"/>
      <c r="BV276" s="33"/>
      <c r="BW276" s="33"/>
      <c r="BX276" s="33"/>
      <c r="BY276" s="33"/>
      <c r="BZ276" s="33"/>
      <c r="CA276" s="33"/>
      <c r="CB276" s="33"/>
      <c r="CC276" s="33"/>
      <c r="CD276" s="33"/>
      <c r="CE276" s="33"/>
      <c r="CF276" s="33"/>
      <c r="CG276" s="33"/>
      <c r="CH276" s="33"/>
      <c r="CI276" s="33"/>
      <c r="CJ276" s="33"/>
      <c r="CK276" s="33"/>
      <c r="CL276" s="33"/>
      <c r="CM276" s="33"/>
      <c r="CN276" s="33"/>
      <c r="CO276" s="33"/>
      <c r="CP276" s="33"/>
      <c r="CQ276" s="33"/>
      <c r="CR276" s="33"/>
      <c r="CS276" s="33"/>
      <c r="CT276" s="33"/>
      <c r="CU276" s="33"/>
      <c r="CV276" s="33"/>
      <c r="CW276" s="33"/>
      <c r="CX276" s="33"/>
      <c r="CY276" s="33"/>
      <c r="CZ276" s="33"/>
      <c r="DA276" s="33"/>
      <c r="DB276" s="33"/>
      <c r="DC276" s="33"/>
      <c r="DD276" s="33"/>
      <c r="DE276" s="33"/>
      <c r="DF276" s="33"/>
      <c r="DG276" s="33"/>
      <c r="DH276" s="33"/>
      <c r="DI276" s="33"/>
      <c r="DJ276" s="33"/>
      <c r="DK276" s="33"/>
      <c r="DL276" s="33"/>
      <c r="DM276" s="33"/>
      <c r="DN276" s="33"/>
      <c r="DO276" s="33"/>
      <c r="DP276" s="33"/>
      <c r="DQ276" s="33"/>
      <c r="DR276" s="33"/>
      <c r="DS276" s="33"/>
      <c r="DT276" s="33"/>
      <c r="DU276" s="33"/>
      <c r="DV276" s="33"/>
      <c r="DW276" s="33"/>
      <c r="DX276" s="33"/>
      <c r="DY276" s="33"/>
      <c r="DZ276" s="33"/>
      <c r="EA276" s="33"/>
      <c r="EB276" s="33"/>
      <c r="EC276" s="33"/>
      <c r="ED276" s="33"/>
      <c r="EE276" s="33"/>
      <c r="EF276" s="33"/>
      <c r="EG276" s="33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  <c r="YO276"/>
      <c r="YP276"/>
      <c r="YQ276"/>
      <c r="YR276"/>
      <c r="YS276"/>
    </row>
    <row r="277" spans="1:669" s="36" customFormat="1" ht="15.75" x14ac:dyDescent="0.25">
      <c r="A277"/>
      <c r="B277" s="28"/>
      <c r="C277" s="28"/>
      <c r="D277" s="28"/>
      <c r="E277" s="28"/>
      <c r="F277" s="28"/>
      <c r="G277" s="100"/>
      <c r="H277" s="108"/>
      <c r="I277" s="100"/>
      <c r="J277" s="100"/>
      <c r="K277" s="100"/>
      <c r="L277" s="100"/>
      <c r="M277" s="100"/>
      <c r="O277" s="65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F277" s="33"/>
      <c r="AG277" s="33"/>
      <c r="AH277" s="33"/>
      <c r="AI277" s="33"/>
      <c r="AJ277" s="33"/>
      <c r="AK277" s="33"/>
      <c r="AL277" s="33"/>
      <c r="AM277" s="33"/>
      <c r="AN277" s="33"/>
      <c r="AO277" s="33"/>
      <c r="AP277" s="33"/>
      <c r="AQ277" s="33"/>
      <c r="AR277" s="33"/>
      <c r="AS277" s="33"/>
      <c r="AT277" s="33"/>
      <c r="AU277" s="33"/>
      <c r="AV277" s="33"/>
      <c r="AW277" s="33"/>
      <c r="AX277" s="33"/>
      <c r="AY277" s="33"/>
      <c r="AZ277" s="33"/>
      <c r="BA277" s="33"/>
      <c r="BB277" s="33"/>
      <c r="BC277" s="33"/>
      <c r="BD277" s="33"/>
      <c r="BE277" s="33"/>
      <c r="BF277" s="33"/>
      <c r="BG277" s="33"/>
      <c r="BH277" s="33"/>
      <c r="BI277" s="33"/>
      <c r="BJ277" s="33"/>
      <c r="BK277" s="33"/>
      <c r="BL277" s="33"/>
      <c r="BM277" s="33"/>
      <c r="BN277" s="33"/>
      <c r="BO277" s="33"/>
      <c r="BP277" s="33"/>
      <c r="BQ277" s="33"/>
      <c r="BR277" s="33"/>
      <c r="BS277" s="33"/>
      <c r="BT277" s="33"/>
      <c r="BU277" s="33"/>
      <c r="BV277" s="33"/>
      <c r="BW277" s="33"/>
      <c r="BX277" s="33"/>
      <c r="BY277" s="33"/>
      <c r="BZ277" s="33"/>
      <c r="CA277" s="33"/>
      <c r="CB277" s="33"/>
      <c r="CC277" s="33"/>
      <c r="CD277" s="33"/>
      <c r="CE277" s="33"/>
      <c r="CF277" s="33"/>
      <c r="CG277" s="33"/>
      <c r="CH277" s="33"/>
      <c r="CI277" s="33"/>
      <c r="CJ277" s="33"/>
      <c r="CK277" s="33"/>
      <c r="CL277" s="33"/>
      <c r="CM277" s="33"/>
      <c r="CN277" s="33"/>
      <c r="CO277" s="33"/>
      <c r="CP277" s="33"/>
      <c r="CQ277" s="33"/>
      <c r="CR277" s="33"/>
      <c r="CS277" s="33"/>
      <c r="CT277" s="33"/>
      <c r="CU277" s="33"/>
      <c r="CV277" s="33"/>
      <c r="CW277" s="33"/>
      <c r="CX277" s="33"/>
      <c r="CY277" s="33"/>
      <c r="CZ277" s="33"/>
      <c r="DA277" s="33"/>
      <c r="DB277" s="33"/>
      <c r="DC277" s="33"/>
      <c r="DD277" s="33"/>
      <c r="DE277" s="33"/>
      <c r="DF277" s="33"/>
      <c r="DG277" s="33"/>
      <c r="DH277" s="33"/>
      <c r="DI277" s="33"/>
      <c r="DJ277" s="33"/>
      <c r="DK277" s="33"/>
      <c r="DL277" s="33"/>
      <c r="DM277" s="33"/>
      <c r="DN277" s="33"/>
      <c r="DO277" s="33"/>
      <c r="DP277" s="33"/>
      <c r="DQ277" s="33"/>
      <c r="DR277" s="33"/>
      <c r="DS277" s="33"/>
      <c r="DT277" s="33"/>
      <c r="DU277" s="33"/>
      <c r="DV277" s="33"/>
      <c r="DW277" s="33"/>
      <c r="DX277" s="33"/>
      <c r="DY277" s="33"/>
      <c r="DZ277" s="33"/>
      <c r="EA277" s="33"/>
      <c r="EB277" s="33"/>
      <c r="EC277" s="33"/>
      <c r="ED277" s="33"/>
      <c r="EE277" s="33"/>
      <c r="EF277" s="33"/>
      <c r="EG277" s="33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</row>
    <row r="278" spans="1:669" s="36" customFormat="1" ht="15.75" x14ac:dyDescent="0.25">
      <c r="A278" s="29"/>
      <c r="B278" s="3"/>
      <c r="C278" s="3"/>
      <c r="D278" s="3"/>
      <c r="E278" s="38"/>
      <c r="F278" s="38"/>
      <c r="G278" s="92"/>
      <c r="H278" s="93"/>
      <c r="I278" s="92"/>
      <c r="J278" s="92"/>
      <c r="K278" s="92"/>
      <c r="L278" s="92"/>
      <c r="M278" s="93"/>
      <c r="O278" s="65"/>
      <c r="P278" s="33"/>
      <c r="Q278" s="33"/>
      <c r="R278" s="33"/>
      <c r="S278" s="33"/>
      <c r="T278" s="33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F278" s="33"/>
      <c r="AG278" s="33"/>
      <c r="AH278" s="33"/>
      <c r="AI278" s="33"/>
      <c r="AJ278" s="33"/>
      <c r="AK278" s="33"/>
      <c r="AL278" s="33"/>
      <c r="AM278" s="33"/>
      <c r="AN278" s="33"/>
      <c r="AO278" s="33"/>
      <c r="AP278" s="33"/>
      <c r="AQ278" s="33"/>
      <c r="AR278" s="33"/>
      <c r="AS278" s="33"/>
      <c r="AT278" s="33"/>
      <c r="AU278" s="33"/>
      <c r="AV278" s="33"/>
      <c r="AW278" s="33"/>
      <c r="AX278" s="33"/>
      <c r="AY278" s="33"/>
      <c r="AZ278" s="33"/>
      <c r="BA278" s="33"/>
      <c r="BB278" s="33"/>
      <c r="BC278" s="33"/>
      <c r="BD278" s="33"/>
      <c r="BE278" s="33"/>
      <c r="BF278" s="33"/>
      <c r="BG278" s="33"/>
      <c r="BH278" s="33"/>
      <c r="BI278" s="33"/>
      <c r="BJ278" s="33"/>
      <c r="BK278" s="33"/>
      <c r="BL278" s="33"/>
      <c r="BM278" s="33"/>
      <c r="BN278" s="33"/>
      <c r="BO278" s="33"/>
      <c r="BP278" s="33"/>
      <c r="BQ278" s="33"/>
      <c r="BR278" s="33"/>
      <c r="BS278" s="33"/>
      <c r="BT278" s="33"/>
      <c r="BU278" s="33"/>
      <c r="BV278" s="33"/>
      <c r="BW278" s="33"/>
      <c r="BX278" s="33"/>
      <c r="BY278" s="33"/>
      <c r="BZ278" s="33"/>
      <c r="CA278" s="33"/>
      <c r="CB278" s="33"/>
      <c r="CC278" s="33"/>
      <c r="CD278" s="33"/>
      <c r="CE278" s="33"/>
      <c r="CF278" s="33"/>
      <c r="CG278" s="33"/>
      <c r="CH278" s="33"/>
      <c r="CI278" s="33"/>
      <c r="CJ278" s="33"/>
      <c r="CK278" s="33"/>
      <c r="CL278" s="33"/>
      <c r="CM278" s="33"/>
      <c r="CN278" s="33"/>
      <c r="CO278" s="33"/>
      <c r="CP278" s="33"/>
      <c r="CQ278" s="33"/>
      <c r="CR278" s="33"/>
      <c r="CS278" s="33"/>
      <c r="CT278" s="33"/>
      <c r="CU278" s="33"/>
      <c r="CV278" s="33"/>
      <c r="CW278" s="33"/>
      <c r="CX278" s="33"/>
      <c r="CY278" s="33"/>
      <c r="CZ278" s="33"/>
      <c r="DA278" s="33"/>
      <c r="DB278" s="33"/>
      <c r="DC278" s="33"/>
      <c r="DD278" s="33"/>
      <c r="DE278" s="33"/>
      <c r="DF278" s="33"/>
      <c r="DG278" s="33"/>
      <c r="DH278" s="33"/>
      <c r="DI278" s="33"/>
      <c r="DJ278" s="33"/>
      <c r="DK278" s="33"/>
      <c r="DL278" s="33"/>
      <c r="DM278" s="33"/>
      <c r="DN278" s="33"/>
      <c r="DO278" s="33"/>
      <c r="DP278" s="33"/>
      <c r="DQ278" s="33"/>
      <c r="DR278" s="33"/>
      <c r="DS278" s="33"/>
      <c r="DT278" s="33"/>
      <c r="DU278" s="33"/>
      <c r="DV278" s="33"/>
      <c r="DW278" s="33"/>
      <c r="DX278" s="33"/>
      <c r="DY278" s="33"/>
      <c r="DZ278" s="33"/>
      <c r="EA278" s="33"/>
      <c r="EB278" s="33"/>
      <c r="EC278" s="33"/>
      <c r="ED278" s="33"/>
      <c r="EE278" s="33"/>
      <c r="EF278" s="33"/>
      <c r="EG278" s="33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  <c r="YO278"/>
      <c r="YP278"/>
      <c r="YQ278"/>
      <c r="YR278"/>
      <c r="YS278"/>
    </row>
    <row r="279" spans="1:669" s="36" customFormat="1" ht="15.75" x14ac:dyDescent="0.25">
      <c r="A279"/>
      <c r="B279" s="11"/>
      <c r="C279" s="11"/>
      <c r="D279" s="11"/>
      <c r="E279" s="29"/>
      <c r="F279" s="29"/>
      <c r="G279" s="104"/>
      <c r="H279" s="109"/>
      <c r="I279" s="104"/>
      <c r="J279" s="104"/>
      <c r="K279" s="104"/>
      <c r="L279" s="104"/>
      <c r="M279" s="109"/>
      <c r="O279" s="65"/>
      <c r="P279" s="33"/>
      <c r="Q279" s="33"/>
      <c r="R279" s="33"/>
      <c r="S279" s="33"/>
      <c r="T279" s="33"/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F279" s="33"/>
      <c r="AG279" s="33"/>
      <c r="AH279" s="33"/>
      <c r="AI279" s="33"/>
      <c r="AJ279" s="33"/>
      <c r="AK279" s="33"/>
      <c r="AL279" s="33"/>
      <c r="AM279" s="33"/>
      <c r="AN279" s="33"/>
      <c r="AO279" s="33"/>
      <c r="AP279" s="33"/>
      <c r="AQ279" s="33"/>
      <c r="AR279" s="33"/>
      <c r="AS279" s="33"/>
      <c r="AT279" s="33"/>
      <c r="AU279" s="33"/>
      <c r="AV279" s="33"/>
      <c r="AW279" s="33"/>
      <c r="AX279" s="33"/>
      <c r="AY279" s="33"/>
      <c r="AZ279" s="33"/>
      <c r="BA279" s="33"/>
      <c r="BB279" s="33"/>
      <c r="BC279" s="33"/>
      <c r="BD279" s="33"/>
      <c r="BE279" s="33"/>
      <c r="BF279" s="33"/>
      <c r="BG279" s="33"/>
      <c r="BH279" s="33"/>
      <c r="BI279" s="33"/>
      <c r="BJ279" s="33"/>
      <c r="BK279" s="33"/>
      <c r="BL279" s="33"/>
      <c r="BM279" s="33"/>
      <c r="BN279" s="33"/>
      <c r="BO279" s="33"/>
      <c r="BP279" s="33"/>
      <c r="BQ279" s="33"/>
      <c r="BR279" s="33"/>
      <c r="BS279" s="33"/>
      <c r="BT279" s="33"/>
      <c r="BU279" s="33"/>
      <c r="BV279" s="33"/>
      <c r="BW279" s="33"/>
      <c r="BX279" s="33"/>
      <c r="BY279" s="33"/>
      <c r="BZ279" s="33"/>
      <c r="CA279" s="33"/>
      <c r="CB279" s="33"/>
      <c r="CC279" s="33"/>
      <c r="CD279" s="33"/>
      <c r="CE279" s="33"/>
      <c r="CF279" s="33"/>
      <c r="CG279" s="33"/>
      <c r="CH279" s="33"/>
      <c r="CI279" s="33"/>
      <c r="CJ279" s="33"/>
      <c r="CK279" s="33"/>
      <c r="CL279" s="33"/>
      <c r="CM279" s="33"/>
      <c r="CN279" s="33"/>
      <c r="CO279" s="33"/>
      <c r="CP279" s="33"/>
      <c r="CQ279" s="33"/>
      <c r="CR279" s="33"/>
      <c r="CS279" s="33"/>
      <c r="CT279" s="33"/>
      <c r="CU279" s="33"/>
      <c r="CV279" s="33"/>
      <c r="CW279" s="33"/>
      <c r="CX279" s="33"/>
      <c r="CY279" s="33"/>
      <c r="CZ279" s="33"/>
      <c r="DA279" s="33"/>
      <c r="DB279" s="33"/>
      <c r="DC279" s="33"/>
      <c r="DD279" s="33"/>
      <c r="DE279" s="33"/>
      <c r="DF279" s="33"/>
      <c r="DG279" s="33"/>
      <c r="DH279" s="33"/>
      <c r="DI279" s="33"/>
      <c r="DJ279" s="33"/>
      <c r="DK279" s="33"/>
      <c r="DL279" s="33"/>
      <c r="DM279" s="33"/>
      <c r="DN279" s="33"/>
      <c r="DO279" s="33"/>
      <c r="DP279" s="33"/>
      <c r="DQ279" s="33"/>
      <c r="DR279" s="33"/>
      <c r="DS279" s="33"/>
      <c r="DT279" s="33"/>
      <c r="DU279" s="33"/>
      <c r="DV279" s="33"/>
      <c r="DW279" s="33"/>
      <c r="DX279" s="33"/>
      <c r="DY279" s="33"/>
      <c r="DZ279" s="33"/>
      <c r="EA279" s="33"/>
      <c r="EB279" s="33"/>
      <c r="EC279" s="33"/>
      <c r="ED279" s="33"/>
      <c r="EE279" s="33"/>
      <c r="EF279" s="33"/>
      <c r="EG279" s="33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</row>
    <row r="280" spans="1:669" s="36" customFormat="1" ht="15.75" x14ac:dyDescent="0.25">
      <c r="A280" s="28"/>
      <c r="B280" s="3"/>
      <c r="C280" s="3"/>
      <c r="D280" s="3"/>
      <c r="E280"/>
      <c r="F280"/>
      <c r="G280" s="92"/>
      <c r="H280" s="93"/>
      <c r="I280" s="92"/>
      <c r="J280" s="92"/>
      <c r="K280" s="92"/>
      <c r="L280" s="92"/>
      <c r="M280" s="93"/>
      <c r="N280" s="39"/>
      <c r="O280" s="65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F280" s="33"/>
      <c r="AG280" s="33"/>
      <c r="AH280" s="33"/>
      <c r="AI280" s="33"/>
      <c r="AJ280" s="33"/>
      <c r="AK280" s="33"/>
      <c r="AL280" s="33"/>
      <c r="AM280" s="33"/>
      <c r="AN280" s="33"/>
      <c r="AO280" s="33"/>
      <c r="AP280" s="33"/>
      <c r="AQ280" s="33"/>
      <c r="AR280" s="33"/>
      <c r="AS280" s="33"/>
      <c r="AT280" s="33"/>
      <c r="AU280" s="33"/>
      <c r="AV280" s="33"/>
      <c r="AW280" s="33"/>
      <c r="AX280" s="33"/>
      <c r="AY280" s="33"/>
      <c r="AZ280" s="33"/>
      <c r="BA280" s="33"/>
      <c r="BB280" s="33"/>
      <c r="BC280" s="33"/>
      <c r="BD280" s="33"/>
      <c r="BE280" s="33"/>
      <c r="BF280" s="33"/>
      <c r="BG280" s="33"/>
      <c r="BH280" s="33"/>
      <c r="BI280" s="33"/>
      <c r="BJ280" s="33"/>
      <c r="BK280" s="33"/>
      <c r="BL280" s="33"/>
      <c r="BM280" s="33"/>
      <c r="BN280" s="33"/>
      <c r="BO280" s="33"/>
      <c r="BP280" s="33"/>
      <c r="BQ280" s="33"/>
      <c r="BR280" s="33"/>
      <c r="BS280" s="33"/>
      <c r="BT280" s="33"/>
      <c r="BU280" s="33"/>
      <c r="BV280" s="33"/>
      <c r="BW280" s="33"/>
      <c r="BX280" s="33"/>
      <c r="BY280" s="33"/>
      <c r="BZ280" s="33"/>
      <c r="CA280" s="33"/>
      <c r="CB280" s="33"/>
      <c r="CC280" s="33"/>
      <c r="CD280" s="33"/>
      <c r="CE280" s="33"/>
      <c r="CF280" s="33"/>
      <c r="CG280" s="33"/>
      <c r="CH280" s="33"/>
      <c r="CI280" s="33"/>
      <c r="CJ280" s="33"/>
      <c r="CK280" s="33"/>
      <c r="CL280" s="33"/>
      <c r="CM280" s="33"/>
      <c r="CN280" s="33"/>
      <c r="CO280" s="33"/>
      <c r="CP280" s="33"/>
      <c r="CQ280" s="33"/>
      <c r="CR280" s="33"/>
      <c r="CS280" s="33"/>
      <c r="CT280" s="33"/>
      <c r="CU280" s="33"/>
      <c r="CV280" s="33"/>
      <c r="CW280" s="33"/>
      <c r="CX280" s="33"/>
      <c r="CY280" s="33"/>
      <c r="CZ280" s="33"/>
      <c r="DA280" s="33"/>
      <c r="DB280" s="33"/>
      <c r="DC280" s="33"/>
      <c r="DD280" s="33"/>
      <c r="DE280" s="33"/>
      <c r="DF280" s="33"/>
      <c r="DG280" s="33"/>
      <c r="DH280" s="33"/>
      <c r="DI280" s="33"/>
      <c r="DJ280" s="33"/>
      <c r="DK280" s="33"/>
      <c r="DL280" s="33"/>
      <c r="DM280" s="33"/>
      <c r="DN280" s="33"/>
      <c r="DO280" s="33"/>
      <c r="DP280" s="33"/>
      <c r="DQ280" s="33"/>
      <c r="DR280" s="33"/>
      <c r="DS280" s="33"/>
      <c r="DT280" s="33"/>
      <c r="DU280" s="33"/>
      <c r="DV280" s="33"/>
      <c r="DW280" s="33"/>
      <c r="DX280" s="33"/>
      <c r="DY280" s="33"/>
      <c r="DZ280" s="33"/>
      <c r="EA280" s="33"/>
      <c r="EB280" s="33"/>
      <c r="EC280" s="33"/>
      <c r="ED280" s="33"/>
      <c r="EE280" s="33"/>
      <c r="EF280" s="33"/>
      <c r="EG280" s="33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  <c r="OF280"/>
      <c r="OG280"/>
      <c r="OH280"/>
      <c r="OI280"/>
      <c r="OJ280"/>
      <c r="OK280"/>
      <c r="OL280"/>
      <c r="OM280"/>
      <c r="ON280"/>
      <c r="OO280"/>
      <c r="OP280"/>
      <c r="OQ280"/>
      <c r="OR280"/>
      <c r="OS280"/>
      <c r="OT280"/>
      <c r="OU280"/>
      <c r="OV280"/>
      <c r="OW280"/>
      <c r="OX280"/>
      <c r="OY280"/>
      <c r="OZ280"/>
      <c r="PA280"/>
      <c r="PB280"/>
      <c r="PC280"/>
      <c r="PD280"/>
      <c r="PE280"/>
      <c r="PF280"/>
      <c r="PG280"/>
      <c r="PH280"/>
      <c r="PI280"/>
      <c r="PJ280"/>
      <c r="PK280"/>
      <c r="PL280"/>
      <c r="PM280"/>
      <c r="PN280"/>
      <c r="PO280"/>
      <c r="PP280"/>
      <c r="PQ280"/>
      <c r="PR280"/>
      <c r="PS280"/>
      <c r="PT280"/>
      <c r="PU280"/>
      <c r="PV280"/>
      <c r="PW280"/>
      <c r="PX280"/>
      <c r="PY280"/>
      <c r="PZ280"/>
      <c r="QA280"/>
      <c r="QB280"/>
      <c r="QC280"/>
      <c r="QD280"/>
      <c r="QE280"/>
      <c r="QF280"/>
      <c r="QG280"/>
      <c r="QH280"/>
      <c r="QI280"/>
      <c r="QJ280"/>
      <c r="QK280"/>
      <c r="QL280"/>
      <c r="QM280"/>
      <c r="QN280"/>
      <c r="QO280"/>
      <c r="QP280"/>
      <c r="QQ280"/>
      <c r="QR280"/>
      <c r="QS280"/>
      <c r="QT280"/>
      <c r="QU280"/>
      <c r="QV280"/>
      <c r="QW280"/>
      <c r="QX280"/>
      <c r="QY280"/>
      <c r="QZ280"/>
      <c r="RA280"/>
      <c r="RB280"/>
      <c r="RC280"/>
      <c r="RD280"/>
      <c r="RE280"/>
      <c r="RF280"/>
      <c r="RG280"/>
      <c r="RH280"/>
      <c r="RI280"/>
      <c r="RJ280"/>
      <c r="RK280"/>
      <c r="RL280"/>
      <c r="RM280"/>
      <c r="RN280"/>
      <c r="RO280"/>
      <c r="RP280"/>
      <c r="RQ280"/>
      <c r="RR280"/>
      <c r="RS280"/>
      <c r="RT280"/>
      <c r="RU280"/>
      <c r="RV280"/>
      <c r="RW280"/>
      <c r="RX280"/>
      <c r="RY280"/>
      <c r="RZ280"/>
      <c r="SA280"/>
      <c r="SB280"/>
      <c r="SC280"/>
      <c r="SD280"/>
      <c r="SE280"/>
      <c r="SF280"/>
      <c r="SG280"/>
      <c r="SH280"/>
      <c r="SI280"/>
      <c r="SJ280"/>
      <c r="SK280"/>
      <c r="SL280"/>
      <c r="SM280"/>
      <c r="SN280"/>
      <c r="SO280"/>
      <c r="SP280"/>
      <c r="SQ280"/>
      <c r="SR280"/>
      <c r="SS280"/>
      <c r="ST280"/>
      <c r="SU280"/>
      <c r="SV280"/>
      <c r="SW280"/>
      <c r="SX280"/>
      <c r="SY280"/>
      <c r="SZ280"/>
      <c r="TA280"/>
      <c r="TB280"/>
      <c r="TC280"/>
      <c r="TD280"/>
      <c r="TE280"/>
      <c r="TF280"/>
      <c r="TG280"/>
      <c r="TH280"/>
      <c r="TI280"/>
      <c r="TJ280"/>
      <c r="TK280"/>
      <c r="TL280"/>
      <c r="TM280"/>
      <c r="TN280"/>
      <c r="TO280"/>
      <c r="TP280"/>
      <c r="TQ280"/>
      <c r="TR280"/>
      <c r="TS280"/>
      <c r="TT280"/>
      <c r="TU280"/>
      <c r="TV280"/>
      <c r="TW280"/>
      <c r="TX280"/>
      <c r="TY280"/>
      <c r="TZ280"/>
      <c r="UA280"/>
      <c r="UB280"/>
      <c r="UC280"/>
      <c r="UD280"/>
      <c r="UE280"/>
      <c r="UF280"/>
      <c r="UG280"/>
      <c r="UH280"/>
      <c r="UI280"/>
      <c r="UJ280"/>
      <c r="UK280"/>
      <c r="UL280"/>
      <c r="UM280"/>
      <c r="UN280"/>
      <c r="UO280"/>
      <c r="UP280"/>
      <c r="UQ280"/>
      <c r="UR280"/>
      <c r="US280"/>
      <c r="UT280"/>
      <c r="UU280"/>
      <c r="UV280"/>
      <c r="UW280"/>
      <c r="UX280"/>
      <c r="UY280"/>
      <c r="UZ280"/>
      <c r="VA280"/>
      <c r="VB280"/>
      <c r="VC280"/>
      <c r="VD280"/>
      <c r="VE280"/>
      <c r="VF280"/>
      <c r="VG280"/>
      <c r="VH280"/>
      <c r="VI280"/>
      <c r="VJ280"/>
      <c r="VK280"/>
      <c r="VL280"/>
      <c r="VM280"/>
      <c r="VN280"/>
      <c r="VO280"/>
      <c r="VP280"/>
      <c r="VQ280"/>
      <c r="VR280"/>
      <c r="VS280"/>
      <c r="VT280"/>
      <c r="VU280"/>
      <c r="VV280"/>
      <c r="VW280"/>
      <c r="VX280"/>
      <c r="VY280"/>
      <c r="VZ280"/>
      <c r="WA280"/>
      <c r="WB280"/>
      <c r="WC280"/>
      <c r="WD280"/>
      <c r="WE280"/>
      <c r="WF280"/>
      <c r="WG280"/>
      <c r="WH280"/>
      <c r="WI280"/>
      <c r="WJ280"/>
      <c r="WK280"/>
      <c r="WL280"/>
      <c r="WM280"/>
      <c r="WN280"/>
      <c r="WO280"/>
      <c r="WP280"/>
      <c r="WQ280"/>
      <c r="WR280"/>
      <c r="WS280"/>
      <c r="WT280"/>
      <c r="WU280"/>
      <c r="WV280"/>
      <c r="WW280"/>
      <c r="WX280"/>
      <c r="WY280"/>
      <c r="WZ280"/>
      <c r="XA280"/>
      <c r="XB280"/>
      <c r="XC280"/>
      <c r="XD280"/>
      <c r="XE280"/>
      <c r="XF280"/>
      <c r="XG280"/>
      <c r="XH280"/>
      <c r="XI280"/>
      <c r="XJ280"/>
      <c r="XK280"/>
      <c r="XL280"/>
      <c r="XM280"/>
      <c r="XN280"/>
      <c r="XO280"/>
      <c r="XP280"/>
      <c r="XQ280"/>
      <c r="XR280"/>
      <c r="XS280"/>
      <c r="XT280"/>
      <c r="XU280"/>
      <c r="XV280"/>
      <c r="XW280"/>
      <c r="XX280"/>
      <c r="XY280"/>
      <c r="XZ280"/>
      <c r="YA280"/>
      <c r="YB280"/>
      <c r="YC280"/>
      <c r="YD280"/>
      <c r="YE280"/>
      <c r="YF280"/>
      <c r="YG280"/>
      <c r="YH280"/>
      <c r="YI280"/>
      <c r="YJ280"/>
      <c r="YK280"/>
      <c r="YL280"/>
      <c r="YM280"/>
      <c r="YN280"/>
      <c r="YO280"/>
      <c r="YP280"/>
      <c r="YQ280"/>
      <c r="YR280"/>
      <c r="YS280"/>
    </row>
    <row r="281" spans="1:669" s="36" customFormat="1" ht="15.75" x14ac:dyDescent="0.25">
      <c r="A281"/>
      <c r="B281" s="28"/>
      <c r="C281" s="28"/>
      <c r="D281" s="28"/>
      <c r="E281" s="28"/>
      <c r="F281" s="28"/>
      <c r="G281" s="100"/>
      <c r="H281" s="108"/>
      <c r="I281" s="100"/>
      <c r="J281" s="100"/>
      <c r="K281" s="100"/>
      <c r="L281" s="100"/>
      <c r="M281" s="100"/>
      <c r="O281" s="65"/>
      <c r="P281" s="33"/>
      <c r="Q281" s="33"/>
      <c r="R281" s="33"/>
      <c r="S281" s="33"/>
      <c r="T281" s="33"/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F281" s="33"/>
      <c r="AG281" s="33"/>
      <c r="AH281" s="33"/>
      <c r="AI281" s="33"/>
      <c r="AJ281" s="33"/>
      <c r="AK281" s="33"/>
      <c r="AL281" s="33"/>
      <c r="AM281" s="33"/>
      <c r="AN281" s="33"/>
      <c r="AO281" s="33"/>
      <c r="AP281" s="33"/>
      <c r="AQ281" s="33"/>
      <c r="AR281" s="33"/>
      <c r="AS281" s="33"/>
      <c r="AT281" s="33"/>
      <c r="AU281" s="33"/>
      <c r="AV281" s="33"/>
      <c r="AW281" s="33"/>
      <c r="AX281" s="33"/>
      <c r="AY281" s="33"/>
      <c r="AZ281" s="33"/>
      <c r="BA281" s="33"/>
      <c r="BB281" s="33"/>
      <c r="BC281" s="33"/>
      <c r="BD281" s="33"/>
      <c r="BE281" s="33"/>
      <c r="BF281" s="33"/>
      <c r="BG281" s="33"/>
      <c r="BH281" s="33"/>
      <c r="BI281" s="33"/>
      <c r="BJ281" s="33"/>
      <c r="BK281" s="33"/>
      <c r="BL281" s="33"/>
      <c r="BM281" s="33"/>
      <c r="BN281" s="33"/>
      <c r="BO281" s="33"/>
      <c r="BP281" s="33"/>
      <c r="BQ281" s="33"/>
      <c r="BR281" s="33"/>
      <c r="BS281" s="33"/>
      <c r="BT281" s="33"/>
      <c r="BU281" s="33"/>
      <c r="BV281" s="33"/>
      <c r="BW281" s="33"/>
      <c r="BX281" s="33"/>
      <c r="BY281" s="33"/>
      <c r="BZ281" s="33"/>
      <c r="CA281" s="33"/>
      <c r="CB281" s="33"/>
      <c r="CC281" s="33"/>
      <c r="CD281" s="33"/>
      <c r="CE281" s="33"/>
      <c r="CF281" s="33"/>
      <c r="CG281" s="33"/>
      <c r="CH281" s="33"/>
      <c r="CI281" s="33"/>
      <c r="CJ281" s="33"/>
      <c r="CK281" s="33"/>
      <c r="CL281" s="33"/>
      <c r="CM281" s="33"/>
      <c r="CN281" s="33"/>
      <c r="CO281" s="33"/>
      <c r="CP281" s="33"/>
      <c r="CQ281" s="33"/>
      <c r="CR281" s="33"/>
      <c r="CS281" s="33"/>
      <c r="CT281" s="33"/>
      <c r="CU281" s="33"/>
      <c r="CV281" s="33"/>
      <c r="CW281" s="33"/>
      <c r="CX281" s="33"/>
      <c r="CY281" s="33"/>
      <c r="CZ281" s="33"/>
      <c r="DA281" s="33"/>
      <c r="DB281" s="33"/>
      <c r="DC281" s="33"/>
      <c r="DD281" s="33"/>
      <c r="DE281" s="33"/>
      <c r="DF281" s="33"/>
      <c r="DG281" s="33"/>
      <c r="DH281" s="33"/>
      <c r="DI281" s="33"/>
      <c r="DJ281" s="33"/>
      <c r="DK281" s="33"/>
      <c r="DL281" s="33"/>
      <c r="DM281" s="33"/>
      <c r="DN281" s="33"/>
      <c r="DO281" s="33"/>
      <c r="DP281" s="33"/>
      <c r="DQ281" s="33"/>
      <c r="DR281" s="33"/>
      <c r="DS281" s="33"/>
      <c r="DT281" s="33"/>
      <c r="DU281" s="33"/>
      <c r="DV281" s="33"/>
      <c r="DW281" s="33"/>
      <c r="DX281" s="33"/>
      <c r="DY281" s="33"/>
      <c r="DZ281" s="33"/>
      <c r="EA281" s="33"/>
      <c r="EB281" s="33"/>
      <c r="EC281" s="33"/>
      <c r="ED281" s="33"/>
      <c r="EE281" s="33"/>
      <c r="EF281" s="33"/>
      <c r="EG281" s="33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  <c r="OF281"/>
      <c r="OG281"/>
      <c r="OH281"/>
      <c r="OI281"/>
      <c r="OJ281"/>
      <c r="OK281"/>
      <c r="OL281"/>
      <c r="OM281"/>
      <c r="ON281"/>
      <c r="OO281"/>
      <c r="OP281"/>
      <c r="OQ281"/>
      <c r="OR281"/>
      <c r="OS281"/>
      <c r="OT281"/>
      <c r="OU281"/>
      <c r="OV281"/>
      <c r="OW281"/>
      <c r="OX281"/>
      <c r="OY281"/>
      <c r="OZ281"/>
      <c r="PA281"/>
      <c r="PB281"/>
      <c r="PC281"/>
      <c r="PD281"/>
      <c r="PE281"/>
      <c r="PF281"/>
      <c r="PG281"/>
      <c r="PH281"/>
      <c r="PI281"/>
      <c r="PJ281"/>
      <c r="PK281"/>
      <c r="PL281"/>
      <c r="PM281"/>
      <c r="PN281"/>
      <c r="PO281"/>
      <c r="PP281"/>
      <c r="PQ281"/>
      <c r="PR281"/>
      <c r="PS281"/>
      <c r="PT281"/>
      <c r="PU281"/>
      <c r="PV281"/>
      <c r="PW281"/>
      <c r="PX281"/>
      <c r="PY281"/>
      <c r="PZ281"/>
      <c r="QA281"/>
      <c r="QB281"/>
      <c r="QC281"/>
      <c r="QD281"/>
      <c r="QE281"/>
      <c r="QF281"/>
      <c r="QG281"/>
      <c r="QH281"/>
      <c r="QI281"/>
      <c r="QJ281"/>
      <c r="QK281"/>
      <c r="QL281"/>
      <c r="QM281"/>
      <c r="QN281"/>
      <c r="QO281"/>
      <c r="QP281"/>
      <c r="QQ281"/>
      <c r="QR281"/>
      <c r="QS281"/>
      <c r="QT281"/>
      <c r="QU281"/>
      <c r="QV281"/>
      <c r="QW281"/>
      <c r="QX281"/>
      <c r="QY281"/>
      <c r="QZ281"/>
      <c r="RA281"/>
      <c r="RB281"/>
      <c r="RC281"/>
      <c r="RD281"/>
      <c r="RE281"/>
      <c r="RF281"/>
      <c r="RG281"/>
      <c r="RH281"/>
      <c r="RI281"/>
      <c r="RJ281"/>
      <c r="RK281"/>
      <c r="RL281"/>
      <c r="RM281"/>
      <c r="RN281"/>
      <c r="RO281"/>
      <c r="RP281"/>
      <c r="RQ281"/>
      <c r="RR281"/>
      <c r="RS281"/>
      <c r="RT281"/>
      <c r="RU281"/>
      <c r="RV281"/>
      <c r="RW281"/>
      <c r="RX281"/>
      <c r="RY281"/>
      <c r="RZ281"/>
      <c r="SA281"/>
      <c r="SB281"/>
      <c r="SC281"/>
      <c r="SD281"/>
      <c r="SE281"/>
      <c r="SF281"/>
      <c r="SG281"/>
      <c r="SH281"/>
      <c r="SI281"/>
      <c r="SJ281"/>
      <c r="SK281"/>
      <c r="SL281"/>
      <c r="SM281"/>
      <c r="SN281"/>
      <c r="SO281"/>
      <c r="SP281"/>
      <c r="SQ281"/>
      <c r="SR281"/>
      <c r="SS281"/>
      <c r="ST281"/>
      <c r="SU281"/>
      <c r="SV281"/>
      <c r="SW281"/>
      <c r="SX281"/>
      <c r="SY281"/>
      <c r="SZ281"/>
      <c r="TA281"/>
      <c r="TB281"/>
      <c r="TC281"/>
      <c r="TD281"/>
      <c r="TE281"/>
      <c r="TF281"/>
      <c r="TG281"/>
      <c r="TH281"/>
      <c r="TI281"/>
      <c r="TJ281"/>
      <c r="TK281"/>
      <c r="TL281"/>
      <c r="TM281"/>
      <c r="TN281"/>
      <c r="TO281"/>
      <c r="TP281"/>
      <c r="TQ281"/>
      <c r="TR281"/>
      <c r="TS281"/>
      <c r="TT281"/>
      <c r="TU281"/>
      <c r="TV281"/>
      <c r="TW281"/>
      <c r="TX281"/>
      <c r="TY281"/>
      <c r="TZ281"/>
      <c r="UA281"/>
      <c r="UB281"/>
      <c r="UC281"/>
      <c r="UD281"/>
      <c r="UE281"/>
      <c r="UF281"/>
      <c r="UG281"/>
      <c r="UH281"/>
      <c r="UI281"/>
      <c r="UJ281"/>
      <c r="UK281"/>
      <c r="UL281"/>
      <c r="UM281"/>
      <c r="UN281"/>
      <c r="UO281"/>
      <c r="UP281"/>
      <c r="UQ281"/>
      <c r="UR281"/>
      <c r="US281"/>
      <c r="UT281"/>
      <c r="UU281"/>
      <c r="UV281"/>
      <c r="UW281"/>
      <c r="UX281"/>
      <c r="UY281"/>
      <c r="UZ281"/>
      <c r="VA281"/>
      <c r="VB281"/>
      <c r="VC281"/>
      <c r="VD281"/>
      <c r="VE281"/>
      <c r="VF281"/>
      <c r="VG281"/>
      <c r="VH281"/>
      <c r="VI281"/>
      <c r="VJ281"/>
      <c r="VK281"/>
      <c r="VL281"/>
      <c r="VM281"/>
      <c r="VN281"/>
      <c r="VO281"/>
      <c r="VP281"/>
      <c r="VQ281"/>
      <c r="VR281"/>
      <c r="VS281"/>
      <c r="VT281"/>
      <c r="VU281"/>
      <c r="VV281"/>
      <c r="VW281"/>
      <c r="VX281"/>
      <c r="VY281"/>
      <c r="VZ281"/>
      <c r="WA281"/>
      <c r="WB281"/>
      <c r="WC281"/>
      <c r="WD281"/>
      <c r="WE281"/>
      <c r="WF281"/>
      <c r="WG281"/>
      <c r="WH281"/>
      <c r="WI281"/>
      <c r="WJ281"/>
      <c r="WK281"/>
      <c r="WL281"/>
      <c r="WM281"/>
      <c r="WN281"/>
      <c r="WO281"/>
      <c r="WP281"/>
      <c r="WQ281"/>
      <c r="WR281"/>
      <c r="WS281"/>
      <c r="WT281"/>
      <c r="WU281"/>
      <c r="WV281"/>
      <c r="WW281"/>
      <c r="WX281"/>
      <c r="WY281"/>
      <c r="WZ281"/>
      <c r="XA281"/>
      <c r="XB281"/>
      <c r="XC281"/>
      <c r="XD281"/>
      <c r="XE281"/>
      <c r="XF281"/>
      <c r="XG281"/>
      <c r="XH281"/>
      <c r="XI281"/>
      <c r="XJ281"/>
      <c r="XK281"/>
      <c r="XL281"/>
      <c r="XM281"/>
      <c r="XN281"/>
      <c r="XO281"/>
      <c r="XP281"/>
      <c r="XQ281"/>
      <c r="XR281"/>
      <c r="XS281"/>
      <c r="XT281"/>
      <c r="XU281"/>
      <c r="XV281"/>
      <c r="XW281"/>
      <c r="XX281"/>
      <c r="XY281"/>
      <c r="XZ281"/>
      <c r="YA281"/>
      <c r="YB281"/>
      <c r="YC281"/>
      <c r="YD281"/>
      <c r="YE281"/>
      <c r="YF281"/>
      <c r="YG281"/>
      <c r="YH281"/>
      <c r="YI281"/>
      <c r="YJ281"/>
      <c r="YK281"/>
      <c r="YL281"/>
      <c r="YM281"/>
      <c r="YN281"/>
      <c r="YO281"/>
      <c r="YP281"/>
      <c r="YQ281"/>
      <c r="YR281"/>
      <c r="YS281"/>
    </row>
    <row r="282" spans="1:669" s="36" customFormat="1" ht="15.75" x14ac:dyDescent="0.25">
      <c r="A282" s="29"/>
      <c r="B282" s="3"/>
      <c r="C282" s="3"/>
      <c r="D282" s="3"/>
      <c r="E282" s="38"/>
      <c r="F282" s="38"/>
      <c r="G282" s="92"/>
      <c r="H282" s="93"/>
      <c r="I282" s="92"/>
      <c r="J282" s="92"/>
      <c r="K282" s="92"/>
      <c r="L282" s="92"/>
      <c r="M282" s="93"/>
      <c r="O282" s="65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F282" s="33"/>
      <c r="AG282" s="33"/>
      <c r="AH282" s="33"/>
      <c r="AI282" s="33"/>
      <c r="AJ282" s="33"/>
      <c r="AK282" s="33"/>
      <c r="AL282" s="33"/>
      <c r="AM282" s="33"/>
      <c r="AN282" s="33"/>
      <c r="AO282" s="33"/>
      <c r="AP282" s="33"/>
      <c r="AQ282" s="33"/>
      <c r="AR282" s="33"/>
      <c r="AS282" s="33"/>
      <c r="AT282" s="33"/>
      <c r="AU282" s="33"/>
      <c r="AV282" s="33"/>
      <c r="AW282" s="33"/>
      <c r="AX282" s="33"/>
      <c r="AY282" s="33"/>
      <c r="AZ282" s="33"/>
      <c r="BA282" s="33"/>
      <c r="BB282" s="33"/>
      <c r="BC282" s="33"/>
      <c r="BD282" s="33"/>
      <c r="BE282" s="33"/>
      <c r="BF282" s="33"/>
      <c r="BG282" s="33"/>
      <c r="BH282" s="33"/>
      <c r="BI282" s="33"/>
      <c r="BJ282" s="33"/>
      <c r="BK282" s="33"/>
      <c r="BL282" s="33"/>
      <c r="BM282" s="33"/>
      <c r="BN282" s="33"/>
      <c r="BO282" s="33"/>
      <c r="BP282" s="33"/>
      <c r="BQ282" s="33"/>
      <c r="BR282" s="33"/>
      <c r="BS282" s="33"/>
      <c r="BT282" s="33"/>
      <c r="BU282" s="33"/>
      <c r="BV282" s="33"/>
      <c r="BW282" s="33"/>
      <c r="BX282" s="33"/>
      <c r="BY282" s="33"/>
      <c r="BZ282" s="33"/>
      <c r="CA282" s="33"/>
      <c r="CB282" s="33"/>
      <c r="CC282" s="33"/>
      <c r="CD282" s="33"/>
      <c r="CE282" s="33"/>
      <c r="CF282" s="33"/>
      <c r="CG282" s="33"/>
      <c r="CH282" s="33"/>
      <c r="CI282" s="33"/>
      <c r="CJ282" s="33"/>
      <c r="CK282" s="33"/>
      <c r="CL282" s="33"/>
      <c r="CM282" s="33"/>
      <c r="CN282" s="33"/>
      <c r="CO282" s="33"/>
      <c r="CP282" s="33"/>
      <c r="CQ282" s="33"/>
      <c r="CR282" s="33"/>
      <c r="CS282" s="33"/>
      <c r="CT282" s="33"/>
      <c r="CU282" s="33"/>
      <c r="CV282" s="33"/>
      <c r="CW282" s="33"/>
      <c r="CX282" s="33"/>
      <c r="CY282" s="33"/>
      <c r="CZ282" s="33"/>
      <c r="DA282" s="33"/>
      <c r="DB282" s="33"/>
      <c r="DC282" s="33"/>
      <c r="DD282" s="33"/>
      <c r="DE282" s="33"/>
      <c r="DF282" s="33"/>
      <c r="DG282" s="33"/>
      <c r="DH282" s="33"/>
      <c r="DI282" s="33"/>
      <c r="DJ282" s="33"/>
      <c r="DK282" s="33"/>
      <c r="DL282" s="33"/>
      <c r="DM282" s="33"/>
      <c r="DN282" s="33"/>
      <c r="DO282" s="33"/>
      <c r="DP282" s="33"/>
      <c r="DQ282" s="33"/>
      <c r="DR282" s="33"/>
      <c r="DS282" s="33"/>
      <c r="DT282" s="33"/>
      <c r="DU282" s="33"/>
      <c r="DV282" s="33"/>
      <c r="DW282" s="33"/>
      <c r="DX282" s="33"/>
      <c r="DY282" s="33"/>
      <c r="DZ282" s="33"/>
      <c r="EA282" s="33"/>
      <c r="EB282" s="33"/>
      <c r="EC282" s="33"/>
      <c r="ED282" s="33"/>
      <c r="EE282" s="33"/>
      <c r="EF282" s="33"/>
      <c r="EG282" s="33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  <c r="IU282"/>
      <c r="IV282"/>
      <c r="IW282"/>
      <c r="IX282"/>
      <c r="IY282"/>
      <c r="IZ282"/>
      <c r="JA282"/>
      <c r="JB282"/>
      <c r="JC282"/>
      <c r="JD282"/>
      <c r="JE282"/>
      <c r="JF282"/>
      <c r="JG282"/>
      <c r="JH282"/>
      <c r="JI282"/>
      <c r="JJ282"/>
      <c r="JK282"/>
      <c r="JL282"/>
      <c r="JM282"/>
      <c r="JN282"/>
      <c r="JO282"/>
      <c r="JP282"/>
      <c r="JQ282"/>
      <c r="JR282"/>
      <c r="JS282"/>
      <c r="JT282"/>
      <c r="JU282"/>
      <c r="JV282"/>
      <c r="JW282"/>
      <c r="JX282"/>
      <c r="JY282"/>
      <c r="JZ282"/>
      <c r="KA282"/>
      <c r="KB282"/>
      <c r="KC282"/>
      <c r="KD282"/>
      <c r="KE282"/>
      <c r="KF282"/>
      <c r="KG282"/>
      <c r="KH282"/>
      <c r="KI282"/>
      <c r="KJ282"/>
      <c r="KK282"/>
      <c r="KL282"/>
      <c r="KM282"/>
      <c r="KN282"/>
      <c r="KO282"/>
      <c r="KP282"/>
      <c r="KQ282"/>
      <c r="KR282"/>
      <c r="KS282"/>
      <c r="KT282"/>
      <c r="KU282"/>
      <c r="KV282"/>
      <c r="KW282"/>
      <c r="KX282"/>
      <c r="KY282"/>
      <c r="KZ282"/>
      <c r="LA282"/>
      <c r="LB282"/>
      <c r="LC282"/>
      <c r="LD282"/>
      <c r="LE282"/>
      <c r="LF282"/>
      <c r="LG282"/>
      <c r="LH282"/>
      <c r="LI282"/>
      <c r="LJ282"/>
      <c r="LK282"/>
      <c r="LL282"/>
      <c r="LM282"/>
      <c r="LN282"/>
      <c r="LO282"/>
      <c r="LP282"/>
      <c r="LQ282"/>
      <c r="LR282"/>
      <c r="LS282"/>
      <c r="LT282"/>
      <c r="LU282"/>
      <c r="LV282"/>
      <c r="LW282"/>
      <c r="LX282"/>
      <c r="LY282"/>
      <c r="LZ282"/>
      <c r="MA282"/>
      <c r="MB282"/>
      <c r="MC282"/>
      <c r="MD282"/>
      <c r="ME282"/>
      <c r="MF282"/>
      <c r="MG282"/>
      <c r="MH282"/>
      <c r="MI282"/>
      <c r="MJ282"/>
      <c r="MK282"/>
      <c r="ML282"/>
      <c r="MM282"/>
      <c r="MN282"/>
      <c r="MO282"/>
      <c r="MP282"/>
      <c r="MQ282"/>
      <c r="MR282"/>
      <c r="MS282"/>
      <c r="MT282"/>
      <c r="MU282"/>
      <c r="MV282"/>
      <c r="MW282"/>
      <c r="MX282"/>
      <c r="MY282"/>
      <c r="MZ282"/>
      <c r="NA282"/>
      <c r="NB282"/>
      <c r="NC282"/>
      <c r="ND282"/>
      <c r="NE282"/>
      <c r="NF282"/>
      <c r="NG282"/>
      <c r="NH282"/>
      <c r="NI282"/>
      <c r="NJ282"/>
      <c r="NK282"/>
      <c r="NL282"/>
      <c r="NM282"/>
      <c r="NN282"/>
      <c r="NO282"/>
      <c r="NP282"/>
      <c r="NQ282"/>
      <c r="NR282"/>
      <c r="NS282"/>
      <c r="NT282"/>
      <c r="NU282"/>
      <c r="NV282"/>
      <c r="NW282"/>
      <c r="NX282"/>
      <c r="NY282"/>
      <c r="NZ282"/>
      <c r="OA282"/>
      <c r="OB282"/>
      <c r="OC282"/>
      <c r="OD282"/>
      <c r="OE282"/>
      <c r="OF282"/>
      <c r="OG282"/>
      <c r="OH282"/>
      <c r="OI282"/>
      <c r="OJ282"/>
      <c r="OK282"/>
      <c r="OL282"/>
      <c r="OM282"/>
      <c r="ON282"/>
      <c r="OO282"/>
      <c r="OP282"/>
      <c r="OQ282"/>
      <c r="OR282"/>
      <c r="OS282"/>
      <c r="OT282"/>
      <c r="OU282"/>
      <c r="OV282"/>
      <c r="OW282"/>
      <c r="OX282"/>
      <c r="OY282"/>
      <c r="OZ282"/>
      <c r="PA282"/>
      <c r="PB282"/>
      <c r="PC282"/>
      <c r="PD282"/>
      <c r="PE282"/>
      <c r="PF282"/>
      <c r="PG282"/>
      <c r="PH282"/>
      <c r="PI282"/>
      <c r="PJ282"/>
      <c r="PK282"/>
      <c r="PL282"/>
      <c r="PM282"/>
      <c r="PN282"/>
      <c r="PO282"/>
      <c r="PP282"/>
      <c r="PQ282"/>
      <c r="PR282"/>
      <c r="PS282"/>
      <c r="PT282"/>
      <c r="PU282"/>
      <c r="PV282"/>
      <c r="PW282"/>
      <c r="PX282"/>
      <c r="PY282"/>
      <c r="PZ282"/>
      <c r="QA282"/>
      <c r="QB282"/>
      <c r="QC282"/>
      <c r="QD282"/>
      <c r="QE282"/>
      <c r="QF282"/>
      <c r="QG282"/>
      <c r="QH282"/>
      <c r="QI282"/>
      <c r="QJ282"/>
      <c r="QK282"/>
      <c r="QL282"/>
      <c r="QM282"/>
      <c r="QN282"/>
      <c r="QO282"/>
      <c r="QP282"/>
      <c r="QQ282"/>
      <c r="QR282"/>
      <c r="QS282"/>
      <c r="QT282"/>
      <c r="QU282"/>
      <c r="QV282"/>
      <c r="QW282"/>
      <c r="QX282"/>
      <c r="QY282"/>
      <c r="QZ282"/>
      <c r="RA282"/>
      <c r="RB282"/>
      <c r="RC282"/>
      <c r="RD282"/>
      <c r="RE282"/>
      <c r="RF282"/>
      <c r="RG282"/>
      <c r="RH282"/>
      <c r="RI282"/>
      <c r="RJ282"/>
      <c r="RK282"/>
      <c r="RL282"/>
      <c r="RM282"/>
      <c r="RN282"/>
      <c r="RO282"/>
      <c r="RP282"/>
      <c r="RQ282"/>
      <c r="RR282"/>
      <c r="RS282"/>
      <c r="RT282"/>
      <c r="RU282"/>
      <c r="RV282"/>
      <c r="RW282"/>
      <c r="RX282"/>
      <c r="RY282"/>
      <c r="RZ282"/>
      <c r="SA282"/>
      <c r="SB282"/>
      <c r="SC282"/>
      <c r="SD282"/>
      <c r="SE282"/>
      <c r="SF282"/>
      <c r="SG282"/>
      <c r="SH282"/>
      <c r="SI282"/>
      <c r="SJ282"/>
      <c r="SK282"/>
      <c r="SL282"/>
      <c r="SM282"/>
      <c r="SN282"/>
      <c r="SO282"/>
      <c r="SP282"/>
      <c r="SQ282"/>
      <c r="SR282"/>
      <c r="SS282"/>
      <c r="ST282"/>
      <c r="SU282"/>
      <c r="SV282"/>
      <c r="SW282"/>
      <c r="SX282"/>
      <c r="SY282"/>
      <c r="SZ282"/>
      <c r="TA282"/>
      <c r="TB282"/>
      <c r="TC282"/>
      <c r="TD282"/>
      <c r="TE282"/>
      <c r="TF282"/>
      <c r="TG282"/>
      <c r="TH282"/>
      <c r="TI282"/>
      <c r="TJ282"/>
      <c r="TK282"/>
      <c r="TL282"/>
      <c r="TM282"/>
      <c r="TN282"/>
      <c r="TO282"/>
      <c r="TP282"/>
      <c r="TQ282"/>
      <c r="TR282"/>
      <c r="TS282"/>
      <c r="TT282"/>
      <c r="TU282"/>
      <c r="TV282"/>
      <c r="TW282"/>
      <c r="TX282"/>
      <c r="TY282"/>
      <c r="TZ282"/>
      <c r="UA282"/>
      <c r="UB282"/>
      <c r="UC282"/>
      <c r="UD282"/>
      <c r="UE282"/>
      <c r="UF282"/>
      <c r="UG282"/>
      <c r="UH282"/>
      <c r="UI282"/>
      <c r="UJ282"/>
      <c r="UK282"/>
      <c r="UL282"/>
      <c r="UM282"/>
      <c r="UN282"/>
      <c r="UO282"/>
      <c r="UP282"/>
      <c r="UQ282"/>
      <c r="UR282"/>
      <c r="US282"/>
      <c r="UT282"/>
      <c r="UU282"/>
      <c r="UV282"/>
      <c r="UW282"/>
      <c r="UX282"/>
      <c r="UY282"/>
      <c r="UZ282"/>
      <c r="VA282"/>
      <c r="VB282"/>
      <c r="VC282"/>
      <c r="VD282"/>
      <c r="VE282"/>
      <c r="VF282"/>
      <c r="VG282"/>
      <c r="VH282"/>
      <c r="VI282"/>
      <c r="VJ282"/>
      <c r="VK282"/>
      <c r="VL282"/>
      <c r="VM282"/>
      <c r="VN282"/>
      <c r="VO282"/>
      <c r="VP282"/>
      <c r="VQ282"/>
      <c r="VR282"/>
      <c r="VS282"/>
      <c r="VT282"/>
      <c r="VU282"/>
      <c r="VV282"/>
      <c r="VW282"/>
      <c r="VX282"/>
      <c r="VY282"/>
      <c r="VZ282"/>
      <c r="WA282"/>
      <c r="WB282"/>
      <c r="WC282"/>
      <c r="WD282"/>
      <c r="WE282"/>
      <c r="WF282"/>
      <c r="WG282"/>
      <c r="WH282"/>
      <c r="WI282"/>
      <c r="WJ282"/>
      <c r="WK282"/>
      <c r="WL282"/>
      <c r="WM282"/>
      <c r="WN282"/>
      <c r="WO282"/>
      <c r="WP282"/>
      <c r="WQ282"/>
      <c r="WR282"/>
      <c r="WS282"/>
      <c r="WT282"/>
      <c r="WU282"/>
      <c r="WV282"/>
      <c r="WW282"/>
      <c r="WX282"/>
      <c r="WY282"/>
      <c r="WZ282"/>
      <c r="XA282"/>
      <c r="XB282"/>
      <c r="XC282"/>
      <c r="XD282"/>
      <c r="XE282"/>
      <c r="XF282"/>
      <c r="XG282"/>
      <c r="XH282"/>
      <c r="XI282"/>
      <c r="XJ282"/>
      <c r="XK282"/>
      <c r="XL282"/>
      <c r="XM282"/>
      <c r="XN282"/>
      <c r="XO282"/>
      <c r="XP282"/>
      <c r="XQ282"/>
      <c r="XR282"/>
      <c r="XS282"/>
      <c r="XT282"/>
      <c r="XU282"/>
      <c r="XV282"/>
      <c r="XW282"/>
      <c r="XX282"/>
      <c r="XY282"/>
      <c r="XZ282"/>
      <c r="YA282"/>
      <c r="YB282"/>
      <c r="YC282"/>
      <c r="YD282"/>
      <c r="YE282"/>
      <c r="YF282"/>
      <c r="YG282"/>
      <c r="YH282"/>
      <c r="YI282"/>
      <c r="YJ282"/>
      <c r="YK282"/>
      <c r="YL282"/>
      <c r="YM282"/>
      <c r="YN282"/>
      <c r="YO282"/>
      <c r="YP282"/>
      <c r="YQ282"/>
      <c r="YR282"/>
      <c r="YS282"/>
    </row>
    <row r="283" spans="1:669" s="36" customFormat="1" ht="15.75" x14ac:dyDescent="0.25">
      <c r="A283"/>
      <c r="B283" s="11"/>
      <c r="C283" s="11"/>
      <c r="D283" s="11"/>
      <c r="E283" s="29"/>
      <c r="F283" s="29"/>
      <c r="G283" s="104"/>
      <c r="H283" s="109"/>
      <c r="I283" s="104"/>
      <c r="J283" s="104"/>
      <c r="K283" s="104"/>
      <c r="L283" s="104"/>
      <c r="M283" s="109"/>
      <c r="O283" s="65"/>
      <c r="P283" s="33"/>
      <c r="Q283" s="33"/>
      <c r="R283" s="33"/>
      <c r="S283" s="33"/>
      <c r="T283" s="33"/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F283" s="33"/>
      <c r="AG283" s="33"/>
      <c r="AH283" s="33"/>
      <c r="AI283" s="33"/>
      <c r="AJ283" s="33"/>
      <c r="AK283" s="33"/>
      <c r="AL283" s="33"/>
      <c r="AM283" s="33"/>
      <c r="AN283" s="33"/>
      <c r="AO283" s="33"/>
      <c r="AP283" s="33"/>
      <c r="AQ283" s="33"/>
      <c r="AR283" s="33"/>
      <c r="AS283" s="33"/>
      <c r="AT283" s="33"/>
      <c r="AU283" s="33"/>
      <c r="AV283" s="33"/>
      <c r="AW283" s="33"/>
      <c r="AX283" s="33"/>
      <c r="AY283" s="33"/>
      <c r="AZ283" s="33"/>
      <c r="BA283" s="33"/>
      <c r="BB283" s="33"/>
      <c r="BC283" s="33"/>
      <c r="BD283" s="33"/>
      <c r="BE283" s="33"/>
      <c r="BF283" s="33"/>
      <c r="BG283" s="33"/>
      <c r="BH283" s="33"/>
      <c r="BI283" s="33"/>
      <c r="BJ283" s="33"/>
      <c r="BK283" s="33"/>
      <c r="BL283" s="33"/>
      <c r="BM283" s="33"/>
      <c r="BN283" s="33"/>
      <c r="BO283" s="33"/>
      <c r="BP283" s="33"/>
      <c r="BQ283" s="33"/>
      <c r="BR283" s="33"/>
      <c r="BS283" s="33"/>
      <c r="BT283" s="33"/>
      <c r="BU283" s="33"/>
      <c r="BV283" s="33"/>
      <c r="BW283" s="33"/>
      <c r="BX283" s="33"/>
      <c r="BY283" s="33"/>
      <c r="BZ283" s="33"/>
      <c r="CA283" s="33"/>
      <c r="CB283" s="33"/>
      <c r="CC283" s="33"/>
      <c r="CD283" s="33"/>
      <c r="CE283" s="33"/>
      <c r="CF283" s="33"/>
      <c r="CG283" s="33"/>
      <c r="CH283" s="33"/>
      <c r="CI283" s="33"/>
      <c r="CJ283" s="33"/>
      <c r="CK283" s="33"/>
      <c r="CL283" s="33"/>
      <c r="CM283" s="33"/>
      <c r="CN283" s="33"/>
      <c r="CO283" s="33"/>
      <c r="CP283" s="33"/>
      <c r="CQ283" s="33"/>
      <c r="CR283" s="33"/>
      <c r="CS283" s="33"/>
      <c r="CT283" s="33"/>
      <c r="CU283" s="33"/>
      <c r="CV283" s="33"/>
      <c r="CW283" s="33"/>
      <c r="CX283" s="33"/>
      <c r="CY283" s="33"/>
      <c r="CZ283" s="33"/>
      <c r="DA283" s="33"/>
      <c r="DB283" s="33"/>
      <c r="DC283" s="33"/>
      <c r="DD283" s="33"/>
      <c r="DE283" s="33"/>
      <c r="DF283" s="33"/>
      <c r="DG283" s="33"/>
      <c r="DH283" s="33"/>
      <c r="DI283" s="33"/>
      <c r="DJ283" s="33"/>
      <c r="DK283" s="33"/>
      <c r="DL283" s="33"/>
      <c r="DM283" s="33"/>
      <c r="DN283" s="33"/>
      <c r="DO283" s="33"/>
      <c r="DP283" s="33"/>
      <c r="DQ283" s="33"/>
      <c r="DR283" s="33"/>
      <c r="DS283" s="33"/>
      <c r="DT283" s="33"/>
      <c r="DU283" s="33"/>
      <c r="DV283" s="33"/>
      <c r="DW283" s="33"/>
      <c r="DX283" s="33"/>
      <c r="DY283" s="33"/>
      <c r="DZ283" s="33"/>
      <c r="EA283" s="33"/>
      <c r="EB283" s="33"/>
      <c r="EC283" s="33"/>
      <c r="ED283" s="33"/>
      <c r="EE283" s="33"/>
      <c r="EF283" s="33"/>
      <c r="EG283" s="3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  <c r="IU283"/>
      <c r="IV283"/>
      <c r="IW283"/>
      <c r="IX283"/>
      <c r="IY283"/>
      <c r="IZ283"/>
      <c r="JA283"/>
      <c r="JB283"/>
      <c r="JC283"/>
      <c r="JD283"/>
      <c r="JE283"/>
      <c r="JF283"/>
      <c r="JG283"/>
      <c r="JH283"/>
      <c r="JI283"/>
      <c r="JJ283"/>
      <c r="JK283"/>
      <c r="JL283"/>
      <c r="JM283"/>
      <c r="JN283"/>
      <c r="JO283"/>
      <c r="JP283"/>
      <c r="JQ283"/>
      <c r="JR283"/>
      <c r="JS283"/>
      <c r="JT283"/>
      <c r="JU283"/>
      <c r="JV283"/>
      <c r="JW283"/>
      <c r="JX283"/>
      <c r="JY283"/>
      <c r="JZ283"/>
      <c r="KA283"/>
      <c r="KB283"/>
      <c r="KC283"/>
      <c r="KD283"/>
      <c r="KE283"/>
      <c r="KF283"/>
      <c r="KG283"/>
      <c r="KH283"/>
      <c r="KI283"/>
      <c r="KJ283"/>
      <c r="KK283"/>
      <c r="KL283"/>
      <c r="KM283"/>
      <c r="KN283"/>
      <c r="KO283"/>
      <c r="KP283"/>
      <c r="KQ283"/>
      <c r="KR283"/>
      <c r="KS283"/>
      <c r="KT283"/>
      <c r="KU283"/>
      <c r="KV283"/>
      <c r="KW283"/>
      <c r="KX283"/>
      <c r="KY283"/>
      <c r="KZ283"/>
      <c r="LA283"/>
      <c r="LB283"/>
      <c r="LC283"/>
      <c r="LD283"/>
      <c r="LE283"/>
      <c r="LF283"/>
      <c r="LG283"/>
      <c r="LH283"/>
      <c r="LI283"/>
      <c r="LJ283"/>
      <c r="LK283"/>
      <c r="LL283"/>
      <c r="LM283"/>
      <c r="LN283"/>
      <c r="LO283"/>
      <c r="LP283"/>
      <c r="LQ283"/>
      <c r="LR283"/>
      <c r="LS283"/>
      <c r="LT283"/>
      <c r="LU283"/>
      <c r="LV283"/>
      <c r="LW283"/>
      <c r="LX283"/>
      <c r="LY283"/>
      <c r="LZ283"/>
      <c r="MA283"/>
      <c r="MB283"/>
      <c r="MC283"/>
      <c r="MD283"/>
      <c r="ME283"/>
      <c r="MF283"/>
      <c r="MG283"/>
      <c r="MH283"/>
      <c r="MI283"/>
      <c r="MJ283"/>
      <c r="MK283"/>
      <c r="ML283"/>
      <c r="MM283"/>
      <c r="MN283"/>
      <c r="MO283"/>
      <c r="MP283"/>
      <c r="MQ283"/>
      <c r="MR283"/>
      <c r="MS283"/>
      <c r="MT283"/>
      <c r="MU283"/>
      <c r="MV283"/>
      <c r="MW283"/>
      <c r="MX283"/>
      <c r="MY283"/>
      <c r="MZ283"/>
      <c r="NA283"/>
      <c r="NB283"/>
      <c r="NC283"/>
      <c r="ND283"/>
      <c r="NE283"/>
      <c r="NF283"/>
      <c r="NG283"/>
      <c r="NH283"/>
      <c r="NI283"/>
      <c r="NJ283"/>
      <c r="NK283"/>
      <c r="NL283"/>
      <c r="NM283"/>
      <c r="NN283"/>
      <c r="NO283"/>
      <c r="NP283"/>
      <c r="NQ283"/>
      <c r="NR283"/>
      <c r="NS283"/>
      <c r="NT283"/>
      <c r="NU283"/>
      <c r="NV283"/>
      <c r="NW283"/>
      <c r="NX283"/>
      <c r="NY283"/>
      <c r="NZ283"/>
      <c r="OA283"/>
      <c r="OB283"/>
      <c r="OC283"/>
      <c r="OD283"/>
      <c r="OE283"/>
      <c r="OF283"/>
      <c r="OG283"/>
      <c r="OH283"/>
      <c r="OI283"/>
      <c r="OJ283"/>
      <c r="OK283"/>
      <c r="OL283"/>
      <c r="OM283"/>
      <c r="ON283"/>
      <c r="OO283"/>
      <c r="OP283"/>
      <c r="OQ283"/>
      <c r="OR283"/>
      <c r="OS283"/>
      <c r="OT283"/>
      <c r="OU283"/>
      <c r="OV283"/>
      <c r="OW283"/>
      <c r="OX283"/>
      <c r="OY283"/>
      <c r="OZ283"/>
      <c r="PA283"/>
      <c r="PB283"/>
      <c r="PC283"/>
      <c r="PD283"/>
      <c r="PE283"/>
      <c r="PF283"/>
      <c r="PG283"/>
      <c r="PH283"/>
      <c r="PI283"/>
      <c r="PJ283"/>
      <c r="PK283"/>
      <c r="PL283"/>
      <c r="PM283"/>
      <c r="PN283"/>
      <c r="PO283"/>
      <c r="PP283"/>
      <c r="PQ283"/>
      <c r="PR283"/>
      <c r="PS283"/>
      <c r="PT283"/>
      <c r="PU283"/>
      <c r="PV283"/>
      <c r="PW283"/>
      <c r="PX283"/>
      <c r="PY283"/>
      <c r="PZ283"/>
      <c r="QA283"/>
      <c r="QB283"/>
      <c r="QC283"/>
      <c r="QD283"/>
      <c r="QE283"/>
      <c r="QF283"/>
      <c r="QG283"/>
      <c r="QH283"/>
      <c r="QI283"/>
      <c r="QJ283"/>
      <c r="QK283"/>
      <c r="QL283"/>
      <c r="QM283"/>
      <c r="QN283"/>
      <c r="QO283"/>
      <c r="QP283"/>
      <c r="QQ283"/>
      <c r="QR283"/>
      <c r="QS283"/>
      <c r="QT283"/>
      <c r="QU283"/>
      <c r="QV283"/>
      <c r="QW283"/>
      <c r="QX283"/>
      <c r="QY283"/>
      <c r="QZ283"/>
      <c r="RA283"/>
      <c r="RB283"/>
      <c r="RC283"/>
      <c r="RD283"/>
      <c r="RE283"/>
      <c r="RF283"/>
      <c r="RG283"/>
      <c r="RH283"/>
      <c r="RI283"/>
      <c r="RJ283"/>
      <c r="RK283"/>
      <c r="RL283"/>
      <c r="RM283"/>
      <c r="RN283"/>
      <c r="RO283"/>
      <c r="RP283"/>
      <c r="RQ283"/>
      <c r="RR283"/>
      <c r="RS283"/>
      <c r="RT283"/>
      <c r="RU283"/>
      <c r="RV283"/>
      <c r="RW283"/>
      <c r="RX283"/>
      <c r="RY283"/>
      <c r="RZ283"/>
      <c r="SA283"/>
      <c r="SB283"/>
      <c r="SC283"/>
      <c r="SD283"/>
      <c r="SE283"/>
      <c r="SF283"/>
      <c r="SG283"/>
      <c r="SH283"/>
      <c r="SI283"/>
      <c r="SJ283"/>
      <c r="SK283"/>
      <c r="SL283"/>
      <c r="SM283"/>
      <c r="SN283"/>
      <c r="SO283"/>
      <c r="SP283"/>
      <c r="SQ283"/>
      <c r="SR283"/>
      <c r="SS283"/>
      <c r="ST283"/>
      <c r="SU283"/>
      <c r="SV283"/>
      <c r="SW283"/>
      <c r="SX283"/>
      <c r="SY283"/>
      <c r="SZ283"/>
      <c r="TA283"/>
      <c r="TB283"/>
      <c r="TC283"/>
      <c r="TD283"/>
      <c r="TE283"/>
      <c r="TF283"/>
      <c r="TG283"/>
      <c r="TH283"/>
      <c r="TI283"/>
      <c r="TJ283"/>
      <c r="TK283"/>
      <c r="TL283"/>
      <c r="TM283"/>
      <c r="TN283"/>
      <c r="TO283"/>
      <c r="TP283"/>
      <c r="TQ283"/>
      <c r="TR283"/>
      <c r="TS283"/>
      <c r="TT283"/>
      <c r="TU283"/>
      <c r="TV283"/>
      <c r="TW283"/>
      <c r="TX283"/>
      <c r="TY283"/>
      <c r="TZ283"/>
      <c r="UA283"/>
      <c r="UB283"/>
      <c r="UC283"/>
      <c r="UD283"/>
      <c r="UE283"/>
      <c r="UF283"/>
      <c r="UG283"/>
      <c r="UH283"/>
      <c r="UI283"/>
      <c r="UJ283"/>
      <c r="UK283"/>
      <c r="UL283"/>
      <c r="UM283"/>
      <c r="UN283"/>
      <c r="UO283"/>
      <c r="UP283"/>
      <c r="UQ283"/>
      <c r="UR283"/>
      <c r="US283"/>
      <c r="UT283"/>
      <c r="UU283"/>
      <c r="UV283"/>
      <c r="UW283"/>
      <c r="UX283"/>
      <c r="UY283"/>
      <c r="UZ283"/>
      <c r="VA283"/>
      <c r="VB283"/>
      <c r="VC283"/>
      <c r="VD283"/>
      <c r="VE283"/>
      <c r="VF283"/>
      <c r="VG283"/>
      <c r="VH283"/>
      <c r="VI283"/>
      <c r="VJ283"/>
      <c r="VK283"/>
      <c r="VL283"/>
      <c r="VM283"/>
      <c r="VN283"/>
      <c r="VO283"/>
      <c r="VP283"/>
      <c r="VQ283"/>
      <c r="VR283"/>
      <c r="VS283"/>
      <c r="VT283"/>
      <c r="VU283"/>
      <c r="VV283"/>
      <c r="VW283"/>
      <c r="VX283"/>
      <c r="VY283"/>
      <c r="VZ283"/>
      <c r="WA283"/>
      <c r="WB283"/>
      <c r="WC283"/>
      <c r="WD283"/>
      <c r="WE283"/>
      <c r="WF283"/>
      <c r="WG283"/>
      <c r="WH283"/>
      <c r="WI283"/>
      <c r="WJ283"/>
      <c r="WK283"/>
      <c r="WL283"/>
      <c r="WM283"/>
      <c r="WN283"/>
      <c r="WO283"/>
      <c r="WP283"/>
      <c r="WQ283"/>
      <c r="WR283"/>
      <c r="WS283"/>
      <c r="WT283"/>
      <c r="WU283"/>
      <c r="WV283"/>
      <c r="WW283"/>
      <c r="WX283"/>
      <c r="WY283"/>
      <c r="WZ283"/>
      <c r="XA283"/>
      <c r="XB283"/>
      <c r="XC283"/>
      <c r="XD283"/>
      <c r="XE283"/>
      <c r="XF283"/>
      <c r="XG283"/>
      <c r="XH283"/>
      <c r="XI283"/>
      <c r="XJ283"/>
      <c r="XK283"/>
      <c r="XL283"/>
      <c r="XM283"/>
      <c r="XN283"/>
      <c r="XO283"/>
      <c r="XP283"/>
      <c r="XQ283"/>
      <c r="XR283"/>
      <c r="XS283"/>
      <c r="XT283"/>
      <c r="XU283"/>
      <c r="XV283"/>
      <c r="XW283"/>
      <c r="XX283"/>
      <c r="XY283"/>
      <c r="XZ283"/>
      <c r="YA283"/>
      <c r="YB283"/>
      <c r="YC283"/>
      <c r="YD283"/>
      <c r="YE283"/>
      <c r="YF283"/>
      <c r="YG283"/>
      <c r="YH283"/>
      <c r="YI283"/>
      <c r="YJ283"/>
      <c r="YK283"/>
      <c r="YL283"/>
      <c r="YM283"/>
      <c r="YN283"/>
      <c r="YO283"/>
      <c r="YP283"/>
      <c r="YQ283"/>
      <c r="YR283"/>
      <c r="YS283"/>
    </row>
    <row r="284" spans="1:669" s="36" customFormat="1" ht="15.75" x14ac:dyDescent="0.25">
      <c r="A284" s="28"/>
      <c r="B284" s="3"/>
      <c r="C284" s="3"/>
      <c r="D284" s="3"/>
      <c r="E284"/>
      <c r="F284"/>
      <c r="G284" s="92"/>
      <c r="H284" s="93"/>
      <c r="I284" s="92"/>
      <c r="J284" s="92"/>
      <c r="K284" s="92"/>
      <c r="L284" s="92"/>
      <c r="M284" s="93"/>
      <c r="O284" s="65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F284" s="33"/>
      <c r="AG284" s="33"/>
      <c r="AH284" s="33"/>
      <c r="AI284" s="33"/>
      <c r="AJ284" s="33"/>
      <c r="AK284" s="33"/>
      <c r="AL284" s="33"/>
      <c r="AM284" s="33"/>
      <c r="AN284" s="33"/>
      <c r="AO284" s="33"/>
      <c r="AP284" s="33"/>
      <c r="AQ284" s="33"/>
      <c r="AR284" s="33"/>
      <c r="AS284" s="33"/>
      <c r="AT284" s="33"/>
      <c r="AU284" s="33"/>
      <c r="AV284" s="33"/>
      <c r="AW284" s="33"/>
      <c r="AX284" s="33"/>
      <c r="AY284" s="33"/>
      <c r="AZ284" s="33"/>
      <c r="BA284" s="33"/>
      <c r="BB284" s="33"/>
      <c r="BC284" s="33"/>
      <c r="BD284" s="33"/>
      <c r="BE284" s="33"/>
      <c r="BF284" s="33"/>
      <c r="BG284" s="33"/>
      <c r="BH284" s="33"/>
      <c r="BI284" s="33"/>
      <c r="BJ284" s="33"/>
      <c r="BK284" s="33"/>
      <c r="BL284" s="33"/>
      <c r="BM284" s="33"/>
      <c r="BN284" s="33"/>
      <c r="BO284" s="33"/>
      <c r="BP284" s="33"/>
      <c r="BQ284" s="33"/>
      <c r="BR284" s="33"/>
      <c r="BS284" s="33"/>
      <c r="BT284" s="33"/>
      <c r="BU284" s="33"/>
      <c r="BV284" s="33"/>
      <c r="BW284" s="33"/>
      <c r="BX284" s="33"/>
      <c r="BY284" s="33"/>
      <c r="BZ284" s="33"/>
      <c r="CA284" s="33"/>
      <c r="CB284" s="33"/>
      <c r="CC284" s="33"/>
      <c r="CD284" s="33"/>
      <c r="CE284" s="33"/>
      <c r="CF284" s="33"/>
      <c r="CG284" s="33"/>
      <c r="CH284" s="33"/>
      <c r="CI284" s="33"/>
      <c r="CJ284" s="33"/>
      <c r="CK284" s="33"/>
      <c r="CL284" s="33"/>
      <c r="CM284" s="33"/>
      <c r="CN284" s="33"/>
      <c r="CO284" s="33"/>
      <c r="CP284" s="33"/>
      <c r="CQ284" s="33"/>
      <c r="CR284" s="33"/>
      <c r="CS284" s="33"/>
      <c r="CT284" s="33"/>
      <c r="CU284" s="33"/>
      <c r="CV284" s="33"/>
      <c r="CW284" s="33"/>
      <c r="CX284" s="33"/>
      <c r="CY284" s="33"/>
      <c r="CZ284" s="33"/>
      <c r="DA284" s="33"/>
      <c r="DB284" s="33"/>
      <c r="DC284" s="33"/>
      <c r="DD284" s="33"/>
      <c r="DE284" s="33"/>
      <c r="DF284" s="33"/>
      <c r="DG284" s="33"/>
      <c r="DH284" s="33"/>
      <c r="DI284" s="33"/>
      <c r="DJ284" s="33"/>
      <c r="DK284" s="33"/>
      <c r="DL284" s="33"/>
      <c r="DM284" s="33"/>
      <c r="DN284" s="33"/>
      <c r="DO284" s="33"/>
      <c r="DP284" s="33"/>
      <c r="DQ284" s="33"/>
      <c r="DR284" s="33"/>
      <c r="DS284" s="33"/>
      <c r="DT284" s="33"/>
      <c r="DU284" s="33"/>
      <c r="DV284" s="33"/>
      <c r="DW284" s="33"/>
      <c r="DX284" s="33"/>
      <c r="DY284" s="33"/>
      <c r="DZ284" s="33"/>
      <c r="EA284" s="33"/>
      <c r="EB284" s="33"/>
      <c r="EC284" s="33"/>
      <c r="ED284" s="33"/>
      <c r="EE284" s="33"/>
      <c r="EF284" s="33"/>
      <c r="EG284" s="33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  <c r="IU284"/>
      <c r="IV284"/>
      <c r="IW284"/>
      <c r="IX284"/>
      <c r="IY284"/>
      <c r="IZ284"/>
      <c r="JA284"/>
      <c r="JB284"/>
      <c r="JC284"/>
      <c r="JD284"/>
      <c r="JE284"/>
      <c r="JF284"/>
      <c r="JG284"/>
      <c r="JH284"/>
      <c r="JI284"/>
      <c r="JJ284"/>
      <c r="JK284"/>
      <c r="JL284"/>
      <c r="JM284"/>
      <c r="JN284"/>
      <c r="JO284"/>
      <c r="JP284"/>
      <c r="JQ284"/>
      <c r="JR284"/>
      <c r="JS284"/>
      <c r="JT284"/>
      <c r="JU284"/>
      <c r="JV284"/>
      <c r="JW284"/>
      <c r="JX284"/>
      <c r="JY284"/>
      <c r="JZ284"/>
      <c r="KA284"/>
      <c r="KB284"/>
      <c r="KC284"/>
      <c r="KD284"/>
      <c r="KE284"/>
      <c r="KF284"/>
      <c r="KG284"/>
      <c r="KH284"/>
      <c r="KI284"/>
      <c r="KJ284"/>
      <c r="KK284"/>
      <c r="KL284"/>
      <c r="KM284"/>
      <c r="KN284"/>
      <c r="KO284"/>
      <c r="KP284"/>
      <c r="KQ284"/>
      <c r="KR284"/>
      <c r="KS284"/>
      <c r="KT284"/>
      <c r="KU284"/>
      <c r="KV284"/>
      <c r="KW284"/>
      <c r="KX284"/>
      <c r="KY284"/>
      <c r="KZ284"/>
      <c r="LA284"/>
      <c r="LB284"/>
      <c r="LC284"/>
      <c r="LD284"/>
      <c r="LE284"/>
      <c r="LF284"/>
      <c r="LG284"/>
      <c r="LH284"/>
      <c r="LI284"/>
      <c r="LJ284"/>
      <c r="LK284"/>
      <c r="LL284"/>
      <c r="LM284"/>
      <c r="LN284"/>
      <c r="LO284"/>
      <c r="LP284"/>
      <c r="LQ284"/>
      <c r="LR284"/>
      <c r="LS284"/>
      <c r="LT284"/>
      <c r="LU284"/>
      <c r="LV284"/>
      <c r="LW284"/>
      <c r="LX284"/>
      <c r="LY284"/>
      <c r="LZ284"/>
      <c r="MA284"/>
      <c r="MB284"/>
      <c r="MC284"/>
      <c r="MD284"/>
      <c r="ME284"/>
      <c r="MF284"/>
      <c r="MG284"/>
      <c r="MH284"/>
      <c r="MI284"/>
      <c r="MJ284"/>
      <c r="MK284"/>
      <c r="ML284"/>
      <c r="MM284"/>
      <c r="MN284"/>
      <c r="MO284"/>
      <c r="MP284"/>
      <c r="MQ284"/>
      <c r="MR284"/>
      <c r="MS284"/>
      <c r="MT284"/>
      <c r="MU284"/>
      <c r="MV284"/>
      <c r="MW284"/>
      <c r="MX284"/>
      <c r="MY284"/>
      <c r="MZ284"/>
      <c r="NA284"/>
      <c r="NB284"/>
      <c r="NC284"/>
      <c r="ND284"/>
      <c r="NE284"/>
      <c r="NF284"/>
      <c r="NG284"/>
      <c r="NH284"/>
      <c r="NI284"/>
      <c r="NJ284"/>
      <c r="NK284"/>
      <c r="NL284"/>
      <c r="NM284"/>
      <c r="NN284"/>
      <c r="NO284"/>
      <c r="NP284"/>
      <c r="NQ284"/>
      <c r="NR284"/>
      <c r="NS284"/>
      <c r="NT284"/>
      <c r="NU284"/>
      <c r="NV284"/>
      <c r="NW284"/>
      <c r="NX284"/>
      <c r="NY284"/>
      <c r="NZ284"/>
      <c r="OA284"/>
      <c r="OB284"/>
      <c r="OC284"/>
      <c r="OD284"/>
      <c r="OE284"/>
      <c r="OF284"/>
      <c r="OG284"/>
      <c r="OH284"/>
      <c r="OI284"/>
      <c r="OJ284"/>
      <c r="OK284"/>
      <c r="OL284"/>
      <c r="OM284"/>
      <c r="ON284"/>
      <c r="OO284"/>
      <c r="OP284"/>
      <c r="OQ284"/>
      <c r="OR284"/>
      <c r="OS284"/>
      <c r="OT284"/>
      <c r="OU284"/>
      <c r="OV284"/>
      <c r="OW284"/>
      <c r="OX284"/>
      <c r="OY284"/>
      <c r="OZ284"/>
      <c r="PA284"/>
      <c r="PB284"/>
      <c r="PC284"/>
      <c r="PD284"/>
      <c r="PE284"/>
      <c r="PF284"/>
      <c r="PG284"/>
      <c r="PH284"/>
      <c r="PI284"/>
      <c r="PJ284"/>
      <c r="PK284"/>
      <c r="PL284"/>
      <c r="PM284"/>
      <c r="PN284"/>
      <c r="PO284"/>
      <c r="PP284"/>
      <c r="PQ284"/>
      <c r="PR284"/>
      <c r="PS284"/>
      <c r="PT284"/>
      <c r="PU284"/>
      <c r="PV284"/>
      <c r="PW284"/>
      <c r="PX284"/>
      <c r="PY284"/>
      <c r="PZ284"/>
      <c r="QA284"/>
      <c r="QB284"/>
      <c r="QC284"/>
      <c r="QD284"/>
      <c r="QE284"/>
      <c r="QF284"/>
      <c r="QG284"/>
      <c r="QH284"/>
      <c r="QI284"/>
      <c r="QJ284"/>
      <c r="QK284"/>
      <c r="QL284"/>
      <c r="QM284"/>
      <c r="QN284"/>
      <c r="QO284"/>
      <c r="QP284"/>
      <c r="QQ284"/>
      <c r="QR284"/>
      <c r="QS284"/>
      <c r="QT284"/>
      <c r="QU284"/>
      <c r="QV284"/>
      <c r="QW284"/>
      <c r="QX284"/>
      <c r="QY284"/>
      <c r="QZ284"/>
      <c r="RA284"/>
      <c r="RB284"/>
      <c r="RC284"/>
      <c r="RD284"/>
      <c r="RE284"/>
      <c r="RF284"/>
      <c r="RG284"/>
      <c r="RH284"/>
      <c r="RI284"/>
      <c r="RJ284"/>
      <c r="RK284"/>
      <c r="RL284"/>
      <c r="RM284"/>
      <c r="RN284"/>
      <c r="RO284"/>
      <c r="RP284"/>
      <c r="RQ284"/>
      <c r="RR284"/>
      <c r="RS284"/>
      <c r="RT284"/>
      <c r="RU284"/>
      <c r="RV284"/>
      <c r="RW284"/>
      <c r="RX284"/>
      <c r="RY284"/>
      <c r="RZ284"/>
      <c r="SA284"/>
      <c r="SB284"/>
      <c r="SC284"/>
      <c r="SD284"/>
      <c r="SE284"/>
      <c r="SF284"/>
      <c r="SG284"/>
      <c r="SH284"/>
      <c r="SI284"/>
      <c r="SJ284"/>
      <c r="SK284"/>
      <c r="SL284"/>
      <c r="SM284"/>
      <c r="SN284"/>
      <c r="SO284"/>
      <c r="SP284"/>
      <c r="SQ284"/>
      <c r="SR284"/>
      <c r="SS284"/>
      <c r="ST284"/>
      <c r="SU284"/>
      <c r="SV284"/>
      <c r="SW284"/>
      <c r="SX284"/>
      <c r="SY284"/>
      <c r="SZ284"/>
      <c r="TA284"/>
      <c r="TB284"/>
      <c r="TC284"/>
      <c r="TD284"/>
      <c r="TE284"/>
      <c r="TF284"/>
      <c r="TG284"/>
      <c r="TH284"/>
      <c r="TI284"/>
      <c r="TJ284"/>
      <c r="TK284"/>
      <c r="TL284"/>
      <c r="TM284"/>
      <c r="TN284"/>
      <c r="TO284"/>
      <c r="TP284"/>
      <c r="TQ284"/>
      <c r="TR284"/>
      <c r="TS284"/>
      <c r="TT284"/>
      <c r="TU284"/>
      <c r="TV284"/>
      <c r="TW284"/>
      <c r="TX284"/>
      <c r="TY284"/>
      <c r="TZ284"/>
      <c r="UA284"/>
      <c r="UB284"/>
      <c r="UC284"/>
      <c r="UD284"/>
      <c r="UE284"/>
      <c r="UF284"/>
      <c r="UG284"/>
      <c r="UH284"/>
      <c r="UI284"/>
      <c r="UJ284"/>
      <c r="UK284"/>
      <c r="UL284"/>
      <c r="UM284"/>
      <c r="UN284"/>
      <c r="UO284"/>
      <c r="UP284"/>
      <c r="UQ284"/>
      <c r="UR284"/>
      <c r="US284"/>
      <c r="UT284"/>
      <c r="UU284"/>
      <c r="UV284"/>
      <c r="UW284"/>
      <c r="UX284"/>
      <c r="UY284"/>
      <c r="UZ284"/>
      <c r="VA284"/>
      <c r="VB284"/>
      <c r="VC284"/>
      <c r="VD284"/>
      <c r="VE284"/>
      <c r="VF284"/>
      <c r="VG284"/>
      <c r="VH284"/>
      <c r="VI284"/>
      <c r="VJ284"/>
      <c r="VK284"/>
      <c r="VL284"/>
      <c r="VM284"/>
      <c r="VN284"/>
      <c r="VO284"/>
      <c r="VP284"/>
      <c r="VQ284"/>
      <c r="VR284"/>
      <c r="VS284"/>
      <c r="VT284"/>
      <c r="VU284"/>
      <c r="VV284"/>
      <c r="VW284"/>
      <c r="VX284"/>
      <c r="VY284"/>
      <c r="VZ284"/>
      <c r="WA284"/>
      <c r="WB284"/>
      <c r="WC284"/>
      <c r="WD284"/>
      <c r="WE284"/>
      <c r="WF284"/>
      <c r="WG284"/>
      <c r="WH284"/>
      <c r="WI284"/>
      <c r="WJ284"/>
      <c r="WK284"/>
      <c r="WL284"/>
      <c r="WM284"/>
      <c r="WN284"/>
      <c r="WO284"/>
      <c r="WP284"/>
      <c r="WQ284"/>
      <c r="WR284"/>
      <c r="WS284"/>
      <c r="WT284"/>
      <c r="WU284"/>
      <c r="WV284"/>
      <c r="WW284"/>
      <c r="WX284"/>
      <c r="WY284"/>
      <c r="WZ284"/>
      <c r="XA284"/>
      <c r="XB284"/>
      <c r="XC284"/>
      <c r="XD284"/>
      <c r="XE284"/>
      <c r="XF284"/>
      <c r="XG284"/>
      <c r="XH284"/>
      <c r="XI284"/>
      <c r="XJ284"/>
      <c r="XK284"/>
      <c r="XL284"/>
      <c r="XM284"/>
      <c r="XN284"/>
      <c r="XO284"/>
      <c r="XP284"/>
      <c r="XQ284"/>
      <c r="XR284"/>
      <c r="XS284"/>
      <c r="XT284"/>
      <c r="XU284"/>
      <c r="XV284"/>
      <c r="XW284"/>
      <c r="XX284"/>
      <c r="XY284"/>
      <c r="XZ284"/>
      <c r="YA284"/>
      <c r="YB284"/>
      <c r="YC284"/>
      <c r="YD284"/>
      <c r="YE284"/>
      <c r="YF284"/>
      <c r="YG284"/>
      <c r="YH284"/>
      <c r="YI284"/>
      <c r="YJ284"/>
      <c r="YK284"/>
      <c r="YL284"/>
      <c r="YM284"/>
      <c r="YN284"/>
      <c r="YO284"/>
      <c r="YP284"/>
      <c r="YQ284"/>
      <c r="YR284"/>
      <c r="YS284"/>
    </row>
    <row r="285" spans="1:669" s="36" customFormat="1" ht="15.75" x14ac:dyDescent="0.25">
      <c r="A285"/>
      <c r="B285" s="28"/>
      <c r="C285" s="28"/>
      <c r="D285" s="28"/>
      <c r="E285" s="28"/>
      <c r="F285" s="28"/>
      <c r="G285" s="100"/>
      <c r="H285" s="108"/>
      <c r="I285" s="100"/>
      <c r="J285" s="100"/>
      <c r="K285" s="100"/>
      <c r="L285" s="100"/>
      <c r="M285" s="100"/>
      <c r="O285" s="65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F285" s="33"/>
      <c r="AG285" s="33"/>
      <c r="AH285" s="33"/>
      <c r="AI285" s="33"/>
      <c r="AJ285" s="33"/>
      <c r="AK285" s="33"/>
      <c r="AL285" s="33"/>
      <c r="AM285" s="33"/>
      <c r="AN285" s="33"/>
      <c r="AO285" s="33"/>
      <c r="AP285" s="33"/>
      <c r="AQ285" s="33"/>
      <c r="AR285" s="33"/>
      <c r="AS285" s="33"/>
      <c r="AT285" s="33"/>
      <c r="AU285" s="33"/>
      <c r="AV285" s="33"/>
      <c r="AW285" s="33"/>
      <c r="AX285" s="33"/>
      <c r="AY285" s="33"/>
      <c r="AZ285" s="33"/>
      <c r="BA285" s="33"/>
      <c r="BB285" s="33"/>
      <c r="BC285" s="33"/>
      <c r="BD285" s="33"/>
      <c r="BE285" s="33"/>
      <c r="BF285" s="33"/>
      <c r="BG285" s="33"/>
      <c r="BH285" s="33"/>
      <c r="BI285" s="33"/>
      <c r="BJ285" s="33"/>
      <c r="BK285" s="33"/>
      <c r="BL285" s="33"/>
      <c r="BM285" s="33"/>
      <c r="BN285" s="33"/>
      <c r="BO285" s="33"/>
      <c r="BP285" s="33"/>
      <c r="BQ285" s="33"/>
      <c r="BR285" s="33"/>
      <c r="BS285" s="33"/>
      <c r="BT285" s="33"/>
      <c r="BU285" s="33"/>
      <c r="BV285" s="33"/>
      <c r="BW285" s="33"/>
      <c r="BX285" s="33"/>
      <c r="BY285" s="33"/>
      <c r="BZ285" s="33"/>
      <c r="CA285" s="33"/>
      <c r="CB285" s="33"/>
      <c r="CC285" s="33"/>
      <c r="CD285" s="33"/>
      <c r="CE285" s="33"/>
      <c r="CF285" s="33"/>
      <c r="CG285" s="33"/>
      <c r="CH285" s="33"/>
      <c r="CI285" s="33"/>
      <c r="CJ285" s="33"/>
      <c r="CK285" s="33"/>
      <c r="CL285" s="33"/>
      <c r="CM285" s="33"/>
      <c r="CN285" s="33"/>
      <c r="CO285" s="33"/>
      <c r="CP285" s="33"/>
      <c r="CQ285" s="33"/>
      <c r="CR285" s="33"/>
      <c r="CS285" s="33"/>
      <c r="CT285" s="33"/>
      <c r="CU285" s="33"/>
      <c r="CV285" s="33"/>
      <c r="CW285" s="33"/>
      <c r="CX285" s="33"/>
      <c r="CY285" s="33"/>
      <c r="CZ285" s="33"/>
      <c r="DA285" s="33"/>
      <c r="DB285" s="33"/>
      <c r="DC285" s="33"/>
      <c r="DD285" s="33"/>
      <c r="DE285" s="33"/>
      <c r="DF285" s="33"/>
      <c r="DG285" s="33"/>
      <c r="DH285" s="33"/>
      <c r="DI285" s="33"/>
      <c r="DJ285" s="33"/>
      <c r="DK285" s="33"/>
      <c r="DL285" s="33"/>
      <c r="DM285" s="33"/>
      <c r="DN285" s="33"/>
      <c r="DO285" s="33"/>
      <c r="DP285" s="33"/>
      <c r="DQ285" s="33"/>
      <c r="DR285" s="33"/>
      <c r="DS285" s="33"/>
      <c r="DT285" s="33"/>
      <c r="DU285" s="33"/>
      <c r="DV285" s="33"/>
      <c r="DW285" s="33"/>
      <c r="DX285" s="33"/>
      <c r="DY285" s="33"/>
      <c r="DZ285" s="33"/>
      <c r="EA285" s="33"/>
      <c r="EB285" s="33"/>
      <c r="EC285" s="33"/>
      <c r="ED285" s="33"/>
      <c r="EE285" s="33"/>
      <c r="EF285" s="33"/>
      <c r="EG285" s="33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  <c r="IU285"/>
      <c r="IV285"/>
      <c r="IW285"/>
      <c r="IX285"/>
      <c r="IY285"/>
      <c r="IZ285"/>
      <c r="JA285"/>
      <c r="JB285"/>
      <c r="JC285"/>
      <c r="JD285"/>
      <c r="JE285"/>
      <c r="JF285"/>
      <c r="JG285"/>
      <c r="JH285"/>
      <c r="JI285"/>
      <c r="JJ285"/>
      <c r="JK285"/>
      <c r="JL285"/>
      <c r="JM285"/>
      <c r="JN285"/>
      <c r="JO285"/>
      <c r="JP285"/>
      <c r="JQ285"/>
      <c r="JR285"/>
      <c r="JS285"/>
      <c r="JT285"/>
      <c r="JU285"/>
      <c r="JV285"/>
      <c r="JW285"/>
      <c r="JX285"/>
      <c r="JY285"/>
      <c r="JZ285"/>
      <c r="KA285"/>
      <c r="KB285"/>
      <c r="KC285"/>
      <c r="KD285"/>
      <c r="KE285"/>
      <c r="KF285"/>
      <c r="KG285"/>
      <c r="KH285"/>
      <c r="KI285"/>
      <c r="KJ285"/>
      <c r="KK285"/>
      <c r="KL285"/>
      <c r="KM285"/>
      <c r="KN285"/>
      <c r="KO285"/>
      <c r="KP285"/>
      <c r="KQ285"/>
      <c r="KR285"/>
      <c r="KS285"/>
      <c r="KT285"/>
      <c r="KU285"/>
      <c r="KV285"/>
      <c r="KW285"/>
      <c r="KX285"/>
      <c r="KY285"/>
      <c r="KZ285"/>
      <c r="LA285"/>
      <c r="LB285"/>
      <c r="LC285"/>
      <c r="LD285"/>
      <c r="LE285"/>
      <c r="LF285"/>
      <c r="LG285"/>
      <c r="LH285"/>
      <c r="LI285"/>
      <c r="LJ285"/>
      <c r="LK285"/>
      <c r="LL285"/>
      <c r="LM285"/>
      <c r="LN285"/>
      <c r="LO285"/>
      <c r="LP285"/>
      <c r="LQ285"/>
      <c r="LR285"/>
      <c r="LS285"/>
      <c r="LT285"/>
      <c r="LU285"/>
      <c r="LV285"/>
      <c r="LW285"/>
      <c r="LX285"/>
      <c r="LY285"/>
      <c r="LZ285"/>
      <c r="MA285"/>
      <c r="MB285"/>
      <c r="MC285"/>
      <c r="MD285"/>
      <c r="ME285"/>
      <c r="MF285"/>
      <c r="MG285"/>
      <c r="MH285"/>
      <c r="MI285"/>
      <c r="MJ285"/>
      <c r="MK285"/>
      <c r="ML285"/>
      <c r="MM285"/>
      <c r="MN285"/>
      <c r="MO285"/>
      <c r="MP285"/>
      <c r="MQ285"/>
      <c r="MR285"/>
      <c r="MS285"/>
      <c r="MT285"/>
      <c r="MU285"/>
      <c r="MV285"/>
      <c r="MW285"/>
      <c r="MX285"/>
      <c r="MY285"/>
      <c r="MZ285"/>
      <c r="NA285"/>
      <c r="NB285"/>
      <c r="NC285"/>
      <c r="ND285"/>
      <c r="NE285"/>
      <c r="NF285"/>
      <c r="NG285"/>
      <c r="NH285"/>
      <c r="NI285"/>
      <c r="NJ285"/>
      <c r="NK285"/>
      <c r="NL285"/>
      <c r="NM285"/>
      <c r="NN285"/>
      <c r="NO285"/>
      <c r="NP285"/>
      <c r="NQ285"/>
      <c r="NR285"/>
      <c r="NS285"/>
      <c r="NT285"/>
      <c r="NU285"/>
      <c r="NV285"/>
      <c r="NW285"/>
      <c r="NX285"/>
      <c r="NY285"/>
      <c r="NZ285"/>
      <c r="OA285"/>
      <c r="OB285"/>
      <c r="OC285"/>
      <c r="OD285"/>
      <c r="OE285"/>
      <c r="OF285"/>
      <c r="OG285"/>
      <c r="OH285"/>
      <c r="OI285"/>
      <c r="OJ285"/>
      <c r="OK285"/>
      <c r="OL285"/>
      <c r="OM285"/>
      <c r="ON285"/>
      <c r="OO285"/>
      <c r="OP285"/>
      <c r="OQ285"/>
      <c r="OR285"/>
      <c r="OS285"/>
      <c r="OT285"/>
      <c r="OU285"/>
      <c r="OV285"/>
      <c r="OW285"/>
      <c r="OX285"/>
      <c r="OY285"/>
      <c r="OZ285"/>
      <c r="PA285"/>
      <c r="PB285"/>
      <c r="PC285"/>
      <c r="PD285"/>
      <c r="PE285"/>
      <c r="PF285"/>
      <c r="PG285"/>
      <c r="PH285"/>
      <c r="PI285"/>
      <c r="PJ285"/>
      <c r="PK285"/>
      <c r="PL285"/>
      <c r="PM285"/>
      <c r="PN285"/>
      <c r="PO285"/>
      <c r="PP285"/>
      <c r="PQ285"/>
      <c r="PR285"/>
      <c r="PS285"/>
      <c r="PT285"/>
      <c r="PU285"/>
      <c r="PV285"/>
      <c r="PW285"/>
      <c r="PX285"/>
      <c r="PY285"/>
      <c r="PZ285"/>
      <c r="QA285"/>
      <c r="QB285"/>
      <c r="QC285"/>
      <c r="QD285"/>
      <c r="QE285"/>
      <c r="QF285"/>
      <c r="QG285"/>
      <c r="QH285"/>
      <c r="QI285"/>
      <c r="QJ285"/>
      <c r="QK285"/>
      <c r="QL285"/>
      <c r="QM285"/>
      <c r="QN285"/>
      <c r="QO285"/>
      <c r="QP285"/>
      <c r="QQ285"/>
      <c r="QR285"/>
      <c r="QS285"/>
      <c r="QT285"/>
      <c r="QU285"/>
      <c r="QV285"/>
      <c r="QW285"/>
      <c r="QX285"/>
      <c r="QY285"/>
      <c r="QZ285"/>
      <c r="RA285"/>
      <c r="RB285"/>
      <c r="RC285"/>
      <c r="RD285"/>
      <c r="RE285"/>
      <c r="RF285"/>
      <c r="RG285"/>
      <c r="RH285"/>
      <c r="RI285"/>
      <c r="RJ285"/>
      <c r="RK285"/>
      <c r="RL285"/>
      <c r="RM285"/>
      <c r="RN285"/>
      <c r="RO285"/>
      <c r="RP285"/>
      <c r="RQ285"/>
      <c r="RR285"/>
      <c r="RS285"/>
      <c r="RT285"/>
      <c r="RU285"/>
      <c r="RV285"/>
      <c r="RW285"/>
      <c r="RX285"/>
      <c r="RY285"/>
      <c r="RZ285"/>
      <c r="SA285"/>
      <c r="SB285"/>
      <c r="SC285"/>
      <c r="SD285"/>
      <c r="SE285"/>
      <c r="SF285"/>
      <c r="SG285"/>
      <c r="SH285"/>
      <c r="SI285"/>
      <c r="SJ285"/>
      <c r="SK285"/>
      <c r="SL285"/>
      <c r="SM285"/>
      <c r="SN285"/>
      <c r="SO285"/>
      <c r="SP285"/>
      <c r="SQ285"/>
      <c r="SR285"/>
      <c r="SS285"/>
      <c r="ST285"/>
      <c r="SU285"/>
      <c r="SV285"/>
      <c r="SW285"/>
      <c r="SX285"/>
      <c r="SY285"/>
      <c r="SZ285"/>
      <c r="TA285"/>
      <c r="TB285"/>
      <c r="TC285"/>
      <c r="TD285"/>
      <c r="TE285"/>
      <c r="TF285"/>
      <c r="TG285"/>
      <c r="TH285"/>
      <c r="TI285"/>
      <c r="TJ285"/>
      <c r="TK285"/>
      <c r="TL285"/>
      <c r="TM285"/>
      <c r="TN285"/>
      <c r="TO285"/>
      <c r="TP285"/>
      <c r="TQ285"/>
      <c r="TR285"/>
      <c r="TS285"/>
      <c r="TT285"/>
      <c r="TU285"/>
      <c r="TV285"/>
      <c r="TW285"/>
      <c r="TX285"/>
      <c r="TY285"/>
      <c r="TZ285"/>
      <c r="UA285"/>
      <c r="UB285"/>
      <c r="UC285"/>
      <c r="UD285"/>
      <c r="UE285"/>
      <c r="UF285"/>
      <c r="UG285"/>
      <c r="UH285"/>
      <c r="UI285"/>
      <c r="UJ285"/>
      <c r="UK285"/>
      <c r="UL285"/>
      <c r="UM285"/>
      <c r="UN285"/>
      <c r="UO285"/>
      <c r="UP285"/>
      <c r="UQ285"/>
      <c r="UR285"/>
      <c r="US285"/>
      <c r="UT285"/>
      <c r="UU285"/>
      <c r="UV285"/>
      <c r="UW285"/>
      <c r="UX285"/>
      <c r="UY285"/>
      <c r="UZ285"/>
      <c r="VA285"/>
      <c r="VB285"/>
      <c r="VC285"/>
      <c r="VD285"/>
      <c r="VE285"/>
      <c r="VF285"/>
      <c r="VG285"/>
      <c r="VH285"/>
      <c r="VI285"/>
      <c r="VJ285"/>
      <c r="VK285"/>
      <c r="VL285"/>
      <c r="VM285"/>
      <c r="VN285"/>
      <c r="VO285"/>
      <c r="VP285"/>
      <c r="VQ285"/>
      <c r="VR285"/>
      <c r="VS285"/>
      <c r="VT285"/>
      <c r="VU285"/>
      <c r="VV285"/>
      <c r="VW285"/>
      <c r="VX285"/>
      <c r="VY285"/>
      <c r="VZ285"/>
      <c r="WA285"/>
      <c r="WB285"/>
      <c r="WC285"/>
      <c r="WD285"/>
      <c r="WE285"/>
      <c r="WF285"/>
      <c r="WG285"/>
      <c r="WH285"/>
      <c r="WI285"/>
      <c r="WJ285"/>
      <c r="WK285"/>
      <c r="WL285"/>
      <c r="WM285"/>
      <c r="WN285"/>
      <c r="WO285"/>
      <c r="WP285"/>
      <c r="WQ285"/>
      <c r="WR285"/>
      <c r="WS285"/>
      <c r="WT285"/>
      <c r="WU285"/>
      <c r="WV285"/>
      <c r="WW285"/>
      <c r="WX285"/>
      <c r="WY285"/>
      <c r="WZ285"/>
      <c r="XA285"/>
      <c r="XB285"/>
      <c r="XC285"/>
      <c r="XD285"/>
      <c r="XE285"/>
      <c r="XF285"/>
      <c r="XG285"/>
      <c r="XH285"/>
      <c r="XI285"/>
      <c r="XJ285"/>
      <c r="XK285"/>
      <c r="XL285"/>
      <c r="XM285"/>
      <c r="XN285"/>
      <c r="XO285"/>
      <c r="XP285"/>
      <c r="XQ285"/>
      <c r="XR285"/>
      <c r="XS285"/>
      <c r="XT285"/>
      <c r="XU285"/>
      <c r="XV285"/>
      <c r="XW285"/>
      <c r="XX285"/>
      <c r="XY285"/>
      <c r="XZ285"/>
      <c r="YA285"/>
      <c r="YB285"/>
      <c r="YC285"/>
      <c r="YD285"/>
      <c r="YE285"/>
      <c r="YF285"/>
      <c r="YG285"/>
      <c r="YH285"/>
      <c r="YI285"/>
      <c r="YJ285"/>
      <c r="YK285"/>
      <c r="YL285"/>
      <c r="YM285"/>
      <c r="YN285"/>
      <c r="YO285"/>
      <c r="YP285"/>
      <c r="YQ285"/>
      <c r="YR285"/>
      <c r="YS285"/>
    </row>
    <row r="286" spans="1:669" s="36" customFormat="1" ht="15.75" x14ac:dyDescent="0.25">
      <c r="A286" s="29"/>
      <c r="B286" s="3"/>
      <c r="C286" s="3"/>
      <c r="D286" s="3"/>
      <c r="E286" s="38"/>
      <c r="F286" s="38"/>
      <c r="G286" s="92"/>
      <c r="H286" s="93"/>
      <c r="I286" s="92"/>
      <c r="J286" s="92"/>
      <c r="K286" s="92"/>
      <c r="L286" s="92"/>
      <c r="M286" s="93"/>
      <c r="O286" s="65"/>
      <c r="P286" s="33"/>
      <c r="Q286" s="33"/>
      <c r="R286" s="33"/>
      <c r="S286" s="33"/>
      <c r="T286" s="33"/>
      <c r="U286" s="33"/>
      <c r="V286" s="33"/>
      <c r="W286" s="33"/>
      <c r="X286" s="33"/>
      <c r="Y286" s="33"/>
      <c r="Z286" s="33"/>
      <c r="AA286" s="33"/>
      <c r="AB286" s="33"/>
      <c r="AC286" s="33"/>
      <c r="AD286" s="33"/>
      <c r="AE286" s="33"/>
      <c r="AF286" s="33"/>
      <c r="AG286" s="33"/>
      <c r="AH286" s="33"/>
      <c r="AI286" s="33"/>
      <c r="AJ286" s="33"/>
      <c r="AK286" s="33"/>
      <c r="AL286" s="33"/>
      <c r="AM286" s="33"/>
      <c r="AN286" s="33"/>
      <c r="AO286" s="33"/>
      <c r="AP286" s="33"/>
      <c r="AQ286" s="33"/>
      <c r="AR286" s="33"/>
      <c r="AS286" s="33"/>
      <c r="AT286" s="33"/>
      <c r="AU286" s="33"/>
      <c r="AV286" s="33"/>
      <c r="AW286" s="33"/>
      <c r="AX286" s="33"/>
      <c r="AY286" s="33"/>
      <c r="AZ286" s="33"/>
      <c r="BA286" s="33"/>
      <c r="BB286" s="33"/>
      <c r="BC286" s="33"/>
      <c r="BD286" s="33"/>
      <c r="BE286" s="33"/>
      <c r="BF286" s="33"/>
      <c r="BG286" s="33"/>
      <c r="BH286" s="33"/>
      <c r="BI286" s="33"/>
      <c r="BJ286" s="33"/>
      <c r="BK286" s="33"/>
      <c r="BL286" s="33"/>
      <c r="BM286" s="33"/>
      <c r="BN286" s="33"/>
      <c r="BO286" s="33"/>
      <c r="BP286" s="33"/>
      <c r="BQ286" s="33"/>
      <c r="BR286" s="33"/>
      <c r="BS286" s="33"/>
      <c r="BT286" s="33"/>
      <c r="BU286" s="33"/>
      <c r="BV286" s="33"/>
      <c r="BW286" s="33"/>
      <c r="BX286" s="33"/>
      <c r="BY286" s="33"/>
      <c r="BZ286" s="33"/>
      <c r="CA286" s="33"/>
      <c r="CB286" s="33"/>
      <c r="CC286" s="33"/>
      <c r="CD286" s="33"/>
      <c r="CE286" s="33"/>
      <c r="CF286" s="33"/>
      <c r="CG286" s="33"/>
      <c r="CH286" s="33"/>
      <c r="CI286" s="33"/>
      <c r="CJ286" s="33"/>
      <c r="CK286" s="33"/>
      <c r="CL286" s="33"/>
      <c r="CM286" s="33"/>
      <c r="CN286" s="33"/>
      <c r="CO286" s="33"/>
      <c r="CP286" s="33"/>
      <c r="CQ286" s="33"/>
      <c r="CR286" s="33"/>
      <c r="CS286" s="33"/>
      <c r="CT286" s="33"/>
      <c r="CU286" s="33"/>
      <c r="CV286" s="33"/>
      <c r="CW286" s="33"/>
      <c r="CX286" s="33"/>
      <c r="CY286" s="33"/>
      <c r="CZ286" s="33"/>
      <c r="DA286" s="33"/>
      <c r="DB286" s="33"/>
      <c r="DC286" s="33"/>
      <c r="DD286" s="33"/>
      <c r="DE286" s="33"/>
      <c r="DF286" s="33"/>
      <c r="DG286" s="33"/>
      <c r="DH286" s="33"/>
      <c r="DI286" s="33"/>
      <c r="DJ286" s="33"/>
      <c r="DK286" s="33"/>
      <c r="DL286" s="33"/>
      <c r="DM286" s="33"/>
      <c r="DN286" s="33"/>
      <c r="DO286" s="33"/>
      <c r="DP286" s="33"/>
      <c r="DQ286" s="33"/>
      <c r="DR286" s="33"/>
      <c r="DS286" s="33"/>
      <c r="DT286" s="33"/>
      <c r="DU286" s="33"/>
      <c r="DV286" s="33"/>
      <c r="DW286" s="33"/>
      <c r="DX286" s="33"/>
      <c r="DY286" s="33"/>
      <c r="DZ286" s="33"/>
      <c r="EA286" s="33"/>
      <c r="EB286" s="33"/>
      <c r="EC286" s="33"/>
      <c r="ED286" s="33"/>
      <c r="EE286" s="33"/>
      <c r="EF286" s="33"/>
      <c r="EG286" s="33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  <c r="OF286"/>
      <c r="OG286"/>
      <c r="OH286"/>
      <c r="OI286"/>
      <c r="OJ286"/>
      <c r="OK286"/>
      <c r="OL286"/>
      <c r="OM286"/>
      <c r="ON286"/>
      <c r="OO286"/>
      <c r="OP286"/>
      <c r="OQ286"/>
      <c r="OR286"/>
      <c r="OS286"/>
      <c r="OT286"/>
      <c r="OU286"/>
      <c r="OV286"/>
      <c r="OW286"/>
      <c r="OX286"/>
      <c r="OY286"/>
      <c r="OZ286"/>
      <c r="PA286"/>
      <c r="PB286"/>
      <c r="PC286"/>
      <c r="PD286"/>
      <c r="PE286"/>
      <c r="PF286"/>
      <c r="PG286"/>
      <c r="PH286"/>
      <c r="PI286"/>
      <c r="PJ286"/>
      <c r="PK286"/>
      <c r="PL286"/>
      <c r="PM286"/>
      <c r="PN286"/>
      <c r="PO286"/>
      <c r="PP286"/>
      <c r="PQ286"/>
      <c r="PR286"/>
      <c r="PS286"/>
      <c r="PT286"/>
      <c r="PU286"/>
      <c r="PV286"/>
      <c r="PW286"/>
      <c r="PX286"/>
      <c r="PY286"/>
      <c r="PZ286"/>
      <c r="QA286"/>
      <c r="QB286"/>
      <c r="QC286"/>
      <c r="QD286"/>
      <c r="QE286"/>
      <c r="QF286"/>
      <c r="QG286"/>
      <c r="QH286"/>
      <c r="QI286"/>
      <c r="QJ286"/>
      <c r="QK286"/>
      <c r="QL286"/>
      <c r="QM286"/>
      <c r="QN286"/>
      <c r="QO286"/>
      <c r="QP286"/>
      <c r="QQ286"/>
      <c r="QR286"/>
      <c r="QS286"/>
      <c r="QT286"/>
      <c r="QU286"/>
      <c r="QV286"/>
      <c r="QW286"/>
      <c r="QX286"/>
      <c r="QY286"/>
      <c r="QZ286"/>
      <c r="RA286"/>
      <c r="RB286"/>
      <c r="RC286"/>
      <c r="RD286"/>
      <c r="RE286"/>
      <c r="RF286"/>
      <c r="RG286"/>
      <c r="RH286"/>
      <c r="RI286"/>
      <c r="RJ286"/>
      <c r="RK286"/>
      <c r="RL286"/>
      <c r="RM286"/>
      <c r="RN286"/>
      <c r="RO286"/>
      <c r="RP286"/>
      <c r="RQ286"/>
      <c r="RR286"/>
      <c r="RS286"/>
      <c r="RT286"/>
      <c r="RU286"/>
      <c r="RV286"/>
      <c r="RW286"/>
      <c r="RX286"/>
      <c r="RY286"/>
      <c r="RZ286"/>
      <c r="SA286"/>
      <c r="SB286"/>
      <c r="SC286"/>
      <c r="SD286"/>
      <c r="SE286"/>
      <c r="SF286"/>
      <c r="SG286"/>
      <c r="SH286"/>
      <c r="SI286"/>
      <c r="SJ286"/>
      <c r="SK286"/>
      <c r="SL286"/>
      <c r="SM286"/>
      <c r="SN286"/>
      <c r="SO286"/>
      <c r="SP286"/>
      <c r="SQ286"/>
      <c r="SR286"/>
      <c r="SS286"/>
      <c r="ST286"/>
      <c r="SU286"/>
      <c r="SV286"/>
      <c r="SW286"/>
      <c r="SX286"/>
      <c r="SY286"/>
      <c r="SZ286"/>
      <c r="TA286"/>
      <c r="TB286"/>
      <c r="TC286"/>
      <c r="TD286"/>
      <c r="TE286"/>
      <c r="TF286"/>
      <c r="TG286"/>
      <c r="TH286"/>
      <c r="TI286"/>
      <c r="TJ286"/>
      <c r="TK286"/>
      <c r="TL286"/>
      <c r="TM286"/>
      <c r="TN286"/>
      <c r="TO286"/>
      <c r="TP286"/>
      <c r="TQ286"/>
      <c r="TR286"/>
      <c r="TS286"/>
      <c r="TT286"/>
      <c r="TU286"/>
      <c r="TV286"/>
      <c r="TW286"/>
      <c r="TX286"/>
      <c r="TY286"/>
      <c r="TZ286"/>
      <c r="UA286"/>
      <c r="UB286"/>
      <c r="UC286"/>
      <c r="UD286"/>
      <c r="UE286"/>
      <c r="UF286"/>
      <c r="UG286"/>
      <c r="UH286"/>
      <c r="UI286"/>
      <c r="UJ286"/>
      <c r="UK286"/>
      <c r="UL286"/>
      <c r="UM286"/>
      <c r="UN286"/>
      <c r="UO286"/>
      <c r="UP286"/>
      <c r="UQ286"/>
      <c r="UR286"/>
      <c r="US286"/>
      <c r="UT286"/>
      <c r="UU286"/>
      <c r="UV286"/>
      <c r="UW286"/>
      <c r="UX286"/>
      <c r="UY286"/>
      <c r="UZ286"/>
      <c r="VA286"/>
      <c r="VB286"/>
      <c r="VC286"/>
      <c r="VD286"/>
      <c r="VE286"/>
      <c r="VF286"/>
      <c r="VG286"/>
      <c r="VH286"/>
      <c r="VI286"/>
      <c r="VJ286"/>
      <c r="VK286"/>
      <c r="VL286"/>
      <c r="VM286"/>
      <c r="VN286"/>
      <c r="VO286"/>
      <c r="VP286"/>
      <c r="VQ286"/>
      <c r="VR286"/>
      <c r="VS286"/>
      <c r="VT286"/>
      <c r="VU286"/>
      <c r="VV286"/>
      <c r="VW286"/>
      <c r="VX286"/>
      <c r="VY286"/>
      <c r="VZ286"/>
      <c r="WA286"/>
      <c r="WB286"/>
      <c r="WC286"/>
      <c r="WD286"/>
      <c r="WE286"/>
      <c r="WF286"/>
      <c r="WG286"/>
      <c r="WH286"/>
      <c r="WI286"/>
      <c r="WJ286"/>
      <c r="WK286"/>
      <c r="WL286"/>
      <c r="WM286"/>
      <c r="WN286"/>
      <c r="WO286"/>
      <c r="WP286"/>
      <c r="WQ286"/>
      <c r="WR286"/>
      <c r="WS286"/>
      <c r="WT286"/>
      <c r="WU286"/>
      <c r="WV286"/>
      <c r="WW286"/>
      <c r="WX286"/>
      <c r="WY286"/>
      <c r="WZ286"/>
      <c r="XA286"/>
      <c r="XB286"/>
      <c r="XC286"/>
      <c r="XD286"/>
      <c r="XE286"/>
      <c r="XF286"/>
      <c r="XG286"/>
      <c r="XH286"/>
      <c r="XI286"/>
      <c r="XJ286"/>
      <c r="XK286"/>
      <c r="XL286"/>
      <c r="XM286"/>
      <c r="XN286"/>
      <c r="XO286"/>
      <c r="XP286"/>
      <c r="XQ286"/>
      <c r="XR286"/>
      <c r="XS286"/>
      <c r="XT286"/>
      <c r="XU286"/>
      <c r="XV286"/>
      <c r="XW286"/>
      <c r="XX286"/>
      <c r="XY286"/>
      <c r="XZ286"/>
      <c r="YA286"/>
      <c r="YB286"/>
      <c r="YC286"/>
      <c r="YD286"/>
      <c r="YE286"/>
      <c r="YF286"/>
      <c r="YG286"/>
      <c r="YH286"/>
      <c r="YI286"/>
      <c r="YJ286"/>
      <c r="YK286"/>
      <c r="YL286"/>
      <c r="YM286"/>
      <c r="YN286"/>
      <c r="YO286"/>
      <c r="YP286"/>
      <c r="YQ286"/>
      <c r="YR286"/>
      <c r="YS286"/>
    </row>
    <row r="287" spans="1:669" s="36" customFormat="1" ht="15.75" x14ac:dyDescent="0.25">
      <c r="A287"/>
      <c r="B287" s="11"/>
      <c r="C287" s="11"/>
      <c r="D287" s="11"/>
      <c r="E287" s="29"/>
      <c r="F287" s="29"/>
      <c r="G287" s="104"/>
      <c r="H287" s="109"/>
      <c r="I287" s="104"/>
      <c r="J287" s="104"/>
      <c r="K287" s="104"/>
      <c r="L287" s="104"/>
      <c r="M287" s="109"/>
      <c r="O287" s="65"/>
      <c r="P287" s="33"/>
      <c r="Q287" s="33"/>
      <c r="R287" s="33"/>
      <c r="S287" s="33"/>
      <c r="T287" s="33"/>
      <c r="U287" s="33"/>
      <c r="V287" s="33"/>
      <c r="W287" s="33"/>
      <c r="X287" s="33"/>
      <c r="Y287" s="33"/>
      <c r="Z287" s="33"/>
      <c r="AA287" s="33"/>
      <c r="AB287" s="33"/>
      <c r="AC287" s="33"/>
      <c r="AD287" s="33"/>
      <c r="AE287" s="33"/>
      <c r="AF287" s="33"/>
      <c r="AG287" s="33"/>
      <c r="AH287" s="33"/>
      <c r="AI287" s="33"/>
      <c r="AJ287" s="33"/>
      <c r="AK287" s="33"/>
      <c r="AL287" s="33"/>
      <c r="AM287" s="33"/>
      <c r="AN287" s="33"/>
      <c r="AO287" s="33"/>
      <c r="AP287" s="33"/>
      <c r="AQ287" s="33"/>
      <c r="AR287" s="33"/>
      <c r="AS287" s="33"/>
      <c r="AT287" s="33"/>
      <c r="AU287" s="33"/>
      <c r="AV287" s="33"/>
      <c r="AW287" s="33"/>
      <c r="AX287" s="33"/>
      <c r="AY287" s="33"/>
      <c r="AZ287" s="33"/>
      <c r="BA287" s="33"/>
      <c r="BB287" s="33"/>
      <c r="BC287" s="33"/>
      <c r="BD287" s="33"/>
      <c r="BE287" s="33"/>
      <c r="BF287" s="33"/>
      <c r="BG287" s="33"/>
      <c r="BH287" s="33"/>
      <c r="BI287" s="33"/>
      <c r="BJ287" s="33"/>
      <c r="BK287" s="33"/>
      <c r="BL287" s="33"/>
      <c r="BM287" s="33"/>
      <c r="BN287" s="33"/>
      <c r="BO287" s="33"/>
      <c r="BP287" s="33"/>
      <c r="BQ287" s="33"/>
      <c r="BR287" s="33"/>
      <c r="BS287" s="33"/>
      <c r="BT287" s="33"/>
      <c r="BU287" s="33"/>
      <c r="BV287" s="33"/>
      <c r="BW287" s="33"/>
      <c r="BX287" s="33"/>
      <c r="BY287" s="33"/>
      <c r="BZ287" s="33"/>
      <c r="CA287" s="33"/>
      <c r="CB287" s="33"/>
      <c r="CC287" s="33"/>
      <c r="CD287" s="33"/>
      <c r="CE287" s="33"/>
      <c r="CF287" s="33"/>
      <c r="CG287" s="33"/>
      <c r="CH287" s="33"/>
      <c r="CI287" s="33"/>
      <c r="CJ287" s="33"/>
      <c r="CK287" s="33"/>
      <c r="CL287" s="33"/>
      <c r="CM287" s="33"/>
      <c r="CN287" s="33"/>
      <c r="CO287" s="33"/>
      <c r="CP287" s="33"/>
      <c r="CQ287" s="33"/>
      <c r="CR287" s="33"/>
      <c r="CS287" s="33"/>
      <c r="CT287" s="33"/>
      <c r="CU287" s="33"/>
      <c r="CV287" s="33"/>
      <c r="CW287" s="33"/>
      <c r="CX287" s="33"/>
      <c r="CY287" s="33"/>
      <c r="CZ287" s="33"/>
      <c r="DA287" s="33"/>
      <c r="DB287" s="33"/>
      <c r="DC287" s="33"/>
      <c r="DD287" s="33"/>
      <c r="DE287" s="33"/>
      <c r="DF287" s="33"/>
      <c r="DG287" s="33"/>
      <c r="DH287" s="33"/>
      <c r="DI287" s="33"/>
      <c r="DJ287" s="33"/>
      <c r="DK287" s="33"/>
      <c r="DL287" s="33"/>
      <c r="DM287" s="33"/>
      <c r="DN287" s="33"/>
      <c r="DO287" s="33"/>
      <c r="DP287" s="33"/>
      <c r="DQ287" s="33"/>
      <c r="DR287" s="33"/>
      <c r="DS287" s="33"/>
      <c r="DT287" s="33"/>
      <c r="DU287" s="33"/>
      <c r="DV287" s="33"/>
      <c r="DW287" s="33"/>
      <c r="DX287" s="33"/>
      <c r="DY287" s="33"/>
      <c r="DZ287" s="33"/>
      <c r="EA287" s="33"/>
      <c r="EB287" s="33"/>
      <c r="EC287" s="33"/>
      <c r="ED287" s="33"/>
      <c r="EE287" s="33"/>
      <c r="EF287" s="33"/>
      <c r="EG287" s="33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  <c r="IU287"/>
      <c r="IV287"/>
      <c r="IW287"/>
      <c r="IX287"/>
      <c r="IY287"/>
      <c r="IZ287"/>
      <c r="JA287"/>
      <c r="JB287"/>
      <c r="JC287"/>
      <c r="JD287"/>
      <c r="JE287"/>
      <c r="JF287"/>
      <c r="JG287"/>
      <c r="JH287"/>
      <c r="JI287"/>
      <c r="JJ287"/>
      <c r="JK287"/>
      <c r="JL287"/>
      <c r="JM287"/>
      <c r="JN287"/>
      <c r="JO287"/>
      <c r="JP287"/>
      <c r="JQ287"/>
      <c r="JR287"/>
      <c r="JS287"/>
      <c r="JT287"/>
      <c r="JU287"/>
      <c r="JV287"/>
      <c r="JW287"/>
      <c r="JX287"/>
      <c r="JY287"/>
      <c r="JZ287"/>
      <c r="KA287"/>
      <c r="KB287"/>
      <c r="KC287"/>
      <c r="KD287"/>
      <c r="KE287"/>
      <c r="KF287"/>
      <c r="KG287"/>
      <c r="KH287"/>
      <c r="KI287"/>
      <c r="KJ287"/>
      <c r="KK287"/>
      <c r="KL287"/>
      <c r="KM287"/>
      <c r="KN287"/>
      <c r="KO287"/>
      <c r="KP287"/>
      <c r="KQ287"/>
      <c r="KR287"/>
      <c r="KS287"/>
      <c r="KT287"/>
      <c r="KU287"/>
      <c r="KV287"/>
      <c r="KW287"/>
      <c r="KX287"/>
      <c r="KY287"/>
      <c r="KZ287"/>
      <c r="LA287"/>
      <c r="LB287"/>
      <c r="LC287"/>
      <c r="LD287"/>
      <c r="LE287"/>
      <c r="LF287"/>
      <c r="LG287"/>
      <c r="LH287"/>
      <c r="LI287"/>
      <c r="LJ287"/>
      <c r="LK287"/>
      <c r="LL287"/>
      <c r="LM287"/>
      <c r="LN287"/>
      <c r="LO287"/>
      <c r="LP287"/>
      <c r="LQ287"/>
      <c r="LR287"/>
      <c r="LS287"/>
      <c r="LT287"/>
      <c r="LU287"/>
      <c r="LV287"/>
      <c r="LW287"/>
      <c r="LX287"/>
      <c r="LY287"/>
      <c r="LZ287"/>
      <c r="MA287"/>
      <c r="MB287"/>
      <c r="MC287"/>
      <c r="MD287"/>
      <c r="ME287"/>
      <c r="MF287"/>
      <c r="MG287"/>
      <c r="MH287"/>
      <c r="MI287"/>
      <c r="MJ287"/>
      <c r="MK287"/>
      <c r="ML287"/>
      <c r="MM287"/>
      <c r="MN287"/>
      <c r="MO287"/>
      <c r="MP287"/>
      <c r="MQ287"/>
      <c r="MR287"/>
      <c r="MS287"/>
      <c r="MT287"/>
      <c r="MU287"/>
      <c r="MV287"/>
      <c r="MW287"/>
      <c r="MX287"/>
      <c r="MY287"/>
      <c r="MZ287"/>
      <c r="NA287"/>
      <c r="NB287"/>
      <c r="NC287"/>
      <c r="ND287"/>
      <c r="NE287"/>
      <c r="NF287"/>
      <c r="NG287"/>
      <c r="NH287"/>
      <c r="NI287"/>
      <c r="NJ287"/>
      <c r="NK287"/>
      <c r="NL287"/>
      <c r="NM287"/>
      <c r="NN287"/>
      <c r="NO287"/>
      <c r="NP287"/>
      <c r="NQ287"/>
      <c r="NR287"/>
      <c r="NS287"/>
      <c r="NT287"/>
      <c r="NU287"/>
      <c r="NV287"/>
      <c r="NW287"/>
      <c r="NX287"/>
      <c r="NY287"/>
      <c r="NZ287"/>
      <c r="OA287"/>
      <c r="OB287"/>
      <c r="OC287"/>
      <c r="OD287"/>
      <c r="OE287"/>
      <c r="OF287"/>
      <c r="OG287"/>
      <c r="OH287"/>
      <c r="OI287"/>
      <c r="OJ287"/>
      <c r="OK287"/>
      <c r="OL287"/>
      <c r="OM287"/>
      <c r="ON287"/>
      <c r="OO287"/>
      <c r="OP287"/>
      <c r="OQ287"/>
      <c r="OR287"/>
      <c r="OS287"/>
      <c r="OT287"/>
      <c r="OU287"/>
      <c r="OV287"/>
      <c r="OW287"/>
      <c r="OX287"/>
      <c r="OY287"/>
      <c r="OZ287"/>
      <c r="PA287"/>
      <c r="PB287"/>
      <c r="PC287"/>
      <c r="PD287"/>
      <c r="PE287"/>
      <c r="PF287"/>
      <c r="PG287"/>
      <c r="PH287"/>
      <c r="PI287"/>
      <c r="PJ287"/>
      <c r="PK287"/>
      <c r="PL287"/>
      <c r="PM287"/>
      <c r="PN287"/>
      <c r="PO287"/>
      <c r="PP287"/>
      <c r="PQ287"/>
      <c r="PR287"/>
      <c r="PS287"/>
      <c r="PT287"/>
      <c r="PU287"/>
      <c r="PV287"/>
      <c r="PW287"/>
      <c r="PX287"/>
      <c r="PY287"/>
      <c r="PZ287"/>
      <c r="QA287"/>
      <c r="QB287"/>
      <c r="QC287"/>
      <c r="QD287"/>
      <c r="QE287"/>
      <c r="QF287"/>
      <c r="QG287"/>
      <c r="QH287"/>
      <c r="QI287"/>
      <c r="QJ287"/>
      <c r="QK287"/>
      <c r="QL287"/>
      <c r="QM287"/>
      <c r="QN287"/>
      <c r="QO287"/>
      <c r="QP287"/>
      <c r="QQ287"/>
      <c r="QR287"/>
      <c r="QS287"/>
      <c r="QT287"/>
      <c r="QU287"/>
      <c r="QV287"/>
      <c r="QW287"/>
      <c r="QX287"/>
      <c r="QY287"/>
      <c r="QZ287"/>
      <c r="RA287"/>
      <c r="RB287"/>
      <c r="RC287"/>
      <c r="RD287"/>
      <c r="RE287"/>
      <c r="RF287"/>
      <c r="RG287"/>
      <c r="RH287"/>
      <c r="RI287"/>
      <c r="RJ287"/>
      <c r="RK287"/>
      <c r="RL287"/>
      <c r="RM287"/>
      <c r="RN287"/>
      <c r="RO287"/>
      <c r="RP287"/>
      <c r="RQ287"/>
      <c r="RR287"/>
      <c r="RS287"/>
      <c r="RT287"/>
      <c r="RU287"/>
      <c r="RV287"/>
      <c r="RW287"/>
      <c r="RX287"/>
      <c r="RY287"/>
      <c r="RZ287"/>
      <c r="SA287"/>
      <c r="SB287"/>
      <c r="SC287"/>
      <c r="SD287"/>
      <c r="SE287"/>
      <c r="SF287"/>
      <c r="SG287"/>
      <c r="SH287"/>
      <c r="SI287"/>
      <c r="SJ287"/>
      <c r="SK287"/>
      <c r="SL287"/>
      <c r="SM287"/>
      <c r="SN287"/>
      <c r="SO287"/>
      <c r="SP287"/>
      <c r="SQ287"/>
      <c r="SR287"/>
      <c r="SS287"/>
      <c r="ST287"/>
      <c r="SU287"/>
      <c r="SV287"/>
      <c r="SW287"/>
      <c r="SX287"/>
      <c r="SY287"/>
      <c r="SZ287"/>
      <c r="TA287"/>
      <c r="TB287"/>
      <c r="TC287"/>
      <c r="TD287"/>
      <c r="TE287"/>
      <c r="TF287"/>
      <c r="TG287"/>
      <c r="TH287"/>
      <c r="TI287"/>
      <c r="TJ287"/>
      <c r="TK287"/>
      <c r="TL287"/>
      <c r="TM287"/>
      <c r="TN287"/>
      <c r="TO287"/>
      <c r="TP287"/>
      <c r="TQ287"/>
      <c r="TR287"/>
      <c r="TS287"/>
      <c r="TT287"/>
      <c r="TU287"/>
      <c r="TV287"/>
      <c r="TW287"/>
      <c r="TX287"/>
      <c r="TY287"/>
      <c r="TZ287"/>
      <c r="UA287"/>
      <c r="UB287"/>
      <c r="UC287"/>
      <c r="UD287"/>
      <c r="UE287"/>
      <c r="UF287"/>
      <c r="UG287"/>
      <c r="UH287"/>
      <c r="UI287"/>
      <c r="UJ287"/>
      <c r="UK287"/>
      <c r="UL287"/>
      <c r="UM287"/>
      <c r="UN287"/>
      <c r="UO287"/>
      <c r="UP287"/>
      <c r="UQ287"/>
      <c r="UR287"/>
      <c r="US287"/>
      <c r="UT287"/>
      <c r="UU287"/>
      <c r="UV287"/>
      <c r="UW287"/>
      <c r="UX287"/>
      <c r="UY287"/>
      <c r="UZ287"/>
      <c r="VA287"/>
      <c r="VB287"/>
      <c r="VC287"/>
      <c r="VD287"/>
      <c r="VE287"/>
      <c r="VF287"/>
      <c r="VG287"/>
      <c r="VH287"/>
      <c r="VI287"/>
      <c r="VJ287"/>
      <c r="VK287"/>
      <c r="VL287"/>
      <c r="VM287"/>
      <c r="VN287"/>
      <c r="VO287"/>
      <c r="VP287"/>
      <c r="VQ287"/>
      <c r="VR287"/>
      <c r="VS287"/>
      <c r="VT287"/>
      <c r="VU287"/>
      <c r="VV287"/>
      <c r="VW287"/>
      <c r="VX287"/>
      <c r="VY287"/>
      <c r="VZ287"/>
      <c r="WA287"/>
      <c r="WB287"/>
      <c r="WC287"/>
      <c r="WD287"/>
      <c r="WE287"/>
      <c r="WF287"/>
      <c r="WG287"/>
      <c r="WH287"/>
      <c r="WI287"/>
      <c r="WJ287"/>
      <c r="WK287"/>
      <c r="WL287"/>
      <c r="WM287"/>
      <c r="WN287"/>
      <c r="WO287"/>
      <c r="WP287"/>
      <c r="WQ287"/>
      <c r="WR287"/>
      <c r="WS287"/>
      <c r="WT287"/>
      <c r="WU287"/>
      <c r="WV287"/>
      <c r="WW287"/>
      <c r="WX287"/>
      <c r="WY287"/>
      <c r="WZ287"/>
      <c r="XA287"/>
      <c r="XB287"/>
      <c r="XC287"/>
      <c r="XD287"/>
      <c r="XE287"/>
      <c r="XF287"/>
      <c r="XG287"/>
      <c r="XH287"/>
      <c r="XI287"/>
      <c r="XJ287"/>
      <c r="XK287"/>
      <c r="XL287"/>
      <c r="XM287"/>
      <c r="XN287"/>
      <c r="XO287"/>
      <c r="XP287"/>
      <c r="XQ287"/>
      <c r="XR287"/>
      <c r="XS287"/>
      <c r="XT287"/>
      <c r="XU287"/>
      <c r="XV287"/>
      <c r="XW287"/>
      <c r="XX287"/>
      <c r="XY287"/>
      <c r="XZ287"/>
      <c r="YA287"/>
      <c r="YB287"/>
      <c r="YC287"/>
      <c r="YD287"/>
      <c r="YE287"/>
      <c r="YF287"/>
      <c r="YG287"/>
      <c r="YH287"/>
      <c r="YI287"/>
      <c r="YJ287"/>
      <c r="YK287"/>
      <c r="YL287"/>
      <c r="YM287"/>
      <c r="YN287"/>
      <c r="YO287"/>
      <c r="YP287"/>
      <c r="YQ287"/>
      <c r="YR287"/>
      <c r="YS287"/>
    </row>
    <row r="288" spans="1:669" x14ac:dyDescent="0.25">
      <c r="O288" s="33"/>
      <c r="P288" s="33"/>
      <c r="Q288" s="33"/>
      <c r="R288" s="33"/>
      <c r="S288" s="33"/>
      <c r="T288" s="33"/>
      <c r="U288" s="33"/>
      <c r="V288" s="33"/>
      <c r="W288" s="33"/>
      <c r="X288" s="33"/>
      <c r="Y288" s="33"/>
      <c r="Z288" s="33"/>
      <c r="AA288" s="33"/>
      <c r="AB288" s="33"/>
      <c r="AC288" s="33"/>
      <c r="AD288" s="33"/>
      <c r="AE288" s="33"/>
      <c r="AF288" s="33"/>
      <c r="AG288" s="33"/>
      <c r="AH288" s="33"/>
      <c r="AI288" s="33"/>
      <c r="AJ288" s="33"/>
      <c r="AK288" s="33"/>
      <c r="AL288" s="33"/>
      <c r="AM288" s="33"/>
      <c r="AN288" s="33"/>
      <c r="AO288" s="33"/>
      <c r="AP288" s="33"/>
      <c r="AQ288" s="33"/>
      <c r="AR288" s="33"/>
      <c r="AS288" s="33"/>
      <c r="AT288" s="33"/>
      <c r="AU288" s="33"/>
      <c r="AV288" s="33"/>
      <c r="AW288" s="33"/>
      <c r="AX288" s="33"/>
      <c r="AY288" s="33"/>
      <c r="AZ288" s="33"/>
      <c r="BA288" s="33"/>
      <c r="BB288" s="33"/>
      <c r="BC288" s="33"/>
      <c r="BD288" s="33"/>
      <c r="BE288" s="33"/>
      <c r="BF288" s="33"/>
      <c r="BG288" s="33"/>
      <c r="BH288" s="33"/>
      <c r="BI288" s="33"/>
      <c r="BJ288" s="33"/>
      <c r="BK288" s="33"/>
      <c r="BL288" s="33"/>
      <c r="BM288" s="33"/>
      <c r="BN288" s="33"/>
      <c r="BO288" s="33"/>
      <c r="BP288" s="33"/>
      <c r="BQ288" s="33"/>
      <c r="BR288" s="33"/>
      <c r="BS288" s="33"/>
      <c r="BT288" s="33"/>
      <c r="BU288" s="33"/>
      <c r="BV288" s="33"/>
      <c r="BW288" s="33"/>
      <c r="BX288" s="33"/>
      <c r="BY288" s="33"/>
      <c r="BZ288" s="33"/>
      <c r="CA288" s="33"/>
      <c r="CB288" s="33"/>
      <c r="CC288" s="33"/>
      <c r="CD288" s="33"/>
      <c r="CE288" s="33"/>
      <c r="CF288" s="33"/>
      <c r="CG288" s="33"/>
      <c r="CH288" s="33"/>
      <c r="CI288" s="33"/>
      <c r="CJ288" s="33"/>
      <c r="CK288" s="33"/>
      <c r="CL288" s="33"/>
      <c r="CM288" s="33"/>
      <c r="CN288" s="33"/>
      <c r="CO288" s="33"/>
      <c r="CP288" s="33"/>
      <c r="CQ288" s="33"/>
      <c r="CR288" s="33"/>
      <c r="CS288" s="33"/>
      <c r="CT288" s="33"/>
      <c r="CU288" s="33"/>
      <c r="CV288" s="33"/>
      <c r="CW288" s="33"/>
      <c r="CX288" s="33"/>
      <c r="CY288" s="33"/>
      <c r="CZ288" s="33"/>
      <c r="DA288" s="33"/>
      <c r="DB288" s="33"/>
      <c r="DC288" s="33"/>
      <c r="DD288" s="33"/>
      <c r="DE288" s="33"/>
      <c r="DF288" s="33"/>
      <c r="DG288" s="33"/>
      <c r="DH288" s="33"/>
      <c r="DI288" s="33"/>
      <c r="DJ288" s="33"/>
      <c r="DK288" s="33"/>
      <c r="DL288" s="33"/>
      <c r="DM288" s="33"/>
      <c r="DN288" s="33"/>
      <c r="DO288" s="33"/>
      <c r="DP288" s="33"/>
      <c r="DQ288" s="33"/>
      <c r="DR288" s="33"/>
      <c r="DS288" s="33"/>
      <c r="DT288" s="33"/>
      <c r="DU288" s="33"/>
      <c r="DV288" s="33"/>
      <c r="DW288" s="33"/>
      <c r="DX288" s="33"/>
      <c r="DY288" s="33"/>
      <c r="DZ288" s="33"/>
      <c r="EA288" s="33"/>
      <c r="EB288" s="33"/>
      <c r="EC288" s="33"/>
      <c r="ED288" s="33"/>
      <c r="EE288" s="33"/>
      <c r="EF288" s="33"/>
      <c r="EG288" s="33"/>
    </row>
    <row r="289" spans="1:137" x14ac:dyDescent="0.25">
      <c r="O289" s="33"/>
      <c r="P289" s="33"/>
      <c r="Q289" s="33"/>
      <c r="R289" s="33"/>
      <c r="S289" s="33"/>
      <c r="T289" s="33"/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F289" s="33"/>
      <c r="AG289" s="33"/>
      <c r="AH289" s="33"/>
      <c r="AI289" s="33"/>
      <c r="AJ289" s="33"/>
      <c r="AK289" s="33"/>
      <c r="AL289" s="33"/>
      <c r="AM289" s="33"/>
      <c r="AN289" s="33"/>
      <c r="AO289" s="33"/>
      <c r="AP289" s="33"/>
      <c r="AQ289" s="33"/>
      <c r="AR289" s="33"/>
      <c r="AS289" s="33"/>
      <c r="AT289" s="33"/>
      <c r="AU289" s="33"/>
      <c r="AV289" s="33"/>
      <c r="AW289" s="33"/>
      <c r="AX289" s="33"/>
      <c r="AY289" s="33"/>
      <c r="AZ289" s="33"/>
      <c r="BA289" s="33"/>
      <c r="BB289" s="33"/>
      <c r="BC289" s="33"/>
      <c r="BD289" s="33"/>
      <c r="BE289" s="33"/>
      <c r="BF289" s="33"/>
      <c r="BG289" s="33"/>
      <c r="BH289" s="33"/>
      <c r="BI289" s="33"/>
      <c r="BJ289" s="33"/>
      <c r="BK289" s="33"/>
      <c r="BL289" s="33"/>
      <c r="BM289" s="33"/>
      <c r="BN289" s="33"/>
      <c r="BO289" s="33"/>
      <c r="BP289" s="33"/>
      <c r="BQ289" s="33"/>
      <c r="BR289" s="33"/>
      <c r="BS289" s="33"/>
      <c r="BT289" s="33"/>
      <c r="BU289" s="33"/>
      <c r="BV289" s="33"/>
      <c r="BW289" s="33"/>
      <c r="BX289" s="33"/>
      <c r="BY289" s="33"/>
      <c r="BZ289" s="33"/>
      <c r="CA289" s="33"/>
      <c r="CB289" s="33"/>
      <c r="CC289" s="33"/>
      <c r="CD289" s="33"/>
      <c r="CE289" s="33"/>
      <c r="CF289" s="33"/>
      <c r="CG289" s="33"/>
      <c r="CH289" s="33"/>
      <c r="CI289" s="33"/>
      <c r="CJ289" s="33"/>
      <c r="CK289" s="33"/>
      <c r="CL289" s="33"/>
      <c r="CM289" s="33"/>
      <c r="CN289" s="33"/>
      <c r="CO289" s="33"/>
      <c r="CP289" s="33"/>
      <c r="CQ289" s="33"/>
      <c r="CR289" s="33"/>
      <c r="CS289" s="33"/>
      <c r="CT289" s="33"/>
      <c r="CU289" s="33"/>
      <c r="CV289" s="33"/>
      <c r="CW289" s="33"/>
      <c r="CX289" s="33"/>
      <c r="CY289" s="33"/>
      <c r="CZ289" s="33"/>
      <c r="DA289" s="33"/>
      <c r="DB289" s="33"/>
      <c r="DC289" s="33"/>
      <c r="DD289" s="33"/>
      <c r="DE289" s="33"/>
      <c r="DF289" s="33"/>
      <c r="DG289" s="33"/>
      <c r="DH289" s="33"/>
      <c r="DI289" s="33"/>
      <c r="DJ289" s="33"/>
      <c r="DK289" s="33"/>
      <c r="DL289" s="33"/>
      <c r="DM289" s="33"/>
      <c r="DN289" s="33"/>
      <c r="DO289" s="33"/>
      <c r="DP289" s="33"/>
      <c r="DQ289" s="33"/>
      <c r="DR289" s="33"/>
      <c r="DS289" s="33"/>
      <c r="DT289" s="33"/>
      <c r="DU289" s="33"/>
      <c r="DV289" s="33"/>
      <c r="DW289" s="33"/>
      <c r="DX289" s="33"/>
      <c r="DY289" s="33"/>
      <c r="DZ289" s="33"/>
      <c r="EA289" s="33"/>
      <c r="EB289" s="33"/>
      <c r="EC289" s="33"/>
      <c r="ED289" s="33"/>
      <c r="EE289" s="33"/>
      <c r="EF289" s="33"/>
      <c r="EG289" s="33"/>
    </row>
    <row r="290" spans="1:137" x14ac:dyDescent="0.25">
      <c r="O290" s="33"/>
      <c r="P290" s="33"/>
      <c r="Q290" s="33"/>
      <c r="R290" s="33"/>
      <c r="S290" s="33"/>
      <c r="T290" s="33"/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F290" s="33"/>
      <c r="AG290" s="33"/>
      <c r="AH290" s="33"/>
      <c r="AI290" s="33"/>
      <c r="AJ290" s="33"/>
      <c r="AK290" s="33"/>
      <c r="AL290" s="33"/>
      <c r="AM290" s="33"/>
      <c r="AN290" s="33"/>
      <c r="AO290" s="33"/>
      <c r="AP290" s="33"/>
      <c r="AQ290" s="33"/>
      <c r="AR290" s="33"/>
      <c r="AS290" s="33"/>
      <c r="AT290" s="33"/>
      <c r="AU290" s="33"/>
      <c r="AV290" s="33"/>
      <c r="AW290" s="33"/>
      <c r="AX290" s="33"/>
      <c r="AY290" s="33"/>
      <c r="AZ290" s="33"/>
      <c r="BA290" s="33"/>
      <c r="BB290" s="33"/>
      <c r="BC290" s="33"/>
      <c r="BD290" s="33"/>
      <c r="BE290" s="33"/>
      <c r="BF290" s="33"/>
      <c r="BG290" s="33"/>
      <c r="BH290" s="33"/>
      <c r="BI290" s="33"/>
      <c r="BJ290" s="33"/>
      <c r="BK290" s="33"/>
      <c r="BL290" s="33"/>
      <c r="BM290" s="33"/>
      <c r="BN290" s="33"/>
      <c r="BO290" s="33"/>
      <c r="BP290" s="33"/>
      <c r="BQ290" s="33"/>
      <c r="BR290" s="33"/>
      <c r="BS290" s="33"/>
      <c r="BT290" s="33"/>
      <c r="BU290" s="33"/>
      <c r="BV290" s="33"/>
      <c r="BW290" s="33"/>
      <c r="BX290" s="33"/>
      <c r="BY290" s="33"/>
      <c r="BZ290" s="33"/>
      <c r="CA290" s="33"/>
      <c r="CB290" s="33"/>
      <c r="CC290" s="33"/>
      <c r="CD290" s="33"/>
      <c r="CE290" s="33"/>
      <c r="CF290" s="33"/>
      <c r="CG290" s="33"/>
      <c r="CH290" s="33"/>
      <c r="CI290" s="33"/>
      <c r="CJ290" s="33"/>
      <c r="CK290" s="33"/>
      <c r="CL290" s="33"/>
      <c r="CM290" s="33"/>
      <c r="CN290" s="33"/>
      <c r="CO290" s="33"/>
      <c r="CP290" s="33"/>
      <c r="CQ290" s="33"/>
      <c r="CR290" s="33"/>
      <c r="CS290" s="33"/>
      <c r="CT290" s="33"/>
      <c r="CU290" s="33"/>
      <c r="CV290" s="33"/>
      <c r="CW290" s="33"/>
      <c r="CX290" s="33"/>
      <c r="CY290" s="33"/>
      <c r="CZ290" s="33"/>
      <c r="DA290" s="33"/>
      <c r="DB290" s="33"/>
      <c r="DC290" s="33"/>
      <c r="DD290" s="33"/>
      <c r="DE290" s="33"/>
      <c r="DF290" s="33"/>
      <c r="DG290" s="33"/>
      <c r="DH290" s="33"/>
      <c r="DI290" s="33"/>
      <c r="DJ290" s="33"/>
      <c r="DK290" s="33"/>
      <c r="DL290" s="33"/>
      <c r="DM290" s="33"/>
      <c r="DN290" s="33"/>
      <c r="DO290" s="33"/>
      <c r="DP290" s="33"/>
      <c r="DQ290" s="33"/>
      <c r="DR290" s="33"/>
      <c r="DS290" s="33"/>
      <c r="DT290" s="33"/>
      <c r="DU290" s="33"/>
      <c r="DV290" s="33"/>
      <c r="DW290" s="33"/>
      <c r="DX290" s="33"/>
      <c r="DY290" s="33"/>
      <c r="DZ290" s="33"/>
      <c r="EA290" s="33"/>
      <c r="EB290" s="33"/>
      <c r="EC290" s="33"/>
      <c r="ED290" s="33"/>
      <c r="EE290" s="33"/>
      <c r="EF290" s="33"/>
      <c r="EG290" s="33"/>
    </row>
    <row r="291" spans="1:137" x14ac:dyDescent="0.25">
      <c r="O291" s="33"/>
      <c r="P291" s="33"/>
      <c r="Q291" s="33"/>
      <c r="R291" s="33"/>
      <c r="S291" s="33"/>
      <c r="T291" s="33"/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F291" s="33"/>
      <c r="AG291" s="33"/>
      <c r="AH291" s="33"/>
      <c r="AI291" s="33"/>
      <c r="AJ291" s="33"/>
      <c r="AK291" s="33"/>
      <c r="AL291" s="33"/>
      <c r="AM291" s="33"/>
      <c r="AN291" s="33"/>
      <c r="AO291" s="33"/>
      <c r="AP291" s="33"/>
      <c r="AQ291" s="33"/>
      <c r="AR291" s="33"/>
      <c r="AS291" s="33"/>
      <c r="AT291" s="33"/>
      <c r="AU291" s="33"/>
      <c r="AV291" s="33"/>
      <c r="AW291" s="33"/>
      <c r="AX291" s="33"/>
      <c r="AY291" s="33"/>
      <c r="AZ291" s="33"/>
      <c r="BA291" s="33"/>
      <c r="BB291" s="33"/>
      <c r="BC291" s="33"/>
      <c r="BD291" s="33"/>
      <c r="BE291" s="33"/>
      <c r="BF291" s="33"/>
      <c r="BG291" s="33"/>
      <c r="BH291" s="33"/>
      <c r="BI291" s="33"/>
      <c r="BJ291" s="33"/>
      <c r="BK291" s="33"/>
      <c r="BL291" s="33"/>
      <c r="BM291" s="33"/>
      <c r="BN291" s="33"/>
      <c r="BO291" s="33"/>
      <c r="BP291" s="33"/>
      <c r="BQ291" s="33"/>
      <c r="BR291" s="33"/>
      <c r="BS291" s="33"/>
      <c r="BT291" s="33"/>
      <c r="BU291" s="33"/>
      <c r="BV291" s="33"/>
      <c r="BW291" s="33"/>
      <c r="BX291" s="33"/>
      <c r="BY291" s="33"/>
      <c r="BZ291" s="33"/>
      <c r="CA291" s="33"/>
      <c r="CB291" s="33"/>
      <c r="CC291" s="33"/>
      <c r="CD291" s="33"/>
      <c r="CE291" s="33"/>
      <c r="CF291" s="33"/>
      <c r="CG291" s="33"/>
      <c r="CH291" s="33"/>
      <c r="CI291" s="33"/>
      <c r="CJ291" s="33"/>
      <c r="CK291" s="33"/>
      <c r="CL291" s="33"/>
      <c r="CM291" s="33"/>
      <c r="CN291" s="33"/>
      <c r="CO291" s="33"/>
      <c r="CP291" s="33"/>
      <c r="CQ291" s="33"/>
      <c r="CR291" s="33"/>
      <c r="CS291" s="33"/>
      <c r="CT291" s="33"/>
      <c r="CU291" s="33"/>
      <c r="CV291" s="33"/>
      <c r="CW291" s="33"/>
      <c r="CX291" s="33"/>
      <c r="CY291" s="33"/>
      <c r="CZ291" s="33"/>
      <c r="DA291" s="33"/>
      <c r="DB291" s="33"/>
      <c r="DC291" s="33"/>
      <c r="DD291" s="33"/>
      <c r="DE291" s="33"/>
      <c r="DF291" s="33"/>
      <c r="DG291" s="33"/>
      <c r="DH291" s="33"/>
      <c r="DI291" s="33"/>
      <c r="DJ291" s="33"/>
      <c r="DK291" s="33"/>
      <c r="DL291" s="33"/>
      <c r="DM291" s="33"/>
      <c r="DN291" s="33"/>
      <c r="DO291" s="33"/>
      <c r="DP291" s="33"/>
      <c r="DQ291" s="33"/>
      <c r="DR291" s="33"/>
      <c r="DS291" s="33"/>
      <c r="DT291" s="33"/>
      <c r="DU291" s="33"/>
      <c r="DV291" s="33"/>
      <c r="DW291" s="33"/>
      <c r="DX291" s="33"/>
      <c r="DY291" s="33"/>
      <c r="DZ291" s="33"/>
      <c r="EA291" s="33"/>
      <c r="EB291" s="33"/>
      <c r="EC291" s="33"/>
      <c r="ED291" s="33"/>
      <c r="EE291" s="33"/>
      <c r="EF291" s="33"/>
      <c r="EG291" s="33"/>
    </row>
    <row r="292" spans="1:137" x14ac:dyDescent="0.25">
      <c r="O292" s="33"/>
      <c r="P292" s="33"/>
      <c r="Q292" s="33"/>
      <c r="R292" s="33"/>
      <c r="S292" s="33"/>
      <c r="T292" s="33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F292" s="33"/>
      <c r="AG292" s="33"/>
      <c r="AH292" s="33"/>
      <c r="AI292" s="33"/>
      <c r="AJ292" s="33"/>
      <c r="AK292" s="33"/>
      <c r="AL292" s="33"/>
      <c r="AM292" s="33"/>
      <c r="AN292" s="33"/>
      <c r="AO292" s="33"/>
      <c r="AP292" s="33"/>
      <c r="AQ292" s="33"/>
      <c r="AR292" s="33"/>
      <c r="AS292" s="33"/>
      <c r="AT292" s="33"/>
      <c r="AU292" s="33"/>
      <c r="AV292" s="33"/>
      <c r="AW292" s="33"/>
      <c r="AX292" s="33"/>
      <c r="AY292" s="33"/>
      <c r="AZ292" s="33"/>
      <c r="BA292" s="33"/>
      <c r="BB292" s="33"/>
      <c r="BC292" s="33"/>
      <c r="BD292" s="33"/>
      <c r="BE292" s="33"/>
      <c r="BF292" s="33"/>
      <c r="BG292" s="33"/>
      <c r="BH292" s="33"/>
      <c r="BI292" s="33"/>
      <c r="BJ292" s="33"/>
      <c r="BK292" s="33"/>
      <c r="BL292" s="33"/>
      <c r="BM292" s="33"/>
      <c r="BN292" s="33"/>
      <c r="BO292" s="33"/>
      <c r="BP292" s="33"/>
      <c r="BQ292" s="33"/>
      <c r="BR292" s="33"/>
      <c r="BS292" s="33"/>
      <c r="BT292" s="33"/>
      <c r="BU292" s="33"/>
      <c r="BV292" s="33"/>
      <c r="BW292" s="33"/>
      <c r="BX292" s="33"/>
      <c r="BY292" s="33"/>
      <c r="BZ292" s="33"/>
      <c r="CA292" s="33"/>
      <c r="CB292" s="33"/>
      <c r="CC292" s="33"/>
      <c r="CD292" s="33"/>
      <c r="CE292" s="33"/>
      <c r="CF292" s="33"/>
      <c r="CG292" s="33"/>
      <c r="CH292" s="33"/>
      <c r="CI292" s="33"/>
      <c r="CJ292" s="33"/>
      <c r="CK292" s="33"/>
      <c r="CL292" s="33"/>
      <c r="CM292" s="33"/>
      <c r="CN292" s="33"/>
      <c r="CO292" s="33"/>
      <c r="CP292" s="33"/>
      <c r="CQ292" s="33"/>
      <c r="CR292" s="33"/>
      <c r="CS292" s="33"/>
      <c r="CT292" s="33"/>
      <c r="CU292" s="33"/>
      <c r="CV292" s="33"/>
      <c r="CW292" s="33"/>
      <c r="CX292" s="33"/>
      <c r="CY292" s="33"/>
      <c r="CZ292" s="33"/>
      <c r="DA292" s="33"/>
      <c r="DB292" s="33"/>
      <c r="DC292" s="33"/>
      <c r="DD292" s="33"/>
      <c r="DE292" s="33"/>
      <c r="DF292" s="33"/>
      <c r="DG292" s="33"/>
      <c r="DH292" s="33"/>
      <c r="DI292" s="33"/>
      <c r="DJ292" s="33"/>
      <c r="DK292" s="33"/>
      <c r="DL292" s="33"/>
      <c r="DM292" s="33"/>
      <c r="DN292" s="33"/>
      <c r="DO292" s="33"/>
      <c r="DP292" s="33"/>
      <c r="DQ292" s="33"/>
      <c r="DR292" s="33"/>
      <c r="DS292" s="33"/>
      <c r="DT292" s="33"/>
      <c r="DU292" s="33"/>
      <c r="DV292" s="33"/>
      <c r="DW292" s="33"/>
      <c r="DX292" s="33"/>
      <c r="DY292" s="33"/>
      <c r="DZ292" s="33"/>
      <c r="EA292" s="33"/>
      <c r="EB292" s="33"/>
      <c r="EC292" s="33"/>
      <c r="ED292" s="33"/>
      <c r="EE292" s="33"/>
      <c r="EF292" s="33"/>
      <c r="EG292" s="33"/>
    </row>
    <row r="293" spans="1:137" x14ac:dyDescent="0.25">
      <c r="O293" s="33"/>
      <c r="P293" s="33"/>
      <c r="Q293" s="33"/>
      <c r="R293" s="33"/>
      <c r="S293" s="33"/>
      <c r="T293" s="33"/>
      <c r="U293" s="33"/>
      <c r="V293" s="33"/>
      <c r="W293" s="33"/>
      <c r="X293" s="33"/>
      <c r="Y293" s="33"/>
      <c r="Z293" s="33"/>
      <c r="AA293" s="33"/>
      <c r="AB293" s="33"/>
      <c r="AC293" s="33"/>
      <c r="AD293" s="33"/>
      <c r="AE293" s="33"/>
      <c r="AF293" s="33"/>
      <c r="AG293" s="33"/>
      <c r="AH293" s="33"/>
      <c r="AI293" s="33"/>
      <c r="AJ293" s="33"/>
      <c r="AK293" s="33"/>
      <c r="AL293" s="33"/>
      <c r="AM293" s="33"/>
      <c r="AN293" s="33"/>
      <c r="AO293" s="33"/>
      <c r="AP293" s="33"/>
      <c r="AQ293" s="33"/>
      <c r="AR293" s="33"/>
      <c r="AS293" s="33"/>
      <c r="AT293" s="33"/>
      <c r="AU293" s="33"/>
      <c r="AV293" s="33"/>
      <c r="AW293" s="33"/>
      <c r="AX293" s="33"/>
      <c r="AY293" s="33"/>
      <c r="AZ293" s="33"/>
      <c r="BA293" s="33"/>
      <c r="BB293" s="33"/>
      <c r="BC293" s="33"/>
      <c r="BD293" s="33"/>
      <c r="BE293" s="33"/>
      <c r="BF293" s="33"/>
      <c r="BG293" s="33"/>
      <c r="BH293" s="33"/>
      <c r="BI293" s="33"/>
      <c r="BJ293" s="33"/>
      <c r="BK293" s="33"/>
      <c r="BL293" s="33"/>
      <c r="BM293" s="33"/>
      <c r="BN293" s="33"/>
      <c r="BO293" s="33"/>
      <c r="BP293" s="33"/>
      <c r="BQ293" s="33"/>
      <c r="BR293" s="33"/>
      <c r="BS293" s="33"/>
      <c r="BT293" s="33"/>
      <c r="BU293" s="33"/>
      <c r="BV293" s="33"/>
      <c r="BW293" s="33"/>
      <c r="BX293" s="33"/>
      <c r="BY293" s="33"/>
      <c r="BZ293" s="33"/>
      <c r="CA293" s="33"/>
      <c r="CB293" s="33"/>
      <c r="CC293" s="33"/>
      <c r="CD293" s="33"/>
      <c r="CE293" s="33"/>
      <c r="CF293" s="33"/>
      <c r="CG293" s="33"/>
      <c r="CH293" s="33"/>
      <c r="CI293" s="33"/>
      <c r="CJ293" s="33"/>
      <c r="CK293" s="33"/>
      <c r="CL293" s="33"/>
      <c r="CM293" s="33"/>
      <c r="CN293" s="33"/>
      <c r="CO293" s="33"/>
      <c r="CP293" s="33"/>
      <c r="CQ293" s="33"/>
      <c r="CR293" s="33"/>
      <c r="CS293" s="33"/>
      <c r="CT293" s="33"/>
      <c r="CU293" s="33"/>
      <c r="CV293" s="33"/>
      <c r="CW293" s="33"/>
      <c r="CX293" s="33"/>
      <c r="CY293" s="33"/>
      <c r="CZ293" s="33"/>
      <c r="DA293" s="33"/>
      <c r="DB293" s="33"/>
      <c r="DC293" s="33"/>
      <c r="DD293" s="33"/>
      <c r="DE293" s="33"/>
      <c r="DF293" s="33"/>
      <c r="DG293" s="33"/>
      <c r="DH293" s="33"/>
      <c r="DI293" s="33"/>
      <c r="DJ293" s="33"/>
      <c r="DK293" s="33"/>
      <c r="DL293" s="33"/>
      <c r="DM293" s="33"/>
      <c r="DN293" s="33"/>
      <c r="DO293" s="33"/>
      <c r="DP293" s="33"/>
      <c r="DQ293" s="33"/>
      <c r="DR293" s="33"/>
      <c r="DS293" s="33"/>
      <c r="DT293" s="33"/>
      <c r="DU293" s="33"/>
      <c r="DV293" s="33"/>
      <c r="DW293" s="33"/>
      <c r="DX293" s="33"/>
      <c r="DY293" s="33"/>
      <c r="DZ293" s="33"/>
      <c r="EA293" s="33"/>
      <c r="EB293" s="33"/>
      <c r="EC293" s="33"/>
      <c r="ED293" s="33"/>
      <c r="EE293" s="33"/>
      <c r="EF293" s="33"/>
      <c r="EG293" s="33"/>
    </row>
    <row r="294" spans="1:137" x14ac:dyDescent="0.25">
      <c r="O294" s="33"/>
      <c r="P294" s="33"/>
      <c r="Q294" s="33"/>
      <c r="R294" s="33"/>
      <c r="S294" s="33"/>
      <c r="T294" s="33"/>
      <c r="U294" s="33"/>
      <c r="V294" s="33"/>
      <c r="W294" s="33"/>
      <c r="X294" s="33"/>
      <c r="Y294" s="33"/>
      <c r="Z294" s="33"/>
      <c r="AA294" s="33"/>
      <c r="AB294" s="33"/>
      <c r="AC294" s="33"/>
      <c r="AD294" s="33"/>
      <c r="AE294" s="33"/>
      <c r="AF294" s="33"/>
      <c r="AG294" s="33"/>
      <c r="AH294" s="33"/>
      <c r="AI294" s="33"/>
      <c r="AJ294" s="33"/>
      <c r="AK294" s="33"/>
      <c r="AL294" s="33"/>
      <c r="AM294" s="33"/>
      <c r="AN294" s="33"/>
      <c r="AO294" s="33"/>
      <c r="AP294" s="33"/>
      <c r="AQ294" s="33"/>
      <c r="AR294" s="33"/>
      <c r="AS294" s="33"/>
      <c r="AT294" s="33"/>
      <c r="AU294" s="33"/>
      <c r="AV294" s="33"/>
      <c r="AW294" s="33"/>
      <c r="AX294" s="33"/>
      <c r="AY294" s="33"/>
      <c r="AZ294" s="33"/>
      <c r="BA294" s="33"/>
      <c r="BB294" s="33"/>
      <c r="BC294" s="33"/>
      <c r="BD294" s="33"/>
      <c r="BE294" s="33"/>
      <c r="BF294" s="33"/>
      <c r="BG294" s="33"/>
      <c r="BH294" s="33"/>
      <c r="BI294" s="33"/>
      <c r="BJ294" s="33"/>
      <c r="BK294" s="33"/>
      <c r="BL294" s="33"/>
      <c r="BM294" s="33"/>
      <c r="BN294" s="33"/>
      <c r="BO294" s="33"/>
      <c r="BP294" s="33"/>
      <c r="BQ294" s="33"/>
      <c r="BR294" s="33"/>
      <c r="BS294" s="33"/>
      <c r="BT294" s="33"/>
      <c r="BU294" s="33"/>
      <c r="BV294" s="33"/>
      <c r="BW294" s="33"/>
      <c r="BX294" s="33"/>
      <c r="BY294" s="33"/>
      <c r="BZ294" s="33"/>
      <c r="CA294" s="33"/>
      <c r="CB294" s="33"/>
      <c r="CC294" s="33"/>
      <c r="CD294" s="33"/>
      <c r="CE294" s="33"/>
      <c r="CF294" s="33"/>
      <c r="CG294" s="33"/>
      <c r="CH294" s="33"/>
      <c r="CI294" s="33"/>
      <c r="CJ294" s="33"/>
      <c r="CK294" s="33"/>
      <c r="CL294" s="33"/>
      <c r="CM294" s="33"/>
      <c r="CN294" s="33"/>
      <c r="CO294" s="33"/>
      <c r="CP294" s="33"/>
      <c r="CQ294" s="33"/>
      <c r="CR294" s="33"/>
      <c r="CS294" s="33"/>
      <c r="CT294" s="33"/>
      <c r="CU294" s="33"/>
      <c r="CV294" s="33"/>
      <c r="CW294" s="33"/>
      <c r="CX294" s="33"/>
      <c r="CY294" s="33"/>
      <c r="CZ294" s="33"/>
      <c r="DA294" s="33"/>
      <c r="DB294" s="33"/>
      <c r="DC294" s="33"/>
      <c r="DD294" s="33"/>
      <c r="DE294" s="33"/>
      <c r="DF294" s="33"/>
      <c r="DG294" s="33"/>
      <c r="DH294" s="33"/>
      <c r="DI294" s="33"/>
      <c r="DJ294" s="33"/>
      <c r="DK294" s="33"/>
      <c r="DL294" s="33"/>
      <c r="DM294" s="33"/>
      <c r="DN294" s="33"/>
      <c r="DO294" s="33"/>
      <c r="DP294" s="33"/>
      <c r="DQ294" s="33"/>
      <c r="DR294" s="33"/>
      <c r="DS294" s="33"/>
      <c r="DT294" s="33"/>
      <c r="DU294" s="33"/>
      <c r="DV294" s="33"/>
      <c r="DW294" s="33"/>
      <c r="DX294" s="33"/>
      <c r="DY294" s="33"/>
      <c r="DZ294" s="33"/>
      <c r="EA294" s="33"/>
      <c r="EB294" s="33"/>
      <c r="EC294" s="33"/>
      <c r="ED294" s="33"/>
      <c r="EE294" s="33"/>
      <c r="EF294" s="33"/>
      <c r="EG294" s="33"/>
    </row>
    <row r="295" spans="1:137" x14ac:dyDescent="0.25">
      <c r="A295" s="28"/>
      <c r="O295" s="33"/>
      <c r="P295" s="33"/>
      <c r="Q295" s="33"/>
      <c r="R295" s="33"/>
      <c r="S295" s="33"/>
      <c r="T295" s="33"/>
      <c r="U295" s="33"/>
      <c r="V295" s="33"/>
      <c r="W295" s="33"/>
      <c r="X295" s="33"/>
      <c r="Y295" s="33"/>
      <c r="Z295" s="33"/>
      <c r="AA295" s="33"/>
      <c r="AB295" s="33"/>
      <c r="AC295" s="33"/>
      <c r="AD295" s="33"/>
      <c r="AE295" s="33"/>
      <c r="AF295" s="33"/>
      <c r="AG295" s="33"/>
      <c r="AH295" s="33"/>
      <c r="AI295" s="33"/>
      <c r="AJ295" s="33"/>
      <c r="AK295" s="33"/>
      <c r="AL295" s="33"/>
      <c r="AM295" s="33"/>
      <c r="AN295" s="33"/>
      <c r="AO295" s="33"/>
      <c r="AP295" s="33"/>
      <c r="AQ295" s="33"/>
      <c r="AR295" s="33"/>
      <c r="AS295" s="33"/>
      <c r="AT295" s="33"/>
      <c r="AU295" s="33"/>
      <c r="AV295" s="33"/>
      <c r="AW295" s="33"/>
      <c r="AX295" s="33"/>
      <c r="AY295" s="33"/>
      <c r="AZ295" s="33"/>
      <c r="BA295" s="33"/>
      <c r="BB295" s="33"/>
      <c r="BC295" s="33"/>
      <c r="BD295" s="33"/>
      <c r="BE295" s="33"/>
      <c r="BF295" s="33"/>
      <c r="BG295" s="33"/>
      <c r="BH295" s="33"/>
      <c r="BI295" s="33"/>
      <c r="BJ295" s="33"/>
      <c r="BK295" s="33"/>
      <c r="BL295" s="33"/>
      <c r="BM295" s="33"/>
      <c r="BN295" s="33"/>
      <c r="BO295" s="33"/>
      <c r="BP295" s="33"/>
      <c r="BQ295" s="33"/>
      <c r="BR295" s="33"/>
      <c r="BS295" s="33"/>
      <c r="BT295" s="33"/>
      <c r="BU295" s="33"/>
      <c r="BV295" s="33"/>
      <c r="BW295" s="33"/>
      <c r="BX295" s="33"/>
      <c r="BY295" s="33"/>
      <c r="BZ295" s="33"/>
      <c r="CA295" s="33"/>
      <c r="CB295" s="33"/>
      <c r="CC295" s="33"/>
      <c r="CD295" s="33"/>
      <c r="CE295" s="33"/>
      <c r="CF295" s="33"/>
      <c r="CG295" s="33"/>
      <c r="CH295" s="33"/>
      <c r="CI295" s="33"/>
      <c r="CJ295" s="33"/>
      <c r="CK295" s="33"/>
      <c r="CL295" s="33"/>
      <c r="CM295" s="33"/>
      <c r="CN295" s="33"/>
      <c r="CO295" s="33"/>
      <c r="CP295" s="33"/>
      <c r="CQ295" s="33"/>
      <c r="CR295" s="33"/>
      <c r="CS295" s="33"/>
      <c r="CT295" s="33"/>
      <c r="CU295" s="33"/>
      <c r="CV295" s="33"/>
      <c r="CW295" s="33"/>
      <c r="CX295" s="33"/>
      <c r="CY295" s="33"/>
      <c r="CZ295" s="33"/>
      <c r="DA295" s="33"/>
      <c r="DB295" s="33"/>
      <c r="DC295" s="33"/>
      <c r="DD295" s="33"/>
      <c r="DE295" s="33"/>
      <c r="DF295" s="33"/>
      <c r="DG295" s="33"/>
      <c r="DH295" s="33"/>
      <c r="DI295" s="33"/>
      <c r="DJ295" s="33"/>
      <c r="DK295" s="33"/>
      <c r="DL295" s="33"/>
      <c r="DM295" s="33"/>
      <c r="DN295" s="33"/>
      <c r="DO295" s="33"/>
      <c r="DP295" s="33"/>
      <c r="DQ295" s="33"/>
      <c r="DR295" s="33"/>
      <c r="DS295" s="33"/>
      <c r="DT295" s="33"/>
      <c r="DU295" s="33"/>
      <c r="DV295" s="33"/>
      <c r="DW295" s="33"/>
      <c r="DX295" s="33"/>
      <c r="DY295" s="33"/>
      <c r="DZ295" s="33"/>
      <c r="EA295" s="33"/>
      <c r="EB295" s="33"/>
      <c r="EC295" s="33"/>
      <c r="ED295" s="33"/>
      <c r="EE295" s="33"/>
      <c r="EF295" s="33"/>
      <c r="EG295" s="33"/>
    </row>
    <row r="296" spans="1:137" x14ac:dyDescent="0.25">
      <c r="B296" s="28"/>
      <c r="C296" s="28"/>
      <c r="D296" s="28"/>
      <c r="E296" s="28"/>
      <c r="F296" s="28"/>
      <c r="G296" s="100"/>
      <c r="H296" s="108"/>
      <c r="I296" s="100"/>
      <c r="J296" s="100"/>
      <c r="K296" s="100"/>
      <c r="L296" s="100"/>
      <c r="M296" s="100"/>
      <c r="O296" s="33"/>
      <c r="P296" s="33"/>
      <c r="Q296" s="33"/>
      <c r="R296" s="33"/>
      <c r="S296" s="33"/>
      <c r="T296" s="33"/>
      <c r="U296" s="33"/>
      <c r="V296" s="33"/>
      <c r="W296" s="33"/>
      <c r="X296" s="33"/>
      <c r="Y296" s="33"/>
      <c r="Z296" s="33"/>
      <c r="AA296" s="33"/>
      <c r="AB296" s="33"/>
      <c r="AC296" s="33"/>
      <c r="AD296" s="33"/>
      <c r="AE296" s="33"/>
      <c r="AF296" s="33"/>
      <c r="AG296" s="33"/>
      <c r="AH296" s="33"/>
      <c r="AI296" s="33"/>
      <c r="AJ296" s="33"/>
      <c r="AK296" s="33"/>
      <c r="AL296" s="33"/>
      <c r="AM296" s="33"/>
      <c r="AN296" s="33"/>
      <c r="AO296" s="33"/>
      <c r="AP296" s="33"/>
      <c r="AQ296" s="33"/>
      <c r="AR296" s="33"/>
      <c r="AS296" s="33"/>
      <c r="AT296" s="33"/>
      <c r="AU296" s="33"/>
      <c r="AV296" s="33"/>
      <c r="AW296" s="33"/>
      <c r="AX296" s="33"/>
      <c r="AY296" s="33"/>
      <c r="AZ296" s="33"/>
      <c r="BA296" s="33"/>
      <c r="BB296" s="33"/>
      <c r="BC296" s="33"/>
      <c r="BD296" s="33"/>
      <c r="BE296" s="33"/>
      <c r="BF296" s="33"/>
      <c r="BG296" s="33"/>
      <c r="BH296" s="33"/>
      <c r="BI296" s="33"/>
      <c r="BJ296" s="33"/>
      <c r="BK296" s="33"/>
      <c r="BL296" s="33"/>
      <c r="BM296" s="33"/>
      <c r="BN296" s="33"/>
      <c r="BO296" s="33"/>
      <c r="BP296" s="33"/>
      <c r="BQ296" s="33"/>
      <c r="BR296" s="33"/>
      <c r="BS296" s="33"/>
      <c r="BT296" s="33"/>
      <c r="BU296" s="33"/>
      <c r="BV296" s="33"/>
      <c r="BW296" s="33"/>
      <c r="BX296" s="33"/>
      <c r="BY296" s="33"/>
      <c r="BZ296" s="33"/>
      <c r="CA296" s="33"/>
      <c r="CB296" s="33"/>
      <c r="CC296" s="33"/>
      <c r="CD296" s="33"/>
      <c r="CE296" s="33"/>
      <c r="CF296" s="33"/>
      <c r="CG296" s="33"/>
      <c r="CH296" s="33"/>
      <c r="CI296" s="33"/>
      <c r="CJ296" s="33"/>
      <c r="CK296" s="33"/>
      <c r="CL296" s="33"/>
      <c r="CM296" s="33"/>
      <c r="CN296" s="33"/>
      <c r="CO296" s="33"/>
      <c r="CP296" s="33"/>
      <c r="CQ296" s="33"/>
      <c r="CR296" s="33"/>
      <c r="CS296" s="33"/>
      <c r="CT296" s="33"/>
      <c r="CU296" s="33"/>
      <c r="CV296" s="33"/>
      <c r="CW296" s="33"/>
      <c r="CX296" s="33"/>
      <c r="CY296" s="33"/>
      <c r="CZ296" s="33"/>
      <c r="DA296" s="33"/>
      <c r="DB296" s="33"/>
      <c r="DC296" s="33"/>
      <c r="DD296" s="33"/>
      <c r="DE296" s="33"/>
      <c r="DF296" s="33"/>
      <c r="DG296" s="33"/>
      <c r="DH296" s="33"/>
      <c r="DI296" s="33"/>
      <c r="DJ296" s="33"/>
      <c r="DK296" s="33"/>
      <c r="DL296" s="33"/>
      <c r="DM296" s="33"/>
      <c r="DN296" s="33"/>
      <c r="DO296" s="33"/>
      <c r="DP296" s="33"/>
      <c r="DQ296" s="33"/>
      <c r="DR296" s="33"/>
      <c r="DS296" s="33"/>
      <c r="DT296" s="33"/>
      <c r="DU296" s="33"/>
      <c r="DV296" s="33"/>
      <c r="DW296" s="33"/>
      <c r="DX296" s="33"/>
      <c r="DY296" s="33"/>
      <c r="DZ296" s="33"/>
      <c r="EA296" s="33"/>
      <c r="EB296" s="33"/>
      <c r="EC296" s="33"/>
      <c r="ED296" s="33"/>
      <c r="EE296" s="33"/>
      <c r="EF296" s="33"/>
      <c r="EG296" s="33"/>
    </row>
    <row r="297" spans="1:137" x14ac:dyDescent="0.25">
      <c r="B297" s="2"/>
      <c r="C297" s="2"/>
      <c r="D297" s="2"/>
      <c r="E297" s="1"/>
      <c r="F297" s="1"/>
      <c r="O297" s="33"/>
      <c r="P297" s="33"/>
      <c r="Q297" s="33"/>
      <c r="R297" s="33"/>
      <c r="S297" s="33"/>
      <c r="T297" s="33"/>
      <c r="U297" s="33"/>
      <c r="V297" s="33"/>
      <c r="W297" s="33"/>
      <c r="X297" s="33"/>
      <c r="Y297" s="33"/>
      <c r="Z297" s="33"/>
      <c r="AA297" s="33"/>
      <c r="AB297" s="33"/>
      <c r="AC297" s="33"/>
      <c r="AD297" s="33"/>
      <c r="AE297" s="33"/>
      <c r="AF297" s="33"/>
      <c r="AG297" s="33"/>
      <c r="AH297" s="33"/>
      <c r="AI297" s="33"/>
      <c r="AJ297" s="33"/>
      <c r="AK297" s="33"/>
      <c r="AL297" s="33"/>
      <c r="AM297" s="33"/>
      <c r="AN297" s="33"/>
      <c r="AO297" s="33"/>
      <c r="AP297" s="33"/>
      <c r="AQ297" s="33"/>
      <c r="AR297" s="33"/>
      <c r="AS297" s="33"/>
      <c r="AT297" s="33"/>
      <c r="AU297" s="33"/>
      <c r="AV297" s="33"/>
      <c r="AW297" s="33"/>
      <c r="AX297" s="33"/>
      <c r="AY297" s="33"/>
      <c r="AZ297" s="33"/>
      <c r="BA297" s="33"/>
      <c r="BB297" s="33"/>
      <c r="BC297" s="33"/>
      <c r="BD297" s="33"/>
      <c r="BE297" s="33"/>
      <c r="BF297" s="33"/>
      <c r="BG297" s="33"/>
      <c r="BH297" s="33"/>
      <c r="BI297" s="33"/>
      <c r="BJ297" s="33"/>
      <c r="BK297" s="33"/>
      <c r="BL297" s="33"/>
      <c r="BM297" s="33"/>
      <c r="BN297" s="33"/>
      <c r="BO297" s="33"/>
      <c r="BP297" s="33"/>
      <c r="BQ297" s="33"/>
      <c r="BR297" s="33"/>
      <c r="BS297" s="33"/>
      <c r="BT297" s="33"/>
      <c r="BU297" s="33"/>
      <c r="BV297" s="33"/>
      <c r="BW297" s="33"/>
      <c r="BX297" s="33"/>
      <c r="BY297" s="33"/>
      <c r="BZ297" s="33"/>
      <c r="CA297" s="33"/>
      <c r="CB297" s="33"/>
      <c r="CC297" s="33"/>
      <c r="CD297" s="33"/>
      <c r="CE297" s="33"/>
      <c r="CF297" s="33"/>
      <c r="CG297" s="33"/>
      <c r="CH297" s="33"/>
      <c r="CI297" s="33"/>
      <c r="CJ297" s="33"/>
      <c r="CK297" s="33"/>
      <c r="CL297" s="33"/>
      <c r="CM297" s="33"/>
      <c r="CN297" s="33"/>
      <c r="CO297" s="33"/>
      <c r="CP297" s="33"/>
      <c r="CQ297" s="33"/>
      <c r="CR297" s="33"/>
      <c r="CS297" s="33"/>
      <c r="CT297" s="33"/>
      <c r="CU297" s="33"/>
      <c r="CV297" s="33"/>
      <c r="CW297" s="33"/>
      <c r="CX297" s="33"/>
      <c r="CY297" s="33"/>
      <c r="CZ297" s="33"/>
      <c r="DA297" s="33"/>
      <c r="DB297" s="33"/>
      <c r="DC297" s="33"/>
      <c r="DD297" s="33"/>
      <c r="DE297" s="33"/>
      <c r="DF297" s="33"/>
      <c r="DG297" s="33"/>
      <c r="DH297" s="33"/>
      <c r="DI297" s="33"/>
      <c r="DJ297" s="33"/>
      <c r="DK297" s="33"/>
      <c r="DL297" s="33"/>
      <c r="DM297" s="33"/>
      <c r="DN297" s="33"/>
      <c r="DO297" s="33"/>
      <c r="DP297" s="33"/>
      <c r="DQ297" s="33"/>
      <c r="DR297" s="33"/>
      <c r="DS297" s="33"/>
      <c r="DT297" s="33"/>
      <c r="DU297" s="33"/>
      <c r="DV297" s="33"/>
      <c r="DW297" s="33"/>
      <c r="DX297" s="33"/>
      <c r="DY297" s="33"/>
      <c r="DZ297" s="33"/>
      <c r="EA297" s="33"/>
      <c r="EB297" s="33"/>
      <c r="EC297" s="33"/>
      <c r="ED297" s="33"/>
      <c r="EE297" s="33"/>
      <c r="EF297" s="33"/>
      <c r="EG297" s="33"/>
    </row>
    <row r="298" spans="1:137" x14ac:dyDescent="0.25">
      <c r="B298" s="2"/>
      <c r="C298" s="2"/>
      <c r="D298" s="2"/>
      <c r="E298" s="1"/>
      <c r="F298" s="1"/>
      <c r="O298" s="33"/>
      <c r="P298" s="33"/>
      <c r="Q298" s="33"/>
      <c r="R298" s="33"/>
      <c r="S298" s="33"/>
      <c r="T298" s="33"/>
      <c r="U298" s="33"/>
      <c r="V298" s="33"/>
      <c r="W298" s="33"/>
      <c r="X298" s="33"/>
      <c r="Y298" s="33"/>
      <c r="Z298" s="33"/>
      <c r="AA298" s="33"/>
      <c r="AB298" s="33"/>
      <c r="AC298" s="33"/>
      <c r="AD298" s="33"/>
      <c r="AE298" s="33"/>
      <c r="AF298" s="33"/>
      <c r="AG298" s="33"/>
      <c r="AH298" s="33"/>
      <c r="AI298" s="33"/>
      <c r="AJ298" s="33"/>
      <c r="AK298" s="33"/>
      <c r="AL298" s="33"/>
      <c r="AM298" s="33"/>
      <c r="AN298" s="33"/>
      <c r="AO298" s="33"/>
      <c r="AP298" s="33"/>
      <c r="AQ298" s="33"/>
      <c r="AR298" s="33"/>
      <c r="AS298" s="33"/>
      <c r="AT298" s="33"/>
      <c r="AU298" s="33"/>
      <c r="AV298" s="33"/>
      <c r="AW298" s="33"/>
      <c r="AX298" s="33"/>
      <c r="AY298" s="33"/>
      <c r="AZ298" s="33"/>
      <c r="BA298" s="33"/>
      <c r="BB298" s="33"/>
      <c r="BC298" s="33"/>
      <c r="BD298" s="33"/>
      <c r="BE298" s="33"/>
      <c r="BF298" s="33"/>
      <c r="BG298" s="33"/>
      <c r="BH298" s="33"/>
      <c r="BI298" s="33"/>
      <c r="BJ298" s="33"/>
      <c r="BK298" s="33"/>
      <c r="BL298" s="33"/>
      <c r="BM298" s="33"/>
      <c r="BN298" s="33"/>
      <c r="BO298" s="33"/>
      <c r="BP298" s="33"/>
      <c r="BQ298" s="33"/>
      <c r="BR298" s="33"/>
      <c r="BS298" s="33"/>
      <c r="BT298" s="33"/>
      <c r="BU298" s="33"/>
      <c r="BV298" s="33"/>
      <c r="BW298" s="33"/>
      <c r="BX298" s="33"/>
      <c r="BY298" s="33"/>
      <c r="BZ298" s="33"/>
      <c r="CA298" s="33"/>
      <c r="CB298" s="33"/>
      <c r="CC298" s="33"/>
      <c r="CD298" s="33"/>
      <c r="CE298" s="33"/>
      <c r="CF298" s="33"/>
      <c r="CG298" s="33"/>
      <c r="CH298" s="33"/>
      <c r="CI298" s="33"/>
      <c r="CJ298" s="33"/>
      <c r="CK298" s="33"/>
      <c r="CL298" s="33"/>
      <c r="CM298" s="33"/>
      <c r="CN298" s="33"/>
      <c r="CO298" s="33"/>
      <c r="CP298" s="33"/>
      <c r="CQ298" s="33"/>
      <c r="CR298" s="33"/>
      <c r="CS298" s="33"/>
      <c r="CT298" s="33"/>
      <c r="CU298" s="33"/>
      <c r="CV298" s="33"/>
      <c r="CW298" s="33"/>
      <c r="CX298" s="33"/>
      <c r="CY298" s="33"/>
      <c r="CZ298" s="33"/>
      <c r="DA298" s="33"/>
      <c r="DB298" s="33"/>
      <c r="DC298" s="33"/>
      <c r="DD298" s="33"/>
      <c r="DE298" s="33"/>
      <c r="DF298" s="33"/>
      <c r="DG298" s="33"/>
      <c r="DH298" s="33"/>
      <c r="DI298" s="33"/>
      <c r="DJ298" s="33"/>
      <c r="DK298" s="33"/>
      <c r="DL298" s="33"/>
      <c r="DM298" s="33"/>
      <c r="DN298" s="33"/>
      <c r="DO298" s="33"/>
      <c r="DP298" s="33"/>
      <c r="DQ298" s="33"/>
      <c r="DR298" s="33"/>
      <c r="DS298" s="33"/>
      <c r="DT298" s="33"/>
      <c r="DU298" s="33"/>
      <c r="DV298" s="33"/>
      <c r="DW298" s="33"/>
      <c r="DX298" s="33"/>
      <c r="DY298" s="33"/>
      <c r="DZ298" s="33"/>
      <c r="EA298" s="33"/>
      <c r="EB298" s="33"/>
      <c r="EC298" s="33"/>
      <c r="ED298" s="33"/>
      <c r="EE298" s="33"/>
      <c r="EF298" s="33"/>
      <c r="EG298" s="33"/>
    </row>
    <row r="299" spans="1:137" x14ac:dyDescent="0.25">
      <c r="B299" s="2"/>
      <c r="C299" s="2"/>
      <c r="D299" s="2"/>
      <c r="E299" s="1"/>
      <c r="F299" s="1"/>
      <c r="O299" s="33"/>
      <c r="P299" s="33"/>
      <c r="Q299" s="33"/>
      <c r="R299" s="33"/>
      <c r="S299" s="33"/>
      <c r="T299" s="33"/>
      <c r="U299" s="33"/>
      <c r="V299" s="33"/>
      <c r="W299" s="33"/>
      <c r="X299" s="33"/>
      <c r="Y299" s="33"/>
      <c r="Z299" s="33"/>
      <c r="AA299" s="33"/>
      <c r="AB299" s="33"/>
      <c r="AC299" s="33"/>
      <c r="AD299" s="33"/>
      <c r="AE299" s="33"/>
      <c r="AF299" s="33"/>
      <c r="AG299" s="33"/>
      <c r="AH299" s="33"/>
      <c r="AI299" s="33"/>
      <c r="AJ299" s="33"/>
      <c r="AK299" s="33"/>
      <c r="AL299" s="33"/>
      <c r="AM299" s="33"/>
      <c r="AN299" s="33"/>
      <c r="AO299" s="33"/>
      <c r="AP299" s="33"/>
      <c r="AQ299" s="33"/>
      <c r="AR299" s="33"/>
      <c r="AS299" s="33"/>
      <c r="AT299" s="33"/>
      <c r="AU299" s="33"/>
      <c r="AV299" s="33"/>
      <c r="AW299" s="33"/>
      <c r="AX299" s="33"/>
      <c r="AY299" s="33"/>
      <c r="AZ299" s="33"/>
      <c r="BA299" s="33"/>
      <c r="BB299" s="33"/>
      <c r="BC299" s="33"/>
      <c r="BD299" s="33"/>
      <c r="BE299" s="33"/>
      <c r="BF299" s="33"/>
      <c r="BG299" s="33"/>
      <c r="BH299" s="33"/>
      <c r="BI299" s="33"/>
      <c r="BJ299" s="33"/>
      <c r="BK299" s="33"/>
      <c r="BL299" s="33"/>
      <c r="BM299" s="33"/>
      <c r="BN299" s="33"/>
      <c r="BO299" s="33"/>
      <c r="BP299" s="33"/>
      <c r="BQ299" s="33"/>
      <c r="BR299" s="33"/>
      <c r="BS299" s="33"/>
      <c r="BT299" s="33"/>
      <c r="BU299" s="33"/>
      <c r="BV299" s="33"/>
      <c r="BW299" s="33"/>
      <c r="BX299" s="33"/>
      <c r="BY299" s="33"/>
      <c r="BZ299" s="33"/>
      <c r="CA299" s="33"/>
      <c r="CB299" s="33"/>
      <c r="CC299" s="33"/>
      <c r="CD299" s="33"/>
      <c r="CE299" s="33"/>
      <c r="CF299" s="33"/>
      <c r="CG299" s="33"/>
      <c r="CH299" s="33"/>
      <c r="CI299" s="33"/>
      <c r="CJ299" s="33"/>
      <c r="CK299" s="33"/>
      <c r="CL299" s="33"/>
      <c r="CM299" s="33"/>
      <c r="CN299" s="33"/>
      <c r="CO299" s="33"/>
      <c r="CP299" s="33"/>
      <c r="CQ299" s="33"/>
      <c r="CR299" s="33"/>
      <c r="CS299" s="33"/>
      <c r="CT299" s="33"/>
      <c r="CU299" s="33"/>
      <c r="CV299" s="33"/>
      <c r="CW299" s="33"/>
      <c r="CX299" s="33"/>
      <c r="CY299" s="33"/>
      <c r="CZ299" s="33"/>
      <c r="DA299" s="33"/>
      <c r="DB299" s="33"/>
      <c r="DC299" s="33"/>
      <c r="DD299" s="33"/>
      <c r="DE299" s="33"/>
      <c r="DF299" s="33"/>
      <c r="DG299" s="33"/>
      <c r="DH299" s="33"/>
      <c r="DI299" s="33"/>
      <c r="DJ299" s="33"/>
      <c r="DK299" s="33"/>
      <c r="DL299" s="33"/>
      <c r="DM299" s="33"/>
      <c r="DN299" s="33"/>
      <c r="DO299" s="33"/>
      <c r="DP299" s="33"/>
      <c r="DQ299" s="33"/>
      <c r="DR299" s="33"/>
      <c r="DS299" s="33"/>
      <c r="DT299" s="33"/>
      <c r="DU299" s="33"/>
      <c r="DV299" s="33"/>
      <c r="DW299" s="33"/>
      <c r="DX299" s="33"/>
      <c r="DY299" s="33"/>
      <c r="DZ299" s="33"/>
      <c r="EA299" s="33"/>
      <c r="EB299" s="33"/>
      <c r="EC299" s="33"/>
      <c r="ED299" s="33"/>
      <c r="EE299" s="33"/>
      <c r="EF299" s="33"/>
      <c r="EG299" s="33"/>
    </row>
    <row r="300" spans="1:137" x14ac:dyDescent="0.25">
      <c r="B300" s="2"/>
      <c r="C300" s="2"/>
      <c r="D300" s="2"/>
      <c r="E300" s="1"/>
      <c r="F300" s="1"/>
      <c r="O300" s="33"/>
      <c r="P300" s="33"/>
      <c r="Q300" s="33"/>
      <c r="R300" s="33"/>
      <c r="S300" s="33"/>
      <c r="T300" s="33"/>
      <c r="U300" s="33"/>
      <c r="V300" s="33"/>
      <c r="W300" s="33"/>
      <c r="X300" s="33"/>
      <c r="Y300" s="33"/>
      <c r="Z300" s="33"/>
      <c r="AA300" s="33"/>
      <c r="AB300" s="33"/>
      <c r="AC300" s="33"/>
      <c r="AD300" s="33"/>
      <c r="AE300" s="33"/>
      <c r="AF300" s="33"/>
      <c r="AG300" s="33"/>
      <c r="AH300" s="33"/>
      <c r="AI300" s="33"/>
      <c r="AJ300" s="33"/>
      <c r="AK300" s="33"/>
      <c r="AL300" s="33"/>
      <c r="AM300" s="33"/>
      <c r="AN300" s="33"/>
      <c r="AO300" s="33"/>
      <c r="AP300" s="33"/>
      <c r="AQ300" s="33"/>
      <c r="AR300" s="33"/>
      <c r="AS300" s="33"/>
      <c r="AT300" s="33"/>
      <c r="AU300" s="33"/>
      <c r="AV300" s="33"/>
      <c r="AW300" s="33"/>
      <c r="AX300" s="33"/>
      <c r="AY300" s="33"/>
      <c r="AZ300" s="33"/>
      <c r="BA300" s="33"/>
      <c r="BB300" s="33"/>
      <c r="BC300" s="33"/>
      <c r="BD300" s="33"/>
      <c r="BE300" s="33"/>
      <c r="BF300" s="33"/>
      <c r="BG300" s="33"/>
      <c r="BH300" s="33"/>
      <c r="BI300" s="33"/>
      <c r="BJ300" s="33"/>
      <c r="BK300" s="33"/>
      <c r="BL300" s="33"/>
      <c r="BM300" s="33"/>
      <c r="BN300" s="33"/>
      <c r="BO300" s="33"/>
      <c r="BP300" s="33"/>
      <c r="BQ300" s="33"/>
      <c r="BR300" s="33"/>
      <c r="BS300" s="33"/>
      <c r="BT300" s="33"/>
      <c r="BU300" s="33"/>
      <c r="BV300" s="33"/>
      <c r="BW300" s="33"/>
      <c r="BX300" s="33"/>
      <c r="BY300" s="33"/>
      <c r="BZ300" s="33"/>
      <c r="CA300" s="33"/>
      <c r="CB300" s="33"/>
      <c r="CC300" s="33"/>
      <c r="CD300" s="33"/>
      <c r="CE300" s="33"/>
      <c r="CF300" s="33"/>
      <c r="CG300" s="33"/>
      <c r="CH300" s="33"/>
      <c r="CI300" s="33"/>
      <c r="CJ300" s="33"/>
      <c r="CK300" s="33"/>
      <c r="CL300" s="33"/>
      <c r="CM300" s="33"/>
      <c r="CN300" s="33"/>
      <c r="CO300" s="33"/>
      <c r="CP300" s="33"/>
      <c r="CQ300" s="33"/>
      <c r="CR300" s="33"/>
      <c r="CS300" s="33"/>
      <c r="CT300" s="33"/>
      <c r="CU300" s="33"/>
      <c r="CV300" s="33"/>
      <c r="CW300" s="33"/>
      <c r="CX300" s="33"/>
      <c r="CY300" s="33"/>
      <c r="CZ300" s="33"/>
      <c r="DA300" s="33"/>
      <c r="DB300" s="33"/>
      <c r="DC300" s="33"/>
      <c r="DD300" s="33"/>
      <c r="DE300" s="33"/>
      <c r="DF300" s="33"/>
      <c r="DG300" s="33"/>
      <c r="DH300" s="33"/>
      <c r="DI300" s="33"/>
      <c r="DJ300" s="33"/>
      <c r="DK300" s="33"/>
      <c r="DL300" s="33"/>
      <c r="DM300" s="33"/>
      <c r="DN300" s="33"/>
      <c r="DO300" s="33"/>
      <c r="DP300" s="33"/>
      <c r="DQ300" s="33"/>
      <c r="DR300" s="33"/>
      <c r="DS300" s="33"/>
      <c r="DT300" s="33"/>
      <c r="DU300" s="33"/>
      <c r="DV300" s="33"/>
      <c r="DW300" s="33"/>
      <c r="DX300" s="33"/>
      <c r="DY300" s="33"/>
      <c r="DZ300" s="33"/>
      <c r="EA300" s="33"/>
      <c r="EB300" s="33"/>
      <c r="EC300" s="33"/>
      <c r="ED300" s="33"/>
      <c r="EE300" s="33"/>
      <c r="EF300" s="33"/>
      <c r="EG300" s="33"/>
    </row>
    <row r="301" spans="1:137" x14ac:dyDescent="0.25">
      <c r="B301" s="2"/>
      <c r="C301" s="2"/>
      <c r="D301" s="2"/>
      <c r="E301" s="1"/>
      <c r="F301" s="1"/>
      <c r="O301" s="33"/>
      <c r="P301" s="33"/>
      <c r="Q301" s="33"/>
      <c r="R301" s="33"/>
      <c r="S301" s="33"/>
      <c r="T301" s="33"/>
      <c r="U301" s="33"/>
      <c r="V301" s="33"/>
      <c r="W301" s="33"/>
      <c r="X301" s="33"/>
      <c r="Y301" s="33"/>
      <c r="Z301" s="33"/>
      <c r="AA301" s="33"/>
      <c r="AB301" s="33"/>
      <c r="AC301" s="33"/>
      <c r="AD301" s="33"/>
      <c r="AE301" s="33"/>
      <c r="AF301" s="33"/>
      <c r="AG301" s="33"/>
      <c r="AH301" s="33"/>
      <c r="AI301" s="33"/>
      <c r="AJ301" s="33"/>
      <c r="AK301" s="33"/>
      <c r="AL301" s="33"/>
      <c r="AM301" s="33"/>
      <c r="AN301" s="33"/>
      <c r="AO301" s="33"/>
      <c r="AP301" s="33"/>
      <c r="AQ301" s="33"/>
      <c r="AR301" s="33"/>
      <c r="AS301" s="33"/>
      <c r="AT301" s="33"/>
      <c r="AU301" s="33"/>
      <c r="AV301" s="33"/>
      <c r="AW301" s="33"/>
      <c r="AX301" s="33"/>
      <c r="AY301" s="33"/>
      <c r="AZ301" s="33"/>
      <c r="BA301" s="33"/>
      <c r="BB301" s="33"/>
      <c r="BC301" s="33"/>
      <c r="BD301" s="33"/>
      <c r="BE301" s="33"/>
      <c r="BF301" s="33"/>
      <c r="BG301" s="33"/>
      <c r="BH301" s="33"/>
      <c r="BI301" s="33"/>
      <c r="BJ301" s="33"/>
      <c r="BK301" s="33"/>
      <c r="BL301" s="33"/>
      <c r="BM301" s="33"/>
      <c r="BN301" s="33"/>
      <c r="BO301" s="33"/>
      <c r="BP301" s="33"/>
      <c r="BQ301" s="33"/>
      <c r="BR301" s="33"/>
      <c r="BS301" s="33"/>
      <c r="BT301" s="33"/>
      <c r="BU301" s="33"/>
      <c r="BV301" s="33"/>
      <c r="BW301" s="33"/>
      <c r="BX301" s="33"/>
      <c r="BY301" s="33"/>
      <c r="BZ301" s="33"/>
      <c r="CA301" s="33"/>
      <c r="CB301" s="33"/>
      <c r="CC301" s="33"/>
      <c r="CD301" s="33"/>
      <c r="CE301" s="33"/>
      <c r="CF301" s="33"/>
      <c r="CG301" s="33"/>
      <c r="CH301" s="33"/>
      <c r="CI301" s="33"/>
      <c r="CJ301" s="33"/>
      <c r="CK301" s="33"/>
      <c r="CL301" s="33"/>
      <c r="CM301" s="33"/>
      <c r="CN301" s="33"/>
      <c r="CO301" s="33"/>
      <c r="CP301" s="33"/>
      <c r="CQ301" s="33"/>
      <c r="CR301" s="33"/>
      <c r="CS301" s="33"/>
      <c r="CT301" s="33"/>
      <c r="CU301" s="33"/>
      <c r="CV301" s="33"/>
      <c r="CW301" s="33"/>
      <c r="CX301" s="33"/>
      <c r="CY301" s="33"/>
      <c r="CZ301" s="33"/>
      <c r="DA301" s="33"/>
      <c r="DB301" s="33"/>
      <c r="DC301" s="33"/>
      <c r="DD301" s="33"/>
      <c r="DE301" s="33"/>
      <c r="DF301" s="33"/>
      <c r="DG301" s="33"/>
      <c r="DH301" s="33"/>
      <c r="DI301" s="33"/>
      <c r="DJ301" s="33"/>
      <c r="DK301" s="33"/>
      <c r="DL301" s="33"/>
      <c r="DM301" s="33"/>
      <c r="DN301" s="33"/>
      <c r="DO301" s="33"/>
      <c r="DP301" s="33"/>
      <c r="DQ301" s="33"/>
      <c r="DR301" s="33"/>
      <c r="DS301" s="33"/>
      <c r="DT301" s="33"/>
      <c r="DU301" s="33"/>
      <c r="DV301" s="33"/>
      <c r="DW301" s="33"/>
      <c r="DX301" s="33"/>
      <c r="DY301" s="33"/>
      <c r="DZ301" s="33"/>
      <c r="EA301" s="33"/>
      <c r="EB301" s="33"/>
      <c r="EC301" s="33"/>
      <c r="ED301" s="33"/>
      <c r="EE301" s="33"/>
      <c r="EF301" s="33"/>
      <c r="EG301" s="33"/>
    </row>
    <row r="302" spans="1:137" x14ac:dyDescent="0.25">
      <c r="B302" s="2"/>
      <c r="C302" s="2"/>
      <c r="D302" s="2"/>
      <c r="E302" s="1"/>
      <c r="F302" s="1"/>
      <c r="O302" s="33"/>
      <c r="P302" s="33"/>
      <c r="Q302" s="33"/>
      <c r="R302" s="33"/>
      <c r="S302" s="33"/>
      <c r="T302" s="33"/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F302" s="33"/>
      <c r="AG302" s="33"/>
      <c r="AH302" s="33"/>
      <c r="AI302" s="33"/>
      <c r="AJ302" s="33"/>
      <c r="AK302" s="33"/>
      <c r="AL302" s="33"/>
      <c r="AM302" s="33"/>
      <c r="AN302" s="33"/>
      <c r="AO302" s="33"/>
      <c r="AP302" s="33"/>
      <c r="AQ302" s="33"/>
      <c r="AR302" s="33"/>
      <c r="AS302" s="33"/>
      <c r="AT302" s="33"/>
      <c r="AU302" s="33"/>
      <c r="AV302" s="33"/>
      <c r="AW302" s="33"/>
      <c r="AX302" s="33"/>
      <c r="AY302" s="33"/>
      <c r="AZ302" s="33"/>
      <c r="BA302" s="33"/>
      <c r="BB302" s="33"/>
      <c r="BC302" s="33"/>
      <c r="BD302" s="33"/>
      <c r="BE302" s="33"/>
      <c r="BF302" s="33"/>
      <c r="BG302" s="33"/>
      <c r="BH302" s="33"/>
      <c r="BI302" s="33"/>
      <c r="BJ302" s="33"/>
      <c r="BK302" s="33"/>
      <c r="BL302" s="33"/>
      <c r="BM302" s="33"/>
      <c r="BN302" s="33"/>
      <c r="BO302" s="33"/>
      <c r="BP302" s="33"/>
      <c r="BQ302" s="33"/>
      <c r="BR302" s="33"/>
      <c r="BS302" s="33"/>
      <c r="BT302" s="33"/>
      <c r="BU302" s="33"/>
      <c r="BV302" s="33"/>
      <c r="BW302" s="33"/>
      <c r="BX302" s="33"/>
      <c r="BY302" s="33"/>
      <c r="BZ302" s="33"/>
      <c r="CA302" s="33"/>
      <c r="CB302" s="33"/>
      <c r="CC302" s="33"/>
      <c r="CD302" s="33"/>
      <c r="CE302" s="33"/>
      <c r="CF302" s="33"/>
      <c r="CG302" s="33"/>
      <c r="CH302" s="33"/>
      <c r="CI302" s="33"/>
      <c r="CJ302" s="33"/>
      <c r="CK302" s="33"/>
      <c r="CL302" s="33"/>
      <c r="CM302" s="33"/>
      <c r="CN302" s="33"/>
      <c r="CO302" s="33"/>
      <c r="CP302" s="33"/>
      <c r="CQ302" s="33"/>
      <c r="CR302" s="33"/>
      <c r="CS302" s="33"/>
      <c r="CT302" s="33"/>
      <c r="CU302" s="33"/>
      <c r="CV302" s="33"/>
      <c r="CW302" s="33"/>
      <c r="CX302" s="33"/>
      <c r="CY302" s="33"/>
      <c r="CZ302" s="33"/>
      <c r="DA302" s="33"/>
      <c r="DB302" s="33"/>
      <c r="DC302" s="33"/>
      <c r="DD302" s="33"/>
      <c r="DE302" s="33"/>
      <c r="DF302" s="33"/>
      <c r="DG302" s="33"/>
      <c r="DH302" s="33"/>
      <c r="DI302" s="33"/>
      <c r="DJ302" s="33"/>
      <c r="DK302" s="33"/>
      <c r="DL302" s="33"/>
      <c r="DM302" s="33"/>
      <c r="DN302" s="33"/>
      <c r="DO302" s="33"/>
      <c r="DP302" s="33"/>
      <c r="DQ302" s="33"/>
      <c r="DR302" s="33"/>
      <c r="DS302" s="33"/>
      <c r="DT302" s="33"/>
      <c r="DU302" s="33"/>
      <c r="DV302" s="33"/>
      <c r="DW302" s="33"/>
      <c r="DX302" s="33"/>
      <c r="DY302" s="33"/>
      <c r="DZ302" s="33"/>
      <c r="EA302" s="33"/>
      <c r="EB302" s="33"/>
      <c r="EC302" s="33"/>
      <c r="ED302" s="33"/>
      <c r="EE302" s="33"/>
      <c r="EF302" s="33"/>
      <c r="EG302" s="33"/>
    </row>
    <row r="303" spans="1:137" x14ac:dyDescent="0.25">
      <c r="B303" s="2"/>
      <c r="C303" s="2"/>
      <c r="D303" s="2"/>
      <c r="E303" s="1"/>
      <c r="F303" s="1"/>
      <c r="O303" s="33"/>
      <c r="P303" s="33"/>
      <c r="Q303" s="33"/>
      <c r="R303" s="33"/>
      <c r="S303" s="33"/>
      <c r="T303" s="33"/>
      <c r="U303" s="33"/>
      <c r="V303" s="33"/>
      <c r="W303" s="33"/>
      <c r="X303" s="33"/>
      <c r="Y303" s="33"/>
      <c r="Z303" s="33"/>
      <c r="AA303" s="33"/>
      <c r="AB303" s="33"/>
      <c r="AC303" s="33"/>
      <c r="AD303" s="33"/>
      <c r="AE303" s="33"/>
      <c r="AF303" s="33"/>
      <c r="AG303" s="33"/>
      <c r="AH303" s="33"/>
      <c r="AI303" s="33"/>
      <c r="AJ303" s="33"/>
      <c r="AK303" s="33"/>
      <c r="AL303" s="33"/>
      <c r="AM303" s="33"/>
      <c r="AN303" s="33"/>
      <c r="AO303" s="33"/>
      <c r="AP303" s="33"/>
      <c r="AQ303" s="33"/>
      <c r="AR303" s="33"/>
      <c r="AS303" s="33"/>
      <c r="AT303" s="33"/>
      <c r="AU303" s="33"/>
      <c r="AV303" s="33"/>
      <c r="AW303" s="33"/>
      <c r="AX303" s="33"/>
      <c r="AY303" s="33"/>
      <c r="AZ303" s="33"/>
      <c r="BA303" s="33"/>
      <c r="BB303" s="33"/>
      <c r="BC303" s="33"/>
      <c r="BD303" s="33"/>
      <c r="BE303" s="33"/>
      <c r="BF303" s="33"/>
      <c r="BG303" s="33"/>
      <c r="BH303" s="33"/>
      <c r="BI303" s="33"/>
      <c r="BJ303" s="33"/>
      <c r="BK303" s="33"/>
      <c r="BL303" s="33"/>
      <c r="BM303" s="33"/>
      <c r="BN303" s="33"/>
      <c r="BO303" s="33"/>
      <c r="BP303" s="33"/>
      <c r="BQ303" s="33"/>
      <c r="BR303" s="33"/>
      <c r="BS303" s="33"/>
      <c r="BT303" s="33"/>
      <c r="BU303" s="33"/>
      <c r="BV303" s="33"/>
      <c r="BW303" s="33"/>
      <c r="BX303" s="33"/>
      <c r="BY303" s="33"/>
      <c r="BZ303" s="33"/>
      <c r="CA303" s="33"/>
      <c r="CB303" s="33"/>
      <c r="CC303" s="33"/>
      <c r="CD303" s="33"/>
      <c r="CE303" s="33"/>
      <c r="CF303" s="33"/>
      <c r="CG303" s="33"/>
      <c r="CH303" s="33"/>
      <c r="CI303" s="33"/>
      <c r="CJ303" s="33"/>
      <c r="CK303" s="33"/>
      <c r="CL303" s="33"/>
      <c r="CM303" s="33"/>
      <c r="CN303" s="33"/>
      <c r="CO303" s="33"/>
      <c r="CP303" s="33"/>
      <c r="CQ303" s="33"/>
      <c r="CR303" s="33"/>
      <c r="CS303" s="33"/>
      <c r="CT303" s="33"/>
      <c r="CU303" s="33"/>
      <c r="CV303" s="33"/>
      <c r="CW303" s="33"/>
      <c r="CX303" s="33"/>
      <c r="CY303" s="33"/>
      <c r="CZ303" s="33"/>
      <c r="DA303" s="33"/>
      <c r="DB303" s="33"/>
      <c r="DC303" s="33"/>
      <c r="DD303" s="33"/>
      <c r="DE303" s="33"/>
      <c r="DF303" s="33"/>
      <c r="DG303" s="33"/>
      <c r="DH303" s="33"/>
      <c r="DI303" s="33"/>
      <c r="DJ303" s="33"/>
      <c r="DK303" s="33"/>
      <c r="DL303" s="33"/>
      <c r="DM303" s="33"/>
      <c r="DN303" s="33"/>
      <c r="DO303" s="33"/>
      <c r="DP303" s="33"/>
      <c r="DQ303" s="33"/>
      <c r="DR303" s="33"/>
      <c r="DS303" s="33"/>
      <c r="DT303" s="33"/>
      <c r="DU303" s="33"/>
      <c r="DV303" s="33"/>
      <c r="DW303" s="33"/>
      <c r="DX303" s="33"/>
      <c r="DY303" s="33"/>
      <c r="DZ303" s="33"/>
      <c r="EA303" s="33"/>
      <c r="EB303" s="33"/>
      <c r="EC303" s="33"/>
      <c r="ED303" s="33"/>
      <c r="EE303" s="33"/>
      <c r="EF303" s="33"/>
      <c r="EG303" s="33"/>
    </row>
    <row r="304" spans="1:137" x14ac:dyDescent="0.25">
      <c r="B304" s="2"/>
      <c r="C304" s="2"/>
      <c r="D304" s="2"/>
      <c r="E304" s="1"/>
      <c r="F304" s="1"/>
      <c r="O304" s="33"/>
      <c r="P304" s="33"/>
      <c r="Q304" s="33"/>
      <c r="R304" s="33"/>
      <c r="S304" s="33"/>
      <c r="T304" s="33"/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F304" s="33"/>
      <c r="AG304" s="33"/>
      <c r="AH304" s="33"/>
      <c r="AI304" s="33"/>
      <c r="AJ304" s="33"/>
      <c r="AK304" s="33"/>
      <c r="AL304" s="33"/>
      <c r="AM304" s="33"/>
      <c r="AN304" s="33"/>
      <c r="AO304" s="33"/>
      <c r="AP304" s="33"/>
      <c r="AQ304" s="33"/>
      <c r="AR304" s="33"/>
      <c r="AS304" s="33"/>
      <c r="AT304" s="33"/>
      <c r="AU304" s="33"/>
      <c r="AV304" s="33"/>
      <c r="AW304" s="33"/>
      <c r="AX304" s="33"/>
      <c r="AY304" s="33"/>
      <c r="AZ304" s="33"/>
      <c r="BA304" s="33"/>
      <c r="BB304" s="33"/>
      <c r="BC304" s="33"/>
      <c r="BD304" s="33"/>
      <c r="BE304" s="33"/>
      <c r="BF304" s="33"/>
      <c r="BG304" s="33"/>
      <c r="BH304" s="33"/>
      <c r="BI304" s="33"/>
      <c r="BJ304" s="33"/>
      <c r="BK304" s="33"/>
      <c r="BL304" s="33"/>
      <c r="BM304" s="33"/>
      <c r="BN304" s="33"/>
      <c r="BO304" s="33"/>
      <c r="BP304" s="33"/>
      <c r="BQ304" s="33"/>
      <c r="BR304" s="33"/>
      <c r="BS304" s="33"/>
      <c r="BT304" s="33"/>
      <c r="BU304" s="33"/>
      <c r="BV304" s="33"/>
      <c r="BW304" s="33"/>
      <c r="BX304" s="33"/>
      <c r="BY304" s="33"/>
      <c r="BZ304" s="33"/>
      <c r="CA304" s="33"/>
      <c r="CB304" s="33"/>
      <c r="CC304" s="33"/>
      <c r="CD304" s="33"/>
      <c r="CE304" s="33"/>
      <c r="CF304" s="33"/>
      <c r="CG304" s="33"/>
      <c r="CH304" s="33"/>
      <c r="CI304" s="33"/>
      <c r="CJ304" s="33"/>
      <c r="CK304" s="33"/>
      <c r="CL304" s="33"/>
      <c r="CM304" s="33"/>
      <c r="CN304" s="33"/>
      <c r="CO304" s="33"/>
      <c r="CP304" s="33"/>
      <c r="CQ304" s="33"/>
      <c r="CR304" s="33"/>
      <c r="CS304" s="33"/>
      <c r="CT304" s="33"/>
      <c r="CU304" s="33"/>
      <c r="CV304" s="33"/>
      <c r="CW304" s="33"/>
      <c r="CX304" s="33"/>
      <c r="CY304" s="33"/>
      <c r="CZ304" s="33"/>
      <c r="DA304" s="33"/>
      <c r="DB304" s="33"/>
      <c r="DC304" s="33"/>
      <c r="DD304" s="33"/>
      <c r="DE304" s="33"/>
      <c r="DF304" s="33"/>
      <c r="DG304" s="33"/>
      <c r="DH304" s="33"/>
      <c r="DI304" s="33"/>
      <c r="DJ304" s="33"/>
      <c r="DK304" s="33"/>
      <c r="DL304" s="33"/>
      <c r="DM304" s="33"/>
      <c r="DN304" s="33"/>
      <c r="DO304" s="33"/>
      <c r="DP304" s="33"/>
      <c r="DQ304" s="33"/>
      <c r="DR304" s="33"/>
      <c r="DS304" s="33"/>
      <c r="DT304" s="33"/>
      <c r="DU304" s="33"/>
      <c r="DV304" s="33"/>
      <c r="DW304" s="33"/>
      <c r="DX304" s="33"/>
      <c r="DY304" s="33"/>
      <c r="DZ304" s="33"/>
      <c r="EA304" s="33"/>
      <c r="EB304" s="33"/>
      <c r="EC304" s="33"/>
      <c r="ED304" s="33"/>
      <c r="EE304" s="33"/>
      <c r="EF304" s="33"/>
      <c r="EG304" s="33"/>
    </row>
    <row r="305" spans="2:137" x14ac:dyDescent="0.25">
      <c r="B305" s="2"/>
      <c r="C305" s="2"/>
      <c r="D305" s="2"/>
      <c r="E305" s="1"/>
      <c r="F305" s="1"/>
      <c r="O305" s="33"/>
      <c r="P305" s="33"/>
      <c r="Q305" s="33"/>
      <c r="R305" s="33"/>
      <c r="S305" s="33"/>
      <c r="T305" s="33"/>
      <c r="U305" s="33"/>
      <c r="V305" s="33"/>
      <c r="W305" s="33"/>
      <c r="X305" s="33"/>
      <c r="Y305" s="33"/>
      <c r="Z305" s="33"/>
      <c r="AA305" s="33"/>
      <c r="AB305" s="33"/>
      <c r="AC305" s="33"/>
      <c r="AD305" s="33"/>
      <c r="AE305" s="33"/>
      <c r="AF305" s="33"/>
      <c r="AG305" s="33"/>
      <c r="AH305" s="33"/>
      <c r="AI305" s="33"/>
      <c r="AJ305" s="33"/>
      <c r="AK305" s="33"/>
      <c r="AL305" s="33"/>
      <c r="AM305" s="33"/>
      <c r="AN305" s="33"/>
      <c r="AO305" s="33"/>
      <c r="AP305" s="33"/>
      <c r="AQ305" s="33"/>
      <c r="AR305" s="33"/>
      <c r="AS305" s="33"/>
      <c r="AT305" s="33"/>
      <c r="AU305" s="33"/>
      <c r="AV305" s="33"/>
      <c r="AW305" s="33"/>
      <c r="AX305" s="33"/>
      <c r="AY305" s="33"/>
      <c r="AZ305" s="33"/>
      <c r="BA305" s="33"/>
      <c r="BB305" s="33"/>
      <c r="BC305" s="33"/>
      <c r="BD305" s="33"/>
      <c r="BE305" s="33"/>
      <c r="BF305" s="33"/>
      <c r="BG305" s="33"/>
      <c r="BH305" s="33"/>
      <c r="BI305" s="33"/>
      <c r="BJ305" s="33"/>
      <c r="BK305" s="33"/>
      <c r="BL305" s="33"/>
      <c r="BM305" s="33"/>
      <c r="BN305" s="33"/>
      <c r="BO305" s="33"/>
      <c r="BP305" s="33"/>
      <c r="BQ305" s="33"/>
      <c r="BR305" s="33"/>
      <c r="BS305" s="33"/>
      <c r="BT305" s="33"/>
      <c r="BU305" s="33"/>
      <c r="BV305" s="33"/>
      <c r="BW305" s="33"/>
      <c r="BX305" s="33"/>
      <c r="BY305" s="33"/>
      <c r="BZ305" s="33"/>
      <c r="CA305" s="33"/>
      <c r="CB305" s="33"/>
      <c r="CC305" s="33"/>
      <c r="CD305" s="33"/>
      <c r="CE305" s="33"/>
      <c r="CF305" s="33"/>
      <c r="CG305" s="33"/>
      <c r="CH305" s="33"/>
      <c r="CI305" s="33"/>
      <c r="CJ305" s="33"/>
      <c r="CK305" s="33"/>
      <c r="CL305" s="33"/>
      <c r="CM305" s="33"/>
      <c r="CN305" s="33"/>
      <c r="CO305" s="33"/>
      <c r="CP305" s="33"/>
      <c r="CQ305" s="33"/>
      <c r="CR305" s="33"/>
      <c r="CS305" s="33"/>
      <c r="CT305" s="33"/>
      <c r="CU305" s="33"/>
      <c r="CV305" s="33"/>
      <c r="CW305" s="33"/>
      <c r="CX305" s="33"/>
      <c r="CY305" s="33"/>
      <c r="CZ305" s="33"/>
      <c r="DA305" s="33"/>
      <c r="DB305" s="33"/>
      <c r="DC305" s="33"/>
      <c r="DD305" s="33"/>
      <c r="DE305" s="33"/>
      <c r="DF305" s="33"/>
      <c r="DG305" s="33"/>
      <c r="DH305" s="33"/>
      <c r="DI305" s="33"/>
      <c r="DJ305" s="33"/>
      <c r="DK305" s="33"/>
      <c r="DL305" s="33"/>
      <c r="DM305" s="33"/>
      <c r="DN305" s="33"/>
      <c r="DO305" s="33"/>
      <c r="DP305" s="33"/>
      <c r="DQ305" s="33"/>
      <c r="DR305" s="33"/>
      <c r="DS305" s="33"/>
      <c r="DT305" s="33"/>
      <c r="DU305" s="33"/>
      <c r="DV305" s="33"/>
      <c r="DW305" s="33"/>
      <c r="DX305" s="33"/>
      <c r="DY305" s="33"/>
      <c r="DZ305" s="33"/>
      <c r="EA305" s="33"/>
      <c r="EB305" s="33"/>
      <c r="EC305" s="33"/>
      <c r="ED305" s="33"/>
      <c r="EE305" s="33"/>
      <c r="EF305" s="33"/>
      <c r="EG305" s="33"/>
    </row>
    <row r="306" spans="2:137" x14ac:dyDescent="0.25">
      <c r="B306" s="2"/>
      <c r="C306" s="2"/>
      <c r="D306" s="2"/>
      <c r="E306" s="1"/>
      <c r="F306" s="1"/>
      <c r="O306" s="33"/>
      <c r="P306" s="33"/>
      <c r="Q306" s="33"/>
      <c r="R306" s="33"/>
      <c r="S306" s="33"/>
      <c r="T306" s="33"/>
      <c r="U306" s="33"/>
      <c r="V306" s="33"/>
      <c r="W306" s="33"/>
      <c r="X306" s="33"/>
      <c r="Y306" s="33"/>
      <c r="Z306" s="33"/>
      <c r="AA306" s="33"/>
      <c r="AB306" s="33"/>
      <c r="AC306" s="33"/>
      <c r="AD306" s="33"/>
      <c r="AE306" s="33"/>
      <c r="AF306" s="33"/>
      <c r="AG306" s="33"/>
      <c r="AH306" s="33"/>
      <c r="AI306" s="33"/>
      <c r="AJ306" s="33"/>
      <c r="AK306" s="33"/>
      <c r="AL306" s="33"/>
      <c r="AM306" s="33"/>
      <c r="AN306" s="33"/>
      <c r="AO306" s="33"/>
      <c r="AP306" s="33"/>
      <c r="AQ306" s="33"/>
      <c r="AR306" s="33"/>
      <c r="AS306" s="33"/>
      <c r="AT306" s="33"/>
      <c r="AU306" s="33"/>
      <c r="AV306" s="33"/>
      <c r="AW306" s="33"/>
      <c r="AX306" s="33"/>
      <c r="AY306" s="33"/>
      <c r="AZ306" s="33"/>
      <c r="BA306" s="33"/>
      <c r="BB306" s="33"/>
      <c r="BC306" s="33"/>
      <c r="BD306" s="33"/>
      <c r="BE306" s="33"/>
      <c r="BF306" s="33"/>
      <c r="BG306" s="33"/>
      <c r="BH306" s="33"/>
      <c r="BI306" s="33"/>
      <c r="BJ306" s="33"/>
      <c r="BK306" s="33"/>
      <c r="BL306" s="33"/>
      <c r="BM306" s="33"/>
      <c r="BN306" s="33"/>
      <c r="BO306" s="33"/>
      <c r="BP306" s="33"/>
      <c r="BQ306" s="33"/>
      <c r="BR306" s="33"/>
      <c r="BS306" s="33"/>
      <c r="BT306" s="33"/>
      <c r="BU306" s="33"/>
      <c r="BV306" s="33"/>
      <c r="BW306" s="33"/>
      <c r="BX306" s="33"/>
      <c r="BY306" s="33"/>
      <c r="BZ306" s="33"/>
      <c r="CA306" s="33"/>
      <c r="CB306" s="33"/>
      <c r="CC306" s="33"/>
      <c r="CD306" s="33"/>
      <c r="CE306" s="33"/>
      <c r="CF306" s="33"/>
      <c r="CG306" s="33"/>
      <c r="CH306" s="33"/>
      <c r="CI306" s="33"/>
      <c r="CJ306" s="33"/>
      <c r="CK306" s="33"/>
      <c r="CL306" s="33"/>
      <c r="CM306" s="33"/>
      <c r="CN306" s="33"/>
      <c r="CO306" s="33"/>
      <c r="CP306" s="33"/>
      <c r="CQ306" s="33"/>
      <c r="CR306" s="33"/>
      <c r="CS306" s="33"/>
      <c r="CT306" s="33"/>
      <c r="CU306" s="33"/>
      <c r="CV306" s="33"/>
      <c r="CW306" s="33"/>
      <c r="CX306" s="33"/>
      <c r="CY306" s="33"/>
      <c r="CZ306" s="33"/>
      <c r="DA306" s="33"/>
      <c r="DB306" s="33"/>
      <c r="DC306" s="33"/>
      <c r="DD306" s="33"/>
      <c r="DE306" s="33"/>
      <c r="DF306" s="33"/>
      <c r="DG306" s="33"/>
      <c r="DH306" s="33"/>
      <c r="DI306" s="33"/>
      <c r="DJ306" s="33"/>
      <c r="DK306" s="33"/>
      <c r="DL306" s="33"/>
      <c r="DM306" s="33"/>
      <c r="DN306" s="33"/>
      <c r="DO306" s="33"/>
      <c r="DP306" s="33"/>
      <c r="DQ306" s="33"/>
      <c r="DR306" s="33"/>
      <c r="DS306" s="33"/>
      <c r="DT306" s="33"/>
      <c r="DU306" s="33"/>
      <c r="DV306" s="33"/>
      <c r="DW306" s="33"/>
      <c r="DX306" s="33"/>
      <c r="DY306" s="33"/>
      <c r="DZ306" s="33"/>
      <c r="EA306" s="33"/>
      <c r="EB306" s="33"/>
      <c r="EC306" s="33"/>
      <c r="ED306" s="33"/>
      <c r="EE306" s="33"/>
      <c r="EF306" s="33"/>
      <c r="EG306" s="33"/>
    </row>
    <row r="307" spans="2:137" x14ac:dyDescent="0.25">
      <c r="B307" s="2"/>
      <c r="C307" s="2"/>
      <c r="D307" s="2"/>
      <c r="E307" s="1"/>
      <c r="F307" s="1"/>
      <c r="O307" s="33"/>
      <c r="P307" s="33"/>
      <c r="Q307" s="33"/>
      <c r="R307" s="33"/>
      <c r="S307" s="33"/>
      <c r="T307" s="33"/>
      <c r="U307" s="33"/>
      <c r="V307" s="33"/>
      <c r="W307" s="33"/>
      <c r="X307" s="33"/>
      <c r="Y307" s="33"/>
      <c r="Z307" s="33"/>
      <c r="AA307" s="33"/>
      <c r="AB307" s="33"/>
      <c r="AC307" s="33"/>
      <c r="AD307" s="33"/>
      <c r="AE307" s="33"/>
      <c r="AF307" s="33"/>
      <c r="AG307" s="33"/>
      <c r="AH307" s="33"/>
      <c r="AI307" s="33"/>
      <c r="AJ307" s="33"/>
      <c r="AK307" s="33"/>
      <c r="AL307" s="33"/>
      <c r="AM307" s="33"/>
      <c r="AN307" s="33"/>
      <c r="AO307" s="33"/>
      <c r="AP307" s="33"/>
      <c r="AQ307" s="33"/>
      <c r="AR307" s="33"/>
      <c r="AS307" s="33"/>
      <c r="AT307" s="33"/>
      <c r="AU307" s="33"/>
      <c r="AV307" s="33"/>
      <c r="AW307" s="33"/>
      <c r="AX307" s="33"/>
      <c r="AY307" s="33"/>
      <c r="AZ307" s="33"/>
      <c r="BA307" s="33"/>
      <c r="BB307" s="33"/>
      <c r="BC307" s="33"/>
      <c r="BD307" s="33"/>
      <c r="BE307" s="33"/>
      <c r="BF307" s="33"/>
      <c r="BG307" s="33"/>
      <c r="BH307" s="33"/>
      <c r="BI307" s="33"/>
      <c r="BJ307" s="33"/>
      <c r="BK307" s="33"/>
      <c r="BL307" s="33"/>
      <c r="BM307" s="33"/>
      <c r="BN307" s="33"/>
      <c r="BO307" s="33"/>
      <c r="BP307" s="33"/>
      <c r="BQ307" s="33"/>
      <c r="BR307" s="33"/>
      <c r="BS307" s="33"/>
      <c r="BT307" s="33"/>
      <c r="BU307" s="33"/>
      <c r="BV307" s="33"/>
      <c r="BW307" s="33"/>
      <c r="BX307" s="33"/>
      <c r="BY307" s="33"/>
      <c r="BZ307" s="33"/>
      <c r="CA307" s="33"/>
      <c r="CB307" s="33"/>
      <c r="CC307" s="33"/>
      <c r="CD307" s="33"/>
      <c r="CE307" s="33"/>
      <c r="CF307" s="33"/>
      <c r="CG307" s="33"/>
      <c r="CH307" s="33"/>
      <c r="CI307" s="33"/>
      <c r="CJ307" s="33"/>
      <c r="CK307" s="33"/>
      <c r="CL307" s="33"/>
      <c r="CM307" s="33"/>
      <c r="CN307" s="33"/>
      <c r="CO307" s="33"/>
      <c r="CP307" s="33"/>
      <c r="CQ307" s="33"/>
      <c r="CR307" s="33"/>
      <c r="CS307" s="33"/>
      <c r="CT307" s="33"/>
      <c r="CU307" s="33"/>
      <c r="CV307" s="33"/>
      <c r="CW307" s="33"/>
      <c r="CX307" s="33"/>
      <c r="CY307" s="33"/>
      <c r="CZ307" s="33"/>
      <c r="DA307" s="33"/>
      <c r="DB307" s="33"/>
      <c r="DC307" s="33"/>
      <c r="DD307" s="33"/>
      <c r="DE307" s="33"/>
      <c r="DF307" s="33"/>
      <c r="DG307" s="33"/>
      <c r="DH307" s="33"/>
      <c r="DI307" s="33"/>
      <c r="DJ307" s="33"/>
      <c r="DK307" s="33"/>
      <c r="DL307" s="33"/>
      <c r="DM307" s="33"/>
      <c r="DN307" s="33"/>
      <c r="DO307" s="33"/>
      <c r="DP307" s="33"/>
      <c r="DQ307" s="33"/>
      <c r="DR307" s="33"/>
      <c r="DS307" s="33"/>
      <c r="DT307" s="33"/>
      <c r="DU307" s="33"/>
      <c r="DV307" s="33"/>
      <c r="DW307" s="33"/>
      <c r="DX307" s="33"/>
      <c r="DY307" s="33"/>
      <c r="DZ307" s="33"/>
      <c r="EA307" s="33"/>
      <c r="EB307" s="33"/>
      <c r="EC307" s="33"/>
      <c r="ED307" s="33"/>
      <c r="EE307" s="33"/>
      <c r="EF307" s="33"/>
      <c r="EG307" s="33"/>
    </row>
    <row r="308" spans="2:137" x14ac:dyDescent="0.25">
      <c r="B308" s="2"/>
      <c r="C308" s="2"/>
      <c r="D308" s="2"/>
      <c r="E308" s="1"/>
      <c r="F308" s="1"/>
      <c r="O308" s="33"/>
      <c r="P308" s="33"/>
      <c r="Q308" s="33"/>
      <c r="R308" s="33"/>
      <c r="S308" s="33"/>
      <c r="T308" s="33"/>
      <c r="U308" s="33"/>
      <c r="V308" s="33"/>
      <c r="W308" s="33"/>
      <c r="X308" s="33"/>
      <c r="Y308" s="33"/>
      <c r="Z308" s="33"/>
      <c r="AA308" s="33"/>
      <c r="AB308" s="33"/>
      <c r="AC308" s="33"/>
      <c r="AD308" s="33"/>
      <c r="AE308" s="33"/>
      <c r="AF308" s="33"/>
      <c r="AG308" s="33"/>
      <c r="AH308" s="33"/>
      <c r="AI308" s="33"/>
      <c r="AJ308" s="33"/>
      <c r="AK308" s="33"/>
      <c r="AL308" s="33"/>
      <c r="AM308" s="33"/>
      <c r="AN308" s="33"/>
      <c r="AO308" s="33"/>
      <c r="AP308" s="33"/>
      <c r="AQ308" s="33"/>
      <c r="AR308" s="33"/>
      <c r="AS308" s="33"/>
      <c r="AT308" s="33"/>
      <c r="AU308" s="33"/>
      <c r="AV308" s="33"/>
      <c r="AW308" s="33"/>
      <c r="AX308" s="33"/>
      <c r="AY308" s="33"/>
      <c r="AZ308" s="33"/>
      <c r="BA308" s="33"/>
      <c r="BB308" s="33"/>
      <c r="BC308" s="33"/>
      <c r="BD308" s="33"/>
      <c r="BE308" s="33"/>
      <c r="BF308" s="33"/>
      <c r="BG308" s="33"/>
      <c r="BH308" s="33"/>
      <c r="BI308" s="33"/>
      <c r="BJ308" s="33"/>
      <c r="BK308" s="33"/>
      <c r="BL308" s="33"/>
      <c r="BM308" s="33"/>
      <c r="BN308" s="33"/>
      <c r="BO308" s="33"/>
      <c r="BP308" s="33"/>
      <c r="BQ308" s="33"/>
      <c r="BR308" s="33"/>
      <c r="BS308" s="33"/>
      <c r="BT308" s="33"/>
      <c r="BU308" s="33"/>
      <c r="BV308" s="33"/>
      <c r="BW308" s="33"/>
      <c r="BX308" s="33"/>
      <c r="BY308" s="33"/>
      <c r="BZ308" s="33"/>
      <c r="CA308" s="33"/>
      <c r="CB308" s="33"/>
      <c r="CC308" s="33"/>
      <c r="CD308" s="33"/>
      <c r="CE308" s="33"/>
      <c r="CF308" s="33"/>
      <c r="CG308" s="33"/>
      <c r="CH308" s="33"/>
      <c r="CI308" s="33"/>
      <c r="CJ308" s="33"/>
      <c r="CK308" s="33"/>
      <c r="CL308" s="33"/>
      <c r="CM308" s="33"/>
      <c r="CN308" s="33"/>
      <c r="CO308" s="33"/>
      <c r="CP308" s="33"/>
      <c r="CQ308" s="33"/>
      <c r="CR308" s="33"/>
      <c r="CS308" s="33"/>
      <c r="CT308" s="33"/>
      <c r="CU308" s="33"/>
      <c r="CV308" s="33"/>
      <c r="CW308" s="33"/>
      <c r="CX308" s="33"/>
      <c r="CY308" s="33"/>
      <c r="CZ308" s="33"/>
      <c r="DA308" s="33"/>
      <c r="DB308" s="33"/>
      <c r="DC308" s="33"/>
      <c r="DD308" s="33"/>
      <c r="DE308" s="33"/>
      <c r="DF308" s="33"/>
      <c r="DG308" s="33"/>
      <c r="DH308" s="33"/>
      <c r="DI308" s="33"/>
      <c r="DJ308" s="33"/>
      <c r="DK308" s="33"/>
      <c r="DL308" s="33"/>
      <c r="DM308" s="33"/>
      <c r="DN308" s="33"/>
      <c r="DO308" s="33"/>
      <c r="DP308" s="33"/>
      <c r="DQ308" s="33"/>
      <c r="DR308" s="33"/>
      <c r="DS308" s="33"/>
      <c r="DT308" s="33"/>
      <c r="DU308" s="33"/>
      <c r="DV308" s="33"/>
      <c r="DW308" s="33"/>
      <c r="DX308" s="33"/>
      <c r="DY308" s="33"/>
      <c r="DZ308" s="33"/>
      <c r="EA308" s="33"/>
      <c r="EB308" s="33"/>
      <c r="EC308" s="33"/>
      <c r="ED308" s="33"/>
      <c r="EE308" s="33"/>
      <c r="EF308" s="33"/>
      <c r="EG308" s="33"/>
    </row>
    <row r="309" spans="2:137" x14ac:dyDescent="0.25">
      <c r="B309" s="2"/>
      <c r="C309" s="2"/>
      <c r="D309" s="2"/>
      <c r="E309" s="1"/>
      <c r="F309" s="1"/>
      <c r="O309" s="33"/>
      <c r="P309" s="33"/>
      <c r="Q309" s="33"/>
      <c r="R309" s="33"/>
      <c r="S309" s="33"/>
      <c r="T309" s="33"/>
      <c r="U309" s="33"/>
      <c r="V309" s="33"/>
      <c r="W309" s="33"/>
      <c r="X309" s="33"/>
      <c r="Y309" s="33"/>
      <c r="Z309" s="33"/>
      <c r="AA309" s="33"/>
      <c r="AB309" s="33"/>
      <c r="AC309" s="33"/>
      <c r="AD309" s="33"/>
      <c r="AE309" s="33"/>
      <c r="AF309" s="33"/>
      <c r="AG309" s="33"/>
      <c r="AH309" s="33"/>
      <c r="AI309" s="33"/>
      <c r="AJ309" s="33"/>
      <c r="AK309" s="33"/>
      <c r="AL309" s="33"/>
      <c r="AM309" s="33"/>
      <c r="AN309" s="33"/>
      <c r="AO309" s="33"/>
      <c r="AP309" s="33"/>
      <c r="AQ309" s="33"/>
      <c r="AR309" s="33"/>
      <c r="AS309" s="33"/>
      <c r="AT309" s="33"/>
      <c r="AU309" s="33"/>
      <c r="AV309" s="33"/>
      <c r="AW309" s="33"/>
      <c r="AX309" s="33"/>
      <c r="AY309" s="33"/>
      <c r="AZ309" s="33"/>
      <c r="BA309" s="33"/>
      <c r="BB309" s="33"/>
      <c r="BC309" s="33"/>
      <c r="BD309" s="33"/>
      <c r="BE309" s="33"/>
      <c r="BF309" s="33"/>
      <c r="BG309" s="33"/>
      <c r="BH309" s="33"/>
      <c r="BI309" s="33"/>
      <c r="BJ309" s="33"/>
      <c r="BK309" s="33"/>
      <c r="BL309" s="33"/>
      <c r="BM309" s="33"/>
      <c r="BN309" s="33"/>
      <c r="BO309" s="33"/>
      <c r="BP309" s="33"/>
      <c r="BQ309" s="33"/>
      <c r="BR309" s="33"/>
      <c r="BS309" s="33"/>
      <c r="BT309" s="33"/>
      <c r="BU309" s="33"/>
      <c r="BV309" s="33"/>
      <c r="BW309" s="33"/>
      <c r="BX309" s="33"/>
      <c r="BY309" s="33"/>
      <c r="BZ309" s="33"/>
      <c r="CA309" s="33"/>
      <c r="CB309" s="33"/>
      <c r="CC309" s="33"/>
      <c r="CD309" s="33"/>
      <c r="CE309" s="33"/>
      <c r="CF309" s="33"/>
      <c r="CG309" s="33"/>
      <c r="CH309" s="33"/>
      <c r="CI309" s="33"/>
      <c r="CJ309" s="33"/>
      <c r="CK309" s="33"/>
      <c r="CL309" s="33"/>
      <c r="CM309" s="33"/>
      <c r="CN309" s="33"/>
      <c r="CO309" s="33"/>
      <c r="CP309" s="33"/>
      <c r="CQ309" s="33"/>
      <c r="CR309" s="33"/>
      <c r="CS309" s="33"/>
      <c r="CT309" s="33"/>
      <c r="CU309" s="33"/>
      <c r="CV309" s="33"/>
      <c r="CW309" s="33"/>
      <c r="CX309" s="33"/>
      <c r="CY309" s="33"/>
      <c r="CZ309" s="33"/>
      <c r="DA309" s="33"/>
      <c r="DB309" s="33"/>
      <c r="DC309" s="33"/>
      <c r="DD309" s="33"/>
      <c r="DE309" s="33"/>
      <c r="DF309" s="33"/>
      <c r="DG309" s="33"/>
      <c r="DH309" s="33"/>
      <c r="DI309" s="33"/>
      <c r="DJ309" s="33"/>
      <c r="DK309" s="33"/>
      <c r="DL309" s="33"/>
      <c r="DM309" s="33"/>
      <c r="DN309" s="33"/>
      <c r="DO309" s="33"/>
      <c r="DP309" s="33"/>
      <c r="DQ309" s="33"/>
      <c r="DR309" s="33"/>
      <c r="DS309" s="33"/>
      <c r="DT309" s="33"/>
      <c r="DU309" s="33"/>
      <c r="DV309" s="33"/>
      <c r="DW309" s="33"/>
      <c r="DX309" s="33"/>
      <c r="DY309" s="33"/>
      <c r="DZ309" s="33"/>
      <c r="EA309" s="33"/>
      <c r="EB309" s="33"/>
      <c r="EC309" s="33"/>
      <c r="ED309" s="33"/>
      <c r="EE309" s="33"/>
      <c r="EF309" s="33"/>
      <c r="EG309" s="33"/>
    </row>
    <row r="310" spans="2:137" x14ac:dyDescent="0.25">
      <c r="B310" s="2"/>
      <c r="C310" s="2"/>
      <c r="D310" s="2"/>
      <c r="E310" s="1"/>
      <c r="F310" s="1"/>
      <c r="O310" s="33"/>
      <c r="P310" s="33"/>
      <c r="Q310" s="33"/>
      <c r="R310" s="33"/>
      <c r="S310" s="33"/>
      <c r="T310" s="33"/>
      <c r="U310" s="33"/>
      <c r="V310" s="33"/>
      <c r="W310" s="33"/>
      <c r="X310" s="33"/>
      <c r="Y310" s="33"/>
      <c r="Z310" s="33"/>
      <c r="AA310" s="33"/>
      <c r="AB310" s="33"/>
      <c r="AC310" s="33"/>
      <c r="AD310" s="33"/>
      <c r="AE310" s="33"/>
      <c r="AF310" s="33"/>
      <c r="AG310" s="33"/>
      <c r="AH310" s="33"/>
      <c r="AI310" s="33"/>
      <c r="AJ310" s="33"/>
      <c r="AK310" s="33"/>
      <c r="AL310" s="33"/>
      <c r="AM310" s="33"/>
      <c r="AN310" s="33"/>
      <c r="AO310" s="33"/>
      <c r="AP310" s="33"/>
      <c r="AQ310" s="33"/>
      <c r="AR310" s="33"/>
      <c r="AS310" s="33"/>
      <c r="AT310" s="33"/>
      <c r="AU310" s="33"/>
      <c r="AV310" s="33"/>
      <c r="AW310" s="33"/>
      <c r="AX310" s="33"/>
      <c r="AY310" s="33"/>
      <c r="AZ310" s="33"/>
      <c r="BA310" s="33"/>
      <c r="BB310" s="33"/>
      <c r="BC310" s="33"/>
      <c r="BD310" s="33"/>
      <c r="BE310" s="33"/>
      <c r="BF310" s="33"/>
      <c r="BG310" s="33"/>
      <c r="BH310" s="33"/>
      <c r="BI310" s="33"/>
      <c r="BJ310" s="33"/>
      <c r="BK310" s="33"/>
      <c r="BL310" s="33"/>
      <c r="BM310" s="33"/>
      <c r="BN310" s="33"/>
      <c r="BO310" s="33"/>
      <c r="BP310" s="33"/>
      <c r="BQ310" s="33"/>
      <c r="BR310" s="33"/>
      <c r="BS310" s="33"/>
      <c r="BT310" s="33"/>
      <c r="BU310" s="33"/>
      <c r="BV310" s="33"/>
      <c r="BW310" s="33"/>
      <c r="BX310" s="33"/>
      <c r="BY310" s="33"/>
      <c r="BZ310" s="33"/>
      <c r="CA310" s="33"/>
      <c r="CB310" s="33"/>
      <c r="CC310" s="33"/>
      <c r="CD310" s="33"/>
      <c r="CE310" s="33"/>
      <c r="CF310" s="33"/>
      <c r="CG310" s="33"/>
      <c r="CH310" s="33"/>
      <c r="CI310" s="33"/>
      <c r="CJ310" s="33"/>
      <c r="CK310" s="33"/>
      <c r="CL310" s="33"/>
      <c r="CM310" s="33"/>
      <c r="CN310" s="33"/>
      <c r="CO310" s="33"/>
      <c r="CP310" s="33"/>
      <c r="CQ310" s="33"/>
      <c r="CR310" s="33"/>
      <c r="CS310" s="33"/>
      <c r="CT310" s="33"/>
      <c r="CU310" s="33"/>
      <c r="CV310" s="33"/>
      <c r="CW310" s="33"/>
      <c r="CX310" s="33"/>
      <c r="CY310" s="33"/>
      <c r="CZ310" s="33"/>
      <c r="DA310" s="33"/>
      <c r="DB310" s="33"/>
      <c r="DC310" s="33"/>
      <c r="DD310" s="33"/>
      <c r="DE310" s="33"/>
      <c r="DF310" s="33"/>
      <c r="DG310" s="33"/>
      <c r="DH310" s="33"/>
      <c r="DI310" s="33"/>
      <c r="DJ310" s="33"/>
      <c r="DK310" s="33"/>
      <c r="DL310" s="33"/>
      <c r="DM310" s="33"/>
      <c r="DN310" s="33"/>
      <c r="DO310" s="33"/>
      <c r="DP310" s="33"/>
      <c r="DQ310" s="33"/>
      <c r="DR310" s="33"/>
      <c r="DS310" s="33"/>
      <c r="DT310" s="33"/>
      <c r="DU310" s="33"/>
      <c r="DV310" s="33"/>
      <c r="DW310" s="33"/>
      <c r="DX310" s="33"/>
      <c r="DY310" s="33"/>
      <c r="DZ310" s="33"/>
      <c r="EA310" s="33"/>
      <c r="EB310" s="33"/>
      <c r="EC310" s="33"/>
      <c r="ED310" s="33"/>
      <c r="EE310" s="33"/>
      <c r="EF310" s="33"/>
      <c r="EG310" s="33"/>
    </row>
    <row r="311" spans="2:137" x14ac:dyDescent="0.25">
      <c r="O311" s="33"/>
      <c r="P311" s="33"/>
      <c r="Q311" s="33"/>
      <c r="R311" s="33"/>
      <c r="S311" s="33"/>
      <c r="T311" s="33"/>
      <c r="U311" s="33"/>
      <c r="V311" s="33"/>
      <c r="W311" s="33"/>
      <c r="X311" s="33"/>
      <c r="Y311" s="33"/>
      <c r="Z311" s="33"/>
      <c r="AA311" s="33"/>
      <c r="AB311" s="33"/>
      <c r="AC311" s="33"/>
      <c r="AD311" s="33"/>
      <c r="AE311" s="33"/>
      <c r="AF311" s="33"/>
      <c r="AG311" s="33"/>
      <c r="AH311" s="33"/>
      <c r="AI311" s="33"/>
      <c r="AJ311" s="33"/>
      <c r="AK311" s="33"/>
      <c r="AL311" s="33"/>
      <c r="AM311" s="33"/>
      <c r="AN311" s="33"/>
      <c r="AO311" s="33"/>
      <c r="AP311" s="33"/>
      <c r="AQ311" s="33"/>
      <c r="AR311" s="33"/>
      <c r="AS311" s="33"/>
      <c r="AT311" s="33"/>
      <c r="AU311" s="33"/>
      <c r="AV311" s="33"/>
      <c r="AW311" s="33"/>
      <c r="AX311" s="33"/>
      <c r="AY311" s="33"/>
      <c r="AZ311" s="33"/>
      <c r="BA311" s="33"/>
      <c r="BB311" s="33"/>
      <c r="BC311" s="33"/>
      <c r="BD311" s="33"/>
      <c r="BE311" s="33"/>
      <c r="BF311" s="33"/>
      <c r="BG311" s="33"/>
      <c r="BH311" s="33"/>
      <c r="BI311" s="33"/>
      <c r="BJ311" s="33"/>
      <c r="BK311" s="33"/>
      <c r="BL311" s="33"/>
      <c r="BM311" s="33"/>
      <c r="BN311" s="33"/>
      <c r="BO311" s="33"/>
      <c r="BP311" s="33"/>
      <c r="BQ311" s="33"/>
      <c r="BR311" s="33"/>
      <c r="BS311" s="33"/>
      <c r="BT311" s="33"/>
      <c r="BU311" s="33"/>
      <c r="BV311" s="33"/>
      <c r="BW311" s="33"/>
      <c r="BX311" s="33"/>
      <c r="BY311" s="33"/>
      <c r="BZ311" s="33"/>
      <c r="CA311" s="33"/>
      <c r="CB311" s="33"/>
      <c r="CC311" s="33"/>
      <c r="CD311" s="33"/>
      <c r="CE311" s="33"/>
      <c r="CF311" s="33"/>
      <c r="CG311" s="33"/>
      <c r="CH311" s="33"/>
      <c r="CI311" s="33"/>
      <c r="CJ311" s="33"/>
      <c r="CK311" s="33"/>
      <c r="CL311" s="33"/>
      <c r="CM311" s="33"/>
      <c r="CN311" s="33"/>
      <c r="CO311" s="33"/>
      <c r="CP311" s="33"/>
      <c r="CQ311" s="33"/>
      <c r="CR311" s="33"/>
      <c r="CS311" s="33"/>
      <c r="CT311" s="33"/>
      <c r="CU311" s="33"/>
      <c r="CV311" s="33"/>
      <c r="CW311" s="33"/>
      <c r="CX311" s="33"/>
      <c r="CY311" s="33"/>
      <c r="CZ311" s="33"/>
      <c r="DA311" s="33"/>
      <c r="DB311" s="33"/>
      <c r="DC311" s="33"/>
      <c r="DD311" s="33"/>
      <c r="DE311" s="33"/>
      <c r="DF311" s="33"/>
      <c r="DG311" s="33"/>
      <c r="DH311" s="33"/>
      <c r="DI311" s="33"/>
      <c r="DJ311" s="33"/>
      <c r="DK311" s="33"/>
      <c r="DL311" s="33"/>
      <c r="DM311" s="33"/>
      <c r="DN311" s="33"/>
      <c r="DO311" s="33"/>
      <c r="DP311" s="33"/>
      <c r="DQ311" s="33"/>
      <c r="DR311" s="33"/>
      <c r="DS311" s="33"/>
      <c r="DT311" s="33"/>
      <c r="DU311" s="33"/>
      <c r="DV311" s="33"/>
      <c r="DW311" s="33"/>
      <c r="DX311" s="33"/>
      <c r="DY311" s="33"/>
      <c r="DZ311" s="33"/>
      <c r="EA311" s="33"/>
      <c r="EB311" s="33"/>
      <c r="EC311" s="33"/>
      <c r="ED311" s="33"/>
      <c r="EE311" s="33"/>
      <c r="EF311" s="33"/>
      <c r="EG311" s="33"/>
    </row>
    <row r="312" spans="2:137" x14ac:dyDescent="0.25">
      <c r="O312" s="33"/>
      <c r="P312" s="33"/>
      <c r="Q312" s="33"/>
      <c r="R312" s="33"/>
      <c r="S312" s="33"/>
      <c r="T312" s="33"/>
      <c r="U312" s="33"/>
      <c r="V312" s="33"/>
      <c r="W312" s="33"/>
      <c r="X312" s="33"/>
      <c r="Y312" s="33"/>
      <c r="Z312" s="33"/>
      <c r="AA312" s="33"/>
      <c r="AB312" s="33"/>
      <c r="AC312" s="33"/>
      <c r="AD312" s="33"/>
      <c r="AE312" s="33"/>
      <c r="AF312" s="33"/>
      <c r="AG312" s="33"/>
      <c r="AH312" s="33"/>
      <c r="AI312" s="33"/>
      <c r="AJ312" s="33"/>
      <c r="AK312" s="33"/>
      <c r="AL312" s="33"/>
      <c r="AM312" s="33"/>
      <c r="AN312" s="33"/>
      <c r="AO312" s="33"/>
      <c r="AP312" s="33"/>
      <c r="AQ312" s="33"/>
      <c r="AR312" s="33"/>
      <c r="AS312" s="33"/>
      <c r="AT312" s="33"/>
      <c r="AU312" s="33"/>
      <c r="AV312" s="33"/>
      <c r="AW312" s="33"/>
      <c r="AX312" s="33"/>
      <c r="AY312" s="33"/>
      <c r="AZ312" s="33"/>
      <c r="BA312" s="33"/>
      <c r="BB312" s="33"/>
      <c r="BC312" s="33"/>
      <c r="BD312" s="33"/>
      <c r="BE312" s="33"/>
      <c r="BF312" s="33"/>
      <c r="BG312" s="33"/>
      <c r="BH312" s="33"/>
      <c r="BI312" s="33"/>
      <c r="BJ312" s="33"/>
      <c r="BK312" s="33"/>
      <c r="BL312" s="33"/>
      <c r="BM312" s="33"/>
      <c r="BN312" s="33"/>
      <c r="BO312" s="33"/>
      <c r="BP312" s="33"/>
      <c r="BQ312" s="33"/>
      <c r="BR312" s="33"/>
      <c r="BS312" s="33"/>
      <c r="BT312" s="33"/>
      <c r="BU312" s="33"/>
      <c r="BV312" s="33"/>
      <c r="BW312" s="33"/>
      <c r="BX312" s="33"/>
      <c r="BY312" s="33"/>
      <c r="BZ312" s="33"/>
      <c r="CA312" s="33"/>
      <c r="CB312" s="33"/>
      <c r="CC312" s="33"/>
      <c r="CD312" s="33"/>
      <c r="CE312" s="33"/>
      <c r="CF312" s="33"/>
      <c r="CG312" s="33"/>
      <c r="CH312" s="33"/>
      <c r="CI312" s="33"/>
      <c r="CJ312" s="33"/>
      <c r="CK312" s="33"/>
      <c r="CL312" s="33"/>
      <c r="CM312" s="33"/>
      <c r="CN312" s="33"/>
      <c r="CO312" s="33"/>
      <c r="CP312" s="33"/>
      <c r="CQ312" s="33"/>
      <c r="CR312" s="33"/>
      <c r="CS312" s="33"/>
      <c r="CT312" s="33"/>
      <c r="CU312" s="33"/>
      <c r="CV312" s="33"/>
      <c r="CW312" s="33"/>
      <c r="CX312" s="33"/>
      <c r="CY312" s="33"/>
      <c r="CZ312" s="33"/>
      <c r="DA312" s="33"/>
      <c r="DB312" s="33"/>
      <c r="DC312" s="33"/>
      <c r="DD312" s="33"/>
      <c r="DE312" s="33"/>
      <c r="DF312" s="33"/>
      <c r="DG312" s="33"/>
      <c r="DH312" s="33"/>
      <c r="DI312" s="33"/>
      <c r="DJ312" s="33"/>
      <c r="DK312" s="33"/>
      <c r="DL312" s="33"/>
      <c r="DM312" s="33"/>
      <c r="DN312" s="33"/>
      <c r="DO312" s="33"/>
      <c r="DP312" s="33"/>
      <c r="DQ312" s="33"/>
      <c r="DR312" s="33"/>
      <c r="DS312" s="33"/>
      <c r="DT312" s="33"/>
      <c r="DU312" s="33"/>
      <c r="DV312" s="33"/>
      <c r="DW312" s="33"/>
      <c r="DX312" s="33"/>
      <c r="DY312" s="33"/>
      <c r="DZ312" s="33"/>
      <c r="EA312" s="33"/>
      <c r="EB312" s="33"/>
      <c r="EC312" s="33"/>
      <c r="ED312" s="33"/>
      <c r="EE312" s="33"/>
      <c r="EF312" s="33"/>
      <c r="EG312" s="33"/>
    </row>
    <row r="313" spans="2:137" x14ac:dyDescent="0.25">
      <c r="O313" s="33"/>
      <c r="P313" s="33"/>
      <c r="Q313" s="33"/>
      <c r="R313" s="33"/>
      <c r="S313" s="33"/>
      <c r="T313" s="33"/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F313" s="33"/>
      <c r="AG313" s="33"/>
      <c r="AH313" s="33"/>
      <c r="AI313" s="33"/>
      <c r="AJ313" s="33"/>
      <c r="AK313" s="33"/>
      <c r="AL313" s="33"/>
      <c r="AM313" s="33"/>
      <c r="AN313" s="33"/>
      <c r="AO313" s="33"/>
      <c r="AP313" s="33"/>
      <c r="AQ313" s="33"/>
      <c r="AR313" s="33"/>
      <c r="AS313" s="33"/>
      <c r="AT313" s="33"/>
      <c r="AU313" s="33"/>
      <c r="AV313" s="33"/>
      <c r="AW313" s="33"/>
      <c r="AX313" s="33"/>
      <c r="AY313" s="33"/>
      <c r="AZ313" s="33"/>
      <c r="BA313" s="33"/>
      <c r="BB313" s="33"/>
      <c r="BC313" s="33"/>
      <c r="BD313" s="33"/>
      <c r="BE313" s="33"/>
      <c r="BF313" s="33"/>
      <c r="BG313" s="33"/>
      <c r="BH313" s="33"/>
      <c r="BI313" s="33"/>
      <c r="BJ313" s="33"/>
      <c r="BK313" s="33"/>
      <c r="BL313" s="33"/>
      <c r="BM313" s="33"/>
      <c r="BN313" s="33"/>
      <c r="BO313" s="33"/>
      <c r="BP313" s="33"/>
      <c r="BQ313" s="33"/>
      <c r="BR313" s="33"/>
      <c r="BS313" s="33"/>
      <c r="BT313" s="33"/>
      <c r="BU313" s="33"/>
      <c r="BV313" s="33"/>
      <c r="BW313" s="33"/>
      <c r="BX313" s="33"/>
      <c r="BY313" s="33"/>
      <c r="BZ313" s="33"/>
      <c r="CA313" s="33"/>
      <c r="CB313" s="33"/>
      <c r="CC313" s="33"/>
      <c r="CD313" s="33"/>
      <c r="CE313" s="33"/>
      <c r="CF313" s="33"/>
      <c r="CG313" s="33"/>
      <c r="CH313" s="33"/>
      <c r="CI313" s="33"/>
      <c r="CJ313" s="33"/>
      <c r="CK313" s="33"/>
      <c r="CL313" s="33"/>
      <c r="CM313" s="33"/>
      <c r="CN313" s="33"/>
      <c r="CO313" s="33"/>
      <c r="CP313" s="33"/>
      <c r="CQ313" s="33"/>
      <c r="CR313" s="33"/>
      <c r="CS313" s="33"/>
      <c r="CT313" s="33"/>
      <c r="CU313" s="33"/>
      <c r="CV313" s="33"/>
      <c r="CW313" s="33"/>
      <c r="CX313" s="33"/>
      <c r="CY313" s="33"/>
      <c r="CZ313" s="33"/>
      <c r="DA313" s="33"/>
      <c r="DB313" s="33"/>
      <c r="DC313" s="33"/>
      <c r="DD313" s="33"/>
      <c r="DE313" s="33"/>
      <c r="DF313" s="33"/>
      <c r="DG313" s="33"/>
      <c r="DH313" s="33"/>
      <c r="DI313" s="33"/>
      <c r="DJ313" s="33"/>
      <c r="DK313" s="33"/>
      <c r="DL313" s="33"/>
      <c r="DM313" s="33"/>
      <c r="DN313" s="33"/>
      <c r="DO313" s="33"/>
      <c r="DP313" s="33"/>
      <c r="DQ313" s="33"/>
      <c r="DR313" s="33"/>
      <c r="DS313" s="33"/>
      <c r="DT313" s="33"/>
      <c r="DU313" s="33"/>
      <c r="DV313" s="33"/>
      <c r="DW313" s="33"/>
      <c r="DX313" s="33"/>
      <c r="DY313" s="33"/>
      <c r="DZ313" s="33"/>
      <c r="EA313" s="33"/>
      <c r="EB313" s="33"/>
      <c r="EC313" s="33"/>
      <c r="ED313" s="33"/>
      <c r="EE313" s="33"/>
      <c r="EF313" s="33"/>
      <c r="EG313" s="33"/>
    </row>
    <row r="314" spans="2:137" x14ac:dyDescent="0.25">
      <c r="O314" s="33"/>
      <c r="P314" s="33"/>
      <c r="Q314" s="33"/>
      <c r="R314" s="33"/>
      <c r="S314" s="33"/>
      <c r="T314" s="33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F314" s="33"/>
      <c r="AG314" s="33"/>
      <c r="AH314" s="33"/>
      <c r="AI314" s="33"/>
      <c r="AJ314" s="33"/>
      <c r="AK314" s="33"/>
      <c r="AL314" s="33"/>
      <c r="AM314" s="33"/>
      <c r="AN314" s="33"/>
      <c r="AO314" s="33"/>
      <c r="AP314" s="33"/>
      <c r="AQ314" s="33"/>
      <c r="AR314" s="33"/>
      <c r="AS314" s="33"/>
      <c r="AT314" s="33"/>
      <c r="AU314" s="33"/>
      <c r="AV314" s="33"/>
      <c r="AW314" s="33"/>
      <c r="AX314" s="33"/>
      <c r="AY314" s="33"/>
      <c r="AZ314" s="33"/>
      <c r="BA314" s="33"/>
      <c r="BB314" s="33"/>
      <c r="BC314" s="33"/>
      <c r="BD314" s="33"/>
      <c r="BE314" s="33"/>
      <c r="BF314" s="33"/>
      <c r="BG314" s="33"/>
      <c r="BH314" s="33"/>
      <c r="BI314" s="33"/>
      <c r="BJ314" s="33"/>
      <c r="BK314" s="33"/>
      <c r="BL314" s="33"/>
      <c r="BM314" s="33"/>
      <c r="BN314" s="33"/>
      <c r="BO314" s="33"/>
      <c r="BP314" s="33"/>
      <c r="BQ314" s="33"/>
      <c r="BR314" s="33"/>
      <c r="BS314" s="33"/>
      <c r="BT314" s="33"/>
      <c r="BU314" s="33"/>
      <c r="BV314" s="33"/>
      <c r="BW314" s="33"/>
      <c r="BX314" s="33"/>
      <c r="BY314" s="33"/>
      <c r="BZ314" s="33"/>
      <c r="CA314" s="33"/>
      <c r="CB314" s="33"/>
      <c r="CC314" s="33"/>
      <c r="CD314" s="33"/>
      <c r="CE314" s="33"/>
      <c r="CF314" s="33"/>
      <c r="CG314" s="33"/>
      <c r="CH314" s="33"/>
      <c r="CI314" s="33"/>
      <c r="CJ314" s="33"/>
      <c r="CK314" s="33"/>
      <c r="CL314" s="33"/>
      <c r="CM314" s="33"/>
      <c r="CN314" s="33"/>
      <c r="CO314" s="33"/>
      <c r="CP314" s="33"/>
      <c r="CQ314" s="33"/>
      <c r="CR314" s="33"/>
      <c r="CS314" s="33"/>
      <c r="CT314" s="33"/>
      <c r="CU314" s="33"/>
      <c r="CV314" s="33"/>
      <c r="CW314" s="33"/>
      <c r="CX314" s="33"/>
      <c r="CY314" s="33"/>
      <c r="CZ314" s="33"/>
      <c r="DA314" s="33"/>
      <c r="DB314" s="33"/>
      <c r="DC314" s="33"/>
      <c r="DD314" s="33"/>
      <c r="DE314" s="33"/>
      <c r="DF314" s="33"/>
      <c r="DG314" s="33"/>
      <c r="DH314" s="33"/>
      <c r="DI314" s="33"/>
      <c r="DJ314" s="33"/>
      <c r="DK314" s="33"/>
      <c r="DL314" s="33"/>
      <c r="DM314" s="33"/>
      <c r="DN314" s="33"/>
      <c r="DO314" s="33"/>
      <c r="DP314" s="33"/>
      <c r="DQ314" s="33"/>
      <c r="DR314" s="33"/>
      <c r="DS314" s="33"/>
      <c r="DT314" s="33"/>
      <c r="DU314" s="33"/>
      <c r="DV314" s="33"/>
      <c r="DW314" s="33"/>
      <c r="DX314" s="33"/>
      <c r="DY314" s="33"/>
      <c r="DZ314" s="33"/>
      <c r="EA314" s="33"/>
      <c r="EB314" s="33"/>
      <c r="EC314" s="33"/>
      <c r="ED314" s="33"/>
      <c r="EE314" s="33"/>
      <c r="EF314" s="33"/>
      <c r="EG314" s="33"/>
    </row>
    <row r="315" spans="2:137" x14ac:dyDescent="0.25"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F315" s="33"/>
      <c r="AG315" s="33"/>
      <c r="AH315" s="33"/>
      <c r="AI315" s="33"/>
      <c r="AJ315" s="33"/>
      <c r="AK315" s="33"/>
      <c r="AL315" s="33"/>
      <c r="AM315" s="33"/>
      <c r="AN315" s="33"/>
      <c r="AO315" s="33"/>
      <c r="AP315" s="33"/>
      <c r="AQ315" s="33"/>
      <c r="AR315" s="33"/>
      <c r="AS315" s="33"/>
      <c r="AT315" s="33"/>
      <c r="AU315" s="33"/>
      <c r="AV315" s="33"/>
      <c r="AW315" s="33"/>
      <c r="AX315" s="33"/>
      <c r="AY315" s="33"/>
      <c r="AZ315" s="33"/>
      <c r="BA315" s="33"/>
      <c r="BB315" s="33"/>
      <c r="BC315" s="33"/>
      <c r="BD315" s="33"/>
      <c r="BE315" s="33"/>
      <c r="BF315" s="33"/>
      <c r="BG315" s="33"/>
      <c r="BH315" s="33"/>
      <c r="BI315" s="33"/>
      <c r="BJ315" s="33"/>
      <c r="BK315" s="33"/>
      <c r="BL315" s="33"/>
      <c r="BM315" s="33"/>
      <c r="BN315" s="33"/>
      <c r="BO315" s="33"/>
      <c r="BP315" s="33"/>
      <c r="BQ315" s="33"/>
      <c r="BR315" s="33"/>
      <c r="BS315" s="33"/>
      <c r="BT315" s="33"/>
      <c r="BU315" s="33"/>
      <c r="BV315" s="33"/>
      <c r="BW315" s="33"/>
      <c r="BX315" s="33"/>
      <c r="BY315" s="33"/>
      <c r="BZ315" s="33"/>
      <c r="CA315" s="33"/>
      <c r="CB315" s="33"/>
      <c r="CC315" s="33"/>
      <c r="CD315" s="33"/>
      <c r="CE315" s="33"/>
      <c r="CF315" s="33"/>
      <c r="CG315" s="33"/>
      <c r="CH315" s="33"/>
      <c r="CI315" s="33"/>
      <c r="CJ315" s="33"/>
      <c r="CK315" s="33"/>
      <c r="CL315" s="33"/>
      <c r="CM315" s="33"/>
      <c r="CN315" s="33"/>
      <c r="CO315" s="33"/>
      <c r="CP315" s="33"/>
      <c r="CQ315" s="33"/>
      <c r="CR315" s="33"/>
      <c r="CS315" s="33"/>
      <c r="CT315" s="33"/>
      <c r="CU315" s="33"/>
      <c r="CV315" s="33"/>
      <c r="CW315" s="33"/>
      <c r="CX315" s="33"/>
      <c r="CY315" s="33"/>
      <c r="CZ315" s="33"/>
      <c r="DA315" s="33"/>
      <c r="DB315" s="33"/>
      <c r="DC315" s="33"/>
      <c r="DD315" s="33"/>
      <c r="DE315" s="33"/>
      <c r="DF315" s="33"/>
      <c r="DG315" s="33"/>
      <c r="DH315" s="33"/>
      <c r="DI315" s="33"/>
      <c r="DJ315" s="33"/>
      <c r="DK315" s="33"/>
      <c r="DL315" s="33"/>
      <c r="DM315" s="33"/>
      <c r="DN315" s="33"/>
      <c r="DO315" s="33"/>
      <c r="DP315" s="33"/>
      <c r="DQ315" s="33"/>
      <c r="DR315" s="33"/>
      <c r="DS315" s="33"/>
      <c r="DT315" s="33"/>
      <c r="DU315" s="33"/>
      <c r="DV315" s="33"/>
      <c r="DW315" s="33"/>
      <c r="DX315" s="33"/>
      <c r="DY315" s="33"/>
      <c r="DZ315" s="33"/>
      <c r="EA315" s="33"/>
      <c r="EB315" s="33"/>
      <c r="EC315" s="33"/>
      <c r="ED315" s="33"/>
      <c r="EE315" s="33"/>
      <c r="EF315" s="33"/>
      <c r="EG315" s="33"/>
    </row>
    <row r="316" spans="2:137" x14ac:dyDescent="0.25"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F316" s="33"/>
      <c r="AG316" s="33"/>
      <c r="AH316" s="33"/>
      <c r="AI316" s="33"/>
      <c r="AJ316" s="33"/>
      <c r="AK316" s="33"/>
      <c r="AL316" s="33"/>
      <c r="AM316" s="33"/>
      <c r="AN316" s="33"/>
      <c r="AO316" s="33"/>
      <c r="AP316" s="33"/>
      <c r="AQ316" s="33"/>
      <c r="AR316" s="33"/>
      <c r="AS316" s="33"/>
      <c r="AT316" s="33"/>
      <c r="AU316" s="33"/>
      <c r="AV316" s="33"/>
      <c r="AW316" s="33"/>
      <c r="AX316" s="33"/>
      <c r="AY316" s="33"/>
      <c r="AZ316" s="33"/>
      <c r="BA316" s="33"/>
      <c r="BB316" s="33"/>
      <c r="BC316" s="33"/>
      <c r="BD316" s="33"/>
      <c r="BE316" s="33"/>
      <c r="BF316" s="33"/>
      <c r="BG316" s="33"/>
      <c r="BH316" s="33"/>
      <c r="BI316" s="33"/>
      <c r="BJ316" s="33"/>
      <c r="BK316" s="33"/>
      <c r="BL316" s="33"/>
      <c r="BM316" s="33"/>
      <c r="BN316" s="33"/>
      <c r="BO316" s="33"/>
      <c r="BP316" s="33"/>
      <c r="BQ316" s="33"/>
      <c r="BR316" s="33"/>
      <c r="BS316" s="33"/>
      <c r="BT316" s="33"/>
      <c r="BU316" s="33"/>
      <c r="BV316" s="33"/>
      <c r="BW316" s="33"/>
      <c r="BX316" s="33"/>
      <c r="BY316" s="33"/>
      <c r="BZ316" s="33"/>
      <c r="CA316" s="33"/>
      <c r="CB316" s="33"/>
      <c r="CC316" s="33"/>
      <c r="CD316" s="33"/>
      <c r="CE316" s="33"/>
      <c r="CF316" s="33"/>
      <c r="CG316" s="33"/>
      <c r="CH316" s="33"/>
      <c r="CI316" s="33"/>
      <c r="CJ316" s="33"/>
      <c r="CK316" s="33"/>
      <c r="CL316" s="33"/>
      <c r="CM316" s="33"/>
      <c r="CN316" s="33"/>
      <c r="CO316" s="33"/>
      <c r="CP316" s="33"/>
      <c r="CQ316" s="33"/>
      <c r="CR316" s="33"/>
      <c r="CS316" s="33"/>
      <c r="CT316" s="33"/>
      <c r="CU316" s="33"/>
      <c r="CV316" s="33"/>
      <c r="CW316" s="33"/>
      <c r="CX316" s="33"/>
      <c r="CY316" s="33"/>
      <c r="CZ316" s="33"/>
      <c r="DA316" s="33"/>
      <c r="DB316" s="33"/>
      <c r="DC316" s="33"/>
      <c r="DD316" s="33"/>
      <c r="DE316" s="33"/>
      <c r="DF316" s="33"/>
      <c r="DG316" s="33"/>
      <c r="DH316" s="33"/>
      <c r="DI316" s="33"/>
      <c r="DJ316" s="33"/>
      <c r="DK316" s="33"/>
      <c r="DL316" s="33"/>
      <c r="DM316" s="33"/>
      <c r="DN316" s="33"/>
      <c r="DO316" s="33"/>
      <c r="DP316" s="33"/>
      <c r="DQ316" s="33"/>
      <c r="DR316" s="33"/>
      <c r="DS316" s="33"/>
      <c r="DT316" s="33"/>
      <c r="DU316" s="33"/>
      <c r="DV316" s="33"/>
      <c r="DW316" s="33"/>
      <c r="DX316" s="33"/>
      <c r="DY316" s="33"/>
      <c r="DZ316" s="33"/>
      <c r="EA316" s="33"/>
      <c r="EB316" s="33"/>
      <c r="EC316" s="33"/>
      <c r="ED316" s="33"/>
      <c r="EE316" s="33"/>
      <c r="EF316" s="33"/>
      <c r="EG316" s="33"/>
    </row>
    <row r="317" spans="2:137" x14ac:dyDescent="0.25"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F317" s="33"/>
      <c r="AG317" s="33"/>
      <c r="AH317" s="33"/>
      <c r="AI317" s="33"/>
      <c r="AJ317" s="33"/>
      <c r="AK317" s="33"/>
      <c r="AL317" s="33"/>
      <c r="AM317" s="33"/>
      <c r="AN317" s="33"/>
      <c r="AO317" s="33"/>
      <c r="AP317" s="33"/>
      <c r="AQ317" s="33"/>
      <c r="AR317" s="33"/>
      <c r="AS317" s="33"/>
      <c r="AT317" s="33"/>
      <c r="AU317" s="33"/>
      <c r="AV317" s="33"/>
      <c r="AW317" s="33"/>
      <c r="AX317" s="33"/>
      <c r="AY317" s="33"/>
      <c r="AZ317" s="33"/>
      <c r="BA317" s="33"/>
      <c r="BB317" s="33"/>
      <c r="BC317" s="33"/>
      <c r="BD317" s="33"/>
      <c r="BE317" s="33"/>
      <c r="BF317" s="33"/>
      <c r="BG317" s="33"/>
      <c r="BH317" s="33"/>
      <c r="BI317" s="33"/>
      <c r="BJ317" s="33"/>
      <c r="BK317" s="33"/>
      <c r="BL317" s="33"/>
      <c r="BM317" s="33"/>
      <c r="BN317" s="33"/>
      <c r="BO317" s="33"/>
      <c r="BP317" s="33"/>
      <c r="BQ317" s="33"/>
      <c r="BR317" s="33"/>
      <c r="BS317" s="33"/>
      <c r="BT317" s="33"/>
      <c r="BU317" s="33"/>
      <c r="BV317" s="33"/>
      <c r="BW317" s="33"/>
      <c r="BX317" s="33"/>
      <c r="BY317" s="33"/>
      <c r="BZ317" s="33"/>
      <c r="CA317" s="33"/>
      <c r="CB317" s="33"/>
      <c r="CC317" s="33"/>
      <c r="CD317" s="33"/>
      <c r="CE317" s="33"/>
      <c r="CF317" s="33"/>
      <c r="CG317" s="33"/>
      <c r="CH317" s="33"/>
      <c r="CI317" s="33"/>
      <c r="CJ317" s="33"/>
      <c r="CK317" s="33"/>
      <c r="CL317" s="33"/>
      <c r="CM317" s="33"/>
      <c r="CN317" s="33"/>
      <c r="CO317" s="33"/>
      <c r="CP317" s="33"/>
      <c r="CQ317" s="33"/>
      <c r="CR317" s="33"/>
      <c r="CS317" s="33"/>
      <c r="CT317" s="33"/>
      <c r="CU317" s="33"/>
      <c r="CV317" s="33"/>
      <c r="CW317" s="33"/>
      <c r="CX317" s="33"/>
      <c r="CY317" s="33"/>
      <c r="CZ317" s="33"/>
      <c r="DA317" s="33"/>
      <c r="DB317" s="33"/>
      <c r="DC317" s="33"/>
      <c r="DD317" s="33"/>
      <c r="DE317" s="33"/>
      <c r="DF317" s="33"/>
      <c r="DG317" s="33"/>
      <c r="DH317" s="33"/>
      <c r="DI317" s="33"/>
      <c r="DJ317" s="33"/>
      <c r="DK317" s="33"/>
      <c r="DL317" s="33"/>
      <c r="DM317" s="33"/>
      <c r="DN317" s="33"/>
      <c r="DO317" s="33"/>
      <c r="DP317" s="33"/>
      <c r="DQ317" s="33"/>
      <c r="DR317" s="33"/>
      <c r="DS317" s="33"/>
      <c r="DT317" s="33"/>
      <c r="DU317" s="33"/>
      <c r="DV317" s="33"/>
      <c r="DW317" s="33"/>
      <c r="DX317" s="33"/>
      <c r="DY317" s="33"/>
      <c r="DZ317" s="33"/>
      <c r="EA317" s="33"/>
      <c r="EB317" s="33"/>
      <c r="EC317" s="33"/>
      <c r="ED317" s="33"/>
      <c r="EE317" s="33"/>
      <c r="EF317" s="33"/>
      <c r="EG317" s="33"/>
    </row>
    <row r="318" spans="2:137" x14ac:dyDescent="0.25"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  <c r="Z318" s="33"/>
      <c r="AA318" s="33"/>
      <c r="AB318" s="33"/>
      <c r="AC318" s="33"/>
      <c r="AD318" s="33"/>
      <c r="AE318" s="33"/>
      <c r="AF318" s="33"/>
      <c r="AG318" s="33"/>
      <c r="AH318" s="33"/>
      <c r="AI318" s="33"/>
      <c r="AJ318" s="33"/>
      <c r="AK318" s="33"/>
      <c r="AL318" s="33"/>
      <c r="AM318" s="33"/>
      <c r="AN318" s="33"/>
      <c r="AO318" s="33"/>
      <c r="AP318" s="33"/>
      <c r="AQ318" s="33"/>
      <c r="AR318" s="33"/>
      <c r="AS318" s="33"/>
      <c r="AT318" s="33"/>
      <c r="AU318" s="33"/>
      <c r="AV318" s="33"/>
      <c r="AW318" s="33"/>
      <c r="AX318" s="33"/>
      <c r="AY318" s="33"/>
      <c r="AZ318" s="33"/>
      <c r="BA318" s="33"/>
      <c r="BB318" s="33"/>
      <c r="BC318" s="33"/>
      <c r="BD318" s="33"/>
      <c r="BE318" s="33"/>
      <c r="BF318" s="33"/>
      <c r="BG318" s="33"/>
      <c r="BH318" s="33"/>
      <c r="BI318" s="33"/>
      <c r="BJ318" s="33"/>
      <c r="BK318" s="33"/>
      <c r="BL318" s="33"/>
      <c r="BM318" s="33"/>
      <c r="BN318" s="33"/>
      <c r="BO318" s="33"/>
      <c r="BP318" s="33"/>
      <c r="BQ318" s="33"/>
      <c r="BR318" s="33"/>
      <c r="BS318" s="33"/>
      <c r="BT318" s="33"/>
      <c r="BU318" s="33"/>
      <c r="BV318" s="33"/>
      <c r="BW318" s="33"/>
      <c r="BX318" s="33"/>
      <c r="BY318" s="33"/>
      <c r="BZ318" s="33"/>
      <c r="CA318" s="33"/>
      <c r="CB318" s="33"/>
      <c r="CC318" s="33"/>
      <c r="CD318" s="33"/>
      <c r="CE318" s="33"/>
      <c r="CF318" s="33"/>
      <c r="CG318" s="33"/>
      <c r="CH318" s="33"/>
      <c r="CI318" s="33"/>
      <c r="CJ318" s="33"/>
      <c r="CK318" s="33"/>
      <c r="CL318" s="33"/>
      <c r="CM318" s="33"/>
      <c r="CN318" s="33"/>
      <c r="CO318" s="33"/>
      <c r="CP318" s="33"/>
      <c r="CQ318" s="33"/>
      <c r="CR318" s="33"/>
      <c r="CS318" s="33"/>
      <c r="CT318" s="33"/>
      <c r="CU318" s="33"/>
      <c r="CV318" s="33"/>
      <c r="CW318" s="33"/>
      <c r="CX318" s="33"/>
      <c r="CY318" s="33"/>
      <c r="CZ318" s="33"/>
      <c r="DA318" s="33"/>
      <c r="DB318" s="33"/>
      <c r="DC318" s="33"/>
      <c r="DD318" s="33"/>
      <c r="DE318" s="33"/>
      <c r="DF318" s="33"/>
      <c r="DG318" s="33"/>
      <c r="DH318" s="33"/>
      <c r="DI318" s="33"/>
      <c r="DJ318" s="33"/>
      <c r="DK318" s="33"/>
      <c r="DL318" s="33"/>
      <c r="DM318" s="33"/>
      <c r="DN318" s="33"/>
      <c r="DO318" s="33"/>
      <c r="DP318" s="33"/>
      <c r="DQ318" s="33"/>
      <c r="DR318" s="33"/>
      <c r="DS318" s="33"/>
      <c r="DT318" s="33"/>
      <c r="DU318" s="33"/>
      <c r="DV318" s="33"/>
      <c r="DW318" s="33"/>
      <c r="DX318" s="33"/>
      <c r="DY318" s="33"/>
      <c r="DZ318" s="33"/>
      <c r="EA318" s="33"/>
      <c r="EB318" s="33"/>
      <c r="EC318" s="33"/>
      <c r="ED318" s="33"/>
      <c r="EE318" s="33"/>
      <c r="EF318" s="33"/>
      <c r="EG318" s="33"/>
    </row>
    <row r="319" spans="2:137" x14ac:dyDescent="0.25"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F319" s="33"/>
      <c r="AG319" s="33"/>
      <c r="AH319" s="33"/>
      <c r="AI319" s="33"/>
      <c r="AJ319" s="33"/>
      <c r="AK319" s="33"/>
      <c r="AL319" s="33"/>
      <c r="AM319" s="33"/>
      <c r="AN319" s="33"/>
      <c r="AO319" s="33"/>
      <c r="AP319" s="33"/>
      <c r="AQ319" s="33"/>
      <c r="AR319" s="33"/>
      <c r="AS319" s="33"/>
      <c r="AT319" s="33"/>
      <c r="AU319" s="33"/>
      <c r="AV319" s="33"/>
      <c r="AW319" s="33"/>
      <c r="AX319" s="33"/>
      <c r="AY319" s="33"/>
      <c r="AZ319" s="33"/>
      <c r="BA319" s="33"/>
      <c r="BB319" s="33"/>
      <c r="BC319" s="33"/>
      <c r="BD319" s="33"/>
      <c r="BE319" s="33"/>
      <c r="BF319" s="33"/>
      <c r="BG319" s="33"/>
      <c r="BH319" s="33"/>
      <c r="BI319" s="33"/>
      <c r="BJ319" s="33"/>
      <c r="BK319" s="33"/>
      <c r="BL319" s="33"/>
      <c r="BM319" s="33"/>
      <c r="BN319" s="33"/>
      <c r="BO319" s="33"/>
      <c r="BP319" s="33"/>
      <c r="BQ319" s="33"/>
      <c r="BR319" s="33"/>
      <c r="BS319" s="33"/>
      <c r="BT319" s="33"/>
      <c r="BU319" s="33"/>
      <c r="BV319" s="33"/>
      <c r="BW319" s="33"/>
      <c r="BX319" s="33"/>
      <c r="BY319" s="33"/>
      <c r="BZ319" s="33"/>
      <c r="CA319" s="33"/>
      <c r="CB319" s="33"/>
      <c r="CC319" s="33"/>
      <c r="CD319" s="33"/>
      <c r="CE319" s="33"/>
      <c r="CF319" s="33"/>
      <c r="CG319" s="33"/>
      <c r="CH319" s="33"/>
      <c r="CI319" s="33"/>
      <c r="CJ319" s="33"/>
      <c r="CK319" s="33"/>
      <c r="CL319" s="33"/>
      <c r="CM319" s="33"/>
      <c r="CN319" s="33"/>
      <c r="CO319" s="33"/>
      <c r="CP319" s="33"/>
      <c r="CQ319" s="33"/>
      <c r="CR319" s="33"/>
      <c r="CS319" s="33"/>
      <c r="CT319" s="33"/>
      <c r="CU319" s="33"/>
      <c r="CV319" s="33"/>
      <c r="CW319" s="33"/>
      <c r="CX319" s="33"/>
      <c r="CY319" s="33"/>
      <c r="CZ319" s="33"/>
      <c r="DA319" s="33"/>
      <c r="DB319" s="33"/>
      <c r="DC319" s="33"/>
      <c r="DD319" s="33"/>
      <c r="DE319" s="33"/>
      <c r="DF319" s="33"/>
      <c r="DG319" s="33"/>
      <c r="DH319" s="33"/>
      <c r="DI319" s="33"/>
      <c r="DJ319" s="33"/>
      <c r="DK319" s="33"/>
      <c r="DL319" s="33"/>
      <c r="DM319" s="33"/>
      <c r="DN319" s="33"/>
      <c r="DO319" s="33"/>
      <c r="DP319" s="33"/>
      <c r="DQ319" s="33"/>
      <c r="DR319" s="33"/>
      <c r="DS319" s="33"/>
      <c r="DT319" s="33"/>
      <c r="DU319" s="33"/>
      <c r="DV319" s="33"/>
      <c r="DW319" s="33"/>
      <c r="DX319" s="33"/>
      <c r="DY319" s="33"/>
      <c r="DZ319" s="33"/>
      <c r="EA319" s="33"/>
      <c r="EB319" s="33"/>
      <c r="EC319" s="33"/>
      <c r="ED319" s="33"/>
      <c r="EE319" s="33"/>
      <c r="EF319" s="33"/>
      <c r="EG319" s="33"/>
    </row>
    <row r="320" spans="2:137" x14ac:dyDescent="0.25"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F320" s="33"/>
      <c r="AG320" s="33"/>
      <c r="AH320" s="33"/>
      <c r="AI320" s="33"/>
      <c r="AJ320" s="33"/>
      <c r="AK320" s="33"/>
      <c r="AL320" s="33"/>
      <c r="AM320" s="33"/>
      <c r="AN320" s="33"/>
      <c r="AO320" s="33"/>
      <c r="AP320" s="33"/>
      <c r="AQ320" s="33"/>
      <c r="AR320" s="33"/>
      <c r="AS320" s="33"/>
      <c r="AT320" s="33"/>
      <c r="AU320" s="33"/>
      <c r="AV320" s="33"/>
      <c r="AW320" s="33"/>
      <c r="AX320" s="33"/>
      <c r="AY320" s="33"/>
      <c r="AZ320" s="33"/>
      <c r="BA320" s="33"/>
      <c r="BB320" s="33"/>
      <c r="BC320" s="33"/>
      <c r="BD320" s="33"/>
      <c r="BE320" s="33"/>
      <c r="BF320" s="33"/>
      <c r="BG320" s="33"/>
      <c r="BH320" s="33"/>
      <c r="BI320" s="33"/>
      <c r="BJ320" s="33"/>
      <c r="BK320" s="33"/>
      <c r="BL320" s="33"/>
      <c r="BM320" s="33"/>
      <c r="BN320" s="33"/>
      <c r="BO320" s="33"/>
      <c r="BP320" s="33"/>
      <c r="BQ320" s="33"/>
      <c r="BR320" s="33"/>
      <c r="BS320" s="33"/>
      <c r="BT320" s="33"/>
      <c r="BU320" s="33"/>
      <c r="BV320" s="33"/>
      <c r="BW320" s="33"/>
      <c r="BX320" s="33"/>
      <c r="BY320" s="33"/>
      <c r="BZ320" s="33"/>
      <c r="CA320" s="33"/>
      <c r="CB320" s="33"/>
      <c r="CC320" s="33"/>
      <c r="CD320" s="33"/>
      <c r="CE320" s="33"/>
      <c r="CF320" s="33"/>
      <c r="CG320" s="33"/>
      <c r="CH320" s="33"/>
      <c r="CI320" s="33"/>
      <c r="CJ320" s="33"/>
      <c r="CK320" s="33"/>
      <c r="CL320" s="33"/>
      <c r="CM320" s="33"/>
      <c r="CN320" s="33"/>
      <c r="CO320" s="33"/>
      <c r="CP320" s="33"/>
      <c r="CQ320" s="33"/>
      <c r="CR320" s="33"/>
      <c r="CS320" s="33"/>
      <c r="CT320" s="33"/>
      <c r="CU320" s="33"/>
      <c r="CV320" s="33"/>
      <c r="CW320" s="33"/>
      <c r="CX320" s="33"/>
      <c r="CY320" s="33"/>
      <c r="CZ320" s="33"/>
      <c r="DA320" s="33"/>
      <c r="DB320" s="33"/>
      <c r="DC320" s="33"/>
      <c r="DD320" s="33"/>
      <c r="DE320" s="33"/>
      <c r="DF320" s="33"/>
      <c r="DG320" s="33"/>
      <c r="DH320" s="33"/>
      <c r="DI320" s="33"/>
      <c r="DJ320" s="33"/>
      <c r="DK320" s="33"/>
      <c r="DL320" s="33"/>
      <c r="DM320" s="33"/>
      <c r="DN320" s="33"/>
      <c r="DO320" s="33"/>
      <c r="DP320" s="33"/>
      <c r="DQ320" s="33"/>
      <c r="DR320" s="33"/>
      <c r="DS320" s="33"/>
      <c r="DT320" s="33"/>
      <c r="DU320" s="33"/>
      <c r="DV320" s="33"/>
      <c r="DW320" s="33"/>
      <c r="DX320" s="33"/>
      <c r="DY320" s="33"/>
      <c r="DZ320" s="33"/>
      <c r="EA320" s="33"/>
      <c r="EB320" s="33"/>
      <c r="EC320" s="33"/>
      <c r="ED320" s="33"/>
      <c r="EE320" s="33"/>
      <c r="EF320" s="33"/>
      <c r="EG320" s="33"/>
    </row>
    <row r="321" spans="15:137" x14ac:dyDescent="0.25"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F321" s="33"/>
      <c r="AG321" s="33"/>
      <c r="AH321" s="33"/>
      <c r="AI321" s="33"/>
      <c r="AJ321" s="33"/>
      <c r="AK321" s="33"/>
      <c r="AL321" s="33"/>
      <c r="AM321" s="33"/>
      <c r="AN321" s="33"/>
      <c r="AO321" s="33"/>
      <c r="AP321" s="33"/>
      <c r="AQ321" s="33"/>
      <c r="AR321" s="33"/>
      <c r="AS321" s="33"/>
      <c r="AT321" s="33"/>
      <c r="AU321" s="33"/>
      <c r="AV321" s="33"/>
      <c r="AW321" s="33"/>
      <c r="AX321" s="33"/>
      <c r="AY321" s="33"/>
      <c r="AZ321" s="33"/>
      <c r="BA321" s="33"/>
      <c r="BB321" s="33"/>
      <c r="BC321" s="33"/>
      <c r="BD321" s="33"/>
      <c r="BE321" s="33"/>
      <c r="BF321" s="33"/>
      <c r="BG321" s="33"/>
      <c r="BH321" s="33"/>
      <c r="BI321" s="33"/>
      <c r="BJ321" s="33"/>
      <c r="BK321" s="33"/>
      <c r="BL321" s="33"/>
      <c r="BM321" s="33"/>
      <c r="BN321" s="33"/>
      <c r="BO321" s="33"/>
      <c r="BP321" s="33"/>
      <c r="BQ321" s="33"/>
      <c r="BR321" s="33"/>
      <c r="BS321" s="33"/>
      <c r="BT321" s="33"/>
      <c r="BU321" s="33"/>
      <c r="BV321" s="33"/>
      <c r="BW321" s="33"/>
      <c r="BX321" s="33"/>
      <c r="BY321" s="33"/>
      <c r="BZ321" s="33"/>
      <c r="CA321" s="33"/>
      <c r="CB321" s="33"/>
      <c r="CC321" s="33"/>
      <c r="CD321" s="33"/>
      <c r="CE321" s="33"/>
      <c r="CF321" s="33"/>
      <c r="CG321" s="33"/>
      <c r="CH321" s="33"/>
      <c r="CI321" s="33"/>
      <c r="CJ321" s="33"/>
      <c r="CK321" s="33"/>
      <c r="CL321" s="33"/>
      <c r="CM321" s="33"/>
      <c r="CN321" s="33"/>
      <c r="CO321" s="33"/>
      <c r="CP321" s="33"/>
      <c r="CQ321" s="33"/>
      <c r="CR321" s="33"/>
      <c r="CS321" s="33"/>
      <c r="CT321" s="33"/>
      <c r="CU321" s="33"/>
      <c r="CV321" s="33"/>
      <c r="CW321" s="33"/>
      <c r="CX321" s="33"/>
      <c r="CY321" s="33"/>
      <c r="CZ321" s="33"/>
      <c r="DA321" s="33"/>
      <c r="DB321" s="33"/>
      <c r="DC321" s="33"/>
      <c r="DD321" s="33"/>
      <c r="DE321" s="33"/>
      <c r="DF321" s="33"/>
      <c r="DG321" s="33"/>
      <c r="DH321" s="33"/>
      <c r="DI321" s="33"/>
      <c r="DJ321" s="33"/>
      <c r="DK321" s="33"/>
      <c r="DL321" s="33"/>
      <c r="DM321" s="33"/>
      <c r="DN321" s="33"/>
      <c r="DO321" s="33"/>
      <c r="DP321" s="33"/>
      <c r="DQ321" s="33"/>
      <c r="DR321" s="33"/>
      <c r="DS321" s="33"/>
      <c r="DT321" s="33"/>
      <c r="DU321" s="33"/>
      <c r="DV321" s="33"/>
      <c r="DW321" s="33"/>
      <c r="DX321" s="33"/>
      <c r="DY321" s="33"/>
      <c r="DZ321" s="33"/>
      <c r="EA321" s="33"/>
      <c r="EB321" s="33"/>
      <c r="EC321" s="33"/>
      <c r="ED321" s="33"/>
      <c r="EE321" s="33"/>
      <c r="EF321" s="33"/>
      <c r="EG321" s="33"/>
    </row>
    <row r="322" spans="15:137" x14ac:dyDescent="0.25"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F322" s="33"/>
      <c r="AG322" s="33"/>
      <c r="AH322" s="33"/>
      <c r="AI322" s="33"/>
      <c r="AJ322" s="33"/>
      <c r="AK322" s="33"/>
      <c r="AL322" s="33"/>
      <c r="AM322" s="33"/>
      <c r="AN322" s="33"/>
      <c r="AO322" s="33"/>
      <c r="AP322" s="33"/>
      <c r="AQ322" s="33"/>
      <c r="AR322" s="33"/>
      <c r="AS322" s="33"/>
      <c r="AT322" s="33"/>
      <c r="AU322" s="33"/>
      <c r="AV322" s="33"/>
      <c r="AW322" s="33"/>
      <c r="AX322" s="33"/>
      <c r="AY322" s="33"/>
      <c r="AZ322" s="33"/>
      <c r="BA322" s="33"/>
      <c r="BB322" s="33"/>
      <c r="BC322" s="33"/>
      <c r="BD322" s="33"/>
      <c r="BE322" s="33"/>
      <c r="BF322" s="33"/>
      <c r="BG322" s="33"/>
      <c r="BH322" s="33"/>
      <c r="BI322" s="33"/>
      <c r="BJ322" s="33"/>
      <c r="BK322" s="33"/>
      <c r="BL322" s="33"/>
      <c r="BM322" s="33"/>
      <c r="BN322" s="33"/>
      <c r="BO322" s="33"/>
      <c r="BP322" s="33"/>
      <c r="BQ322" s="33"/>
      <c r="BR322" s="33"/>
      <c r="BS322" s="33"/>
      <c r="BT322" s="33"/>
      <c r="BU322" s="33"/>
      <c r="BV322" s="33"/>
      <c r="BW322" s="33"/>
      <c r="BX322" s="33"/>
      <c r="BY322" s="33"/>
      <c r="BZ322" s="33"/>
      <c r="CA322" s="33"/>
      <c r="CB322" s="33"/>
      <c r="CC322" s="33"/>
      <c r="CD322" s="33"/>
      <c r="CE322" s="33"/>
      <c r="CF322" s="33"/>
      <c r="CG322" s="33"/>
      <c r="CH322" s="33"/>
      <c r="CI322" s="33"/>
      <c r="CJ322" s="33"/>
      <c r="CK322" s="33"/>
      <c r="CL322" s="33"/>
      <c r="CM322" s="33"/>
      <c r="CN322" s="33"/>
      <c r="CO322" s="33"/>
      <c r="CP322" s="33"/>
      <c r="CQ322" s="33"/>
      <c r="CR322" s="33"/>
      <c r="CS322" s="33"/>
      <c r="CT322" s="33"/>
      <c r="CU322" s="33"/>
      <c r="CV322" s="33"/>
      <c r="CW322" s="33"/>
      <c r="CX322" s="33"/>
      <c r="CY322" s="33"/>
      <c r="CZ322" s="33"/>
      <c r="DA322" s="33"/>
      <c r="DB322" s="33"/>
      <c r="DC322" s="33"/>
      <c r="DD322" s="33"/>
      <c r="DE322" s="33"/>
      <c r="DF322" s="33"/>
      <c r="DG322" s="33"/>
      <c r="DH322" s="33"/>
      <c r="DI322" s="33"/>
      <c r="DJ322" s="33"/>
      <c r="DK322" s="33"/>
      <c r="DL322" s="33"/>
      <c r="DM322" s="33"/>
      <c r="DN322" s="33"/>
      <c r="DO322" s="33"/>
      <c r="DP322" s="33"/>
      <c r="DQ322" s="33"/>
      <c r="DR322" s="33"/>
      <c r="DS322" s="33"/>
      <c r="DT322" s="33"/>
      <c r="DU322" s="33"/>
      <c r="DV322" s="33"/>
      <c r="DW322" s="33"/>
      <c r="DX322" s="33"/>
      <c r="DY322" s="33"/>
      <c r="DZ322" s="33"/>
      <c r="EA322" s="33"/>
      <c r="EB322" s="33"/>
      <c r="EC322" s="33"/>
      <c r="ED322" s="33"/>
      <c r="EE322" s="33"/>
      <c r="EF322" s="33"/>
      <c r="EG322" s="33"/>
    </row>
    <row r="323" spans="15:137" x14ac:dyDescent="0.25"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F323" s="33"/>
      <c r="AG323" s="33"/>
      <c r="AH323" s="33"/>
      <c r="AI323" s="33"/>
      <c r="AJ323" s="33"/>
      <c r="AK323" s="33"/>
      <c r="AL323" s="33"/>
      <c r="AM323" s="33"/>
      <c r="AN323" s="33"/>
      <c r="AO323" s="33"/>
      <c r="AP323" s="33"/>
      <c r="AQ323" s="33"/>
      <c r="AR323" s="33"/>
      <c r="AS323" s="33"/>
      <c r="AT323" s="33"/>
      <c r="AU323" s="33"/>
      <c r="AV323" s="33"/>
      <c r="AW323" s="33"/>
      <c r="AX323" s="33"/>
      <c r="AY323" s="33"/>
      <c r="AZ323" s="33"/>
      <c r="BA323" s="33"/>
      <c r="BB323" s="33"/>
      <c r="BC323" s="33"/>
      <c r="BD323" s="33"/>
      <c r="BE323" s="33"/>
      <c r="BF323" s="33"/>
      <c r="BG323" s="33"/>
      <c r="BH323" s="33"/>
      <c r="BI323" s="33"/>
      <c r="BJ323" s="33"/>
      <c r="BK323" s="33"/>
      <c r="BL323" s="33"/>
      <c r="BM323" s="33"/>
      <c r="BN323" s="33"/>
      <c r="BO323" s="33"/>
      <c r="BP323" s="33"/>
      <c r="BQ323" s="33"/>
      <c r="BR323" s="33"/>
      <c r="BS323" s="33"/>
      <c r="BT323" s="33"/>
      <c r="BU323" s="33"/>
      <c r="BV323" s="33"/>
      <c r="BW323" s="33"/>
      <c r="BX323" s="33"/>
      <c r="BY323" s="33"/>
      <c r="BZ323" s="33"/>
      <c r="CA323" s="33"/>
      <c r="CB323" s="33"/>
      <c r="CC323" s="33"/>
      <c r="CD323" s="33"/>
      <c r="CE323" s="33"/>
      <c r="CF323" s="33"/>
      <c r="CG323" s="33"/>
      <c r="CH323" s="33"/>
      <c r="CI323" s="33"/>
      <c r="CJ323" s="33"/>
      <c r="CK323" s="33"/>
      <c r="CL323" s="33"/>
      <c r="CM323" s="33"/>
      <c r="CN323" s="33"/>
      <c r="CO323" s="33"/>
      <c r="CP323" s="33"/>
      <c r="CQ323" s="33"/>
      <c r="CR323" s="33"/>
      <c r="CS323" s="33"/>
      <c r="CT323" s="33"/>
      <c r="CU323" s="33"/>
      <c r="CV323" s="33"/>
      <c r="CW323" s="33"/>
      <c r="CX323" s="33"/>
      <c r="CY323" s="33"/>
      <c r="CZ323" s="33"/>
      <c r="DA323" s="33"/>
      <c r="DB323" s="33"/>
      <c r="DC323" s="33"/>
      <c r="DD323" s="33"/>
      <c r="DE323" s="33"/>
      <c r="DF323" s="33"/>
      <c r="DG323" s="33"/>
      <c r="DH323" s="33"/>
      <c r="DI323" s="33"/>
      <c r="DJ323" s="33"/>
      <c r="DK323" s="33"/>
      <c r="DL323" s="33"/>
      <c r="DM323" s="33"/>
      <c r="DN323" s="33"/>
      <c r="DO323" s="33"/>
      <c r="DP323" s="33"/>
      <c r="DQ323" s="33"/>
      <c r="DR323" s="33"/>
      <c r="DS323" s="33"/>
      <c r="DT323" s="33"/>
      <c r="DU323" s="33"/>
      <c r="DV323" s="33"/>
      <c r="DW323" s="33"/>
      <c r="DX323" s="33"/>
      <c r="DY323" s="33"/>
      <c r="DZ323" s="33"/>
      <c r="EA323" s="33"/>
      <c r="EB323" s="33"/>
      <c r="EC323" s="33"/>
      <c r="ED323" s="33"/>
      <c r="EE323" s="33"/>
      <c r="EF323" s="33"/>
      <c r="EG323" s="33"/>
    </row>
    <row r="324" spans="15:137" x14ac:dyDescent="0.25"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F324" s="33"/>
      <c r="AG324" s="33"/>
      <c r="AH324" s="33"/>
      <c r="AI324" s="33"/>
      <c r="AJ324" s="33"/>
      <c r="AK324" s="33"/>
      <c r="AL324" s="33"/>
      <c r="AM324" s="33"/>
      <c r="AN324" s="33"/>
      <c r="AO324" s="33"/>
      <c r="AP324" s="33"/>
      <c r="AQ324" s="33"/>
      <c r="AR324" s="33"/>
      <c r="AS324" s="33"/>
      <c r="AT324" s="33"/>
      <c r="AU324" s="33"/>
      <c r="AV324" s="33"/>
      <c r="AW324" s="33"/>
      <c r="AX324" s="33"/>
      <c r="AY324" s="33"/>
      <c r="AZ324" s="33"/>
      <c r="BA324" s="33"/>
      <c r="BB324" s="33"/>
      <c r="BC324" s="33"/>
      <c r="BD324" s="33"/>
      <c r="BE324" s="33"/>
      <c r="BF324" s="33"/>
      <c r="BG324" s="33"/>
      <c r="BH324" s="33"/>
      <c r="BI324" s="33"/>
      <c r="BJ324" s="33"/>
      <c r="BK324" s="33"/>
      <c r="BL324" s="33"/>
      <c r="BM324" s="33"/>
      <c r="BN324" s="33"/>
      <c r="BO324" s="33"/>
      <c r="BP324" s="33"/>
      <c r="BQ324" s="33"/>
      <c r="BR324" s="33"/>
      <c r="BS324" s="33"/>
      <c r="BT324" s="33"/>
      <c r="BU324" s="33"/>
      <c r="BV324" s="33"/>
      <c r="BW324" s="33"/>
      <c r="BX324" s="33"/>
      <c r="BY324" s="33"/>
      <c r="BZ324" s="33"/>
      <c r="CA324" s="33"/>
      <c r="CB324" s="33"/>
      <c r="CC324" s="33"/>
      <c r="CD324" s="33"/>
      <c r="CE324" s="33"/>
      <c r="CF324" s="33"/>
      <c r="CG324" s="33"/>
      <c r="CH324" s="33"/>
      <c r="CI324" s="33"/>
      <c r="CJ324" s="33"/>
      <c r="CK324" s="33"/>
      <c r="CL324" s="33"/>
      <c r="CM324" s="33"/>
      <c r="CN324" s="33"/>
      <c r="CO324" s="33"/>
      <c r="CP324" s="33"/>
      <c r="CQ324" s="33"/>
      <c r="CR324" s="33"/>
      <c r="CS324" s="33"/>
      <c r="CT324" s="33"/>
      <c r="CU324" s="33"/>
      <c r="CV324" s="33"/>
      <c r="CW324" s="33"/>
      <c r="CX324" s="33"/>
      <c r="CY324" s="33"/>
      <c r="CZ324" s="33"/>
      <c r="DA324" s="33"/>
      <c r="DB324" s="33"/>
      <c r="DC324" s="33"/>
      <c r="DD324" s="33"/>
      <c r="DE324" s="33"/>
      <c r="DF324" s="33"/>
      <c r="DG324" s="33"/>
      <c r="DH324" s="33"/>
      <c r="DI324" s="33"/>
      <c r="DJ324" s="33"/>
      <c r="DK324" s="33"/>
      <c r="DL324" s="33"/>
      <c r="DM324" s="33"/>
      <c r="DN324" s="33"/>
      <c r="DO324" s="33"/>
      <c r="DP324" s="33"/>
      <c r="DQ324" s="33"/>
      <c r="DR324" s="33"/>
      <c r="DS324" s="33"/>
      <c r="DT324" s="33"/>
      <c r="DU324" s="33"/>
      <c r="DV324" s="33"/>
      <c r="DW324" s="33"/>
      <c r="DX324" s="33"/>
      <c r="DY324" s="33"/>
      <c r="DZ324" s="33"/>
      <c r="EA324" s="33"/>
      <c r="EB324" s="33"/>
      <c r="EC324" s="33"/>
      <c r="ED324" s="33"/>
      <c r="EE324" s="33"/>
      <c r="EF324" s="33"/>
      <c r="EG324" s="33"/>
    </row>
    <row r="325" spans="15:137" x14ac:dyDescent="0.25"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F325" s="33"/>
      <c r="AG325" s="33"/>
      <c r="AH325" s="33"/>
      <c r="AI325" s="33"/>
      <c r="AJ325" s="33"/>
      <c r="AK325" s="33"/>
      <c r="AL325" s="33"/>
      <c r="AM325" s="33"/>
      <c r="AN325" s="33"/>
      <c r="AO325" s="33"/>
      <c r="AP325" s="33"/>
      <c r="AQ325" s="33"/>
      <c r="AR325" s="33"/>
      <c r="AS325" s="33"/>
      <c r="AT325" s="33"/>
      <c r="AU325" s="33"/>
      <c r="AV325" s="33"/>
      <c r="AW325" s="33"/>
      <c r="AX325" s="33"/>
      <c r="AY325" s="33"/>
      <c r="AZ325" s="33"/>
      <c r="BA325" s="33"/>
      <c r="BB325" s="33"/>
      <c r="BC325" s="33"/>
      <c r="BD325" s="33"/>
      <c r="BE325" s="33"/>
      <c r="BF325" s="33"/>
      <c r="BG325" s="33"/>
      <c r="BH325" s="33"/>
      <c r="BI325" s="33"/>
      <c r="BJ325" s="33"/>
      <c r="BK325" s="33"/>
      <c r="BL325" s="33"/>
      <c r="BM325" s="33"/>
      <c r="BN325" s="33"/>
      <c r="BO325" s="33"/>
      <c r="BP325" s="33"/>
      <c r="BQ325" s="33"/>
      <c r="BR325" s="33"/>
      <c r="BS325" s="33"/>
      <c r="BT325" s="33"/>
      <c r="BU325" s="33"/>
      <c r="BV325" s="33"/>
      <c r="BW325" s="33"/>
      <c r="BX325" s="33"/>
      <c r="BY325" s="33"/>
      <c r="BZ325" s="33"/>
      <c r="CA325" s="33"/>
      <c r="CB325" s="33"/>
      <c r="CC325" s="33"/>
      <c r="CD325" s="33"/>
      <c r="CE325" s="33"/>
      <c r="CF325" s="33"/>
      <c r="CG325" s="33"/>
      <c r="CH325" s="33"/>
      <c r="CI325" s="33"/>
      <c r="CJ325" s="33"/>
      <c r="CK325" s="33"/>
      <c r="CL325" s="33"/>
      <c r="CM325" s="33"/>
      <c r="CN325" s="33"/>
      <c r="CO325" s="33"/>
      <c r="CP325" s="33"/>
      <c r="CQ325" s="33"/>
      <c r="CR325" s="33"/>
      <c r="CS325" s="33"/>
      <c r="CT325" s="33"/>
      <c r="CU325" s="33"/>
      <c r="CV325" s="33"/>
      <c r="CW325" s="33"/>
      <c r="CX325" s="33"/>
      <c r="CY325" s="33"/>
      <c r="CZ325" s="33"/>
      <c r="DA325" s="33"/>
      <c r="DB325" s="33"/>
      <c r="DC325" s="33"/>
      <c r="DD325" s="33"/>
      <c r="DE325" s="33"/>
      <c r="DF325" s="33"/>
      <c r="DG325" s="33"/>
      <c r="DH325" s="33"/>
      <c r="DI325" s="33"/>
      <c r="DJ325" s="33"/>
      <c r="DK325" s="33"/>
      <c r="DL325" s="33"/>
      <c r="DM325" s="33"/>
      <c r="DN325" s="33"/>
      <c r="DO325" s="33"/>
      <c r="DP325" s="33"/>
      <c r="DQ325" s="33"/>
      <c r="DR325" s="33"/>
      <c r="DS325" s="33"/>
      <c r="DT325" s="33"/>
      <c r="DU325" s="33"/>
      <c r="DV325" s="33"/>
      <c r="DW325" s="33"/>
      <c r="DX325" s="33"/>
      <c r="DY325" s="33"/>
      <c r="DZ325" s="33"/>
      <c r="EA325" s="33"/>
      <c r="EB325" s="33"/>
      <c r="EC325" s="33"/>
      <c r="ED325" s="33"/>
      <c r="EE325" s="33"/>
      <c r="EF325" s="33"/>
      <c r="EG325" s="33"/>
    </row>
    <row r="326" spans="15:137" x14ac:dyDescent="0.25"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F326" s="33"/>
      <c r="AG326" s="33"/>
      <c r="AH326" s="33"/>
      <c r="AI326" s="33"/>
      <c r="AJ326" s="33"/>
      <c r="AK326" s="33"/>
      <c r="AL326" s="33"/>
      <c r="AM326" s="33"/>
      <c r="AN326" s="33"/>
      <c r="AO326" s="33"/>
      <c r="AP326" s="33"/>
      <c r="AQ326" s="33"/>
      <c r="AR326" s="33"/>
      <c r="AS326" s="33"/>
      <c r="AT326" s="33"/>
      <c r="AU326" s="33"/>
      <c r="AV326" s="33"/>
      <c r="AW326" s="33"/>
      <c r="AX326" s="33"/>
      <c r="AY326" s="33"/>
      <c r="AZ326" s="33"/>
      <c r="BA326" s="33"/>
      <c r="BB326" s="33"/>
      <c r="BC326" s="33"/>
      <c r="BD326" s="33"/>
      <c r="BE326" s="33"/>
      <c r="BF326" s="33"/>
      <c r="BG326" s="33"/>
      <c r="BH326" s="33"/>
      <c r="BI326" s="33"/>
      <c r="BJ326" s="33"/>
      <c r="BK326" s="33"/>
      <c r="BL326" s="33"/>
      <c r="BM326" s="33"/>
      <c r="BN326" s="33"/>
      <c r="BO326" s="33"/>
      <c r="BP326" s="33"/>
      <c r="BQ326" s="33"/>
      <c r="BR326" s="33"/>
      <c r="BS326" s="33"/>
      <c r="BT326" s="33"/>
      <c r="BU326" s="33"/>
      <c r="BV326" s="33"/>
      <c r="BW326" s="33"/>
      <c r="BX326" s="33"/>
      <c r="BY326" s="33"/>
      <c r="BZ326" s="33"/>
      <c r="CA326" s="33"/>
      <c r="CB326" s="33"/>
      <c r="CC326" s="33"/>
      <c r="CD326" s="33"/>
      <c r="CE326" s="33"/>
      <c r="CF326" s="33"/>
      <c r="CG326" s="33"/>
      <c r="CH326" s="33"/>
      <c r="CI326" s="33"/>
      <c r="CJ326" s="33"/>
      <c r="CK326" s="33"/>
      <c r="CL326" s="33"/>
      <c r="CM326" s="33"/>
      <c r="CN326" s="33"/>
      <c r="CO326" s="33"/>
      <c r="CP326" s="33"/>
      <c r="CQ326" s="33"/>
      <c r="CR326" s="33"/>
      <c r="CS326" s="33"/>
      <c r="CT326" s="33"/>
      <c r="CU326" s="33"/>
      <c r="CV326" s="33"/>
      <c r="CW326" s="33"/>
      <c r="CX326" s="33"/>
      <c r="CY326" s="33"/>
      <c r="CZ326" s="33"/>
      <c r="DA326" s="33"/>
      <c r="DB326" s="33"/>
      <c r="DC326" s="33"/>
      <c r="DD326" s="33"/>
      <c r="DE326" s="33"/>
      <c r="DF326" s="33"/>
      <c r="DG326" s="33"/>
      <c r="DH326" s="33"/>
      <c r="DI326" s="33"/>
      <c r="DJ326" s="33"/>
      <c r="DK326" s="33"/>
      <c r="DL326" s="33"/>
      <c r="DM326" s="33"/>
      <c r="DN326" s="33"/>
      <c r="DO326" s="33"/>
      <c r="DP326" s="33"/>
      <c r="DQ326" s="33"/>
      <c r="DR326" s="33"/>
      <c r="DS326" s="33"/>
      <c r="DT326" s="33"/>
      <c r="DU326" s="33"/>
      <c r="DV326" s="33"/>
      <c r="DW326" s="33"/>
      <c r="DX326" s="33"/>
      <c r="DY326" s="33"/>
      <c r="DZ326" s="33"/>
      <c r="EA326" s="33"/>
      <c r="EB326" s="33"/>
      <c r="EC326" s="33"/>
      <c r="ED326" s="33"/>
      <c r="EE326" s="33"/>
      <c r="EF326" s="33"/>
      <c r="EG326" s="33"/>
    </row>
    <row r="327" spans="15:137" x14ac:dyDescent="0.25"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F327" s="33"/>
      <c r="AG327" s="33"/>
      <c r="AH327" s="33"/>
      <c r="AI327" s="33"/>
      <c r="AJ327" s="33"/>
      <c r="AK327" s="33"/>
      <c r="AL327" s="33"/>
      <c r="AM327" s="33"/>
      <c r="AN327" s="33"/>
      <c r="AO327" s="33"/>
      <c r="AP327" s="33"/>
      <c r="AQ327" s="33"/>
      <c r="AR327" s="33"/>
      <c r="AS327" s="33"/>
      <c r="AT327" s="33"/>
      <c r="AU327" s="33"/>
      <c r="AV327" s="33"/>
      <c r="AW327" s="33"/>
      <c r="AX327" s="33"/>
      <c r="AY327" s="33"/>
      <c r="AZ327" s="33"/>
      <c r="BA327" s="33"/>
      <c r="BB327" s="33"/>
      <c r="BC327" s="33"/>
      <c r="BD327" s="33"/>
      <c r="BE327" s="33"/>
      <c r="BF327" s="33"/>
      <c r="BG327" s="33"/>
      <c r="BH327" s="33"/>
      <c r="BI327" s="33"/>
      <c r="BJ327" s="33"/>
      <c r="BK327" s="33"/>
      <c r="BL327" s="33"/>
      <c r="BM327" s="33"/>
      <c r="BN327" s="33"/>
      <c r="BO327" s="33"/>
      <c r="BP327" s="33"/>
      <c r="BQ327" s="33"/>
      <c r="BR327" s="33"/>
      <c r="BS327" s="33"/>
      <c r="BT327" s="33"/>
      <c r="BU327" s="33"/>
      <c r="BV327" s="33"/>
      <c r="BW327" s="33"/>
      <c r="BX327" s="33"/>
      <c r="BY327" s="33"/>
      <c r="BZ327" s="33"/>
      <c r="CA327" s="33"/>
      <c r="CB327" s="33"/>
      <c r="CC327" s="33"/>
      <c r="CD327" s="33"/>
      <c r="CE327" s="33"/>
      <c r="CF327" s="33"/>
      <c r="CG327" s="33"/>
      <c r="CH327" s="33"/>
      <c r="CI327" s="33"/>
      <c r="CJ327" s="33"/>
      <c r="CK327" s="33"/>
      <c r="CL327" s="33"/>
      <c r="CM327" s="33"/>
      <c r="CN327" s="33"/>
      <c r="CO327" s="33"/>
      <c r="CP327" s="33"/>
      <c r="CQ327" s="33"/>
      <c r="CR327" s="33"/>
      <c r="CS327" s="33"/>
      <c r="CT327" s="33"/>
      <c r="CU327" s="33"/>
      <c r="CV327" s="33"/>
      <c r="CW327" s="33"/>
      <c r="CX327" s="33"/>
      <c r="CY327" s="33"/>
      <c r="CZ327" s="33"/>
      <c r="DA327" s="33"/>
      <c r="DB327" s="33"/>
      <c r="DC327" s="33"/>
      <c r="DD327" s="33"/>
      <c r="DE327" s="33"/>
      <c r="DF327" s="33"/>
      <c r="DG327" s="33"/>
      <c r="DH327" s="33"/>
      <c r="DI327" s="33"/>
      <c r="DJ327" s="33"/>
      <c r="DK327" s="33"/>
      <c r="DL327" s="33"/>
      <c r="DM327" s="33"/>
      <c r="DN327" s="33"/>
      <c r="DO327" s="33"/>
      <c r="DP327" s="33"/>
      <c r="DQ327" s="33"/>
      <c r="DR327" s="33"/>
      <c r="DS327" s="33"/>
      <c r="DT327" s="33"/>
      <c r="DU327" s="33"/>
      <c r="DV327" s="33"/>
      <c r="DW327" s="33"/>
      <c r="DX327" s="33"/>
      <c r="DY327" s="33"/>
      <c r="DZ327" s="33"/>
      <c r="EA327" s="33"/>
      <c r="EB327" s="33"/>
      <c r="EC327" s="33"/>
      <c r="ED327" s="33"/>
      <c r="EE327" s="33"/>
      <c r="EF327" s="33"/>
      <c r="EG327" s="33"/>
    </row>
    <row r="328" spans="15:137" x14ac:dyDescent="0.25">
      <c r="O328" s="33"/>
      <c r="P328" s="33"/>
      <c r="Q328" s="33"/>
      <c r="R328" s="33"/>
      <c r="S328" s="33"/>
      <c r="T328" s="33"/>
      <c r="U328" s="33"/>
      <c r="V328" s="33"/>
      <c r="W328" s="33"/>
      <c r="X328" s="33"/>
      <c r="Y328" s="33"/>
      <c r="Z328" s="33"/>
      <c r="AA328" s="33"/>
      <c r="AB328" s="33"/>
      <c r="AC328" s="33"/>
      <c r="AD328" s="33"/>
      <c r="AE328" s="33"/>
      <c r="AF328" s="33"/>
      <c r="AG328" s="33"/>
      <c r="AH328" s="33"/>
      <c r="AI328" s="33"/>
      <c r="AJ328" s="33"/>
      <c r="AK328" s="33"/>
      <c r="AL328" s="33"/>
      <c r="AM328" s="33"/>
      <c r="AN328" s="33"/>
      <c r="AO328" s="33"/>
      <c r="AP328" s="33"/>
      <c r="AQ328" s="33"/>
      <c r="AR328" s="33"/>
      <c r="AS328" s="33"/>
      <c r="AT328" s="33"/>
      <c r="AU328" s="33"/>
      <c r="AV328" s="33"/>
      <c r="AW328" s="33"/>
      <c r="AX328" s="33"/>
      <c r="AY328" s="33"/>
      <c r="AZ328" s="33"/>
      <c r="BA328" s="33"/>
      <c r="BB328" s="33"/>
      <c r="BC328" s="33"/>
      <c r="BD328" s="33"/>
      <c r="BE328" s="33"/>
      <c r="BF328" s="33"/>
      <c r="BG328" s="33"/>
      <c r="BH328" s="33"/>
      <c r="BI328" s="33"/>
      <c r="BJ328" s="33"/>
      <c r="BK328" s="33"/>
      <c r="BL328" s="33"/>
      <c r="BM328" s="33"/>
      <c r="BN328" s="33"/>
      <c r="BO328" s="33"/>
      <c r="BP328" s="33"/>
      <c r="BQ328" s="33"/>
      <c r="BR328" s="33"/>
      <c r="BS328" s="33"/>
      <c r="BT328" s="33"/>
      <c r="BU328" s="33"/>
      <c r="BV328" s="33"/>
      <c r="BW328" s="33"/>
      <c r="BX328" s="33"/>
      <c r="BY328" s="33"/>
      <c r="BZ328" s="33"/>
      <c r="CA328" s="33"/>
      <c r="CB328" s="33"/>
      <c r="CC328" s="33"/>
      <c r="CD328" s="33"/>
      <c r="CE328" s="33"/>
      <c r="CF328" s="33"/>
      <c r="CG328" s="33"/>
      <c r="CH328" s="33"/>
      <c r="CI328" s="33"/>
      <c r="CJ328" s="33"/>
      <c r="CK328" s="33"/>
      <c r="CL328" s="33"/>
      <c r="CM328" s="33"/>
      <c r="CN328" s="33"/>
      <c r="CO328" s="33"/>
      <c r="CP328" s="33"/>
      <c r="CQ328" s="33"/>
      <c r="CR328" s="33"/>
      <c r="CS328" s="33"/>
      <c r="CT328" s="33"/>
      <c r="CU328" s="33"/>
      <c r="CV328" s="33"/>
      <c r="CW328" s="33"/>
      <c r="CX328" s="33"/>
      <c r="CY328" s="33"/>
      <c r="CZ328" s="33"/>
      <c r="DA328" s="33"/>
      <c r="DB328" s="33"/>
      <c r="DC328" s="33"/>
      <c r="DD328" s="33"/>
      <c r="DE328" s="33"/>
      <c r="DF328" s="33"/>
      <c r="DG328" s="33"/>
      <c r="DH328" s="33"/>
      <c r="DI328" s="33"/>
      <c r="DJ328" s="33"/>
      <c r="DK328" s="33"/>
      <c r="DL328" s="33"/>
      <c r="DM328" s="33"/>
      <c r="DN328" s="33"/>
      <c r="DO328" s="33"/>
      <c r="DP328" s="33"/>
      <c r="DQ328" s="33"/>
      <c r="DR328" s="33"/>
      <c r="DS328" s="33"/>
      <c r="DT328" s="33"/>
      <c r="DU328" s="33"/>
      <c r="DV328" s="33"/>
      <c r="DW328" s="33"/>
      <c r="DX328" s="33"/>
      <c r="DY328" s="33"/>
      <c r="DZ328" s="33"/>
      <c r="EA328" s="33"/>
      <c r="EB328" s="33"/>
      <c r="EC328" s="33"/>
      <c r="ED328" s="33"/>
      <c r="EE328" s="33"/>
      <c r="EF328" s="33"/>
      <c r="EG328" s="33"/>
    </row>
    <row r="329" spans="15:137" x14ac:dyDescent="0.25"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  <c r="Z329" s="33"/>
      <c r="AA329" s="33"/>
      <c r="AB329" s="33"/>
      <c r="AC329" s="33"/>
      <c r="AD329" s="33"/>
      <c r="AE329" s="33"/>
      <c r="AF329" s="33"/>
      <c r="AG329" s="33"/>
      <c r="AH329" s="33"/>
      <c r="AI329" s="33"/>
      <c r="AJ329" s="33"/>
      <c r="AK329" s="33"/>
      <c r="AL329" s="33"/>
      <c r="AM329" s="33"/>
      <c r="AN329" s="33"/>
      <c r="AO329" s="33"/>
      <c r="AP329" s="33"/>
      <c r="AQ329" s="33"/>
      <c r="AR329" s="33"/>
      <c r="AS329" s="33"/>
      <c r="AT329" s="33"/>
      <c r="AU329" s="33"/>
      <c r="AV329" s="33"/>
      <c r="AW329" s="33"/>
      <c r="AX329" s="33"/>
      <c r="AY329" s="33"/>
      <c r="AZ329" s="33"/>
      <c r="BA329" s="33"/>
      <c r="BB329" s="33"/>
      <c r="BC329" s="33"/>
      <c r="BD329" s="33"/>
      <c r="BE329" s="33"/>
      <c r="BF329" s="33"/>
      <c r="BG329" s="33"/>
      <c r="BH329" s="33"/>
      <c r="BI329" s="33"/>
      <c r="BJ329" s="33"/>
      <c r="BK329" s="33"/>
      <c r="BL329" s="33"/>
      <c r="BM329" s="33"/>
      <c r="BN329" s="33"/>
      <c r="BO329" s="33"/>
      <c r="BP329" s="33"/>
      <c r="BQ329" s="33"/>
      <c r="BR329" s="33"/>
      <c r="BS329" s="33"/>
      <c r="BT329" s="33"/>
      <c r="BU329" s="33"/>
      <c r="BV329" s="33"/>
      <c r="BW329" s="33"/>
      <c r="BX329" s="33"/>
      <c r="BY329" s="33"/>
      <c r="BZ329" s="33"/>
      <c r="CA329" s="33"/>
      <c r="CB329" s="33"/>
      <c r="CC329" s="33"/>
      <c r="CD329" s="33"/>
      <c r="CE329" s="33"/>
      <c r="CF329" s="33"/>
      <c r="CG329" s="33"/>
      <c r="CH329" s="33"/>
      <c r="CI329" s="33"/>
      <c r="CJ329" s="33"/>
      <c r="CK329" s="33"/>
      <c r="CL329" s="33"/>
      <c r="CM329" s="33"/>
      <c r="CN329" s="33"/>
      <c r="CO329" s="33"/>
      <c r="CP329" s="33"/>
      <c r="CQ329" s="33"/>
      <c r="CR329" s="33"/>
      <c r="CS329" s="33"/>
      <c r="CT329" s="33"/>
      <c r="CU329" s="33"/>
      <c r="CV329" s="33"/>
      <c r="CW329" s="33"/>
      <c r="CX329" s="33"/>
      <c r="CY329" s="33"/>
      <c r="CZ329" s="33"/>
      <c r="DA329" s="33"/>
      <c r="DB329" s="33"/>
      <c r="DC329" s="33"/>
      <c r="DD329" s="33"/>
      <c r="DE329" s="33"/>
      <c r="DF329" s="33"/>
      <c r="DG329" s="33"/>
      <c r="DH329" s="33"/>
      <c r="DI329" s="33"/>
      <c r="DJ329" s="33"/>
      <c r="DK329" s="33"/>
      <c r="DL329" s="33"/>
      <c r="DM329" s="33"/>
      <c r="DN329" s="33"/>
      <c r="DO329" s="33"/>
      <c r="DP329" s="33"/>
      <c r="DQ329" s="33"/>
      <c r="DR329" s="33"/>
      <c r="DS329" s="33"/>
      <c r="DT329" s="33"/>
      <c r="DU329" s="33"/>
      <c r="DV329" s="33"/>
      <c r="DW329" s="33"/>
      <c r="DX329" s="33"/>
      <c r="DY329" s="33"/>
      <c r="DZ329" s="33"/>
      <c r="EA329" s="33"/>
      <c r="EB329" s="33"/>
      <c r="EC329" s="33"/>
      <c r="ED329" s="33"/>
      <c r="EE329" s="33"/>
      <c r="EF329" s="33"/>
      <c r="EG329" s="33"/>
    </row>
    <row r="330" spans="15:137" x14ac:dyDescent="0.25"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F330" s="33"/>
      <c r="AG330" s="33"/>
      <c r="AH330" s="33"/>
      <c r="AI330" s="33"/>
      <c r="AJ330" s="33"/>
      <c r="AK330" s="33"/>
      <c r="AL330" s="33"/>
      <c r="AM330" s="33"/>
      <c r="AN330" s="33"/>
      <c r="AO330" s="33"/>
      <c r="AP330" s="33"/>
      <c r="AQ330" s="33"/>
      <c r="AR330" s="33"/>
      <c r="AS330" s="33"/>
      <c r="AT330" s="33"/>
      <c r="AU330" s="33"/>
      <c r="AV330" s="33"/>
      <c r="AW330" s="33"/>
      <c r="AX330" s="33"/>
      <c r="AY330" s="33"/>
      <c r="AZ330" s="33"/>
      <c r="BA330" s="33"/>
      <c r="BB330" s="33"/>
      <c r="BC330" s="33"/>
      <c r="BD330" s="33"/>
      <c r="BE330" s="33"/>
      <c r="BF330" s="33"/>
      <c r="BG330" s="33"/>
      <c r="BH330" s="33"/>
      <c r="BI330" s="33"/>
      <c r="BJ330" s="33"/>
      <c r="BK330" s="33"/>
      <c r="BL330" s="33"/>
      <c r="BM330" s="33"/>
      <c r="BN330" s="33"/>
      <c r="BO330" s="33"/>
      <c r="BP330" s="33"/>
      <c r="BQ330" s="33"/>
      <c r="BR330" s="33"/>
      <c r="BS330" s="33"/>
      <c r="BT330" s="33"/>
      <c r="BU330" s="33"/>
      <c r="BV330" s="33"/>
      <c r="BW330" s="33"/>
      <c r="BX330" s="33"/>
      <c r="BY330" s="33"/>
      <c r="BZ330" s="33"/>
      <c r="CA330" s="33"/>
      <c r="CB330" s="33"/>
      <c r="CC330" s="33"/>
      <c r="CD330" s="33"/>
      <c r="CE330" s="33"/>
      <c r="CF330" s="33"/>
      <c r="CG330" s="33"/>
      <c r="CH330" s="33"/>
      <c r="CI330" s="33"/>
      <c r="CJ330" s="33"/>
      <c r="CK330" s="33"/>
      <c r="CL330" s="33"/>
      <c r="CM330" s="33"/>
      <c r="CN330" s="33"/>
      <c r="CO330" s="33"/>
      <c r="CP330" s="33"/>
      <c r="CQ330" s="33"/>
      <c r="CR330" s="33"/>
      <c r="CS330" s="33"/>
      <c r="CT330" s="33"/>
      <c r="CU330" s="33"/>
      <c r="CV330" s="33"/>
      <c r="CW330" s="33"/>
      <c r="CX330" s="33"/>
      <c r="CY330" s="33"/>
      <c r="CZ330" s="33"/>
      <c r="DA330" s="33"/>
      <c r="DB330" s="33"/>
      <c r="DC330" s="33"/>
      <c r="DD330" s="33"/>
      <c r="DE330" s="33"/>
      <c r="DF330" s="33"/>
      <c r="DG330" s="33"/>
      <c r="DH330" s="33"/>
      <c r="DI330" s="33"/>
      <c r="DJ330" s="33"/>
      <c r="DK330" s="33"/>
      <c r="DL330" s="33"/>
      <c r="DM330" s="33"/>
      <c r="DN330" s="33"/>
      <c r="DO330" s="33"/>
      <c r="DP330" s="33"/>
      <c r="DQ330" s="33"/>
      <c r="DR330" s="33"/>
      <c r="DS330" s="33"/>
      <c r="DT330" s="33"/>
      <c r="DU330" s="33"/>
      <c r="DV330" s="33"/>
      <c r="DW330" s="33"/>
      <c r="DX330" s="33"/>
      <c r="DY330" s="33"/>
      <c r="DZ330" s="33"/>
      <c r="EA330" s="33"/>
      <c r="EB330" s="33"/>
      <c r="EC330" s="33"/>
      <c r="ED330" s="33"/>
      <c r="EE330" s="33"/>
      <c r="EF330" s="33"/>
      <c r="EG330" s="33"/>
    </row>
    <row r="331" spans="15:137" x14ac:dyDescent="0.25"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F331" s="33"/>
      <c r="AG331" s="33"/>
      <c r="AH331" s="33"/>
      <c r="AI331" s="33"/>
      <c r="AJ331" s="33"/>
      <c r="AK331" s="33"/>
      <c r="AL331" s="33"/>
      <c r="AM331" s="33"/>
      <c r="AN331" s="33"/>
      <c r="AO331" s="33"/>
      <c r="AP331" s="33"/>
      <c r="AQ331" s="33"/>
      <c r="AR331" s="33"/>
      <c r="AS331" s="33"/>
      <c r="AT331" s="33"/>
      <c r="AU331" s="33"/>
      <c r="AV331" s="33"/>
      <c r="AW331" s="33"/>
      <c r="AX331" s="33"/>
      <c r="AY331" s="33"/>
      <c r="AZ331" s="33"/>
      <c r="BA331" s="33"/>
      <c r="BB331" s="33"/>
      <c r="BC331" s="33"/>
      <c r="BD331" s="33"/>
      <c r="BE331" s="33"/>
      <c r="BF331" s="33"/>
      <c r="BG331" s="33"/>
      <c r="BH331" s="33"/>
      <c r="BI331" s="33"/>
      <c r="BJ331" s="33"/>
      <c r="BK331" s="33"/>
      <c r="BL331" s="33"/>
      <c r="BM331" s="33"/>
      <c r="BN331" s="33"/>
      <c r="BO331" s="33"/>
      <c r="BP331" s="33"/>
      <c r="BQ331" s="33"/>
      <c r="BR331" s="33"/>
      <c r="BS331" s="33"/>
      <c r="BT331" s="33"/>
      <c r="BU331" s="33"/>
      <c r="BV331" s="33"/>
      <c r="BW331" s="33"/>
      <c r="BX331" s="33"/>
      <c r="BY331" s="33"/>
      <c r="BZ331" s="33"/>
      <c r="CA331" s="33"/>
      <c r="CB331" s="33"/>
      <c r="CC331" s="33"/>
      <c r="CD331" s="33"/>
      <c r="CE331" s="33"/>
      <c r="CF331" s="33"/>
      <c r="CG331" s="33"/>
      <c r="CH331" s="33"/>
      <c r="CI331" s="33"/>
      <c r="CJ331" s="33"/>
      <c r="CK331" s="33"/>
      <c r="CL331" s="33"/>
      <c r="CM331" s="33"/>
      <c r="CN331" s="33"/>
      <c r="CO331" s="33"/>
      <c r="CP331" s="33"/>
      <c r="CQ331" s="33"/>
      <c r="CR331" s="33"/>
      <c r="CS331" s="33"/>
      <c r="CT331" s="33"/>
      <c r="CU331" s="33"/>
      <c r="CV331" s="33"/>
      <c r="CW331" s="33"/>
      <c r="CX331" s="33"/>
      <c r="CY331" s="33"/>
      <c r="CZ331" s="33"/>
      <c r="DA331" s="33"/>
      <c r="DB331" s="33"/>
      <c r="DC331" s="33"/>
      <c r="DD331" s="33"/>
      <c r="DE331" s="33"/>
      <c r="DF331" s="33"/>
      <c r="DG331" s="33"/>
      <c r="DH331" s="33"/>
      <c r="DI331" s="33"/>
      <c r="DJ331" s="33"/>
      <c r="DK331" s="33"/>
      <c r="DL331" s="33"/>
      <c r="DM331" s="33"/>
      <c r="DN331" s="33"/>
      <c r="DO331" s="33"/>
      <c r="DP331" s="33"/>
      <c r="DQ331" s="33"/>
      <c r="DR331" s="33"/>
      <c r="DS331" s="33"/>
      <c r="DT331" s="33"/>
      <c r="DU331" s="33"/>
      <c r="DV331" s="33"/>
      <c r="DW331" s="33"/>
      <c r="DX331" s="33"/>
      <c r="DY331" s="33"/>
      <c r="DZ331" s="33"/>
      <c r="EA331" s="33"/>
      <c r="EB331" s="33"/>
      <c r="EC331" s="33"/>
      <c r="ED331" s="33"/>
      <c r="EE331" s="33"/>
      <c r="EF331" s="33"/>
      <c r="EG331" s="33"/>
    </row>
    <row r="332" spans="15:137" x14ac:dyDescent="0.25">
      <c r="O332" s="33"/>
      <c r="P332" s="33"/>
      <c r="Q332" s="33"/>
      <c r="R332" s="33"/>
      <c r="S332" s="33"/>
      <c r="T332" s="33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F332" s="33"/>
      <c r="AG332" s="33"/>
      <c r="AH332" s="33"/>
      <c r="AI332" s="33"/>
      <c r="AJ332" s="33"/>
      <c r="AK332" s="33"/>
      <c r="AL332" s="33"/>
      <c r="AM332" s="33"/>
      <c r="AN332" s="33"/>
      <c r="AO332" s="33"/>
      <c r="AP332" s="33"/>
      <c r="AQ332" s="33"/>
      <c r="AR332" s="33"/>
      <c r="AS332" s="33"/>
      <c r="AT332" s="33"/>
      <c r="AU332" s="33"/>
      <c r="AV332" s="33"/>
      <c r="AW332" s="33"/>
      <c r="AX332" s="33"/>
      <c r="AY332" s="33"/>
      <c r="AZ332" s="33"/>
      <c r="BA332" s="33"/>
      <c r="BB332" s="33"/>
      <c r="BC332" s="33"/>
      <c r="BD332" s="33"/>
      <c r="BE332" s="33"/>
      <c r="BF332" s="33"/>
      <c r="BG332" s="33"/>
      <c r="BH332" s="33"/>
      <c r="BI332" s="33"/>
      <c r="BJ332" s="33"/>
      <c r="BK332" s="33"/>
      <c r="BL332" s="33"/>
      <c r="BM332" s="33"/>
      <c r="BN332" s="33"/>
      <c r="BO332" s="33"/>
      <c r="BP332" s="33"/>
      <c r="BQ332" s="33"/>
      <c r="BR332" s="33"/>
      <c r="BS332" s="33"/>
      <c r="BT332" s="33"/>
      <c r="BU332" s="33"/>
      <c r="BV332" s="33"/>
      <c r="BW332" s="33"/>
      <c r="BX332" s="33"/>
      <c r="BY332" s="33"/>
      <c r="BZ332" s="33"/>
      <c r="CA332" s="33"/>
      <c r="CB332" s="33"/>
      <c r="CC332" s="33"/>
      <c r="CD332" s="33"/>
      <c r="CE332" s="33"/>
      <c r="CF332" s="33"/>
      <c r="CG332" s="33"/>
      <c r="CH332" s="33"/>
      <c r="CI332" s="33"/>
      <c r="CJ332" s="33"/>
      <c r="CK332" s="33"/>
      <c r="CL332" s="33"/>
      <c r="CM332" s="33"/>
      <c r="CN332" s="33"/>
      <c r="CO332" s="33"/>
      <c r="CP332" s="33"/>
      <c r="CQ332" s="33"/>
      <c r="CR332" s="33"/>
      <c r="CS332" s="33"/>
      <c r="CT332" s="33"/>
      <c r="CU332" s="33"/>
      <c r="CV332" s="33"/>
      <c r="CW332" s="33"/>
      <c r="CX332" s="33"/>
      <c r="CY332" s="33"/>
      <c r="CZ332" s="33"/>
      <c r="DA332" s="33"/>
      <c r="DB332" s="33"/>
      <c r="DC332" s="33"/>
      <c r="DD332" s="33"/>
      <c r="DE332" s="33"/>
      <c r="DF332" s="33"/>
      <c r="DG332" s="33"/>
      <c r="DH332" s="33"/>
      <c r="DI332" s="33"/>
      <c r="DJ332" s="33"/>
      <c r="DK332" s="33"/>
      <c r="DL332" s="33"/>
      <c r="DM332" s="33"/>
      <c r="DN332" s="33"/>
      <c r="DO332" s="33"/>
      <c r="DP332" s="33"/>
      <c r="DQ332" s="33"/>
      <c r="DR332" s="33"/>
      <c r="DS332" s="33"/>
      <c r="DT332" s="33"/>
      <c r="DU332" s="33"/>
      <c r="DV332" s="33"/>
      <c r="DW332" s="33"/>
      <c r="DX332" s="33"/>
      <c r="DY332" s="33"/>
      <c r="DZ332" s="33"/>
      <c r="EA332" s="33"/>
      <c r="EB332" s="33"/>
      <c r="EC332" s="33"/>
      <c r="ED332" s="33"/>
      <c r="EE332" s="33"/>
      <c r="EF332" s="33"/>
      <c r="EG332" s="33"/>
    </row>
    <row r="333" spans="15:137" x14ac:dyDescent="0.25">
      <c r="O333" s="33"/>
      <c r="P333" s="33"/>
      <c r="Q333" s="33"/>
      <c r="R333" s="33"/>
      <c r="S333" s="33"/>
      <c r="T333" s="33"/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F333" s="33"/>
      <c r="AG333" s="33"/>
      <c r="AH333" s="33"/>
      <c r="AI333" s="33"/>
      <c r="AJ333" s="33"/>
      <c r="AK333" s="33"/>
      <c r="AL333" s="33"/>
      <c r="AM333" s="33"/>
      <c r="AN333" s="33"/>
      <c r="AO333" s="33"/>
      <c r="AP333" s="33"/>
      <c r="AQ333" s="33"/>
      <c r="AR333" s="33"/>
      <c r="AS333" s="33"/>
      <c r="AT333" s="33"/>
      <c r="AU333" s="33"/>
      <c r="AV333" s="33"/>
      <c r="AW333" s="33"/>
      <c r="AX333" s="33"/>
      <c r="AY333" s="33"/>
      <c r="AZ333" s="33"/>
      <c r="BA333" s="33"/>
      <c r="BB333" s="33"/>
      <c r="BC333" s="33"/>
      <c r="BD333" s="33"/>
      <c r="BE333" s="33"/>
      <c r="BF333" s="33"/>
      <c r="BG333" s="33"/>
      <c r="BH333" s="33"/>
      <c r="BI333" s="33"/>
      <c r="BJ333" s="33"/>
      <c r="BK333" s="33"/>
      <c r="BL333" s="33"/>
      <c r="BM333" s="33"/>
      <c r="BN333" s="33"/>
      <c r="BO333" s="33"/>
      <c r="BP333" s="33"/>
      <c r="BQ333" s="33"/>
      <c r="BR333" s="33"/>
      <c r="BS333" s="33"/>
      <c r="BT333" s="33"/>
      <c r="BU333" s="33"/>
      <c r="BV333" s="33"/>
      <c r="BW333" s="33"/>
      <c r="BX333" s="33"/>
      <c r="BY333" s="33"/>
      <c r="BZ333" s="33"/>
      <c r="CA333" s="33"/>
      <c r="CB333" s="33"/>
      <c r="CC333" s="33"/>
      <c r="CD333" s="33"/>
      <c r="CE333" s="33"/>
      <c r="CF333" s="33"/>
      <c r="CG333" s="33"/>
      <c r="CH333" s="33"/>
      <c r="CI333" s="33"/>
      <c r="CJ333" s="33"/>
      <c r="CK333" s="33"/>
      <c r="CL333" s="33"/>
      <c r="CM333" s="33"/>
      <c r="CN333" s="33"/>
      <c r="CO333" s="33"/>
      <c r="CP333" s="33"/>
      <c r="CQ333" s="33"/>
      <c r="CR333" s="33"/>
      <c r="CS333" s="33"/>
      <c r="CT333" s="33"/>
      <c r="CU333" s="33"/>
      <c r="CV333" s="33"/>
      <c r="CW333" s="33"/>
      <c r="CX333" s="33"/>
      <c r="CY333" s="33"/>
      <c r="CZ333" s="33"/>
      <c r="DA333" s="33"/>
      <c r="DB333" s="33"/>
      <c r="DC333" s="33"/>
      <c r="DD333" s="33"/>
      <c r="DE333" s="33"/>
      <c r="DF333" s="33"/>
      <c r="DG333" s="33"/>
      <c r="DH333" s="33"/>
      <c r="DI333" s="33"/>
      <c r="DJ333" s="33"/>
      <c r="DK333" s="33"/>
      <c r="DL333" s="33"/>
      <c r="DM333" s="33"/>
      <c r="DN333" s="33"/>
      <c r="DO333" s="33"/>
      <c r="DP333" s="33"/>
      <c r="DQ333" s="33"/>
      <c r="DR333" s="33"/>
      <c r="DS333" s="33"/>
      <c r="DT333" s="33"/>
      <c r="DU333" s="33"/>
      <c r="DV333" s="33"/>
      <c r="DW333" s="33"/>
      <c r="DX333" s="33"/>
      <c r="DY333" s="33"/>
      <c r="DZ333" s="33"/>
      <c r="EA333" s="33"/>
      <c r="EB333" s="33"/>
      <c r="EC333" s="33"/>
      <c r="ED333" s="33"/>
      <c r="EE333" s="33"/>
      <c r="EF333" s="33"/>
      <c r="EG333" s="33"/>
    </row>
    <row r="334" spans="15:137" x14ac:dyDescent="0.25">
      <c r="O334" s="33"/>
      <c r="P334" s="33"/>
      <c r="Q334" s="33"/>
      <c r="R334" s="33"/>
      <c r="S334" s="33"/>
      <c r="T334" s="33"/>
      <c r="U334" s="33"/>
      <c r="V334" s="33"/>
      <c r="W334" s="33"/>
      <c r="X334" s="33"/>
      <c r="Y334" s="33"/>
      <c r="Z334" s="33"/>
      <c r="AA334" s="33"/>
      <c r="AB334" s="33"/>
      <c r="AC334" s="33"/>
      <c r="AD334" s="33"/>
      <c r="AE334" s="33"/>
      <c r="AF334" s="33"/>
      <c r="AG334" s="33"/>
      <c r="AH334" s="33"/>
      <c r="AI334" s="33"/>
      <c r="AJ334" s="33"/>
      <c r="AK334" s="33"/>
      <c r="AL334" s="33"/>
      <c r="AM334" s="33"/>
      <c r="AN334" s="33"/>
      <c r="AO334" s="33"/>
      <c r="AP334" s="33"/>
      <c r="AQ334" s="33"/>
      <c r="AR334" s="33"/>
      <c r="AS334" s="33"/>
      <c r="AT334" s="33"/>
      <c r="AU334" s="33"/>
      <c r="AV334" s="33"/>
      <c r="AW334" s="33"/>
      <c r="AX334" s="33"/>
      <c r="AY334" s="33"/>
      <c r="AZ334" s="33"/>
      <c r="BA334" s="33"/>
      <c r="BB334" s="33"/>
      <c r="BC334" s="33"/>
      <c r="BD334" s="33"/>
      <c r="BE334" s="33"/>
      <c r="BF334" s="33"/>
      <c r="BG334" s="33"/>
      <c r="BH334" s="33"/>
      <c r="BI334" s="33"/>
      <c r="BJ334" s="33"/>
      <c r="BK334" s="33"/>
      <c r="BL334" s="33"/>
      <c r="BM334" s="33"/>
      <c r="BN334" s="33"/>
      <c r="BO334" s="33"/>
      <c r="BP334" s="33"/>
      <c r="BQ334" s="33"/>
      <c r="BR334" s="33"/>
      <c r="BS334" s="33"/>
      <c r="BT334" s="33"/>
      <c r="BU334" s="33"/>
      <c r="BV334" s="33"/>
      <c r="BW334" s="33"/>
      <c r="BX334" s="33"/>
      <c r="BY334" s="33"/>
      <c r="BZ334" s="33"/>
      <c r="CA334" s="33"/>
      <c r="CB334" s="33"/>
      <c r="CC334" s="33"/>
      <c r="CD334" s="33"/>
      <c r="CE334" s="33"/>
      <c r="CF334" s="33"/>
      <c r="CG334" s="33"/>
      <c r="CH334" s="33"/>
      <c r="CI334" s="33"/>
      <c r="CJ334" s="33"/>
      <c r="CK334" s="33"/>
      <c r="CL334" s="33"/>
      <c r="CM334" s="33"/>
      <c r="CN334" s="33"/>
      <c r="CO334" s="33"/>
      <c r="CP334" s="33"/>
      <c r="CQ334" s="33"/>
      <c r="CR334" s="33"/>
      <c r="CS334" s="33"/>
      <c r="CT334" s="33"/>
      <c r="CU334" s="33"/>
      <c r="CV334" s="33"/>
      <c r="CW334" s="33"/>
      <c r="CX334" s="33"/>
      <c r="CY334" s="33"/>
      <c r="CZ334" s="33"/>
      <c r="DA334" s="33"/>
      <c r="DB334" s="33"/>
      <c r="DC334" s="33"/>
      <c r="DD334" s="33"/>
      <c r="DE334" s="33"/>
      <c r="DF334" s="33"/>
      <c r="DG334" s="33"/>
      <c r="DH334" s="33"/>
      <c r="DI334" s="33"/>
      <c r="DJ334" s="33"/>
      <c r="DK334" s="33"/>
      <c r="DL334" s="33"/>
      <c r="DM334" s="33"/>
      <c r="DN334" s="33"/>
      <c r="DO334" s="33"/>
      <c r="DP334" s="33"/>
      <c r="DQ334" s="33"/>
      <c r="DR334" s="33"/>
      <c r="DS334" s="33"/>
      <c r="DT334" s="33"/>
      <c r="DU334" s="33"/>
      <c r="DV334" s="33"/>
      <c r="DW334" s="33"/>
      <c r="DX334" s="33"/>
      <c r="DY334" s="33"/>
      <c r="DZ334" s="33"/>
      <c r="EA334" s="33"/>
      <c r="EB334" s="33"/>
      <c r="EC334" s="33"/>
      <c r="ED334" s="33"/>
      <c r="EE334" s="33"/>
      <c r="EF334" s="33"/>
      <c r="EG334" s="33"/>
    </row>
    <row r="335" spans="15:137" x14ac:dyDescent="0.25">
      <c r="O335" s="33"/>
      <c r="P335" s="33"/>
      <c r="Q335" s="33"/>
      <c r="R335" s="33"/>
      <c r="S335" s="33"/>
      <c r="T335" s="33"/>
      <c r="U335" s="33"/>
      <c r="V335" s="33"/>
      <c r="W335" s="33"/>
      <c r="X335" s="33"/>
      <c r="Y335" s="33"/>
      <c r="Z335" s="33"/>
      <c r="AA335" s="33"/>
      <c r="AB335" s="33"/>
      <c r="AC335" s="33"/>
      <c r="AD335" s="33"/>
      <c r="AE335" s="33"/>
      <c r="AF335" s="33"/>
      <c r="AG335" s="33"/>
      <c r="AH335" s="33"/>
      <c r="AI335" s="33"/>
      <c r="AJ335" s="33"/>
      <c r="AK335" s="33"/>
      <c r="AL335" s="33"/>
      <c r="AM335" s="33"/>
      <c r="AN335" s="33"/>
      <c r="AO335" s="33"/>
      <c r="AP335" s="33"/>
      <c r="AQ335" s="33"/>
      <c r="AR335" s="33"/>
      <c r="AS335" s="33"/>
      <c r="AT335" s="33"/>
      <c r="AU335" s="33"/>
      <c r="AV335" s="33"/>
      <c r="AW335" s="33"/>
      <c r="AX335" s="33"/>
      <c r="AY335" s="33"/>
      <c r="AZ335" s="33"/>
      <c r="BA335" s="33"/>
      <c r="BB335" s="33"/>
      <c r="BC335" s="33"/>
      <c r="BD335" s="33"/>
      <c r="BE335" s="33"/>
      <c r="BF335" s="33"/>
      <c r="BG335" s="33"/>
      <c r="BH335" s="33"/>
      <c r="BI335" s="33"/>
      <c r="BJ335" s="33"/>
      <c r="BK335" s="33"/>
      <c r="BL335" s="33"/>
      <c r="BM335" s="33"/>
      <c r="BN335" s="33"/>
      <c r="BO335" s="33"/>
      <c r="BP335" s="33"/>
      <c r="BQ335" s="33"/>
      <c r="BR335" s="33"/>
      <c r="BS335" s="33"/>
      <c r="BT335" s="33"/>
      <c r="BU335" s="33"/>
      <c r="BV335" s="33"/>
      <c r="BW335" s="33"/>
      <c r="BX335" s="33"/>
      <c r="BY335" s="33"/>
      <c r="BZ335" s="33"/>
      <c r="CA335" s="33"/>
      <c r="CB335" s="33"/>
      <c r="CC335" s="33"/>
      <c r="CD335" s="33"/>
      <c r="CE335" s="33"/>
      <c r="CF335" s="33"/>
      <c r="CG335" s="33"/>
      <c r="CH335" s="33"/>
      <c r="CI335" s="33"/>
      <c r="CJ335" s="33"/>
      <c r="CK335" s="33"/>
      <c r="CL335" s="33"/>
      <c r="CM335" s="33"/>
      <c r="CN335" s="33"/>
      <c r="CO335" s="33"/>
      <c r="CP335" s="33"/>
      <c r="CQ335" s="33"/>
      <c r="CR335" s="33"/>
      <c r="CS335" s="33"/>
      <c r="CT335" s="33"/>
      <c r="CU335" s="33"/>
      <c r="CV335" s="33"/>
      <c r="CW335" s="33"/>
      <c r="CX335" s="33"/>
      <c r="CY335" s="33"/>
      <c r="CZ335" s="33"/>
      <c r="DA335" s="33"/>
      <c r="DB335" s="33"/>
      <c r="DC335" s="33"/>
      <c r="DD335" s="33"/>
      <c r="DE335" s="33"/>
      <c r="DF335" s="33"/>
      <c r="DG335" s="33"/>
      <c r="DH335" s="33"/>
      <c r="DI335" s="33"/>
      <c r="DJ335" s="33"/>
      <c r="DK335" s="33"/>
      <c r="DL335" s="33"/>
      <c r="DM335" s="33"/>
      <c r="DN335" s="33"/>
      <c r="DO335" s="33"/>
      <c r="DP335" s="33"/>
      <c r="DQ335" s="33"/>
      <c r="DR335" s="33"/>
      <c r="DS335" s="33"/>
      <c r="DT335" s="33"/>
      <c r="DU335" s="33"/>
      <c r="DV335" s="33"/>
      <c r="DW335" s="33"/>
      <c r="DX335" s="33"/>
      <c r="DY335" s="33"/>
      <c r="DZ335" s="33"/>
      <c r="EA335" s="33"/>
      <c r="EB335" s="33"/>
      <c r="EC335" s="33"/>
      <c r="ED335" s="33"/>
      <c r="EE335" s="33"/>
      <c r="EF335" s="33"/>
      <c r="EG335" s="33"/>
    </row>
    <row r="336" spans="15:137" x14ac:dyDescent="0.25">
      <c r="O336" s="33"/>
      <c r="P336" s="33"/>
      <c r="Q336" s="33"/>
      <c r="R336" s="33"/>
      <c r="S336" s="33"/>
      <c r="T336" s="33"/>
      <c r="U336" s="33"/>
      <c r="V336" s="33"/>
      <c r="W336" s="33"/>
      <c r="X336" s="33"/>
      <c r="Y336" s="33"/>
      <c r="Z336" s="33"/>
      <c r="AA336" s="33"/>
      <c r="AB336" s="33"/>
      <c r="AC336" s="33"/>
      <c r="AD336" s="33"/>
      <c r="AE336" s="33"/>
      <c r="AF336" s="33"/>
      <c r="AG336" s="33"/>
      <c r="AH336" s="33"/>
      <c r="AI336" s="33"/>
      <c r="AJ336" s="33"/>
      <c r="AK336" s="33"/>
      <c r="AL336" s="33"/>
      <c r="AM336" s="33"/>
      <c r="AN336" s="33"/>
      <c r="AO336" s="33"/>
      <c r="AP336" s="33"/>
      <c r="AQ336" s="33"/>
      <c r="AR336" s="33"/>
      <c r="AS336" s="33"/>
      <c r="AT336" s="33"/>
      <c r="AU336" s="33"/>
      <c r="AV336" s="33"/>
      <c r="AW336" s="33"/>
      <c r="AX336" s="33"/>
      <c r="AY336" s="33"/>
      <c r="AZ336" s="33"/>
      <c r="BA336" s="33"/>
      <c r="BB336" s="33"/>
      <c r="BC336" s="33"/>
      <c r="BD336" s="33"/>
      <c r="BE336" s="33"/>
      <c r="BF336" s="33"/>
      <c r="BG336" s="33"/>
      <c r="BH336" s="33"/>
      <c r="BI336" s="33"/>
      <c r="BJ336" s="33"/>
      <c r="BK336" s="33"/>
      <c r="BL336" s="33"/>
      <c r="BM336" s="33"/>
      <c r="BN336" s="33"/>
      <c r="BO336" s="33"/>
      <c r="BP336" s="33"/>
      <c r="BQ336" s="33"/>
      <c r="BR336" s="33"/>
      <c r="BS336" s="33"/>
      <c r="BT336" s="33"/>
      <c r="BU336" s="33"/>
      <c r="BV336" s="33"/>
      <c r="BW336" s="33"/>
      <c r="BX336" s="33"/>
      <c r="BY336" s="33"/>
      <c r="BZ336" s="33"/>
      <c r="CA336" s="33"/>
      <c r="CB336" s="33"/>
      <c r="CC336" s="33"/>
      <c r="CD336" s="33"/>
      <c r="CE336" s="33"/>
      <c r="CF336" s="33"/>
      <c r="CG336" s="33"/>
      <c r="CH336" s="33"/>
      <c r="CI336" s="33"/>
      <c r="CJ336" s="33"/>
      <c r="CK336" s="33"/>
      <c r="CL336" s="33"/>
      <c r="CM336" s="33"/>
      <c r="CN336" s="33"/>
      <c r="CO336" s="33"/>
      <c r="CP336" s="33"/>
      <c r="CQ336" s="33"/>
      <c r="CR336" s="33"/>
      <c r="CS336" s="33"/>
      <c r="CT336" s="33"/>
      <c r="CU336" s="33"/>
      <c r="CV336" s="33"/>
      <c r="CW336" s="33"/>
      <c r="CX336" s="33"/>
      <c r="CY336" s="33"/>
      <c r="CZ336" s="33"/>
      <c r="DA336" s="33"/>
      <c r="DB336" s="33"/>
      <c r="DC336" s="33"/>
      <c r="DD336" s="33"/>
      <c r="DE336" s="33"/>
      <c r="DF336" s="33"/>
      <c r="DG336" s="33"/>
      <c r="DH336" s="33"/>
      <c r="DI336" s="33"/>
      <c r="DJ336" s="33"/>
      <c r="DK336" s="33"/>
      <c r="DL336" s="33"/>
      <c r="DM336" s="33"/>
      <c r="DN336" s="33"/>
      <c r="DO336" s="33"/>
      <c r="DP336" s="33"/>
      <c r="DQ336" s="33"/>
      <c r="DR336" s="33"/>
      <c r="DS336" s="33"/>
      <c r="DT336" s="33"/>
      <c r="DU336" s="33"/>
      <c r="DV336" s="33"/>
      <c r="DW336" s="33"/>
      <c r="DX336" s="33"/>
      <c r="DY336" s="33"/>
      <c r="DZ336" s="33"/>
      <c r="EA336" s="33"/>
      <c r="EB336" s="33"/>
      <c r="EC336" s="33"/>
      <c r="ED336" s="33"/>
      <c r="EE336" s="33"/>
      <c r="EF336" s="33"/>
      <c r="EG336" s="33"/>
    </row>
    <row r="337" spans="15:137" x14ac:dyDescent="0.25">
      <c r="O337" s="33"/>
      <c r="P337" s="33"/>
      <c r="Q337" s="33"/>
      <c r="R337" s="33"/>
      <c r="S337" s="33"/>
      <c r="T337" s="33"/>
      <c r="U337" s="33"/>
      <c r="V337" s="33"/>
      <c r="W337" s="33"/>
      <c r="X337" s="33"/>
      <c r="Y337" s="33"/>
      <c r="Z337" s="33"/>
      <c r="AA337" s="33"/>
      <c r="AB337" s="33"/>
      <c r="AC337" s="33"/>
      <c r="AD337" s="33"/>
      <c r="AE337" s="33"/>
      <c r="AF337" s="33"/>
      <c r="AG337" s="33"/>
      <c r="AH337" s="33"/>
      <c r="AI337" s="33"/>
      <c r="AJ337" s="33"/>
      <c r="AK337" s="33"/>
      <c r="AL337" s="33"/>
      <c r="AM337" s="33"/>
      <c r="AN337" s="33"/>
      <c r="AO337" s="33"/>
      <c r="AP337" s="33"/>
      <c r="AQ337" s="33"/>
      <c r="AR337" s="33"/>
      <c r="AS337" s="33"/>
      <c r="AT337" s="33"/>
      <c r="AU337" s="33"/>
      <c r="AV337" s="33"/>
      <c r="AW337" s="33"/>
      <c r="AX337" s="33"/>
      <c r="AY337" s="33"/>
      <c r="AZ337" s="33"/>
      <c r="BA337" s="33"/>
      <c r="BB337" s="33"/>
      <c r="BC337" s="33"/>
      <c r="BD337" s="33"/>
      <c r="BE337" s="33"/>
      <c r="BF337" s="33"/>
      <c r="BG337" s="33"/>
      <c r="BH337" s="33"/>
      <c r="BI337" s="33"/>
      <c r="BJ337" s="33"/>
      <c r="BK337" s="33"/>
      <c r="BL337" s="33"/>
      <c r="BM337" s="33"/>
      <c r="BN337" s="33"/>
      <c r="BO337" s="33"/>
      <c r="BP337" s="33"/>
      <c r="BQ337" s="33"/>
      <c r="BR337" s="33"/>
      <c r="BS337" s="33"/>
      <c r="BT337" s="33"/>
      <c r="BU337" s="33"/>
      <c r="BV337" s="33"/>
      <c r="BW337" s="33"/>
      <c r="BX337" s="33"/>
      <c r="BY337" s="33"/>
      <c r="BZ337" s="33"/>
      <c r="CA337" s="33"/>
      <c r="CB337" s="33"/>
      <c r="CC337" s="33"/>
      <c r="CD337" s="33"/>
      <c r="CE337" s="33"/>
      <c r="CF337" s="33"/>
      <c r="CG337" s="33"/>
      <c r="CH337" s="33"/>
      <c r="CI337" s="33"/>
      <c r="CJ337" s="33"/>
      <c r="CK337" s="33"/>
      <c r="CL337" s="33"/>
      <c r="CM337" s="33"/>
      <c r="CN337" s="33"/>
      <c r="CO337" s="33"/>
      <c r="CP337" s="33"/>
      <c r="CQ337" s="33"/>
      <c r="CR337" s="33"/>
      <c r="CS337" s="33"/>
      <c r="CT337" s="33"/>
      <c r="CU337" s="33"/>
      <c r="CV337" s="33"/>
      <c r="CW337" s="33"/>
      <c r="CX337" s="33"/>
      <c r="CY337" s="33"/>
      <c r="CZ337" s="33"/>
      <c r="DA337" s="33"/>
      <c r="DB337" s="33"/>
      <c r="DC337" s="33"/>
      <c r="DD337" s="33"/>
      <c r="DE337" s="33"/>
      <c r="DF337" s="33"/>
      <c r="DG337" s="33"/>
      <c r="DH337" s="33"/>
      <c r="DI337" s="33"/>
      <c r="DJ337" s="33"/>
      <c r="DK337" s="33"/>
      <c r="DL337" s="33"/>
      <c r="DM337" s="33"/>
      <c r="DN337" s="33"/>
      <c r="DO337" s="33"/>
      <c r="DP337" s="33"/>
      <c r="DQ337" s="33"/>
      <c r="DR337" s="33"/>
      <c r="DS337" s="33"/>
      <c r="DT337" s="33"/>
      <c r="DU337" s="33"/>
      <c r="DV337" s="33"/>
      <c r="DW337" s="33"/>
      <c r="DX337" s="33"/>
      <c r="DY337" s="33"/>
      <c r="DZ337" s="33"/>
      <c r="EA337" s="33"/>
      <c r="EB337" s="33"/>
      <c r="EC337" s="33"/>
      <c r="ED337" s="33"/>
      <c r="EE337" s="33"/>
      <c r="EF337" s="33"/>
      <c r="EG337" s="33"/>
    </row>
    <row r="338" spans="15:137" x14ac:dyDescent="0.25">
      <c r="O338" s="33"/>
      <c r="P338" s="33"/>
      <c r="Q338" s="33"/>
      <c r="R338" s="33"/>
      <c r="S338" s="33"/>
      <c r="T338" s="33"/>
      <c r="U338" s="33"/>
      <c r="V338" s="33"/>
      <c r="W338" s="33"/>
      <c r="X338" s="33"/>
      <c r="Y338" s="33"/>
      <c r="Z338" s="33"/>
      <c r="AA338" s="33"/>
      <c r="AB338" s="33"/>
      <c r="AC338" s="33"/>
      <c r="AD338" s="33"/>
      <c r="AE338" s="33"/>
      <c r="AF338" s="33"/>
      <c r="AG338" s="33"/>
      <c r="AH338" s="33"/>
      <c r="AI338" s="33"/>
      <c r="AJ338" s="33"/>
      <c r="AK338" s="33"/>
      <c r="AL338" s="33"/>
      <c r="AM338" s="33"/>
      <c r="AN338" s="33"/>
      <c r="AO338" s="33"/>
      <c r="AP338" s="33"/>
      <c r="AQ338" s="33"/>
      <c r="AR338" s="33"/>
      <c r="AS338" s="33"/>
      <c r="AT338" s="33"/>
      <c r="AU338" s="33"/>
      <c r="AV338" s="33"/>
      <c r="AW338" s="33"/>
      <c r="AX338" s="33"/>
      <c r="AY338" s="33"/>
      <c r="AZ338" s="33"/>
      <c r="BA338" s="33"/>
      <c r="BB338" s="33"/>
      <c r="BC338" s="33"/>
      <c r="BD338" s="33"/>
      <c r="BE338" s="33"/>
      <c r="BF338" s="33"/>
      <c r="BG338" s="33"/>
      <c r="BH338" s="33"/>
      <c r="BI338" s="33"/>
      <c r="BJ338" s="33"/>
      <c r="BK338" s="33"/>
      <c r="BL338" s="33"/>
      <c r="BM338" s="33"/>
      <c r="BN338" s="33"/>
      <c r="BO338" s="33"/>
      <c r="BP338" s="33"/>
      <c r="BQ338" s="33"/>
      <c r="BR338" s="33"/>
      <c r="BS338" s="33"/>
      <c r="BT338" s="33"/>
      <c r="BU338" s="33"/>
      <c r="BV338" s="33"/>
      <c r="BW338" s="33"/>
      <c r="BX338" s="33"/>
      <c r="BY338" s="33"/>
      <c r="BZ338" s="33"/>
      <c r="CA338" s="33"/>
      <c r="CB338" s="33"/>
      <c r="CC338" s="33"/>
      <c r="CD338" s="33"/>
      <c r="CE338" s="33"/>
      <c r="CF338" s="33"/>
      <c r="CG338" s="33"/>
      <c r="CH338" s="33"/>
      <c r="CI338" s="33"/>
      <c r="CJ338" s="33"/>
      <c r="CK338" s="33"/>
      <c r="CL338" s="33"/>
      <c r="CM338" s="33"/>
      <c r="CN338" s="33"/>
      <c r="CO338" s="33"/>
      <c r="CP338" s="33"/>
      <c r="CQ338" s="33"/>
      <c r="CR338" s="33"/>
      <c r="CS338" s="33"/>
      <c r="CT338" s="33"/>
      <c r="CU338" s="33"/>
      <c r="CV338" s="33"/>
      <c r="CW338" s="33"/>
      <c r="CX338" s="33"/>
      <c r="CY338" s="33"/>
      <c r="CZ338" s="33"/>
      <c r="DA338" s="33"/>
      <c r="DB338" s="33"/>
      <c r="DC338" s="33"/>
      <c r="DD338" s="33"/>
      <c r="DE338" s="33"/>
      <c r="DF338" s="33"/>
      <c r="DG338" s="33"/>
      <c r="DH338" s="33"/>
      <c r="DI338" s="33"/>
      <c r="DJ338" s="33"/>
      <c r="DK338" s="33"/>
      <c r="DL338" s="33"/>
      <c r="DM338" s="33"/>
      <c r="DN338" s="33"/>
      <c r="DO338" s="33"/>
      <c r="DP338" s="33"/>
      <c r="DQ338" s="33"/>
      <c r="DR338" s="33"/>
      <c r="DS338" s="33"/>
      <c r="DT338" s="33"/>
      <c r="DU338" s="33"/>
      <c r="DV338" s="33"/>
      <c r="DW338" s="33"/>
      <c r="DX338" s="33"/>
      <c r="DY338" s="33"/>
      <c r="DZ338" s="33"/>
      <c r="EA338" s="33"/>
      <c r="EB338" s="33"/>
      <c r="EC338" s="33"/>
      <c r="ED338" s="33"/>
      <c r="EE338" s="33"/>
      <c r="EF338" s="33"/>
      <c r="EG338" s="33"/>
    </row>
    <row r="339" spans="15:137" x14ac:dyDescent="0.25">
      <c r="O339" s="33"/>
      <c r="P339" s="33"/>
      <c r="Q339" s="33"/>
      <c r="R339" s="33"/>
      <c r="S339" s="33"/>
      <c r="T339" s="33"/>
      <c r="U339" s="33"/>
      <c r="V339" s="33"/>
      <c r="W339" s="33"/>
      <c r="X339" s="33"/>
      <c r="Y339" s="33"/>
      <c r="Z339" s="33"/>
      <c r="AA339" s="33"/>
      <c r="AB339" s="33"/>
      <c r="AC339" s="33"/>
      <c r="AD339" s="33"/>
      <c r="AE339" s="33"/>
      <c r="AF339" s="33"/>
      <c r="AG339" s="33"/>
      <c r="AH339" s="33"/>
      <c r="AI339" s="33"/>
      <c r="AJ339" s="33"/>
      <c r="AK339" s="33"/>
      <c r="AL339" s="33"/>
      <c r="AM339" s="33"/>
      <c r="AN339" s="33"/>
      <c r="AO339" s="33"/>
      <c r="AP339" s="33"/>
      <c r="AQ339" s="33"/>
      <c r="AR339" s="33"/>
      <c r="AS339" s="33"/>
      <c r="AT339" s="33"/>
      <c r="AU339" s="33"/>
      <c r="AV339" s="33"/>
      <c r="AW339" s="33"/>
      <c r="AX339" s="33"/>
      <c r="AY339" s="33"/>
      <c r="AZ339" s="33"/>
      <c r="BA339" s="33"/>
      <c r="BB339" s="33"/>
      <c r="BC339" s="33"/>
      <c r="BD339" s="33"/>
      <c r="BE339" s="33"/>
      <c r="BF339" s="33"/>
      <c r="BG339" s="33"/>
      <c r="BH339" s="33"/>
      <c r="BI339" s="33"/>
      <c r="BJ339" s="33"/>
      <c r="BK339" s="33"/>
      <c r="BL339" s="33"/>
      <c r="BM339" s="33"/>
      <c r="BN339" s="33"/>
      <c r="BO339" s="33"/>
      <c r="BP339" s="33"/>
      <c r="BQ339" s="33"/>
      <c r="BR339" s="33"/>
      <c r="BS339" s="33"/>
      <c r="BT339" s="33"/>
      <c r="BU339" s="33"/>
      <c r="BV339" s="33"/>
      <c r="BW339" s="33"/>
      <c r="BX339" s="33"/>
      <c r="BY339" s="33"/>
      <c r="BZ339" s="33"/>
      <c r="CA339" s="33"/>
      <c r="CB339" s="33"/>
      <c r="CC339" s="33"/>
      <c r="CD339" s="33"/>
      <c r="CE339" s="33"/>
      <c r="CF339" s="33"/>
      <c r="CG339" s="33"/>
      <c r="CH339" s="33"/>
      <c r="CI339" s="33"/>
      <c r="CJ339" s="33"/>
      <c r="CK339" s="33"/>
      <c r="CL339" s="33"/>
      <c r="CM339" s="33"/>
      <c r="CN339" s="33"/>
      <c r="CO339" s="33"/>
      <c r="CP339" s="33"/>
      <c r="CQ339" s="33"/>
      <c r="CR339" s="33"/>
      <c r="CS339" s="33"/>
      <c r="CT339" s="33"/>
      <c r="CU339" s="33"/>
      <c r="CV339" s="33"/>
      <c r="CW339" s="33"/>
      <c r="CX339" s="33"/>
      <c r="CY339" s="33"/>
      <c r="CZ339" s="33"/>
      <c r="DA339" s="33"/>
      <c r="DB339" s="33"/>
      <c r="DC339" s="33"/>
      <c r="DD339" s="33"/>
      <c r="DE339" s="33"/>
      <c r="DF339" s="33"/>
      <c r="DG339" s="33"/>
      <c r="DH339" s="33"/>
      <c r="DI339" s="33"/>
      <c r="DJ339" s="33"/>
      <c r="DK339" s="33"/>
      <c r="DL339" s="33"/>
      <c r="DM339" s="33"/>
      <c r="DN339" s="33"/>
      <c r="DO339" s="33"/>
      <c r="DP339" s="33"/>
      <c r="DQ339" s="33"/>
      <c r="DR339" s="33"/>
      <c r="DS339" s="33"/>
      <c r="DT339" s="33"/>
      <c r="DU339" s="33"/>
      <c r="DV339" s="33"/>
      <c r="DW339" s="33"/>
      <c r="DX339" s="33"/>
      <c r="DY339" s="33"/>
      <c r="DZ339" s="33"/>
      <c r="EA339" s="33"/>
      <c r="EB339" s="33"/>
      <c r="EC339" s="33"/>
      <c r="ED339" s="33"/>
      <c r="EE339" s="33"/>
      <c r="EF339" s="33"/>
      <c r="EG339" s="33"/>
    </row>
    <row r="340" spans="15:137" x14ac:dyDescent="0.25">
      <c r="O340" s="33"/>
      <c r="P340" s="33"/>
      <c r="Q340" s="33"/>
      <c r="R340" s="33"/>
      <c r="S340" s="33"/>
      <c r="T340" s="33"/>
      <c r="U340" s="33"/>
      <c r="V340" s="33"/>
      <c r="W340" s="33"/>
      <c r="X340" s="33"/>
      <c r="Y340" s="33"/>
      <c r="Z340" s="33"/>
      <c r="AA340" s="33"/>
      <c r="AB340" s="33"/>
      <c r="AC340" s="33"/>
      <c r="AD340" s="33"/>
      <c r="AE340" s="33"/>
      <c r="AF340" s="33"/>
      <c r="AG340" s="33"/>
      <c r="AH340" s="33"/>
      <c r="AI340" s="33"/>
      <c r="AJ340" s="33"/>
      <c r="AK340" s="33"/>
      <c r="AL340" s="33"/>
      <c r="AM340" s="33"/>
      <c r="AN340" s="33"/>
      <c r="AO340" s="33"/>
      <c r="AP340" s="33"/>
      <c r="AQ340" s="33"/>
      <c r="AR340" s="33"/>
      <c r="AS340" s="33"/>
      <c r="AT340" s="33"/>
      <c r="AU340" s="33"/>
      <c r="AV340" s="33"/>
      <c r="AW340" s="33"/>
      <c r="AX340" s="33"/>
      <c r="AY340" s="33"/>
      <c r="AZ340" s="33"/>
      <c r="BA340" s="33"/>
      <c r="BB340" s="33"/>
      <c r="BC340" s="33"/>
      <c r="BD340" s="33"/>
      <c r="BE340" s="33"/>
      <c r="BF340" s="33"/>
      <c r="BG340" s="33"/>
      <c r="BH340" s="33"/>
      <c r="BI340" s="33"/>
      <c r="BJ340" s="33"/>
      <c r="BK340" s="33"/>
      <c r="BL340" s="33"/>
      <c r="BM340" s="33"/>
      <c r="BN340" s="33"/>
      <c r="BO340" s="33"/>
      <c r="BP340" s="33"/>
      <c r="BQ340" s="33"/>
      <c r="BR340" s="33"/>
      <c r="BS340" s="33"/>
      <c r="BT340" s="33"/>
      <c r="BU340" s="33"/>
      <c r="BV340" s="33"/>
      <c r="BW340" s="33"/>
      <c r="BX340" s="33"/>
      <c r="BY340" s="33"/>
      <c r="BZ340" s="33"/>
      <c r="CA340" s="33"/>
      <c r="CB340" s="33"/>
      <c r="CC340" s="33"/>
      <c r="CD340" s="33"/>
      <c r="CE340" s="33"/>
      <c r="CF340" s="33"/>
      <c r="CG340" s="33"/>
      <c r="CH340" s="33"/>
      <c r="CI340" s="33"/>
      <c r="CJ340" s="33"/>
      <c r="CK340" s="33"/>
      <c r="CL340" s="33"/>
      <c r="CM340" s="33"/>
      <c r="CN340" s="33"/>
      <c r="CO340" s="33"/>
      <c r="CP340" s="33"/>
      <c r="CQ340" s="33"/>
      <c r="CR340" s="33"/>
      <c r="CS340" s="33"/>
      <c r="CT340" s="33"/>
      <c r="CU340" s="33"/>
      <c r="CV340" s="33"/>
      <c r="CW340" s="33"/>
      <c r="CX340" s="33"/>
      <c r="CY340" s="33"/>
      <c r="CZ340" s="33"/>
      <c r="DA340" s="33"/>
      <c r="DB340" s="33"/>
      <c r="DC340" s="33"/>
      <c r="DD340" s="33"/>
      <c r="DE340" s="33"/>
      <c r="DF340" s="33"/>
      <c r="DG340" s="33"/>
      <c r="DH340" s="33"/>
      <c r="DI340" s="33"/>
      <c r="DJ340" s="33"/>
      <c r="DK340" s="33"/>
      <c r="DL340" s="33"/>
      <c r="DM340" s="33"/>
      <c r="DN340" s="33"/>
      <c r="DO340" s="33"/>
      <c r="DP340" s="33"/>
      <c r="DQ340" s="33"/>
      <c r="DR340" s="33"/>
      <c r="DS340" s="33"/>
      <c r="DT340" s="33"/>
      <c r="DU340" s="33"/>
      <c r="DV340" s="33"/>
      <c r="DW340" s="33"/>
      <c r="DX340" s="33"/>
      <c r="DY340" s="33"/>
      <c r="DZ340" s="33"/>
      <c r="EA340" s="33"/>
      <c r="EB340" s="33"/>
      <c r="EC340" s="33"/>
      <c r="ED340" s="33"/>
      <c r="EE340" s="33"/>
      <c r="EF340" s="33"/>
      <c r="EG340" s="33"/>
    </row>
    <row r="341" spans="15:137" x14ac:dyDescent="0.25">
      <c r="O341" s="33"/>
      <c r="P341" s="33"/>
      <c r="Q341" s="33"/>
      <c r="R341" s="33"/>
      <c r="S341" s="33"/>
      <c r="T341" s="33"/>
      <c r="U341" s="33"/>
      <c r="V341" s="33"/>
      <c r="W341" s="33"/>
      <c r="X341" s="33"/>
      <c r="Y341" s="33"/>
      <c r="Z341" s="33"/>
      <c r="AA341" s="33"/>
      <c r="AB341" s="33"/>
      <c r="AC341" s="33"/>
      <c r="AD341" s="33"/>
      <c r="AE341" s="33"/>
      <c r="AF341" s="33"/>
      <c r="AG341" s="33"/>
      <c r="AH341" s="33"/>
      <c r="AI341" s="33"/>
      <c r="AJ341" s="33"/>
      <c r="AK341" s="33"/>
      <c r="AL341" s="33"/>
      <c r="AM341" s="33"/>
      <c r="AN341" s="33"/>
      <c r="AO341" s="33"/>
      <c r="AP341" s="33"/>
      <c r="AQ341" s="33"/>
      <c r="AR341" s="33"/>
      <c r="AS341" s="33"/>
      <c r="AT341" s="33"/>
      <c r="AU341" s="33"/>
      <c r="AV341" s="33"/>
      <c r="AW341" s="33"/>
      <c r="AX341" s="33"/>
      <c r="AY341" s="33"/>
      <c r="AZ341" s="33"/>
      <c r="BA341" s="33"/>
      <c r="BB341" s="33"/>
      <c r="BC341" s="33"/>
      <c r="BD341" s="33"/>
      <c r="BE341" s="33"/>
      <c r="BF341" s="33"/>
      <c r="BG341" s="33"/>
      <c r="BH341" s="33"/>
      <c r="BI341" s="33"/>
      <c r="BJ341" s="33"/>
      <c r="BK341" s="33"/>
      <c r="BL341" s="33"/>
      <c r="BM341" s="33"/>
      <c r="BN341" s="33"/>
      <c r="BO341" s="33"/>
      <c r="BP341" s="33"/>
      <c r="BQ341" s="33"/>
      <c r="BR341" s="33"/>
      <c r="BS341" s="33"/>
      <c r="BT341" s="33"/>
      <c r="BU341" s="33"/>
      <c r="BV341" s="33"/>
      <c r="BW341" s="33"/>
      <c r="BX341" s="33"/>
      <c r="BY341" s="33"/>
      <c r="BZ341" s="33"/>
      <c r="CA341" s="33"/>
      <c r="CB341" s="33"/>
      <c r="CC341" s="33"/>
      <c r="CD341" s="33"/>
      <c r="CE341" s="33"/>
      <c r="CF341" s="33"/>
      <c r="CG341" s="33"/>
      <c r="CH341" s="33"/>
      <c r="CI341" s="33"/>
      <c r="CJ341" s="33"/>
      <c r="CK341" s="33"/>
      <c r="CL341" s="33"/>
      <c r="CM341" s="33"/>
      <c r="CN341" s="33"/>
      <c r="CO341" s="33"/>
      <c r="CP341" s="33"/>
      <c r="CQ341" s="33"/>
      <c r="CR341" s="33"/>
      <c r="CS341" s="33"/>
      <c r="CT341" s="33"/>
      <c r="CU341" s="33"/>
      <c r="CV341" s="33"/>
      <c r="CW341" s="33"/>
      <c r="CX341" s="33"/>
      <c r="CY341" s="33"/>
      <c r="CZ341" s="33"/>
      <c r="DA341" s="33"/>
      <c r="DB341" s="33"/>
      <c r="DC341" s="33"/>
      <c r="DD341" s="33"/>
      <c r="DE341" s="33"/>
      <c r="DF341" s="33"/>
      <c r="DG341" s="33"/>
      <c r="DH341" s="33"/>
      <c r="DI341" s="33"/>
      <c r="DJ341" s="33"/>
      <c r="DK341" s="33"/>
      <c r="DL341" s="33"/>
      <c r="DM341" s="33"/>
      <c r="DN341" s="33"/>
      <c r="DO341" s="33"/>
      <c r="DP341" s="33"/>
      <c r="DQ341" s="33"/>
      <c r="DR341" s="33"/>
      <c r="DS341" s="33"/>
      <c r="DT341" s="33"/>
      <c r="DU341" s="33"/>
      <c r="DV341" s="33"/>
      <c r="DW341" s="33"/>
      <c r="DX341" s="33"/>
      <c r="DY341" s="33"/>
      <c r="DZ341" s="33"/>
      <c r="EA341" s="33"/>
      <c r="EB341" s="33"/>
      <c r="EC341" s="33"/>
      <c r="ED341" s="33"/>
      <c r="EE341" s="33"/>
      <c r="EF341" s="33"/>
      <c r="EG341" s="33"/>
    </row>
    <row r="342" spans="15:137" x14ac:dyDescent="0.25">
      <c r="O342" s="33"/>
      <c r="P342" s="33"/>
      <c r="Q342" s="33"/>
      <c r="R342" s="33"/>
      <c r="S342" s="33"/>
      <c r="T342" s="33"/>
      <c r="U342" s="33"/>
      <c r="V342" s="33"/>
      <c r="W342" s="33"/>
      <c r="X342" s="33"/>
      <c r="Y342" s="33"/>
      <c r="Z342" s="33"/>
      <c r="AA342" s="33"/>
      <c r="AB342" s="33"/>
      <c r="AC342" s="33"/>
      <c r="AD342" s="33"/>
      <c r="AE342" s="33"/>
      <c r="AF342" s="33"/>
      <c r="AG342" s="33"/>
      <c r="AH342" s="33"/>
      <c r="AI342" s="33"/>
      <c r="AJ342" s="33"/>
      <c r="AK342" s="33"/>
      <c r="AL342" s="33"/>
      <c r="AM342" s="33"/>
      <c r="AN342" s="33"/>
      <c r="AO342" s="33"/>
      <c r="AP342" s="33"/>
      <c r="AQ342" s="33"/>
      <c r="AR342" s="33"/>
      <c r="AS342" s="33"/>
      <c r="AT342" s="33"/>
      <c r="AU342" s="33"/>
      <c r="AV342" s="33"/>
      <c r="AW342" s="33"/>
      <c r="AX342" s="33"/>
      <c r="AY342" s="33"/>
      <c r="AZ342" s="33"/>
      <c r="BA342" s="33"/>
      <c r="BB342" s="33"/>
      <c r="BC342" s="33"/>
      <c r="BD342" s="33"/>
      <c r="BE342" s="33"/>
      <c r="BF342" s="33"/>
      <c r="BG342" s="33"/>
      <c r="BH342" s="33"/>
      <c r="BI342" s="33"/>
      <c r="BJ342" s="33"/>
      <c r="BK342" s="33"/>
      <c r="BL342" s="33"/>
      <c r="BM342" s="33"/>
      <c r="BN342" s="33"/>
      <c r="BO342" s="33"/>
      <c r="BP342" s="33"/>
      <c r="BQ342" s="33"/>
      <c r="BR342" s="33"/>
      <c r="BS342" s="33"/>
      <c r="BT342" s="33"/>
      <c r="BU342" s="33"/>
      <c r="BV342" s="33"/>
      <c r="BW342" s="33"/>
      <c r="BX342" s="33"/>
      <c r="BY342" s="33"/>
      <c r="BZ342" s="33"/>
      <c r="CA342" s="33"/>
      <c r="CB342" s="33"/>
      <c r="CC342" s="33"/>
      <c r="CD342" s="33"/>
      <c r="CE342" s="33"/>
      <c r="CF342" s="33"/>
      <c r="CG342" s="33"/>
      <c r="CH342" s="33"/>
      <c r="CI342" s="33"/>
      <c r="CJ342" s="33"/>
      <c r="CK342" s="33"/>
      <c r="CL342" s="33"/>
      <c r="CM342" s="33"/>
      <c r="CN342" s="33"/>
      <c r="CO342" s="33"/>
      <c r="CP342" s="33"/>
      <c r="CQ342" s="33"/>
      <c r="CR342" s="33"/>
      <c r="CS342" s="33"/>
      <c r="CT342" s="33"/>
      <c r="CU342" s="33"/>
      <c r="CV342" s="33"/>
      <c r="CW342" s="33"/>
      <c r="CX342" s="33"/>
      <c r="CY342" s="33"/>
      <c r="CZ342" s="33"/>
      <c r="DA342" s="33"/>
      <c r="DB342" s="33"/>
      <c r="DC342" s="33"/>
      <c r="DD342" s="33"/>
      <c r="DE342" s="33"/>
      <c r="DF342" s="33"/>
      <c r="DG342" s="33"/>
      <c r="DH342" s="33"/>
      <c r="DI342" s="33"/>
      <c r="DJ342" s="33"/>
      <c r="DK342" s="33"/>
      <c r="DL342" s="33"/>
      <c r="DM342" s="33"/>
      <c r="DN342" s="33"/>
      <c r="DO342" s="33"/>
      <c r="DP342" s="33"/>
      <c r="DQ342" s="33"/>
      <c r="DR342" s="33"/>
      <c r="DS342" s="33"/>
      <c r="DT342" s="33"/>
      <c r="DU342" s="33"/>
      <c r="DV342" s="33"/>
      <c r="DW342" s="33"/>
      <c r="DX342" s="33"/>
      <c r="DY342" s="33"/>
      <c r="DZ342" s="33"/>
      <c r="EA342" s="33"/>
      <c r="EB342" s="33"/>
      <c r="EC342" s="33"/>
      <c r="ED342" s="33"/>
      <c r="EE342" s="33"/>
      <c r="EF342" s="33"/>
      <c r="EG342" s="33"/>
    </row>
    <row r="343" spans="15:137" x14ac:dyDescent="0.25">
      <c r="O343" s="33"/>
      <c r="P343" s="33"/>
      <c r="Q343" s="33"/>
      <c r="R343" s="33"/>
      <c r="S343" s="33"/>
      <c r="T343" s="33"/>
      <c r="U343" s="33"/>
      <c r="V343" s="33"/>
      <c r="W343" s="33"/>
      <c r="X343" s="33"/>
      <c r="Y343" s="33"/>
      <c r="Z343" s="33"/>
      <c r="AA343" s="33"/>
      <c r="AB343" s="33"/>
      <c r="AC343" s="33"/>
      <c r="AD343" s="33"/>
      <c r="AE343" s="33"/>
      <c r="AF343" s="33"/>
      <c r="AG343" s="33"/>
      <c r="AH343" s="33"/>
      <c r="AI343" s="33"/>
      <c r="AJ343" s="33"/>
      <c r="AK343" s="33"/>
      <c r="AL343" s="33"/>
      <c r="AM343" s="33"/>
      <c r="AN343" s="33"/>
      <c r="AO343" s="33"/>
      <c r="AP343" s="33"/>
      <c r="AQ343" s="33"/>
      <c r="AR343" s="33"/>
      <c r="AS343" s="33"/>
      <c r="AT343" s="33"/>
      <c r="AU343" s="33"/>
      <c r="AV343" s="33"/>
      <c r="AW343" s="33"/>
      <c r="AX343" s="33"/>
      <c r="AY343" s="33"/>
      <c r="AZ343" s="33"/>
      <c r="BA343" s="33"/>
      <c r="BB343" s="33"/>
      <c r="BC343" s="33"/>
      <c r="BD343" s="33"/>
      <c r="BE343" s="33"/>
      <c r="BF343" s="33"/>
      <c r="BG343" s="33"/>
      <c r="BH343" s="33"/>
      <c r="BI343" s="33"/>
      <c r="BJ343" s="33"/>
      <c r="BK343" s="33"/>
      <c r="BL343" s="33"/>
      <c r="BM343" s="33"/>
      <c r="BN343" s="33"/>
      <c r="BO343" s="33"/>
      <c r="BP343" s="33"/>
      <c r="BQ343" s="33"/>
      <c r="BR343" s="33"/>
      <c r="BS343" s="33"/>
      <c r="BT343" s="33"/>
      <c r="BU343" s="33"/>
      <c r="BV343" s="33"/>
      <c r="BW343" s="33"/>
      <c r="BX343" s="33"/>
      <c r="BY343" s="33"/>
      <c r="BZ343" s="33"/>
      <c r="CA343" s="33"/>
      <c r="CB343" s="33"/>
      <c r="CC343" s="33"/>
      <c r="CD343" s="33"/>
      <c r="CE343" s="33"/>
      <c r="CF343" s="33"/>
      <c r="CG343" s="33"/>
      <c r="CH343" s="33"/>
      <c r="CI343" s="33"/>
      <c r="CJ343" s="33"/>
      <c r="CK343" s="33"/>
      <c r="CL343" s="33"/>
      <c r="CM343" s="33"/>
      <c r="CN343" s="33"/>
      <c r="CO343" s="33"/>
      <c r="CP343" s="33"/>
      <c r="CQ343" s="33"/>
      <c r="CR343" s="33"/>
      <c r="CS343" s="33"/>
      <c r="CT343" s="33"/>
      <c r="CU343" s="33"/>
      <c r="CV343" s="33"/>
      <c r="CW343" s="33"/>
      <c r="CX343" s="33"/>
      <c r="CY343" s="33"/>
      <c r="CZ343" s="33"/>
      <c r="DA343" s="33"/>
      <c r="DB343" s="33"/>
      <c r="DC343" s="33"/>
      <c r="DD343" s="33"/>
      <c r="DE343" s="33"/>
      <c r="DF343" s="33"/>
      <c r="DG343" s="33"/>
      <c r="DH343" s="33"/>
      <c r="DI343" s="33"/>
      <c r="DJ343" s="33"/>
      <c r="DK343" s="33"/>
      <c r="DL343" s="33"/>
      <c r="DM343" s="33"/>
      <c r="DN343" s="33"/>
      <c r="DO343" s="33"/>
      <c r="DP343" s="33"/>
      <c r="DQ343" s="33"/>
      <c r="DR343" s="33"/>
      <c r="DS343" s="33"/>
      <c r="DT343" s="33"/>
      <c r="DU343" s="33"/>
      <c r="DV343" s="33"/>
      <c r="DW343" s="33"/>
      <c r="DX343" s="33"/>
      <c r="DY343" s="33"/>
      <c r="DZ343" s="33"/>
      <c r="EA343" s="33"/>
      <c r="EB343" s="33"/>
      <c r="EC343" s="33"/>
      <c r="ED343" s="33"/>
      <c r="EE343" s="33"/>
      <c r="EF343" s="33"/>
      <c r="EG343" s="33"/>
    </row>
    <row r="344" spans="15:137" x14ac:dyDescent="0.25">
      <c r="O344" s="33"/>
      <c r="P344" s="33"/>
      <c r="Q344" s="33"/>
      <c r="R344" s="33"/>
      <c r="S344" s="33"/>
      <c r="T344" s="33"/>
      <c r="U344" s="33"/>
      <c r="V344" s="33"/>
      <c r="W344" s="33"/>
      <c r="X344" s="33"/>
      <c r="Y344" s="33"/>
      <c r="Z344" s="33"/>
      <c r="AA344" s="33"/>
      <c r="AB344" s="33"/>
      <c r="AC344" s="33"/>
      <c r="AD344" s="33"/>
      <c r="AE344" s="33"/>
      <c r="AF344" s="33"/>
      <c r="AG344" s="33"/>
      <c r="AH344" s="33"/>
      <c r="AI344" s="33"/>
      <c r="AJ344" s="33"/>
      <c r="AK344" s="33"/>
      <c r="AL344" s="33"/>
      <c r="AM344" s="33"/>
      <c r="AN344" s="33"/>
      <c r="AO344" s="33"/>
      <c r="AP344" s="33"/>
      <c r="AQ344" s="33"/>
      <c r="AR344" s="33"/>
      <c r="AS344" s="33"/>
      <c r="AT344" s="33"/>
      <c r="AU344" s="33"/>
      <c r="AV344" s="33"/>
      <c r="AW344" s="33"/>
      <c r="AX344" s="33"/>
      <c r="AY344" s="33"/>
      <c r="AZ344" s="33"/>
      <c r="BA344" s="33"/>
      <c r="BB344" s="33"/>
      <c r="BC344" s="33"/>
      <c r="BD344" s="33"/>
      <c r="BE344" s="33"/>
      <c r="BF344" s="33"/>
      <c r="BG344" s="33"/>
      <c r="BH344" s="33"/>
      <c r="BI344" s="33"/>
      <c r="BJ344" s="33"/>
      <c r="BK344" s="33"/>
      <c r="BL344" s="33"/>
      <c r="BM344" s="33"/>
      <c r="BN344" s="33"/>
      <c r="BO344" s="33"/>
      <c r="BP344" s="33"/>
      <c r="BQ344" s="33"/>
      <c r="BR344" s="33"/>
      <c r="BS344" s="33"/>
      <c r="BT344" s="33"/>
      <c r="BU344" s="33"/>
      <c r="BV344" s="33"/>
      <c r="BW344" s="33"/>
      <c r="BX344" s="33"/>
      <c r="BY344" s="33"/>
      <c r="BZ344" s="33"/>
      <c r="CA344" s="33"/>
      <c r="CB344" s="33"/>
      <c r="CC344" s="33"/>
      <c r="CD344" s="33"/>
      <c r="CE344" s="33"/>
      <c r="CF344" s="33"/>
      <c r="CG344" s="33"/>
      <c r="CH344" s="33"/>
      <c r="CI344" s="33"/>
      <c r="CJ344" s="33"/>
      <c r="CK344" s="33"/>
      <c r="CL344" s="33"/>
      <c r="CM344" s="33"/>
      <c r="CN344" s="33"/>
      <c r="CO344" s="33"/>
      <c r="CP344" s="33"/>
      <c r="CQ344" s="33"/>
      <c r="CR344" s="33"/>
      <c r="CS344" s="33"/>
      <c r="CT344" s="33"/>
      <c r="CU344" s="33"/>
      <c r="CV344" s="33"/>
      <c r="CW344" s="33"/>
      <c r="CX344" s="33"/>
      <c r="CY344" s="33"/>
      <c r="CZ344" s="33"/>
      <c r="DA344" s="33"/>
      <c r="DB344" s="33"/>
      <c r="DC344" s="33"/>
      <c r="DD344" s="33"/>
      <c r="DE344" s="33"/>
      <c r="DF344" s="33"/>
      <c r="DG344" s="33"/>
      <c r="DH344" s="33"/>
      <c r="DI344" s="33"/>
      <c r="DJ344" s="33"/>
      <c r="DK344" s="33"/>
      <c r="DL344" s="33"/>
      <c r="DM344" s="33"/>
      <c r="DN344" s="33"/>
      <c r="DO344" s="33"/>
      <c r="DP344" s="33"/>
      <c r="DQ344" s="33"/>
      <c r="DR344" s="33"/>
      <c r="DS344" s="33"/>
      <c r="DT344" s="33"/>
      <c r="DU344" s="33"/>
      <c r="DV344" s="33"/>
      <c r="DW344" s="33"/>
      <c r="DX344" s="33"/>
      <c r="DY344" s="33"/>
      <c r="DZ344" s="33"/>
      <c r="EA344" s="33"/>
      <c r="EB344" s="33"/>
      <c r="EC344" s="33"/>
      <c r="ED344" s="33"/>
      <c r="EE344" s="33"/>
      <c r="EF344" s="33"/>
      <c r="EG344" s="33"/>
    </row>
    <row r="345" spans="15:137" x14ac:dyDescent="0.25">
      <c r="O345" s="33"/>
      <c r="P345" s="33"/>
      <c r="Q345" s="33"/>
      <c r="R345" s="33"/>
      <c r="S345" s="33"/>
      <c r="T345" s="33"/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F345" s="33"/>
      <c r="AG345" s="33"/>
      <c r="AH345" s="33"/>
      <c r="AI345" s="33"/>
      <c r="AJ345" s="33"/>
      <c r="AK345" s="33"/>
      <c r="AL345" s="33"/>
      <c r="AM345" s="33"/>
      <c r="AN345" s="33"/>
      <c r="AO345" s="33"/>
      <c r="AP345" s="33"/>
      <c r="AQ345" s="33"/>
      <c r="AR345" s="33"/>
      <c r="AS345" s="33"/>
      <c r="AT345" s="33"/>
      <c r="AU345" s="33"/>
      <c r="AV345" s="33"/>
      <c r="AW345" s="33"/>
      <c r="AX345" s="33"/>
      <c r="AY345" s="33"/>
      <c r="AZ345" s="33"/>
      <c r="BA345" s="33"/>
      <c r="BB345" s="33"/>
      <c r="BC345" s="33"/>
      <c r="BD345" s="33"/>
      <c r="BE345" s="33"/>
      <c r="BF345" s="33"/>
      <c r="BG345" s="33"/>
      <c r="BH345" s="33"/>
      <c r="BI345" s="33"/>
      <c r="BJ345" s="33"/>
      <c r="BK345" s="33"/>
      <c r="BL345" s="33"/>
      <c r="BM345" s="33"/>
      <c r="BN345" s="33"/>
      <c r="BO345" s="33"/>
      <c r="BP345" s="33"/>
      <c r="BQ345" s="33"/>
      <c r="BR345" s="33"/>
      <c r="BS345" s="33"/>
      <c r="BT345" s="33"/>
      <c r="BU345" s="33"/>
      <c r="BV345" s="33"/>
      <c r="BW345" s="33"/>
      <c r="BX345" s="33"/>
      <c r="BY345" s="33"/>
      <c r="BZ345" s="33"/>
      <c r="CA345" s="33"/>
      <c r="CB345" s="33"/>
      <c r="CC345" s="33"/>
      <c r="CD345" s="33"/>
      <c r="CE345" s="33"/>
      <c r="CF345" s="33"/>
      <c r="CG345" s="33"/>
      <c r="CH345" s="33"/>
      <c r="CI345" s="33"/>
      <c r="CJ345" s="33"/>
      <c r="CK345" s="33"/>
      <c r="CL345" s="33"/>
      <c r="CM345" s="33"/>
      <c r="CN345" s="33"/>
      <c r="CO345" s="33"/>
      <c r="CP345" s="33"/>
      <c r="CQ345" s="33"/>
      <c r="CR345" s="33"/>
      <c r="CS345" s="33"/>
      <c r="CT345" s="33"/>
      <c r="CU345" s="33"/>
      <c r="CV345" s="33"/>
      <c r="CW345" s="33"/>
      <c r="CX345" s="33"/>
      <c r="CY345" s="33"/>
      <c r="CZ345" s="33"/>
      <c r="DA345" s="33"/>
      <c r="DB345" s="33"/>
      <c r="DC345" s="33"/>
      <c r="DD345" s="33"/>
      <c r="DE345" s="33"/>
      <c r="DF345" s="33"/>
      <c r="DG345" s="33"/>
      <c r="DH345" s="33"/>
      <c r="DI345" s="33"/>
      <c r="DJ345" s="33"/>
      <c r="DK345" s="33"/>
      <c r="DL345" s="33"/>
      <c r="DM345" s="33"/>
      <c r="DN345" s="33"/>
      <c r="DO345" s="33"/>
      <c r="DP345" s="33"/>
      <c r="DQ345" s="33"/>
      <c r="DR345" s="33"/>
      <c r="DS345" s="33"/>
      <c r="DT345" s="33"/>
      <c r="DU345" s="33"/>
      <c r="DV345" s="33"/>
      <c r="DW345" s="33"/>
      <c r="DX345" s="33"/>
      <c r="DY345" s="33"/>
      <c r="DZ345" s="33"/>
      <c r="EA345" s="33"/>
      <c r="EB345" s="33"/>
      <c r="EC345" s="33"/>
      <c r="ED345" s="33"/>
      <c r="EE345" s="33"/>
      <c r="EF345" s="33"/>
      <c r="EG345" s="33"/>
    </row>
    <row r="346" spans="15:137" x14ac:dyDescent="0.25">
      <c r="O346" s="33"/>
      <c r="P346" s="33"/>
      <c r="Q346" s="33"/>
      <c r="R346" s="33"/>
      <c r="S346" s="33"/>
      <c r="T346" s="33"/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F346" s="33"/>
      <c r="AG346" s="33"/>
      <c r="AH346" s="33"/>
      <c r="AI346" s="33"/>
      <c r="AJ346" s="33"/>
      <c r="AK346" s="33"/>
      <c r="AL346" s="33"/>
      <c r="AM346" s="33"/>
      <c r="AN346" s="33"/>
      <c r="AO346" s="33"/>
      <c r="AP346" s="33"/>
      <c r="AQ346" s="33"/>
      <c r="AR346" s="33"/>
      <c r="AS346" s="33"/>
      <c r="AT346" s="33"/>
      <c r="AU346" s="33"/>
      <c r="AV346" s="33"/>
      <c r="AW346" s="33"/>
      <c r="AX346" s="33"/>
      <c r="AY346" s="33"/>
      <c r="AZ346" s="33"/>
      <c r="BA346" s="33"/>
      <c r="BB346" s="33"/>
      <c r="BC346" s="33"/>
      <c r="BD346" s="33"/>
      <c r="BE346" s="33"/>
      <c r="BF346" s="33"/>
      <c r="BG346" s="33"/>
      <c r="BH346" s="33"/>
      <c r="BI346" s="33"/>
      <c r="BJ346" s="33"/>
      <c r="BK346" s="33"/>
      <c r="BL346" s="33"/>
      <c r="BM346" s="33"/>
      <c r="BN346" s="33"/>
      <c r="BO346" s="33"/>
      <c r="BP346" s="33"/>
      <c r="BQ346" s="33"/>
      <c r="BR346" s="33"/>
      <c r="BS346" s="33"/>
      <c r="BT346" s="33"/>
      <c r="BU346" s="33"/>
      <c r="BV346" s="33"/>
      <c r="BW346" s="33"/>
      <c r="BX346" s="33"/>
      <c r="BY346" s="33"/>
      <c r="BZ346" s="33"/>
      <c r="CA346" s="33"/>
      <c r="CB346" s="33"/>
      <c r="CC346" s="33"/>
      <c r="CD346" s="33"/>
      <c r="CE346" s="33"/>
      <c r="CF346" s="33"/>
      <c r="CG346" s="33"/>
      <c r="CH346" s="33"/>
      <c r="CI346" s="33"/>
      <c r="CJ346" s="33"/>
      <c r="CK346" s="33"/>
      <c r="CL346" s="33"/>
      <c r="CM346" s="33"/>
      <c r="CN346" s="33"/>
      <c r="CO346" s="33"/>
      <c r="CP346" s="33"/>
      <c r="CQ346" s="33"/>
      <c r="CR346" s="33"/>
      <c r="CS346" s="33"/>
      <c r="CT346" s="33"/>
      <c r="CU346" s="33"/>
      <c r="CV346" s="33"/>
      <c r="CW346" s="33"/>
      <c r="CX346" s="33"/>
      <c r="CY346" s="33"/>
      <c r="CZ346" s="33"/>
      <c r="DA346" s="33"/>
      <c r="DB346" s="33"/>
      <c r="DC346" s="33"/>
      <c r="DD346" s="33"/>
      <c r="DE346" s="33"/>
      <c r="DF346" s="33"/>
      <c r="DG346" s="33"/>
      <c r="DH346" s="33"/>
      <c r="DI346" s="33"/>
      <c r="DJ346" s="33"/>
      <c r="DK346" s="33"/>
      <c r="DL346" s="33"/>
      <c r="DM346" s="33"/>
      <c r="DN346" s="33"/>
      <c r="DO346" s="33"/>
      <c r="DP346" s="33"/>
      <c r="DQ346" s="33"/>
      <c r="DR346" s="33"/>
      <c r="DS346" s="33"/>
      <c r="DT346" s="33"/>
      <c r="DU346" s="33"/>
      <c r="DV346" s="33"/>
      <c r="DW346" s="33"/>
      <c r="DX346" s="33"/>
      <c r="DY346" s="33"/>
      <c r="DZ346" s="33"/>
      <c r="EA346" s="33"/>
      <c r="EB346" s="33"/>
      <c r="EC346" s="33"/>
      <c r="ED346" s="33"/>
      <c r="EE346" s="33"/>
      <c r="EF346" s="33"/>
      <c r="EG346" s="33"/>
    </row>
    <row r="347" spans="15:137" x14ac:dyDescent="0.25">
      <c r="O347" s="33"/>
      <c r="P347" s="33"/>
      <c r="Q347" s="33"/>
      <c r="R347" s="33"/>
      <c r="S347" s="33"/>
      <c r="T347" s="33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F347" s="33"/>
      <c r="AG347" s="33"/>
      <c r="AH347" s="33"/>
      <c r="AI347" s="33"/>
      <c r="AJ347" s="33"/>
      <c r="AK347" s="33"/>
      <c r="AL347" s="33"/>
      <c r="AM347" s="33"/>
      <c r="AN347" s="33"/>
      <c r="AO347" s="33"/>
      <c r="AP347" s="33"/>
      <c r="AQ347" s="33"/>
      <c r="AR347" s="33"/>
      <c r="AS347" s="33"/>
      <c r="AT347" s="33"/>
      <c r="AU347" s="33"/>
      <c r="AV347" s="33"/>
      <c r="AW347" s="33"/>
      <c r="AX347" s="33"/>
      <c r="AY347" s="33"/>
      <c r="AZ347" s="33"/>
      <c r="BA347" s="33"/>
      <c r="BB347" s="33"/>
      <c r="BC347" s="33"/>
      <c r="BD347" s="33"/>
      <c r="BE347" s="33"/>
      <c r="BF347" s="33"/>
      <c r="BG347" s="33"/>
      <c r="BH347" s="33"/>
      <c r="BI347" s="33"/>
      <c r="BJ347" s="33"/>
      <c r="BK347" s="33"/>
      <c r="BL347" s="33"/>
      <c r="BM347" s="33"/>
      <c r="BN347" s="33"/>
      <c r="BO347" s="33"/>
      <c r="BP347" s="33"/>
      <c r="BQ347" s="33"/>
      <c r="BR347" s="33"/>
      <c r="BS347" s="33"/>
      <c r="BT347" s="33"/>
      <c r="BU347" s="33"/>
      <c r="BV347" s="33"/>
      <c r="BW347" s="33"/>
      <c r="BX347" s="33"/>
      <c r="BY347" s="33"/>
      <c r="BZ347" s="33"/>
      <c r="CA347" s="33"/>
      <c r="CB347" s="33"/>
      <c r="CC347" s="33"/>
      <c r="CD347" s="33"/>
      <c r="CE347" s="33"/>
      <c r="CF347" s="33"/>
      <c r="CG347" s="33"/>
      <c r="CH347" s="33"/>
      <c r="CI347" s="33"/>
      <c r="CJ347" s="33"/>
      <c r="CK347" s="33"/>
      <c r="CL347" s="33"/>
      <c r="CM347" s="33"/>
      <c r="CN347" s="33"/>
      <c r="CO347" s="33"/>
      <c r="CP347" s="33"/>
      <c r="CQ347" s="33"/>
      <c r="CR347" s="33"/>
      <c r="CS347" s="33"/>
      <c r="CT347" s="33"/>
      <c r="CU347" s="33"/>
      <c r="CV347" s="33"/>
      <c r="CW347" s="33"/>
      <c r="CX347" s="33"/>
      <c r="CY347" s="33"/>
      <c r="CZ347" s="33"/>
      <c r="DA347" s="33"/>
      <c r="DB347" s="33"/>
      <c r="DC347" s="33"/>
      <c r="DD347" s="33"/>
      <c r="DE347" s="33"/>
      <c r="DF347" s="33"/>
      <c r="DG347" s="33"/>
      <c r="DH347" s="33"/>
      <c r="DI347" s="33"/>
      <c r="DJ347" s="33"/>
      <c r="DK347" s="33"/>
      <c r="DL347" s="33"/>
      <c r="DM347" s="33"/>
      <c r="DN347" s="33"/>
      <c r="DO347" s="33"/>
      <c r="DP347" s="33"/>
      <c r="DQ347" s="33"/>
      <c r="DR347" s="33"/>
      <c r="DS347" s="33"/>
      <c r="DT347" s="33"/>
      <c r="DU347" s="33"/>
      <c r="DV347" s="33"/>
      <c r="DW347" s="33"/>
      <c r="DX347" s="33"/>
      <c r="DY347" s="33"/>
      <c r="DZ347" s="33"/>
      <c r="EA347" s="33"/>
      <c r="EB347" s="33"/>
      <c r="EC347" s="33"/>
      <c r="ED347" s="33"/>
      <c r="EE347" s="33"/>
      <c r="EF347" s="33"/>
      <c r="EG347" s="33"/>
    </row>
    <row r="348" spans="15:137" x14ac:dyDescent="0.25">
      <c r="O348" s="33"/>
      <c r="P348" s="33"/>
      <c r="Q348" s="33"/>
      <c r="R348" s="33"/>
      <c r="S348" s="33"/>
      <c r="T348" s="33"/>
      <c r="U348" s="33"/>
      <c r="V348" s="33"/>
      <c r="W348" s="33"/>
      <c r="X348" s="33"/>
      <c r="Y348" s="33"/>
      <c r="Z348" s="33"/>
      <c r="AA348" s="33"/>
      <c r="AB348" s="33"/>
      <c r="AC348" s="33"/>
      <c r="AD348" s="33"/>
      <c r="AE348" s="33"/>
      <c r="AF348" s="33"/>
      <c r="AG348" s="33"/>
      <c r="AH348" s="33"/>
      <c r="AI348" s="33"/>
      <c r="AJ348" s="33"/>
      <c r="AK348" s="33"/>
      <c r="AL348" s="33"/>
      <c r="AM348" s="33"/>
      <c r="AN348" s="33"/>
      <c r="AO348" s="33"/>
      <c r="AP348" s="33"/>
      <c r="AQ348" s="33"/>
      <c r="AR348" s="33"/>
      <c r="AS348" s="33"/>
      <c r="AT348" s="33"/>
      <c r="AU348" s="33"/>
      <c r="AV348" s="33"/>
      <c r="AW348" s="33"/>
      <c r="AX348" s="33"/>
      <c r="AY348" s="33"/>
      <c r="AZ348" s="33"/>
      <c r="BA348" s="33"/>
      <c r="BB348" s="33"/>
      <c r="BC348" s="33"/>
      <c r="BD348" s="33"/>
      <c r="BE348" s="33"/>
      <c r="BF348" s="33"/>
      <c r="BG348" s="33"/>
      <c r="BH348" s="33"/>
      <c r="BI348" s="33"/>
      <c r="BJ348" s="33"/>
      <c r="BK348" s="33"/>
      <c r="BL348" s="33"/>
      <c r="BM348" s="33"/>
      <c r="BN348" s="33"/>
      <c r="BO348" s="33"/>
      <c r="BP348" s="33"/>
      <c r="BQ348" s="33"/>
      <c r="BR348" s="33"/>
      <c r="BS348" s="33"/>
      <c r="BT348" s="33"/>
      <c r="BU348" s="33"/>
      <c r="BV348" s="33"/>
      <c r="BW348" s="33"/>
      <c r="BX348" s="33"/>
      <c r="BY348" s="33"/>
      <c r="BZ348" s="33"/>
      <c r="CA348" s="33"/>
      <c r="CB348" s="33"/>
      <c r="CC348" s="33"/>
      <c r="CD348" s="33"/>
      <c r="CE348" s="33"/>
      <c r="CF348" s="33"/>
      <c r="CG348" s="33"/>
      <c r="CH348" s="33"/>
      <c r="CI348" s="33"/>
      <c r="CJ348" s="33"/>
      <c r="CK348" s="33"/>
      <c r="CL348" s="33"/>
      <c r="CM348" s="33"/>
      <c r="CN348" s="33"/>
      <c r="CO348" s="33"/>
      <c r="CP348" s="33"/>
      <c r="CQ348" s="33"/>
      <c r="CR348" s="33"/>
      <c r="CS348" s="33"/>
      <c r="CT348" s="33"/>
      <c r="CU348" s="33"/>
      <c r="CV348" s="33"/>
      <c r="CW348" s="33"/>
      <c r="CX348" s="33"/>
      <c r="CY348" s="33"/>
      <c r="CZ348" s="33"/>
      <c r="DA348" s="33"/>
      <c r="DB348" s="33"/>
      <c r="DC348" s="33"/>
      <c r="DD348" s="33"/>
      <c r="DE348" s="33"/>
      <c r="DF348" s="33"/>
      <c r="DG348" s="33"/>
      <c r="DH348" s="33"/>
      <c r="DI348" s="33"/>
      <c r="DJ348" s="33"/>
      <c r="DK348" s="33"/>
      <c r="DL348" s="33"/>
      <c r="DM348" s="33"/>
      <c r="DN348" s="33"/>
      <c r="DO348" s="33"/>
      <c r="DP348" s="33"/>
      <c r="DQ348" s="33"/>
      <c r="DR348" s="33"/>
      <c r="DS348" s="33"/>
      <c r="DT348" s="33"/>
      <c r="DU348" s="33"/>
      <c r="DV348" s="33"/>
      <c r="DW348" s="33"/>
      <c r="DX348" s="33"/>
      <c r="DY348" s="33"/>
      <c r="DZ348" s="33"/>
      <c r="EA348" s="33"/>
      <c r="EB348" s="33"/>
      <c r="EC348" s="33"/>
      <c r="ED348" s="33"/>
      <c r="EE348" s="33"/>
      <c r="EF348" s="33"/>
      <c r="EG348" s="33"/>
    </row>
    <row r="349" spans="15:137" x14ac:dyDescent="0.25">
      <c r="O349" s="33"/>
      <c r="P349" s="33"/>
      <c r="Q349" s="33"/>
      <c r="R349" s="33"/>
      <c r="S349" s="33"/>
      <c r="T349" s="33"/>
      <c r="U349" s="33"/>
      <c r="V349" s="33"/>
      <c r="W349" s="33"/>
      <c r="X349" s="33"/>
      <c r="Y349" s="33"/>
      <c r="Z349" s="33"/>
      <c r="AA349" s="33"/>
      <c r="AB349" s="33"/>
      <c r="AC349" s="33"/>
      <c r="AD349" s="33"/>
      <c r="AE349" s="33"/>
      <c r="AF349" s="33"/>
      <c r="AG349" s="33"/>
      <c r="AH349" s="33"/>
      <c r="AI349" s="33"/>
      <c r="AJ349" s="33"/>
      <c r="AK349" s="33"/>
      <c r="AL349" s="33"/>
      <c r="AM349" s="33"/>
      <c r="AN349" s="33"/>
      <c r="AO349" s="33"/>
      <c r="AP349" s="33"/>
      <c r="AQ349" s="33"/>
      <c r="AR349" s="33"/>
      <c r="AS349" s="33"/>
      <c r="AT349" s="33"/>
      <c r="AU349" s="33"/>
      <c r="AV349" s="33"/>
      <c r="AW349" s="33"/>
      <c r="AX349" s="33"/>
      <c r="AY349" s="33"/>
      <c r="AZ349" s="33"/>
      <c r="BA349" s="33"/>
      <c r="BB349" s="33"/>
      <c r="BC349" s="33"/>
      <c r="BD349" s="33"/>
      <c r="BE349" s="33"/>
      <c r="BF349" s="33"/>
      <c r="BG349" s="33"/>
      <c r="BH349" s="33"/>
      <c r="BI349" s="33"/>
      <c r="BJ349" s="33"/>
      <c r="BK349" s="33"/>
      <c r="BL349" s="33"/>
      <c r="BM349" s="33"/>
      <c r="BN349" s="33"/>
      <c r="BO349" s="33"/>
      <c r="BP349" s="33"/>
      <c r="BQ349" s="33"/>
      <c r="BR349" s="33"/>
      <c r="BS349" s="33"/>
      <c r="BT349" s="33"/>
      <c r="BU349" s="33"/>
      <c r="BV349" s="33"/>
      <c r="BW349" s="33"/>
      <c r="BX349" s="33"/>
      <c r="BY349" s="33"/>
      <c r="BZ349" s="33"/>
      <c r="CA349" s="33"/>
      <c r="CB349" s="33"/>
      <c r="CC349" s="33"/>
      <c r="CD349" s="33"/>
      <c r="CE349" s="33"/>
      <c r="CF349" s="33"/>
      <c r="CG349" s="33"/>
      <c r="CH349" s="33"/>
      <c r="CI349" s="33"/>
      <c r="CJ349" s="33"/>
      <c r="CK349" s="33"/>
      <c r="CL349" s="33"/>
      <c r="CM349" s="33"/>
      <c r="CN349" s="33"/>
      <c r="CO349" s="33"/>
      <c r="CP349" s="33"/>
      <c r="CQ349" s="33"/>
      <c r="CR349" s="33"/>
      <c r="CS349" s="33"/>
      <c r="CT349" s="33"/>
      <c r="CU349" s="33"/>
      <c r="CV349" s="33"/>
      <c r="CW349" s="33"/>
      <c r="CX349" s="33"/>
      <c r="CY349" s="33"/>
      <c r="CZ349" s="33"/>
      <c r="DA349" s="33"/>
      <c r="DB349" s="33"/>
      <c r="DC349" s="33"/>
      <c r="DD349" s="33"/>
      <c r="DE349" s="33"/>
      <c r="DF349" s="33"/>
      <c r="DG349" s="33"/>
      <c r="DH349" s="33"/>
      <c r="DI349" s="33"/>
      <c r="DJ349" s="33"/>
      <c r="DK349" s="33"/>
      <c r="DL349" s="33"/>
      <c r="DM349" s="33"/>
      <c r="DN349" s="33"/>
      <c r="DO349" s="33"/>
      <c r="DP349" s="33"/>
      <c r="DQ349" s="33"/>
      <c r="DR349" s="33"/>
      <c r="DS349" s="33"/>
      <c r="DT349" s="33"/>
      <c r="DU349" s="33"/>
      <c r="DV349" s="33"/>
      <c r="DW349" s="33"/>
      <c r="DX349" s="33"/>
      <c r="DY349" s="33"/>
      <c r="DZ349" s="33"/>
      <c r="EA349" s="33"/>
      <c r="EB349" s="33"/>
      <c r="EC349" s="33"/>
      <c r="ED349" s="33"/>
      <c r="EE349" s="33"/>
      <c r="EF349" s="33"/>
      <c r="EG349" s="33"/>
    </row>
    <row r="350" spans="15:137" x14ac:dyDescent="0.25">
      <c r="O350" s="33"/>
      <c r="P350" s="33"/>
      <c r="Q350" s="33"/>
      <c r="R350" s="33"/>
      <c r="S350" s="33"/>
      <c r="T350" s="33"/>
      <c r="U350" s="33"/>
      <c r="V350" s="33"/>
      <c r="W350" s="33"/>
      <c r="X350" s="33"/>
      <c r="Y350" s="33"/>
      <c r="Z350" s="33"/>
      <c r="AA350" s="33"/>
      <c r="AB350" s="33"/>
      <c r="AC350" s="33"/>
      <c r="AD350" s="33"/>
      <c r="AE350" s="33"/>
      <c r="AF350" s="33"/>
      <c r="AG350" s="33"/>
      <c r="AH350" s="33"/>
      <c r="AI350" s="33"/>
      <c r="AJ350" s="33"/>
      <c r="AK350" s="33"/>
      <c r="AL350" s="33"/>
      <c r="AM350" s="33"/>
      <c r="AN350" s="33"/>
      <c r="AO350" s="33"/>
      <c r="AP350" s="33"/>
      <c r="AQ350" s="33"/>
      <c r="AR350" s="33"/>
      <c r="AS350" s="33"/>
      <c r="AT350" s="33"/>
      <c r="AU350" s="33"/>
      <c r="AV350" s="33"/>
      <c r="AW350" s="33"/>
      <c r="AX350" s="33"/>
      <c r="AY350" s="33"/>
      <c r="AZ350" s="33"/>
      <c r="BA350" s="33"/>
      <c r="BB350" s="33"/>
      <c r="BC350" s="33"/>
      <c r="BD350" s="33"/>
      <c r="BE350" s="33"/>
      <c r="BF350" s="33"/>
      <c r="BG350" s="33"/>
      <c r="BH350" s="33"/>
      <c r="BI350" s="33"/>
      <c r="BJ350" s="33"/>
      <c r="BK350" s="33"/>
      <c r="BL350" s="33"/>
      <c r="BM350" s="33"/>
      <c r="BN350" s="33"/>
      <c r="BO350" s="33"/>
      <c r="BP350" s="33"/>
      <c r="BQ350" s="33"/>
      <c r="BR350" s="33"/>
      <c r="BS350" s="33"/>
      <c r="BT350" s="33"/>
      <c r="BU350" s="33"/>
      <c r="BV350" s="33"/>
      <c r="BW350" s="33"/>
      <c r="BX350" s="33"/>
      <c r="BY350" s="33"/>
      <c r="BZ350" s="33"/>
      <c r="CA350" s="33"/>
      <c r="CB350" s="33"/>
      <c r="CC350" s="33"/>
      <c r="CD350" s="33"/>
      <c r="CE350" s="33"/>
      <c r="CF350" s="33"/>
      <c r="CG350" s="33"/>
      <c r="CH350" s="33"/>
      <c r="CI350" s="33"/>
      <c r="CJ350" s="33"/>
      <c r="CK350" s="33"/>
      <c r="CL350" s="33"/>
      <c r="CM350" s="33"/>
      <c r="CN350" s="33"/>
      <c r="CO350" s="33"/>
      <c r="CP350" s="33"/>
      <c r="CQ350" s="33"/>
      <c r="CR350" s="33"/>
      <c r="CS350" s="33"/>
      <c r="CT350" s="33"/>
      <c r="CU350" s="33"/>
      <c r="CV350" s="33"/>
      <c r="CW350" s="33"/>
      <c r="CX350" s="33"/>
      <c r="CY350" s="33"/>
      <c r="CZ350" s="33"/>
      <c r="DA350" s="33"/>
      <c r="DB350" s="33"/>
      <c r="DC350" s="33"/>
      <c r="DD350" s="33"/>
      <c r="DE350" s="33"/>
      <c r="DF350" s="33"/>
      <c r="DG350" s="33"/>
      <c r="DH350" s="33"/>
      <c r="DI350" s="33"/>
      <c r="DJ350" s="33"/>
      <c r="DK350" s="33"/>
      <c r="DL350" s="33"/>
      <c r="DM350" s="33"/>
      <c r="DN350" s="33"/>
      <c r="DO350" s="33"/>
      <c r="DP350" s="33"/>
      <c r="DQ350" s="33"/>
      <c r="DR350" s="33"/>
      <c r="DS350" s="33"/>
      <c r="DT350" s="33"/>
      <c r="DU350" s="33"/>
      <c r="DV350" s="33"/>
      <c r="DW350" s="33"/>
      <c r="DX350" s="33"/>
      <c r="DY350" s="33"/>
      <c r="DZ350" s="33"/>
      <c r="EA350" s="33"/>
      <c r="EB350" s="33"/>
      <c r="EC350" s="33"/>
      <c r="ED350" s="33"/>
      <c r="EE350" s="33"/>
      <c r="EF350" s="33"/>
      <c r="EG350" s="33"/>
    </row>
    <row r="351" spans="15:137" x14ac:dyDescent="0.25">
      <c r="O351" s="33"/>
      <c r="P351" s="33"/>
      <c r="Q351" s="33"/>
      <c r="R351" s="33"/>
      <c r="S351" s="33"/>
      <c r="T351" s="33"/>
      <c r="U351" s="33"/>
      <c r="V351" s="33"/>
      <c r="W351" s="33"/>
      <c r="X351" s="33"/>
      <c r="Y351" s="33"/>
      <c r="Z351" s="33"/>
      <c r="AA351" s="33"/>
      <c r="AB351" s="33"/>
      <c r="AC351" s="33"/>
      <c r="AD351" s="33"/>
      <c r="AE351" s="33"/>
      <c r="AF351" s="33"/>
      <c r="AG351" s="33"/>
      <c r="AH351" s="33"/>
      <c r="AI351" s="33"/>
      <c r="AJ351" s="33"/>
      <c r="AK351" s="33"/>
      <c r="AL351" s="33"/>
      <c r="AM351" s="33"/>
      <c r="AN351" s="33"/>
      <c r="AO351" s="33"/>
      <c r="AP351" s="33"/>
      <c r="AQ351" s="33"/>
      <c r="AR351" s="33"/>
      <c r="AS351" s="33"/>
      <c r="AT351" s="33"/>
      <c r="AU351" s="33"/>
      <c r="AV351" s="33"/>
      <c r="AW351" s="33"/>
      <c r="AX351" s="33"/>
      <c r="AY351" s="33"/>
      <c r="AZ351" s="33"/>
      <c r="BA351" s="33"/>
      <c r="BB351" s="33"/>
      <c r="BC351" s="33"/>
      <c r="BD351" s="33"/>
      <c r="BE351" s="33"/>
      <c r="BF351" s="33"/>
      <c r="BG351" s="33"/>
      <c r="BH351" s="33"/>
      <c r="BI351" s="33"/>
      <c r="BJ351" s="33"/>
      <c r="BK351" s="33"/>
      <c r="BL351" s="33"/>
      <c r="BM351" s="33"/>
      <c r="BN351" s="33"/>
      <c r="BO351" s="33"/>
      <c r="BP351" s="33"/>
      <c r="BQ351" s="33"/>
      <c r="BR351" s="33"/>
      <c r="BS351" s="33"/>
      <c r="BT351" s="33"/>
      <c r="BU351" s="33"/>
      <c r="BV351" s="33"/>
      <c r="BW351" s="33"/>
      <c r="BX351" s="33"/>
      <c r="BY351" s="33"/>
      <c r="BZ351" s="33"/>
      <c r="CA351" s="33"/>
      <c r="CB351" s="33"/>
      <c r="CC351" s="33"/>
      <c r="CD351" s="33"/>
      <c r="CE351" s="33"/>
      <c r="CF351" s="33"/>
      <c r="CG351" s="33"/>
      <c r="CH351" s="33"/>
      <c r="CI351" s="33"/>
      <c r="CJ351" s="33"/>
      <c r="CK351" s="33"/>
      <c r="CL351" s="33"/>
      <c r="CM351" s="33"/>
      <c r="CN351" s="33"/>
      <c r="CO351" s="33"/>
      <c r="CP351" s="33"/>
      <c r="CQ351" s="33"/>
      <c r="CR351" s="33"/>
      <c r="CS351" s="33"/>
      <c r="CT351" s="33"/>
      <c r="CU351" s="33"/>
      <c r="CV351" s="33"/>
      <c r="CW351" s="33"/>
      <c r="CX351" s="33"/>
      <c r="CY351" s="33"/>
      <c r="CZ351" s="33"/>
      <c r="DA351" s="33"/>
      <c r="DB351" s="33"/>
      <c r="DC351" s="33"/>
      <c r="DD351" s="33"/>
      <c r="DE351" s="33"/>
      <c r="DF351" s="33"/>
      <c r="DG351" s="33"/>
      <c r="DH351" s="33"/>
      <c r="DI351" s="33"/>
      <c r="DJ351" s="33"/>
      <c r="DK351" s="33"/>
      <c r="DL351" s="33"/>
      <c r="DM351" s="33"/>
      <c r="DN351" s="33"/>
      <c r="DO351" s="33"/>
      <c r="DP351" s="33"/>
      <c r="DQ351" s="33"/>
      <c r="DR351" s="33"/>
      <c r="DS351" s="33"/>
      <c r="DT351" s="33"/>
      <c r="DU351" s="33"/>
      <c r="DV351" s="33"/>
      <c r="DW351" s="33"/>
      <c r="DX351" s="33"/>
      <c r="DY351" s="33"/>
      <c r="DZ351" s="33"/>
      <c r="EA351" s="33"/>
      <c r="EB351" s="33"/>
      <c r="EC351" s="33"/>
      <c r="ED351" s="33"/>
      <c r="EE351" s="33"/>
      <c r="EF351" s="33"/>
      <c r="EG351" s="33"/>
    </row>
    <row r="352" spans="15:137" x14ac:dyDescent="0.25">
      <c r="O352" s="33"/>
      <c r="P352" s="33"/>
      <c r="Q352" s="33"/>
      <c r="R352" s="33"/>
      <c r="S352" s="33"/>
      <c r="T352" s="33"/>
      <c r="U352" s="33"/>
      <c r="V352" s="33"/>
      <c r="W352" s="33"/>
      <c r="X352" s="33"/>
      <c r="Y352" s="33"/>
      <c r="Z352" s="33"/>
      <c r="AA352" s="33"/>
      <c r="AB352" s="33"/>
      <c r="AC352" s="33"/>
      <c r="AD352" s="33"/>
      <c r="AE352" s="33"/>
      <c r="AF352" s="33"/>
      <c r="AG352" s="33"/>
      <c r="AH352" s="33"/>
      <c r="AI352" s="33"/>
      <c r="AJ352" s="33"/>
      <c r="AK352" s="33"/>
      <c r="AL352" s="33"/>
      <c r="AM352" s="33"/>
      <c r="AN352" s="33"/>
      <c r="AO352" s="33"/>
      <c r="AP352" s="33"/>
      <c r="AQ352" s="33"/>
      <c r="AR352" s="33"/>
      <c r="AS352" s="33"/>
      <c r="AT352" s="33"/>
      <c r="AU352" s="33"/>
      <c r="AV352" s="33"/>
      <c r="AW352" s="33"/>
      <c r="AX352" s="33"/>
      <c r="AY352" s="33"/>
      <c r="AZ352" s="33"/>
      <c r="BA352" s="33"/>
      <c r="BB352" s="33"/>
      <c r="BC352" s="33"/>
      <c r="BD352" s="33"/>
      <c r="BE352" s="33"/>
      <c r="BF352" s="33"/>
      <c r="BG352" s="33"/>
      <c r="BH352" s="33"/>
      <c r="BI352" s="33"/>
      <c r="BJ352" s="33"/>
      <c r="BK352" s="33"/>
      <c r="BL352" s="33"/>
      <c r="BM352" s="33"/>
      <c r="BN352" s="33"/>
      <c r="BO352" s="33"/>
      <c r="BP352" s="33"/>
      <c r="BQ352" s="33"/>
      <c r="BR352" s="33"/>
      <c r="BS352" s="33"/>
      <c r="BT352" s="33"/>
      <c r="BU352" s="33"/>
      <c r="BV352" s="33"/>
      <c r="BW352" s="33"/>
      <c r="BX352" s="33"/>
      <c r="BY352" s="33"/>
      <c r="BZ352" s="33"/>
      <c r="CA352" s="33"/>
      <c r="CB352" s="33"/>
      <c r="CC352" s="33"/>
      <c r="CD352" s="33"/>
      <c r="CE352" s="33"/>
      <c r="CF352" s="33"/>
      <c r="CG352" s="33"/>
      <c r="CH352" s="33"/>
      <c r="CI352" s="33"/>
      <c r="CJ352" s="33"/>
      <c r="CK352" s="33"/>
      <c r="CL352" s="33"/>
      <c r="CM352" s="33"/>
      <c r="CN352" s="33"/>
      <c r="CO352" s="33"/>
      <c r="CP352" s="33"/>
      <c r="CQ352" s="33"/>
      <c r="CR352" s="33"/>
      <c r="CS352" s="33"/>
      <c r="CT352" s="33"/>
      <c r="CU352" s="33"/>
      <c r="CV352" s="33"/>
      <c r="CW352" s="33"/>
      <c r="CX352" s="33"/>
      <c r="CY352" s="33"/>
      <c r="CZ352" s="33"/>
      <c r="DA352" s="33"/>
      <c r="DB352" s="33"/>
      <c r="DC352" s="33"/>
      <c r="DD352" s="33"/>
      <c r="DE352" s="33"/>
      <c r="DF352" s="33"/>
      <c r="DG352" s="33"/>
      <c r="DH352" s="33"/>
      <c r="DI352" s="33"/>
      <c r="DJ352" s="33"/>
      <c r="DK352" s="33"/>
      <c r="DL352" s="33"/>
      <c r="DM352" s="33"/>
      <c r="DN352" s="33"/>
      <c r="DO352" s="33"/>
      <c r="DP352" s="33"/>
      <c r="DQ352" s="33"/>
      <c r="DR352" s="33"/>
      <c r="DS352" s="33"/>
      <c r="DT352" s="33"/>
      <c r="DU352" s="33"/>
      <c r="DV352" s="33"/>
      <c r="DW352" s="33"/>
      <c r="DX352" s="33"/>
      <c r="DY352" s="33"/>
      <c r="DZ352" s="33"/>
      <c r="EA352" s="33"/>
      <c r="EB352" s="33"/>
      <c r="EC352" s="33"/>
      <c r="ED352" s="33"/>
      <c r="EE352" s="33"/>
      <c r="EF352" s="33"/>
      <c r="EG352" s="33"/>
    </row>
    <row r="353" spans="15:137" x14ac:dyDescent="0.25">
      <c r="O353" s="33"/>
      <c r="P353" s="33"/>
      <c r="Q353" s="33"/>
      <c r="R353" s="33"/>
      <c r="S353" s="33"/>
      <c r="T353" s="33"/>
      <c r="U353" s="33"/>
      <c r="V353" s="33"/>
      <c r="W353" s="33"/>
      <c r="X353" s="33"/>
      <c r="Y353" s="33"/>
      <c r="Z353" s="33"/>
      <c r="AA353" s="33"/>
      <c r="AB353" s="33"/>
      <c r="AC353" s="33"/>
      <c r="AD353" s="33"/>
      <c r="AE353" s="33"/>
      <c r="AF353" s="33"/>
      <c r="AG353" s="33"/>
      <c r="AH353" s="33"/>
      <c r="AI353" s="33"/>
      <c r="AJ353" s="33"/>
      <c r="AK353" s="33"/>
      <c r="AL353" s="33"/>
      <c r="AM353" s="33"/>
      <c r="AN353" s="33"/>
      <c r="AO353" s="33"/>
      <c r="AP353" s="33"/>
      <c r="AQ353" s="33"/>
      <c r="AR353" s="33"/>
      <c r="AS353" s="33"/>
      <c r="AT353" s="33"/>
      <c r="AU353" s="33"/>
      <c r="AV353" s="33"/>
      <c r="AW353" s="33"/>
      <c r="AX353" s="33"/>
      <c r="AY353" s="33"/>
      <c r="AZ353" s="33"/>
      <c r="BA353" s="33"/>
      <c r="BB353" s="33"/>
      <c r="BC353" s="33"/>
      <c r="BD353" s="33"/>
      <c r="BE353" s="33"/>
      <c r="BF353" s="33"/>
      <c r="BG353" s="33"/>
      <c r="BH353" s="33"/>
      <c r="BI353" s="33"/>
      <c r="BJ353" s="33"/>
      <c r="BK353" s="33"/>
      <c r="BL353" s="33"/>
      <c r="BM353" s="33"/>
      <c r="BN353" s="33"/>
      <c r="BO353" s="33"/>
      <c r="BP353" s="33"/>
      <c r="BQ353" s="33"/>
      <c r="BR353" s="33"/>
      <c r="BS353" s="33"/>
      <c r="BT353" s="33"/>
      <c r="BU353" s="33"/>
      <c r="BV353" s="33"/>
      <c r="BW353" s="33"/>
      <c r="BX353" s="33"/>
      <c r="BY353" s="33"/>
      <c r="BZ353" s="33"/>
      <c r="CA353" s="33"/>
      <c r="CB353" s="33"/>
      <c r="CC353" s="33"/>
      <c r="CD353" s="33"/>
      <c r="CE353" s="33"/>
      <c r="CF353" s="33"/>
      <c r="CG353" s="33"/>
      <c r="CH353" s="33"/>
      <c r="CI353" s="33"/>
      <c r="CJ353" s="33"/>
      <c r="CK353" s="33"/>
      <c r="CL353" s="33"/>
      <c r="CM353" s="33"/>
      <c r="CN353" s="33"/>
      <c r="CO353" s="33"/>
      <c r="CP353" s="33"/>
      <c r="CQ353" s="33"/>
      <c r="CR353" s="33"/>
      <c r="CS353" s="33"/>
      <c r="CT353" s="33"/>
      <c r="CU353" s="33"/>
      <c r="CV353" s="33"/>
      <c r="CW353" s="33"/>
      <c r="CX353" s="33"/>
      <c r="CY353" s="33"/>
      <c r="CZ353" s="33"/>
      <c r="DA353" s="33"/>
      <c r="DB353" s="33"/>
      <c r="DC353" s="33"/>
      <c r="DD353" s="33"/>
      <c r="DE353" s="33"/>
      <c r="DF353" s="33"/>
      <c r="DG353" s="33"/>
      <c r="DH353" s="33"/>
      <c r="DI353" s="33"/>
      <c r="DJ353" s="33"/>
      <c r="DK353" s="33"/>
      <c r="DL353" s="33"/>
      <c r="DM353" s="33"/>
      <c r="DN353" s="33"/>
      <c r="DO353" s="33"/>
      <c r="DP353" s="33"/>
      <c r="DQ353" s="33"/>
      <c r="DR353" s="33"/>
      <c r="DS353" s="33"/>
      <c r="DT353" s="33"/>
      <c r="DU353" s="33"/>
      <c r="DV353" s="33"/>
      <c r="DW353" s="33"/>
      <c r="DX353" s="33"/>
      <c r="DY353" s="33"/>
      <c r="DZ353" s="33"/>
      <c r="EA353" s="33"/>
      <c r="EB353" s="33"/>
      <c r="EC353" s="33"/>
      <c r="ED353" s="33"/>
      <c r="EE353" s="33"/>
      <c r="EF353" s="33"/>
      <c r="EG353" s="33"/>
    </row>
    <row r="354" spans="15:137" x14ac:dyDescent="0.25">
      <c r="O354" s="33"/>
      <c r="P354" s="33"/>
      <c r="Q354" s="33"/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F354" s="33"/>
      <c r="AG354" s="33"/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  <c r="AX354" s="33"/>
      <c r="AY354" s="33"/>
      <c r="AZ354" s="33"/>
      <c r="BA354" s="33"/>
      <c r="BB354" s="33"/>
      <c r="BC354" s="33"/>
      <c r="BD354" s="33"/>
      <c r="BE354" s="33"/>
      <c r="BF354" s="33"/>
      <c r="BG354" s="33"/>
      <c r="BH354" s="33"/>
      <c r="BI354" s="33"/>
      <c r="BJ354" s="33"/>
      <c r="BK354" s="33"/>
      <c r="BL354" s="33"/>
      <c r="BM354" s="33"/>
      <c r="BN354" s="33"/>
      <c r="BO354" s="33"/>
      <c r="BP354" s="33"/>
      <c r="BQ354" s="33"/>
      <c r="BR354" s="33"/>
      <c r="BS354" s="33"/>
      <c r="BT354" s="33"/>
      <c r="BU354" s="33"/>
      <c r="BV354" s="33"/>
      <c r="BW354" s="33"/>
      <c r="BX354" s="33"/>
      <c r="BY354" s="33"/>
      <c r="BZ354" s="33"/>
      <c r="CA354" s="33"/>
      <c r="CB354" s="33"/>
      <c r="CC354" s="33"/>
      <c r="CD354" s="33"/>
      <c r="CE354" s="33"/>
      <c r="CF354" s="33"/>
      <c r="CG354" s="33"/>
      <c r="CH354" s="33"/>
      <c r="CI354" s="33"/>
      <c r="CJ354" s="33"/>
      <c r="CK354" s="33"/>
      <c r="CL354" s="33"/>
      <c r="CM354" s="33"/>
      <c r="CN354" s="33"/>
      <c r="CO354" s="33"/>
      <c r="CP354" s="33"/>
      <c r="CQ354" s="33"/>
      <c r="CR354" s="33"/>
      <c r="CS354" s="33"/>
      <c r="CT354" s="33"/>
      <c r="CU354" s="33"/>
      <c r="CV354" s="33"/>
      <c r="CW354" s="33"/>
      <c r="CX354" s="33"/>
      <c r="CY354" s="33"/>
      <c r="CZ354" s="33"/>
      <c r="DA354" s="33"/>
      <c r="DB354" s="33"/>
      <c r="DC354" s="33"/>
      <c r="DD354" s="33"/>
      <c r="DE354" s="33"/>
      <c r="DF354" s="33"/>
      <c r="DG354" s="33"/>
      <c r="DH354" s="33"/>
      <c r="DI354" s="33"/>
      <c r="DJ354" s="33"/>
      <c r="DK354" s="33"/>
      <c r="DL354" s="33"/>
      <c r="DM354" s="33"/>
      <c r="DN354" s="33"/>
      <c r="DO354" s="33"/>
      <c r="DP354" s="33"/>
      <c r="DQ354" s="33"/>
      <c r="DR354" s="33"/>
      <c r="DS354" s="33"/>
      <c r="DT354" s="33"/>
      <c r="DU354" s="33"/>
      <c r="DV354" s="33"/>
      <c r="DW354" s="33"/>
      <c r="DX354" s="33"/>
      <c r="DY354" s="33"/>
      <c r="DZ354" s="33"/>
      <c r="EA354" s="33"/>
      <c r="EB354" s="33"/>
      <c r="EC354" s="33"/>
      <c r="ED354" s="33"/>
      <c r="EE354" s="33"/>
      <c r="EF354" s="33"/>
      <c r="EG354" s="33"/>
    </row>
    <row r="355" spans="15:137" x14ac:dyDescent="0.25"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  <c r="Z355" s="33"/>
      <c r="AA355" s="33"/>
      <c r="AB355" s="33"/>
      <c r="AC355" s="33"/>
      <c r="AD355" s="33"/>
      <c r="AE355" s="33"/>
      <c r="AF355" s="33"/>
      <c r="AG355" s="33"/>
      <c r="AH355" s="33"/>
      <c r="AI355" s="33"/>
      <c r="AJ355" s="33"/>
      <c r="AK355" s="33"/>
      <c r="AL355" s="33"/>
      <c r="AM355" s="33"/>
      <c r="AN355" s="33"/>
      <c r="AO355" s="33"/>
      <c r="AP355" s="33"/>
      <c r="AQ355" s="33"/>
      <c r="AR355" s="33"/>
      <c r="AS355" s="33"/>
      <c r="AT355" s="33"/>
      <c r="AU355" s="33"/>
      <c r="AV355" s="33"/>
      <c r="AW355" s="33"/>
      <c r="AX355" s="33"/>
      <c r="AY355" s="33"/>
      <c r="AZ355" s="33"/>
      <c r="BA355" s="33"/>
      <c r="BB355" s="33"/>
      <c r="BC355" s="33"/>
      <c r="BD355" s="33"/>
      <c r="BE355" s="33"/>
      <c r="BF355" s="33"/>
      <c r="BG355" s="33"/>
      <c r="BH355" s="33"/>
      <c r="BI355" s="33"/>
      <c r="BJ355" s="33"/>
      <c r="BK355" s="33"/>
      <c r="BL355" s="33"/>
      <c r="BM355" s="33"/>
      <c r="BN355" s="33"/>
      <c r="BO355" s="33"/>
      <c r="BP355" s="33"/>
      <c r="BQ355" s="33"/>
      <c r="BR355" s="33"/>
      <c r="BS355" s="33"/>
      <c r="BT355" s="33"/>
      <c r="BU355" s="33"/>
      <c r="BV355" s="33"/>
      <c r="BW355" s="33"/>
      <c r="BX355" s="33"/>
      <c r="BY355" s="33"/>
      <c r="BZ355" s="33"/>
      <c r="CA355" s="33"/>
      <c r="CB355" s="33"/>
      <c r="CC355" s="33"/>
      <c r="CD355" s="33"/>
      <c r="CE355" s="33"/>
      <c r="CF355" s="33"/>
      <c r="CG355" s="33"/>
      <c r="CH355" s="33"/>
      <c r="CI355" s="33"/>
      <c r="CJ355" s="33"/>
      <c r="CK355" s="33"/>
      <c r="CL355" s="33"/>
      <c r="CM355" s="33"/>
      <c r="CN355" s="33"/>
      <c r="CO355" s="33"/>
      <c r="CP355" s="33"/>
      <c r="CQ355" s="33"/>
      <c r="CR355" s="33"/>
      <c r="CS355" s="33"/>
      <c r="CT355" s="33"/>
      <c r="CU355" s="33"/>
      <c r="CV355" s="33"/>
      <c r="CW355" s="33"/>
      <c r="CX355" s="33"/>
      <c r="CY355" s="33"/>
      <c r="CZ355" s="33"/>
      <c r="DA355" s="33"/>
      <c r="DB355" s="33"/>
      <c r="DC355" s="33"/>
      <c r="DD355" s="33"/>
      <c r="DE355" s="33"/>
      <c r="DF355" s="33"/>
      <c r="DG355" s="33"/>
      <c r="DH355" s="33"/>
      <c r="DI355" s="33"/>
      <c r="DJ355" s="33"/>
      <c r="DK355" s="33"/>
      <c r="DL355" s="33"/>
      <c r="DM355" s="33"/>
      <c r="DN355" s="33"/>
      <c r="DO355" s="33"/>
      <c r="DP355" s="33"/>
      <c r="DQ355" s="33"/>
      <c r="DR355" s="33"/>
      <c r="DS355" s="33"/>
      <c r="DT355" s="33"/>
      <c r="DU355" s="33"/>
      <c r="DV355" s="33"/>
      <c r="DW355" s="33"/>
      <c r="DX355" s="33"/>
      <c r="DY355" s="33"/>
      <c r="DZ355" s="33"/>
      <c r="EA355" s="33"/>
      <c r="EB355" s="33"/>
      <c r="EC355" s="33"/>
      <c r="ED355" s="33"/>
      <c r="EE355" s="33"/>
      <c r="EF355" s="33"/>
      <c r="EG355" s="33"/>
    </row>
    <row r="356" spans="15:137" x14ac:dyDescent="0.25"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  <c r="Z356" s="33"/>
      <c r="AA356" s="33"/>
      <c r="AB356" s="33"/>
      <c r="AC356" s="33"/>
      <c r="AD356" s="33"/>
      <c r="AE356" s="33"/>
      <c r="AF356" s="33"/>
      <c r="AG356" s="33"/>
      <c r="AH356" s="33"/>
      <c r="AI356" s="33"/>
      <c r="AJ356" s="33"/>
      <c r="AK356" s="33"/>
      <c r="AL356" s="33"/>
      <c r="AM356" s="33"/>
      <c r="AN356" s="33"/>
      <c r="AO356" s="33"/>
      <c r="AP356" s="33"/>
      <c r="AQ356" s="33"/>
      <c r="AR356" s="33"/>
      <c r="AS356" s="33"/>
      <c r="AT356" s="33"/>
      <c r="AU356" s="33"/>
      <c r="AV356" s="33"/>
      <c r="AW356" s="33"/>
      <c r="AX356" s="33"/>
      <c r="AY356" s="33"/>
      <c r="AZ356" s="33"/>
      <c r="BA356" s="33"/>
      <c r="BB356" s="33"/>
      <c r="BC356" s="33"/>
      <c r="BD356" s="33"/>
      <c r="BE356" s="33"/>
      <c r="BF356" s="33"/>
      <c r="BG356" s="33"/>
      <c r="BH356" s="33"/>
      <c r="BI356" s="33"/>
      <c r="BJ356" s="33"/>
      <c r="BK356" s="33"/>
      <c r="BL356" s="33"/>
      <c r="BM356" s="33"/>
      <c r="BN356" s="33"/>
      <c r="BO356" s="33"/>
      <c r="BP356" s="33"/>
      <c r="BQ356" s="33"/>
      <c r="BR356" s="33"/>
      <c r="BS356" s="33"/>
      <c r="BT356" s="33"/>
      <c r="BU356" s="33"/>
      <c r="BV356" s="33"/>
      <c r="BW356" s="33"/>
      <c r="BX356" s="33"/>
      <c r="BY356" s="33"/>
      <c r="BZ356" s="33"/>
      <c r="CA356" s="33"/>
      <c r="CB356" s="33"/>
      <c r="CC356" s="33"/>
      <c r="CD356" s="33"/>
      <c r="CE356" s="33"/>
      <c r="CF356" s="33"/>
      <c r="CG356" s="33"/>
      <c r="CH356" s="33"/>
      <c r="CI356" s="33"/>
      <c r="CJ356" s="33"/>
      <c r="CK356" s="33"/>
      <c r="CL356" s="33"/>
      <c r="CM356" s="33"/>
      <c r="CN356" s="33"/>
      <c r="CO356" s="33"/>
      <c r="CP356" s="33"/>
      <c r="CQ356" s="33"/>
      <c r="CR356" s="33"/>
      <c r="CS356" s="33"/>
      <c r="CT356" s="33"/>
      <c r="CU356" s="33"/>
      <c r="CV356" s="33"/>
      <c r="CW356" s="33"/>
      <c r="CX356" s="33"/>
      <c r="CY356" s="33"/>
      <c r="CZ356" s="33"/>
      <c r="DA356" s="33"/>
      <c r="DB356" s="33"/>
      <c r="DC356" s="33"/>
      <c r="DD356" s="33"/>
      <c r="DE356" s="33"/>
      <c r="DF356" s="33"/>
      <c r="DG356" s="33"/>
      <c r="DH356" s="33"/>
      <c r="DI356" s="33"/>
      <c r="DJ356" s="33"/>
      <c r="DK356" s="33"/>
      <c r="DL356" s="33"/>
      <c r="DM356" s="33"/>
      <c r="DN356" s="33"/>
      <c r="DO356" s="33"/>
      <c r="DP356" s="33"/>
      <c r="DQ356" s="33"/>
      <c r="DR356" s="33"/>
      <c r="DS356" s="33"/>
      <c r="DT356" s="33"/>
      <c r="DU356" s="33"/>
      <c r="DV356" s="33"/>
      <c r="DW356" s="33"/>
      <c r="DX356" s="33"/>
      <c r="DY356" s="33"/>
      <c r="DZ356" s="33"/>
      <c r="EA356" s="33"/>
      <c r="EB356" s="33"/>
      <c r="EC356" s="33"/>
      <c r="ED356" s="33"/>
      <c r="EE356" s="33"/>
      <c r="EF356" s="33"/>
      <c r="EG356" s="33"/>
    </row>
    <row r="357" spans="15:137" x14ac:dyDescent="0.25"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F357" s="33"/>
      <c r="AG357" s="33"/>
      <c r="AH357" s="33"/>
      <c r="AI357" s="33"/>
      <c r="AJ357" s="33"/>
      <c r="AK357" s="33"/>
      <c r="AL357" s="33"/>
      <c r="AM357" s="33"/>
      <c r="AN357" s="33"/>
      <c r="AO357" s="33"/>
      <c r="AP357" s="33"/>
      <c r="AQ357" s="33"/>
      <c r="AR357" s="33"/>
      <c r="AS357" s="33"/>
      <c r="AT357" s="33"/>
      <c r="AU357" s="33"/>
      <c r="AV357" s="33"/>
      <c r="AW357" s="33"/>
      <c r="AX357" s="33"/>
      <c r="AY357" s="33"/>
      <c r="AZ357" s="33"/>
      <c r="BA357" s="33"/>
      <c r="BB357" s="33"/>
      <c r="BC357" s="33"/>
      <c r="BD357" s="33"/>
      <c r="BE357" s="33"/>
      <c r="BF357" s="33"/>
      <c r="BG357" s="33"/>
      <c r="BH357" s="33"/>
      <c r="BI357" s="33"/>
      <c r="BJ357" s="33"/>
      <c r="BK357" s="33"/>
      <c r="BL357" s="33"/>
      <c r="BM357" s="33"/>
      <c r="BN357" s="33"/>
      <c r="BO357" s="33"/>
      <c r="BP357" s="33"/>
      <c r="BQ357" s="33"/>
      <c r="BR357" s="33"/>
      <c r="BS357" s="33"/>
      <c r="BT357" s="33"/>
      <c r="BU357" s="33"/>
      <c r="BV357" s="33"/>
      <c r="BW357" s="33"/>
      <c r="BX357" s="33"/>
      <c r="BY357" s="33"/>
      <c r="BZ357" s="33"/>
      <c r="CA357" s="33"/>
      <c r="CB357" s="33"/>
      <c r="CC357" s="33"/>
      <c r="CD357" s="33"/>
      <c r="CE357" s="33"/>
      <c r="CF357" s="33"/>
      <c r="CG357" s="33"/>
      <c r="CH357" s="33"/>
      <c r="CI357" s="33"/>
      <c r="CJ357" s="33"/>
      <c r="CK357" s="33"/>
      <c r="CL357" s="33"/>
      <c r="CM357" s="33"/>
      <c r="CN357" s="33"/>
      <c r="CO357" s="33"/>
      <c r="CP357" s="33"/>
      <c r="CQ357" s="33"/>
      <c r="CR357" s="33"/>
      <c r="CS357" s="33"/>
      <c r="CT357" s="33"/>
      <c r="CU357" s="33"/>
      <c r="CV357" s="33"/>
      <c r="CW357" s="33"/>
      <c r="CX357" s="33"/>
      <c r="CY357" s="33"/>
      <c r="CZ357" s="33"/>
      <c r="DA357" s="33"/>
      <c r="DB357" s="33"/>
      <c r="DC357" s="33"/>
      <c r="DD357" s="33"/>
      <c r="DE357" s="33"/>
      <c r="DF357" s="33"/>
      <c r="DG357" s="33"/>
      <c r="DH357" s="33"/>
      <c r="DI357" s="33"/>
      <c r="DJ357" s="33"/>
      <c r="DK357" s="33"/>
      <c r="DL357" s="33"/>
      <c r="DM357" s="33"/>
      <c r="DN357" s="33"/>
      <c r="DO357" s="33"/>
      <c r="DP357" s="33"/>
      <c r="DQ357" s="33"/>
      <c r="DR357" s="33"/>
      <c r="DS357" s="33"/>
      <c r="DT357" s="33"/>
      <c r="DU357" s="33"/>
      <c r="DV357" s="33"/>
      <c r="DW357" s="33"/>
      <c r="DX357" s="33"/>
      <c r="DY357" s="33"/>
      <c r="DZ357" s="33"/>
      <c r="EA357" s="33"/>
      <c r="EB357" s="33"/>
      <c r="EC357" s="33"/>
      <c r="ED357" s="33"/>
      <c r="EE357" s="33"/>
      <c r="EF357" s="33"/>
      <c r="EG357" s="33"/>
    </row>
    <row r="358" spans="15:137" x14ac:dyDescent="0.25"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F358" s="33"/>
      <c r="AG358" s="33"/>
      <c r="AH358" s="33"/>
      <c r="AI358" s="33"/>
      <c r="AJ358" s="33"/>
      <c r="AK358" s="33"/>
      <c r="AL358" s="33"/>
      <c r="AM358" s="33"/>
      <c r="AN358" s="33"/>
      <c r="AO358" s="33"/>
      <c r="AP358" s="33"/>
      <c r="AQ358" s="33"/>
      <c r="AR358" s="33"/>
      <c r="AS358" s="33"/>
      <c r="AT358" s="33"/>
      <c r="AU358" s="33"/>
      <c r="AV358" s="33"/>
      <c r="AW358" s="33"/>
      <c r="AX358" s="33"/>
      <c r="AY358" s="33"/>
      <c r="AZ358" s="33"/>
      <c r="BA358" s="33"/>
      <c r="BB358" s="33"/>
      <c r="BC358" s="33"/>
      <c r="BD358" s="33"/>
      <c r="BE358" s="33"/>
      <c r="BF358" s="33"/>
      <c r="BG358" s="33"/>
      <c r="BH358" s="33"/>
      <c r="BI358" s="33"/>
      <c r="BJ358" s="33"/>
      <c r="BK358" s="33"/>
      <c r="BL358" s="33"/>
      <c r="BM358" s="33"/>
      <c r="BN358" s="33"/>
      <c r="BO358" s="33"/>
      <c r="BP358" s="33"/>
      <c r="BQ358" s="33"/>
      <c r="BR358" s="33"/>
      <c r="BS358" s="33"/>
      <c r="BT358" s="33"/>
      <c r="BU358" s="33"/>
      <c r="BV358" s="33"/>
      <c r="BW358" s="33"/>
      <c r="BX358" s="33"/>
      <c r="BY358" s="33"/>
      <c r="BZ358" s="33"/>
      <c r="CA358" s="33"/>
      <c r="CB358" s="33"/>
      <c r="CC358" s="33"/>
      <c r="CD358" s="33"/>
      <c r="CE358" s="33"/>
      <c r="CF358" s="33"/>
      <c r="CG358" s="33"/>
      <c r="CH358" s="33"/>
      <c r="CI358" s="33"/>
      <c r="CJ358" s="33"/>
      <c r="CK358" s="33"/>
      <c r="CL358" s="33"/>
      <c r="CM358" s="33"/>
      <c r="CN358" s="33"/>
      <c r="CO358" s="33"/>
      <c r="CP358" s="33"/>
      <c r="CQ358" s="33"/>
      <c r="CR358" s="33"/>
      <c r="CS358" s="33"/>
      <c r="CT358" s="33"/>
      <c r="CU358" s="33"/>
      <c r="CV358" s="33"/>
      <c r="CW358" s="33"/>
      <c r="CX358" s="33"/>
      <c r="CY358" s="33"/>
      <c r="CZ358" s="33"/>
      <c r="DA358" s="33"/>
      <c r="DB358" s="33"/>
      <c r="DC358" s="33"/>
      <c r="DD358" s="33"/>
      <c r="DE358" s="33"/>
      <c r="DF358" s="33"/>
      <c r="DG358" s="33"/>
      <c r="DH358" s="33"/>
      <c r="DI358" s="33"/>
      <c r="DJ358" s="33"/>
      <c r="DK358" s="33"/>
      <c r="DL358" s="33"/>
      <c r="DM358" s="33"/>
      <c r="DN358" s="33"/>
      <c r="DO358" s="33"/>
      <c r="DP358" s="33"/>
      <c r="DQ358" s="33"/>
      <c r="DR358" s="33"/>
      <c r="DS358" s="33"/>
      <c r="DT358" s="33"/>
      <c r="DU358" s="33"/>
      <c r="DV358" s="33"/>
      <c r="DW358" s="33"/>
      <c r="DX358" s="33"/>
      <c r="DY358" s="33"/>
      <c r="DZ358" s="33"/>
      <c r="EA358" s="33"/>
      <c r="EB358" s="33"/>
      <c r="EC358" s="33"/>
      <c r="ED358" s="33"/>
      <c r="EE358" s="33"/>
      <c r="EF358" s="33"/>
      <c r="EG358" s="33"/>
    </row>
    <row r="359" spans="15:137" x14ac:dyDescent="0.25"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  <c r="Z359" s="33"/>
      <c r="AA359" s="33"/>
      <c r="AB359" s="33"/>
      <c r="AC359" s="33"/>
      <c r="AD359" s="33"/>
      <c r="AE359" s="33"/>
      <c r="AF359" s="33"/>
      <c r="AG359" s="33"/>
      <c r="AH359" s="33"/>
      <c r="AI359" s="33"/>
      <c r="AJ359" s="33"/>
      <c r="AK359" s="33"/>
      <c r="AL359" s="33"/>
      <c r="AM359" s="33"/>
      <c r="AN359" s="33"/>
      <c r="AO359" s="33"/>
      <c r="AP359" s="33"/>
      <c r="AQ359" s="33"/>
      <c r="AR359" s="33"/>
      <c r="AS359" s="33"/>
      <c r="AT359" s="33"/>
      <c r="AU359" s="33"/>
      <c r="AV359" s="33"/>
      <c r="AW359" s="33"/>
      <c r="AX359" s="33"/>
      <c r="AY359" s="33"/>
      <c r="AZ359" s="33"/>
      <c r="BA359" s="33"/>
      <c r="BB359" s="33"/>
      <c r="BC359" s="33"/>
      <c r="BD359" s="33"/>
      <c r="BE359" s="33"/>
      <c r="BF359" s="33"/>
      <c r="BG359" s="33"/>
      <c r="BH359" s="33"/>
      <c r="BI359" s="33"/>
      <c r="BJ359" s="33"/>
      <c r="BK359" s="33"/>
      <c r="BL359" s="33"/>
      <c r="BM359" s="33"/>
      <c r="BN359" s="33"/>
      <c r="BO359" s="33"/>
      <c r="BP359" s="33"/>
      <c r="BQ359" s="33"/>
      <c r="BR359" s="33"/>
      <c r="BS359" s="33"/>
      <c r="BT359" s="33"/>
      <c r="BU359" s="33"/>
      <c r="BV359" s="33"/>
      <c r="BW359" s="33"/>
      <c r="BX359" s="33"/>
      <c r="BY359" s="33"/>
      <c r="BZ359" s="33"/>
      <c r="CA359" s="33"/>
      <c r="CB359" s="33"/>
      <c r="CC359" s="33"/>
      <c r="CD359" s="33"/>
      <c r="CE359" s="33"/>
      <c r="CF359" s="33"/>
      <c r="CG359" s="33"/>
      <c r="CH359" s="33"/>
      <c r="CI359" s="33"/>
      <c r="CJ359" s="33"/>
      <c r="CK359" s="33"/>
      <c r="CL359" s="33"/>
      <c r="CM359" s="33"/>
      <c r="CN359" s="33"/>
      <c r="CO359" s="33"/>
      <c r="CP359" s="33"/>
      <c r="CQ359" s="33"/>
      <c r="CR359" s="33"/>
      <c r="CS359" s="33"/>
      <c r="CT359" s="33"/>
      <c r="CU359" s="33"/>
      <c r="CV359" s="33"/>
      <c r="CW359" s="33"/>
      <c r="CX359" s="33"/>
      <c r="CY359" s="33"/>
      <c r="CZ359" s="33"/>
      <c r="DA359" s="33"/>
      <c r="DB359" s="33"/>
      <c r="DC359" s="33"/>
      <c r="DD359" s="33"/>
      <c r="DE359" s="33"/>
      <c r="DF359" s="33"/>
      <c r="DG359" s="33"/>
      <c r="DH359" s="33"/>
      <c r="DI359" s="33"/>
      <c r="DJ359" s="33"/>
      <c r="DK359" s="33"/>
      <c r="DL359" s="33"/>
      <c r="DM359" s="33"/>
      <c r="DN359" s="33"/>
      <c r="DO359" s="33"/>
      <c r="DP359" s="33"/>
      <c r="DQ359" s="33"/>
      <c r="DR359" s="33"/>
      <c r="DS359" s="33"/>
      <c r="DT359" s="33"/>
      <c r="DU359" s="33"/>
      <c r="DV359" s="33"/>
      <c r="DW359" s="33"/>
      <c r="DX359" s="33"/>
      <c r="DY359" s="33"/>
      <c r="DZ359" s="33"/>
      <c r="EA359" s="33"/>
      <c r="EB359" s="33"/>
      <c r="EC359" s="33"/>
      <c r="ED359" s="33"/>
      <c r="EE359" s="33"/>
      <c r="EF359" s="33"/>
      <c r="EG359" s="33"/>
    </row>
    <row r="360" spans="15:137" x14ac:dyDescent="0.25"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F360" s="33"/>
      <c r="AG360" s="33"/>
      <c r="AH360" s="33"/>
      <c r="AI360" s="33"/>
      <c r="AJ360" s="33"/>
      <c r="AK360" s="33"/>
      <c r="AL360" s="33"/>
      <c r="AM360" s="33"/>
      <c r="AN360" s="33"/>
      <c r="AO360" s="33"/>
      <c r="AP360" s="33"/>
      <c r="AQ360" s="33"/>
      <c r="AR360" s="33"/>
      <c r="AS360" s="33"/>
      <c r="AT360" s="33"/>
      <c r="AU360" s="33"/>
      <c r="AV360" s="33"/>
      <c r="AW360" s="33"/>
      <c r="AX360" s="33"/>
      <c r="AY360" s="33"/>
      <c r="AZ360" s="33"/>
      <c r="BA360" s="33"/>
      <c r="BB360" s="33"/>
      <c r="BC360" s="33"/>
      <c r="BD360" s="33"/>
      <c r="BE360" s="33"/>
      <c r="BF360" s="33"/>
      <c r="BG360" s="33"/>
      <c r="BH360" s="33"/>
      <c r="BI360" s="33"/>
      <c r="BJ360" s="33"/>
      <c r="BK360" s="33"/>
      <c r="BL360" s="33"/>
      <c r="BM360" s="33"/>
      <c r="BN360" s="33"/>
      <c r="BO360" s="33"/>
      <c r="BP360" s="33"/>
      <c r="BQ360" s="33"/>
      <c r="BR360" s="33"/>
      <c r="BS360" s="33"/>
      <c r="BT360" s="33"/>
      <c r="BU360" s="33"/>
      <c r="BV360" s="33"/>
      <c r="BW360" s="33"/>
      <c r="BX360" s="33"/>
      <c r="BY360" s="33"/>
      <c r="BZ360" s="33"/>
      <c r="CA360" s="33"/>
      <c r="CB360" s="33"/>
      <c r="CC360" s="33"/>
      <c r="CD360" s="33"/>
      <c r="CE360" s="33"/>
      <c r="CF360" s="33"/>
      <c r="CG360" s="33"/>
      <c r="CH360" s="33"/>
      <c r="CI360" s="33"/>
      <c r="CJ360" s="33"/>
      <c r="CK360" s="33"/>
      <c r="CL360" s="33"/>
      <c r="CM360" s="33"/>
      <c r="CN360" s="33"/>
      <c r="CO360" s="33"/>
      <c r="CP360" s="33"/>
      <c r="CQ360" s="33"/>
      <c r="CR360" s="33"/>
      <c r="CS360" s="33"/>
      <c r="CT360" s="33"/>
      <c r="CU360" s="33"/>
      <c r="CV360" s="33"/>
      <c r="CW360" s="33"/>
      <c r="CX360" s="33"/>
      <c r="CY360" s="33"/>
      <c r="CZ360" s="33"/>
      <c r="DA360" s="33"/>
      <c r="DB360" s="33"/>
      <c r="DC360" s="33"/>
      <c r="DD360" s="33"/>
      <c r="DE360" s="33"/>
      <c r="DF360" s="33"/>
      <c r="DG360" s="33"/>
      <c r="DH360" s="33"/>
      <c r="DI360" s="33"/>
      <c r="DJ360" s="33"/>
      <c r="DK360" s="33"/>
      <c r="DL360" s="33"/>
      <c r="DM360" s="33"/>
      <c r="DN360" s="33"/>
      <c r="DO360" s="33"/>
      <c r="DP360" s="33"/>
      <c r="DQ360" s="33"/>
      <c r="DR360" s="33"/>
      <c r="DS360" s="33"/>
      <c r="DT360" s="33"/>
      <c r="DU360" s="33"/>
      <c r="DV360" s="33"/>
      <c r="DW360" s="33"/>
      <c r="DX360" s="33"/>
      <c r="DY360" s="33"/>
      <c r="DZ360" s="33"/>
      <c r="EA360" s="33"/>
      <c r="EB360" s="33"/>
      <c r="EC360" s="33"/>
      <c r="ED360" s="33"/>
      <c r="EE360" s="33"/>
      <c r="EF360" s="33"/>
      <c r="EG360" s="33"/>
    </row>
    <row r="361" spans="15:137" x14ac:dyDescent="0.25">
      <c r="AQ361" s="33"/>
      <c r="AR361" s="33"/>
      <c r="AS361" s="33"/>
      <c r="AT361" s="33"/>
      <c r="AU361" s="33"/>
      <c r="AV361" s="33"/>
      <c r="AW361" s="33"/>
      <c r="AX361" s="33"/>
      <c r="AY361" s="33"/>
      <c r="AZ361" s="33"/>
      <c r="BA361" s="33"/>
      <c r="BB361" s="33"/>
      <c r="BC361" s="33"/>
      <c r="BD361" s="33"/>
      <c r="BE361" s="33"/>
      <c r="BF361" s="33"/>
      <c r="BG361" s="33"/>
      <c r="BH361" s="33"/>
      <c r="BI361" s="33"/>
      <c r="BJ361" s="33"/>
      <c r="BK361" s="33"/>
      <c r="BL361" s="33"/>
      <c r="BM361" s="33"/>
      <c r="BN361" s="33"/>
      <c r="BO361" s="33"/>
      <c r="BP361" s="33"/>
      <c r="BQ361" s="33"/>
      <c r="BR361" s="33"/>
      <c r="BS361" s="33"/>
      <c r="BT361" s="33"/>
      <c r="BU361" s="33"/>
      <c r="BV361" s="33"/>
      <c r="BW361" s="33"/>
      <c r="BX361" s="33"/>
      <c r="BY361" s="33"/>
      <c r="BZ361" s="33"/>
      <c r="CA361" s="33"/>
      <c r="CB361" s="33"/>
      <c r="CC361" s="33"/>
      <c r="CD361" s="33"/>
      <c r="CE361" s="33"/>
      <c r="CF361" s="33"/>
      <c r="CG361" s="33"/>
      <c r="CH361" s="33"/>
      <c r="CI361" s="33"/>
      <c r="CJ361" s="33"/>
      <c r="CK361" s="33"/>
      <c r="CL361" s="33"/>
      <c r="CM361" s="33"/>
      <c r="CN361" s="33"/>
      <c r="CO361" s="33"/>
      <c r="CP361" s="33"/>
      <c r="CQ361" s="33"/>
      <c r="CR361" s="33"/>
      <c r="CS361" s="33"/>
      <c r="CT361" s="33"/>
      <c r="CU361" s="33"/>
      <c r="CV361" s="33"/>
      <c r="CW361" s="33"/>
      <c r="CX361" s="33"/>
      <c r="CY361" s="33"/>
      <c r="CZ361" s="33"/>
      <c r="DA361" s="33"/>
      <c r="DB361" s="33"/>
      <c r="DC361" s="33"/>
      <c r="DD361" s="33"/>
      <c r="DE361" s="33"/>
      <c r="DF361" s="33"/>
      <c r="DG361" s="33"/>
      <c r="DH361" s="33"/>
      <c r="DI361" s="33"/>
      <c r="DJ361" s="33"/>
      <c r="DK361" s="33"/>
      <c r="DL361" s="33"/>
      <c r="DM361" s="33"/>
      <c r="DN361" s="33"/>
      <c r="DO361" s="33"/>
      <c r="DP361" s="33"/>
      <c r="DQ361" s="33"/>
      <c r="DR361" s="33"/>
      <c r="DS361" s="33"/>
      <c r="DT361" s="33"/>
      <c r="DU361" s="33"/>
      <c r="DV361" s="33"/>
      <c r="DW361" s="33"/>
      <c r="DX361" s="33"/>
      <c r="DY361" s="33"/>
      <c r="DZ361" s="33"/>
      <c r="EA361" s="33"/>
      <c r="EB361" s="33"/>
      <c r="EC361" s="33"/>
      <c r="ED361" s="33"/>
      <c r="EE361" s="33"/>
      <c r="EF361" s="33"/>
      <c r="EG361" s="33"/>
    </row>
    <row r="362" spans="15:137" x14ac:dyDescent="0.25">
      <c r="AQ362" s="33"/>
      <c r="AR362" s="33"/>
      <c r="AS362" s="33"/>
      <c r="AT362" s="33"/>
      <c r="AU362" s="33"/>
      <c r="AV362" s="33"/>
      <c r="AW362" s="33"/>
      <c r="AX362" s="33"/>
      <c r="AY362" s="33"/>
      <c r="AZ362" s="33"/>
      <c r="BA362" s="33"/>
      <c r="BB362" s="33"/>
      <c r="BC362" s="33"/>
      <c r="BD362" s="33"/>
      <c r="BE362" s="33"/>
      <c r="BF362" s="33"/>
      <c r="BG362" s="33"/>
      <c r="BH362" s="33"/>
      <c r="BI362" s="33"/>
      <c r="BJ362" s="33"/>
      <c r="BK362" s="33"/>
      <c r="BL362" s="33"/>
      <c r="BM362" s="33"/>
      <c r="BN362" s="33"/>
      <c r="BO362" s="33"/>
      <c r="BP362" s="33"/>
      <c r="BQ362" s="33"/>
      <c r="BR362" s="33"/>
      <c r="BS362" s="33"/>
      <c r="BT362" s="33"/>
      <c r="BU362" s="33"/>
      <c r="BV362" s="33"/>
      <c r="BW362" s="33"/>
      <c r="BX362" s="33"/>
      <c r="BY362" s="33"/>
      <c r="BZ362" s="33"/>
      <c r="CA362" s="33"/>
      <c r="CB362" s="33"/>
      <c r="CC362" s="33"/>
      <c r="CD362" s="33"/>
      <c r="CE362" s="33"/>
      <c r="CF362" s="33"/>
      <c r="CG362" s="33"/>
      <c r="CH362" s="33"/>
      <c r="CI362" s="33"/>
      <c r="CJ362" s="33"/>
      <c r="CK362" s="33"/>
      <c r="CL362" s="33"/>
      <c r="CM362" s="33"/>
      <c r="CN362" s="33"/>
      <c r="CO362" s="33"/>
      <c r="CP362" s="33"/>
      <c r="CQ362" s="33"/>
      <c r="CR362" s="33"/>
      <c r="CS362" s="33"/>
      <c r="CT362" s="33"/>
      <c r="CU362" s="33"/>
      <c r="CV362" s="33"/>
      <c r="CW362" s="33"/>
      <c r="CX362" s="33"/>
      <c r="CY362" s="33"/>
      <c r="CZ362" s="33"/>
      <c r="DA362" s="33"/>
      <c r="DB362" s="33"/>
      <c r="DC362" s="33"/>
      <c r="DD362" s="33"/>
      <c r="DE362" s="33"/>
      <c r="DF362" s="33"/>
      <c r="DG362" s="33"/>
      <c r="DH362" s="33"/>
      <c r="DI362" s="33"/>
      <c r="DJ362" s="33"/>
      <c r="DK362" s="33"/>
      <c r="DL362" s="33"/>
      <c r="DM362" s="33"/>
      <c r="DN362" s="33"/>
      <c r="DO362" s="33"/>
      <c r="DP362" s="33"/>
      <c r="DQ362" s="33"/>
      <c r="DR362" s="33"/>
      <c r="DS362" s="33"/>
      <c r="DT362" s="33"/>
      <c r="DU362" s="33"/>
      <c r="DV362" s="33"/>
      <c r="DW362" s="33"/>
      <c r="DX362" s="33"/>
      <c r="DY362" s="33"/>
      <c r="DZ362" s="33"/>
      <c r="EA362" s="33"/>
      <c r="EB362" s="33"/>
      <c r="EC362" s="33"/>
      <c r="ED362" s="33"/>
      <c r="EE362" s="33"/>
      <c r="EF362" s="33"/>
      <c r="EG362" s="33"/>
    </row>
    <row r="363" spans="15:137" x14ac:dyDescent="0.25">
      <c r="AQ363" s="33"/>
      <c r="AR363" s="33"/>
      <c r="AS363" s="33"/>
      <c r="AT363" s="33"/>
      <c r="AU363" s="33"/>
      <c r="AV363" s="33"/>
      <c r="AW363" s="33"/>
      <c r="AX363" s="33"/>
      <c r="AY363" s="33"/>
      <c r="AZ363" s="33"/>
      <c r="BA363" s="33"/>
      <c r="BB363" s="33"/>
      <c r="BC363" s="33"/>
      <c r="BD363" s="33"/>
      <c r="BE363" s="33"/>
      <c r="BF363" s="33"/>
      <c r="BG363" s="33"/>
      <c r="BH363" s="33"/>
      <c r="BI363" s="33"/>
      <c r="BJ363" s="33"/>
      <c r="BK363" s="33"/>
      <c r="BL363" s="33"/>
      <c r="BM363" s="33"/>
      <c r="BN363" s="33"/>
      <c r="BO363" s="33"/>
      <c r="BP363" s="33"/>
      <c r="BQ363" s="33"/>
      <c r="BR363" s="33"/>
      <c r="BS363" s="33"/>
      <c r="BT363" s="33"/>
      <c r="BU363" s="33"/>
      <c r="BV363" s="33"/>
      <c r="BW363" s="33"/>
      <c r="BX363" s="33"/>
      <c r="BY363" s="33"/>
      <c r="BZ363" s="33"/>
      <c r="CA363" s="33"/>
      <c r="CB363" s="33"/>
      <c r="CC363" s="33"/>
      <c r="CD363" s="33"/>
      <c r="CE363" s="33"/>
      <c r="CF363" s="33"/>
      <c r="CG363" s="33"/>
      <c r="CH363" s="33"/>
      <c r="CI363" s="33"/>
      <c r="CJ363" s="33"/>
      <c r="CK363" s="33"/>
      <c r="CL363" s="33"/>
      <c r="CM363" s="33"/>
      <c r="CN363" s="33"/>
      <c r="CO363" s="33"/>
      <c r="CP363" s="33"/>
      <c r="CQ363" s="33"/>
      <c r="CR363" s="33"/>
      <c r="CS363" s="33"/>
      <c r="CT363" s="33"/>
      <c r="CU363" s="33"/>
      <c r="CV363" s="33"/>
      <c r="CW363" s="33"/>
      <c r="CX363" s="33"/>
      <c r="CY363" s="33"/>
      <c r="CZ363" s="33"/>
      <c r="DA363" s="33"/>
      <c r="DB363" s="33"/>
      <c r="DC363" s="33"/>
      <c r="DD363" s="33"/>
      <c r="DE363" s="33"/>
      <c r="DF363" s="33"/>
      <c r="DG363" s="33"/>
      <c r="DH363" s="33"/>
      <c r="DI363" s="33"/>
      <c r="DJ363" s="33"/>
      <c r="DK363" s="33"/>
      <c r="DL363" s="33"/>
      <c r="DM363" s="33"/>
      <c r="DN363" s="33"/>
      <c r="DO363" s="33"/>
      <c r="DP363" s="33"/>
      <c r="DQ363" s="33"/>
      <c r="DR363" s="33"/>
      <c r="DS363" s="33"/>
      <c r="DT363" s="33"/>
      <c r="DU363" s="33"/>
      <c r="DV363" s="33"/>
      <c r="DW363" s="33"/>
      <c r="DX363" s="33"/>
      <c r="DY363" s="33"/>
      <c r="DZ363" s="33"/>
      <c r="EA363" s="33"/>
      <c r="EB363" s="33"/>
      <c r="EC363" s="33"/>
      <c r="ED363" s="33"/>
      <c r="EE363" s="33"/>
      <c r="EF363" s="33"/>
      <c r="EG363" s="33"/>
    </row>
    <row r="364" spans="15:137" x14ac:dyDescent="0.25">
      <c r="AQ364" s="33"/>
      <c r="AR364" s="33"/>
      <c r="AS364" s="33"/>
      <c r="AT364" s="33"/>
      <c r="AU364" s="33"/>
      <c r="AV364" s="33"/>
      <c r="AW364" s="33"/>
      <c r="AX364" s="33"/>
      <c r="AY364" s="33"/>
      <c r="AZ364" s="33"/>
      <c r="BA364" s="33"/>
      <c r="BB364" s="33"/>
      <c r="BC364" s="33"/>
      <c r="BD364" s="33"/>
      <c r="BE364" s="33"/>
      <c r="BF364" s="33"/>
      <c r="BG364" s="33"/>
      <c r="BH364" s="33"/>
      <c r="BI364" s="33"/>
      <c r="BJ364" s="33"/>
      <c r="BK364" s="33"/>
      <c r="BL364" s="33"/>
      <c r="BM364" s="33"/>
      <c r="BN364" s="33"/>
      <c r="BO364" s="33"/>
      <c r="BP364" s="33"/>
      <c r="BQ364" s="33"/>
      <c r="BR364" s="33"/>
      <c r="BS364" s="33"/>
      <c r="BT364" s="33"/>
      <c r="BU364" s="33"/>
      <c r="BV364" s="33"/>
      <c r="BW364" s="33"/>
      <c r="BX364" s="33"/>
      <c r="BY364" s="33"/>
      <c r="BZ364" s="33"/>
      <c r="CA364" s="33"/>
      <c r="CB364" s="33"/>
      <c r="CC364" s="33"/>
      <c r="CD364" s="33"/>
      <c r="CE364" s="33"/>
      <c r="CF364" s="33"/>
      <c r="CG364" s="33"/>
      <c r="CH364" s="33"/>
      <c r="CI364" s="33"/>
      <c r="CJ364" s="33"/>
      <c r="CK364" s="33"/>
      <c r="CL364" s="33"/>
      <c r="CM364" s="33"/>
      <c r="CN364" s="33"/>
      <c r="CO364" s="33"/>
      <c r="CP364" s="33"/>
      <c r="CQ364" s="33"/>
      <c r="CR364" s="33"/>
      <c r="CS364" s="33"/>
      <c r="CT364" s="33"/>
      <c r="CU364" s="33"/>
      <c r="CV364" s="33"/>
      <c r="CW364" s="33"/>
      <c r="CX364" s="33"/>
      <c r="CY364" s="33"/>
      <c r="CZ364" s="33"/>
      <c r="DA364" s="33"/>
      <c r="DB364" s="33"/>
      <c r="DC364" s="33"/>
      <c r="DD364" s="33"/>
      <c r="DE364" s="33"/>
      <c r="DF364" s="33"/>
      <c r="DG364" s="33"/>
      <c r="DH364" s="33"/>
      <c r="DI364" s="33"/>
      <c r="DJ364" s="33"/>
      <c r="DK364" s="33"/>
      <c r="DL364" s="33"/>
      <c r="DM364" s="33"/>
      <c r="DN364" s="33"/>
      <c r="DO364" s="33"/>
      <c r="DP364" s="33"/>
      <c r="DQ364" s="33"/>
      <c r="DR364" s="33"/>
      <c r="DS364" s="33"/>
      <c r="DT364" s="33"/>
      <c r="DU364" s="33"/>
      <c r="DV364" s="33"/>
      <c r="DW364" s="33"/>
      <c r="DX364" s="33"/>
      <c r="DY364" s="33"/>
      <c r="DZ364" s="33"/>
      <c r="EA364" s="33"/>
      <c r="EB364" s="33"/>
      <c r="EC364" s="33"/>
      <c r="ED364" s="33"/>
      <c r="EE364" s="33"/>
      <c r="EF364" s="33"/>
      <c r="EG364" s="33"/>
    </row>
    <row r="365" spans="15:137" x14ac:dyDescent="0.25">
      <c r="AQ365" s="33"/>
      <c r="AR365" s="33"/>
      <c r="AS365" s="33"/>
      <c r="AT365" s="33"/>
      <c r="AU365" s="33"/>
      <c r="AV365" s="33"/>
      <c r="AW365" s="33"/>
      <c r="AX365" s="33"/>
      <c r="AY365" s="33"/>
      <c r="AZ365" s="33"/>
      <c r="BA365" s="33"/>
      <c r="BB365" s="33"/>
      <c r="BC365" s="33"/>
      <c r="BD365" s="33"/>
      <c r="BE365" s="33"/>
      <c r="BF365" s="33"/>
      <c r="BG365" s="33"/>
      <c r="BH365" s="33"/>
      <c r="BI365" s="33"/>
      <c r="BJ365" s="33"/>
      <c r="BK365" s="33"/>
      <c r="BL365" s="33"/>
      <c r="BM365" s="33"/>
      <c r="BN365" s="33"/>
      <c r="BO365" s="33"/>
      <c r="BP365" s="33"/>
      <c r="BQ365" s="33"/>
      <c r="BR365" s="33"/>
      <c r="BS365" s="33"/>
      <c r="BT365" s="33"/>
      <c r="BU365" s="33"/>
      <c r="BV365" s="33"/>
      <c r="BW365" s="33"/>
      <c r="BX365" s="33"/>
      <c r="BY365" s="33"/>
      <c r="BZ365" s="33"/>
      <c r="CA365" s="33"/>
      <c r="CB365" s="33"/>
      <c r="CC365" s="33"/>
      <c r="CD365" s="33"/>
      <c r="CE365" s="33"/>
      <c r="CF365" s="33"/>
      <c r="CG365" s="33"/>
      <c r="CH365" s="33"/>
      <c r="CI365" s="33"/>
      <c r="CJ365" s="33"/>
      <c r="CK365" s="33"/>
      <c r="CL365" s="33"/>
      <c r="CM365" s="33"/>
      <c r="CN365" s="33"/>
      <c r="CO365" s="33"/>
      <c r="CP365" s="33"/>
      <c r="CQ365" s="33"/>
      <c r="CR365" s="33"/>
      <c r="CS365" s="33"/>
      <c r="CT365" s="33"/>
      <c r="CU365" s="33"/>
      <c r="CV365" s="33"/>
      <c r="CW365" s="33"/>
      <c r="CX365" s="33"/>
      <c r="CY365" s="33"/>
      <c r="CZ365" s="33"/>
      <c r="DA365" s="33"/>
      <c r="DB365" s="33"/>
      <c r="DC365" s="33"/>
      <c r="DD365" s="33"/>
      <c r="DE365" s="33"/>
      <c r="DF365" s="33"/>
      <c r="DG365" s="33"/>
      <c r="DH365" s="33"/>
      <c r="DI365" s="33"/>
      <c r="DJ365" s="33"/>
      <c r="DK365" s="33"/>
      <c r="DL365" s="33"/>
      <c r="DM365" s="33"/>
      <c r="DN365" s="33"/>
      <c r="DO365" s="33"/>
      <c r="DP365" s="33"/>
      <c r="DQ365" s="33"/>
      <c r="DR365" s="33"/>
      <c r="DS365" s="33"/>
      <c r="DT365" s="33"/>
      <c r="DU365" s="33"/>
      <c r="DV365" s="33"/>
      <c r="DW365" s="33"/>
      <c r="DX365" s="33"/>
      <c r="DY365" s="33"/>
      <c r="DZ365" s="33"/>
      <c r="EA365" s="33"/>
      <c r="EB365" s="33"/>
      <c r="EC365" s="33"/>
      <c r="ED365" s="33"/>
      <c r="EE365" s="33"/>
      <c r="EF365" s="33"/>
      <c r="EG365" s="33"/>
    </row>
    <row r="366" spans="15:137" x14ac:dyDescent="0.25">
      <c r="AQ366" s="33"/>
      <c r="AR366" s="33"/>
      <c r="AS366" s="33"/>
      <c r="AT366" s="33"/>
      <c r="AU366" s="33"/>
      <c r="AV366" s="33"/>
      <c r="AW366" s="33"/>
      <c r="AX366" s="33"/>
      <c r="AY366" s="33"/>
      <c r="AZ366" s="33"/>
      <c r="BA366" s="33"/>
      <c r="BB366" s="33"/>
      <c r="BC366" s="33"/>
      <c r="BD366" s="33"/>
      <c r="BE366" s="33"/>
      <c r="BF366" s="33"/>
      <c r="BG366" s="33"/>
      <c r="BH366" s="33"/>
      <c r="BI366" s="33"/>
      <c r="BJ366" s="33"/>
      <c r="BK366" s="33"/>
      <c r="BL366" s="33"/>
      <c r="BM366" s="33"/>
      <c r="BN366" s="33"/>
      <c r="BO366" s="33"/>
      <c r="BP366" s="33"/>
      <c r="BQ366" s="33"/>
      <c r="BR366" s="33"/>
      <c r="BS366" s="33"/>
      <c r="BT366" s="33"/>
      <c r="BU366" s="33"/>
      <c r="BV366" s="33"/>
      <c r="BW366" s="33"/>
      <c r="BX366" s="33"/>
      <c r="BY366" s="33"/>
      <c r="BZ366" s="33"/>
      <c r="CA366" s="33"/>
      <c r="CB366" s="33"/>
      <c r="CC366" s="33"/>
      <c r="CD366" s="33"/>
      <c r="CE366" s="33"/>
      <c r="CF366" s="33"/>
      <c r="CG366" s="33"/>
      <c r="CH366" s="33"/>
      <c r="CI366" s="33"/>
      <c r="CJ366" s="33"/>
      <c r="CK366" s="33"/>
      <c r="CL366" s="33"/>
      <c r="CM366" s="33"/>
      <c r="CN366" s="33"/>
      <c r="CO366" s="33"/>
      <c r="CP366" s="33"/>
      <c r="CQ366" s="33"/>
      <c r="CR366" s="33"/>
      <c r="CS366" s="33"/>
      <c r="CT366" s="33"/>
      <c r="CU366" s="33"/>
      <c r="CV366" s="33"/>
      <c r="CW366" s="33"/>
      <c r="CX366" s="33"/>
      <c r="CY366" s="33"/>
      <c r="CZ366" s="33"/>
      <c r="DA366" s="33"/>
      <c r="DB366" s="33"/>
      <c r="DC366" s="33"/>
      <c r="DD366" s="33"/>
      <c r="DE366" s="33"/>
      <c r="DF366" s="33"/>
      <c r="DG366" s="33"/>
      <c r="DH366" s="33"/>
      <c r="DI366" s="33"/>
      <c r="DJ366" s="33"/>
      <c r="DK366" s="33"/>
      <c r="DL366" s="33"/>
      <c r="DM366" s="33"/>
      <c r="DN366" s="33"/>
      <c r="DO366" s="33"/>
      <c r="DP366" s="33"/>
      <c r="DQ366" s="33"/>
      <c r="DR366" s="33"/>
      <c r="DS366" s="33"/>
      <c r="DT366" s="33"/>
      <c r="DU366" s="33"/>
      <c r="DV366" s="33"/>
      <c r="DW366" s="33"/>
      <c r="DX366" s="33"/>
      <c r="DY366" s="33"/>
      <c r="DZ366" s="33"/>
      <c r="EA366" s="33"/>
      <c r="EB366" s="33"/>
      <c r="EC366" s="33"/>
      <c r="ED366" s="33"/>
      <c r="EE366" s="33"/>
      <c r="EF366" s="33"/>
      <c r="EG366" s="33"/>
    </row>
    <row r="367" spans="15:137" x14ac:dyDescent="0.25">
      <c r="AQ367" s="33"/>
      <c r="AR367" s="33"/>
      <c r="AS367" s="33"/>
      <c r="AT367" s="33"/>
      <c r="AU367" s="33"/>
      <c r="AV367" s="33"/>
      <c r="AW367" s="33"/>
      <c r="AX367" s="33"/>
      <c r="AY367" s="33"/>
      <c r="AZ367" s="33"/>
      <c r="BA367" s="33"/>
      <c r="BB367" s="33"/>
      <c r="BC367" s="33"/>
      <c r="BD367" s="33"/>
      <c r="BE367" s="33"/>
      <c r="BF367" s="33"/>
      <c r="BG367" s="33"/>
      <c r="BH367" s="33"/>
      <c r="BI367" s="33"/>
      <c r="BJ367" s="33"/>
      <c r="BK367" s="33"/>
      <c r="BL367" s="33"/>
      <c r="BM367" s="33"/>
      <c r="BN367" s="33"/>
      <c r="BO367" s="33"/>
      <c r="BP367" s="33"/>
      <c r="BQ367" s="33"/>
      <c r="BR367" s="33"/>
      <c r="BS367" s="33"/>
      <c r="BT367" s="33"/>
      <c r="BU367" s="33"/>
      <c r="BV367" s="33"/>
      <c r="BW367" s="33"/>
      <c r="BX367" s="33"/>
      <c r="BY367" s="33"/>
      <c r="BZ367" s="33"/>
      <c r="CA367" s="33"/>
      <c r="CB367" s="33"/>
      <c r="CC367" s="33"/>
      <c r="CD367" s="33"/>
      <c r="CE367" s="33"/>
      <c r="CF367" s="33"/>
      <c r="CG367" s="33"/>
      <c r="CH367" s="33"/>
      <c r="CI367" s="33"/>
      <c r="CJ367" s="33"/>
      <c r="CK367" s="33"/>
      <c r="CL367" s="33"/>
      <c r="CM367" s="33"/>
      <c r="CN367" s="33"/>
      <c r="CO367" s="33"/>
      <c r="CP367" s="33"/>
      <c r="CQ367" s="33"/>
      <c r="CR367" s="33"/>
      <c r="CS367" s="33"/>
      <c r="CT367" s="33"/>
      <c r="CU367" s="33"/>
      <c r="CV367" s="33"/>
      <c r="CW367" s="33"/>
      <c r="CX367" s="33"/>
      <c r="CY367" s="33"/>
      <c r="CZ367" s="33"/>
      <c r="DA367" s="33"/>
      <c r="DB367" s="33"/>
      <c r="DC367" s="33"/>
      <c r="DD367" s="33"/>
      <c r="DE367" s="33"/>
      <c r="DF367" s="33"/>
      <c r="DG367" s="33"/>
      <c r="DH367" s="33"/>
      <c r="DI367" s="33"/>
      <c r="DJ367" s="33"/>
      <c r="DK367" s="33"/>
      <c r="DL367" s="33"/>
      <c r="DM367" s="33"/>
      <c r="DN367" s="33"/>
      <c r="DO367" s="33"/>
      <c r="DP367" s="33"/>
      <c r="DQ367" s="33"/>
      <c r="DR367" s="33"/>
      <c r="DS367" s="33"/>
      <c r="DT367" s="33"/>
      <c r="DU367" s="33"/>
      <c r="DV367" s="33"/>
      <c r="DW367" s="33"/>
      <c r="DX367" s="33"/>
      <c r="DY367" s="33"/>
      <c r="DZ367" s="33"/>
      <c r="EA367" s="33"/>
      <c r="EB367" s="33"/>
      <c r="EC367" s="33"/>
      <c r="ED367" s="33"/>
      <c r="EE367" s="33"/>
      <c r="EF367" s="33"/>
      <c r="EG367" s="33"/>
    </row>
    <row r="368" spans="15:137" x14ac:dyDescent="0.25">
      <c r="AQ368" s="33"/>
      <c r="AR368" s="33"/>
      <c r="AS368" s="33"/>
      <c r="AT368" s="33"/>
      <c r="AU368" s="33"/>
      <c r="AV368" s="33"/>
      <c r="AW368" s="33"/>
      <c r="AX368" s="33"/>
      <c r="AY368" s="33"/>
      <c r="AZ368" s="33"/>
      <c r="BA368" s="33"/>
      <c r="BB368" s="33"/>
      <c r="BC368" s="33"/>
      <c r="BD368" s="33"/>
      <c r="BE368" s="33"/>
      <c r="BF368" s="33"/>
      <c r="BG368" s="33"/>
      <c r="BH368" s="33"/>
      <c r="BI368" s="33"/>
      <c r="BJ368" s="33"/>
      <c r="BK368" s="33"/>
      <c r="BL368" s="33"/>
      <c r="BM368" s="33"/>
      <c r="BN368" s="33"/>
      <c r="BO368" s="33"/>
      <c r="BP368" s="33"/>
      <c r="BQ368" s="33"/>
      <c r="BR368" s="33"/>
      <c r="BS368" s="33"/>
      <c r="BT368" s="33"/>
      <c r="BU368" s="33"/>
      <c r="BV368" s="33"/>
      <c r="BW368" s="33"/>
      <c r="BX368" s="33"/>
      <c r="BY368" s="33"/>
      <c r="BZ368" s="33"/>
      <c r="CA368" s="33"/>
      <c r="CB368" s="33"/>
      <c r="CC368" s="33"/>
      <c r="CD368" s="33"/>
      <c r="CE368" s="33"/>
      <c r="CF368" s="33"/>
      <c r="CG368" s="33"/>
      <c r="CH368" s="33"/>
      <c r="CI368" s="33"/>
      <c r="CJ368" s="33"/>
      <c r="CK368" s="33"/>
      <c r="CL368" s="33"/>
      <c r="CM368" s="33"/>
      <c r="CN368" s="33"/>
      <c r="CO368" s="33"/>
      <c r="CP368" s="33"/>
      <c r="CQ368" s="33"/>
      <c r="CR368" s="33"/>
      <c r="CS368" s="33"/>
      <c r="CT368" s="33"/>
      <c r="CU368" s="33"/>
      <c r="CV368" s="33"/>
      <c r="CW368" s="33"/>
      <c r="CX368" s="33"/>
      <c r="CY368" s="33"/>
      <c r="CZ368" s="33"/>
      <c r="DA368" s="33"/>
      <c r="DB368" s="33"/>
      <c r="DC368" s="33"/>
      <c r="DD368" s="33"/>
      <c r="DE368" s="33"/>
      <c r="DF368" s="33"/>
      <c r="DG368" s="33"/>
      <c r="DH368" s="33"/>
      <c r="DI368" s="33"/>
      <c r="DJ368" s="33"/>
      <c r="DK368" s="33"/>
      <c r="DL368" s="33"/>
      <c r="DM368" s="33"/>
      <c r="DN368" s="33"/>
      <c r="DO368" s="33"/>
      <c r="DP368" s="33"/>
      <c r="DQ368" s="33"/>
      <c r="DR368" s="33"/>
      <c r="DS368" s="33"/>
      <c r="DT368" s="33"/>
      <c r="DU368" s="33"/>
      <c r="DV368" s="33"/>
      <c r="DW368" s="33"/>
      <c r="DX368" s="33"/>
      <c r="DY368" s="33"/>
      <c r="DZ368" s="33"/>
      <c r="EA368" s="33"/>
      <c r="EB368" s="33"/>
      <c r="EC368" s="33"/>
      <c r="ED368" s="33"/>
      <c r="EE368" s="33"/>
      <c r="EF368" s="33"/>
      <c r="EG368" s="33"/>
    </row>
    <row r="369" spans="43:137" x14ac:dyDescent="0.25">
      <c r="AQ369" s="33"/>
      <c r="AR369" s="33"/>
      <c r="AS369" s="33"/>
      <c r="AT369" s="33"/>
      <c r="AU369" s="33"/>
      <c r="AV369" s="33"/>
      <c r="AW369" s="33"/>
      <c r="AX369" s="33"/>
      <c r="AY369" s="33"/>
      <c r="AZ369" s="33"/>
      <c r="BA369" s="33"/>
      <c r="BB369" s="33"/>
      <c r="BC369" s="33"/>
      <c r="BD369" s="33"/>
      <c r="BE369" s="33"/>
      <c r="BF369" s="33"/>
      <c r="BG369" s="33"/>
      <c r="BH369" s="33"/>
      <c r="BI369" s="33"/>
      <c r="BJ369" s="33"/>
      <c r="BK369" s="33"/>
      <c r="BL369" s="33"/>
      <c r="BM369" s="33"/>
      <c r="BN369" s="33"/>
      <c r="BO369" s="33"/>
      <c r="BP369" s="33"/>
      <c r="BQ369" s="33"/>
      <c r="BR369" s="33"/>
      <c r="BS369" s="33"/>
      <c r="BT369" s="33"/>
      <c r="BU369" s="33"/>
      <c r="BV369" s="33"/>
      <c r="BW369" s="33"/>
      <c r="BX369" s="33"/>
      <c r="BY369" s="33"/>
      <c r="BZ369" s="33"/>
      <c r="CA369" s="33"/>
      <c r="CB369" s="33"/>
      <c r="CC369" s="33"/>
      <c r="CD369" s="33"/>
      <c r="CE369" s="33"/>
      <c r="CF369" s="33"/>
      <c r="CG369" s="33"/>
      <c r="CH369" s="33"/>
      <c r="CI369" s="33"/>
      <c r="CJ369" s="33"/>
      <c r="CK369" s="33"/>
      <c r="CL369" s="33"/>
      <c r="CM369" s="33"/>
      <c r="CN369" s="33"/>
      <c r="CO369" s="33"/>
      <c r="CP369" s="33"/>
      <c r="CQ369" s="33"/>
      <c r="CR369" s="33"/>
      <c r="CS369" s="33"/>
      <c r="CT369" s="33"/>
      <c r="CU369" s="33"/>
      <c r="CV369" s="33"/>
      <c r="CW369" s="33"/>
      <c r="CX369" s="33"/>
      <c r="CY369" s="33"/>
      <c r="CZ369" s="33"/>
      <c r="DA369" s="33"/>
      <c r="DB369" s="33"/>
      <c r="DC369" s="33"/>
      <c r="DD369" s="33"/>
      <c r="DE369" s="33"/>
      <c r="DF369" s="33"/>
      <c r="DG369" s="33"/>
      <c r="DH369" s="33"/>
      <c r="DI369" s="33"/>
      <c r="DJ369" s="33"/>
      <c r="DK369" s="33"/>
      <c r="DL369" s="33"/>
      <c r="DM369" s="33"/>
      <c r="DN369" s="33"/>
      <c r="DO369" s="33"/>
      <c r="DP369" s="33"/>
      <c r="DQ369" s="33"/>
      <c r="DR369" s="33"/>
      <c r="DS369" s="33"/>
      <c r="DT369" s="33"/>
      <c r="DU369" s="33"/>
      <c r="DV369" s="33"/>
      <c r="DW369" s="33"/>
      <c r="DX369" s="33"/>
      <c r="DY369" s="33"/>
      <c r="DZ369" s="33"/>
      <c r="EA369" s="33"/>
      <c r="EB369" s="33"/>
      <c r="EC369" s="33"/>
      <c r="ED369" s="33"/>
      <c r="EE369" s="33"/>
      <c r="EF369" s="33"/>
      <c r="EG369" s="33"/>
    </row>
    <row r="370" spans="43:137" x14ac:dyDescent="0.25">
      <c r="AQ370" s="33"/>
      <c r="AR370" s="33"/>
      <c r="AS370" s="33"/>
      <c r="AT370" s="33"/>
      <c r="AU370" s="33"/>
      <c r="AV370" s="33"/>
      <c r="AW370" s="33"/>
      <c r="AX370" s="33"/>
      <c r="AY370" s="33"/>
      <c r="AZ370" s="33"/>
      <c r="BA370" s="33"/>
      <c r="BB370" s="33"/>
      <c r="BC370" s="33"/>
      <c r="BD370" s="33"/>
      <c r="BE370" s="33"/>
      <c r="BF370" s="33"/>
      <c r="BG370" s="33"/>
      <c r="BH370" s="33"/>
      <c r="BI370" s="33"/>
      <c r="BJ370" s="33"/>
      <c r="BK370" s="33"/>
      <c r="BL370" s="33"/>
      <c r="BM370" s="33"/>
      <c r="BN370" s="33"/>
      <c r="BO370" s="33"/>
      <c r="BP370" s="33"/>
      <c r="BQ370" s="33"/>
      <c r="BR370" s="33"/>
      <c r="BS370" s="33"/>
      <c r="BT370" s="33"/>
      <c r="BU370" s="33"/>
      <c r="BV370" s="33"/>
      <c r="BW370" s="33"/>
      <c r="BX370" s="33"/>
      <c r="BY370" s="33"/>
      <c r="BZ370" s="33"/>
      <c r="CA370" s="33"/>
      <c r="CB370" s="33"/>
      <c r="CC370" s="33"/>
      <c r="CD370" s="33"/>
      <c r="CE370" s="33"/>
      <c r="CF370" s="33"/>
      <c r="CG370" s="33"/>
      <c r="CH370" s="33"/>
      <c r="CI370" s="33"/>
      <c r="CJ370" s="33"/>
      <c r="CK370" s="33"/>
      <c r="CL370" s="33"/>
      <c r="CM370" s="33"/>
      <c r="CN370" s="33"/>
      <c r="CO370" s="33"/>
      <c r="CP370" s="33"/>
      <c r="CQ370" s="33"/>
      <c r="CR370" s="33"/>
      <c r="CS370" s="33"/>
      <c r="CT370" s="33"/>
      <c r="CU370" s="33"/>
      <c r="CV370" s="33"/>
      <c r="CW370" s="33"/>
      <c r="CX370" s="33"/>
      <c r="CY370" s="33"/>
      <c r="CZ370" s="33"/>
      <c r="DA370" s="33"/>
      <c r="DB370" s="33"/>
      <c r="DC370" s="33"/>
      <c r="DD370" s="33"/>
      <c r="DE370" s="33"/>
      <c r="DF370" s="33"/>
      <c r="DG370" s="33"/>
      <c r="DH370" s="33"/>
      <c r="DI370" s="33"/>
      <c r="DJ370" s="33"/>
      <c r="DK370" s="33"/>
      <c r="DL370" s="33"/>
      <c r="DM370" s="33"/>
      <c r="DN370" s="33"/>
      <c r="DO370" s="33"/>
      <c r="DP370" s="33"/>
      <c r="DQ370" s="33"/>
      <c r="DR370" s="33"/>
      <c r="DS370" s="33"/>
      <c r="DT370" s="33"/>
      <c r="DU370" s="33"/>
      <c r="DV370" s="33"/>
      <c r="DW370" s="33"/>
      <c r="DX370" s="33"/>
      <c r="DY370" s="33"/>
      <c r="DZ370" s="33"/>
      <c r="EA370" s="33"/>
      <c r="EB370" s="33"/>
      <c r="EC370" s="33"/>
      <c r="ED370" s="33"/>
      <c r="EE370" s="33"/>
      <c r="EF370" s="33"/>
      <c r="EG370" s="33"/>
    </row>
    <row r="371" spans="43:137" x14ac:dyDescent="0.25">
      <c r="AQ371" s="33"/>
      <c r="AR371" s="33"/>
      <c r="AS371" s="33"/>
      <c r="AT371" s="33"/>
      <c r="AU371" s="33"/>
      <c r="AV371" s="33"/>
      <c r="AW371" s="33"/>
      <c r="AX371" s="33"/>
      <c r="AY371" s="33"/>
      <c r="AZ371" s="33"/>
      <c r="BA371" s="33"/>
      <c r="BB371" s="33"/>
      <c r="BC371" s="33"/>
      <c r="BD371" s="33"/>
      <c r="BE371" s="33"/>
      <c r="BF371" s="33"/>
      <c r="BG371" s="33"/>
      <c r="BH371" s="33"/>
      <c r="BI371" s="33"/>
      <c r="BJ371" s="33"/>
      <c r="BK371" s="33"/>
      <c r="BL371" s="33"/>
      <c r="BM371" s="33"/>
      <c r="BN371" s="33"/>
      <c r="BO371" s="33"/>
      <c r="BP371" s="33"/>
      <c r="BQ371" s="33"/>
      <c r="BR371" s="33"/>
      <c r="BS371" s="33"/>
      <c r="BT371" s="33"/>
      <c r="BU371" s="33"/>
      <c r="BV371" s="33"/>
      <c r="BW371" s="33"/>
      <c r="BX371" s="33"/>
      <c r="BY371" s="33"/>
      <c r="BZ371" s="33"/>
      <c r="CA371" s="33"/>
      <c r="CB371" s="33"/>
      <c r="CC371" s="33"/>
      <c r="CD371" s="33"/>
      <c r="CE371" s="33"/>
      <c r="CF371" s="33"/>
      <c r="CG371" s="33"/>
      <c r="CH371" s="33"/>
      <c r="CI371" s="33"/>
      <c r="CJ371" s="33"/>
      <c r="CK371" s="33"/>
      <c r="CL371" s="33"/>
      <c r="CM371" s="33"/>
      <c r="CN371" s="33"/>
      <c r="CO371" s="33"/>
      <c r="CP371" s="33"/>
      <c r="CQ371" s="33"/>
      <c r="CR371" s="33"/>
      <c r="CS371" s="33"/>
      <c r="CT371" s="33"/>
      <c r="CU371" s="33"/>
      <c r="CV371" s="33"/>
      <c r="CW371" s="33"/>
      <c r="CX371" s="33"/>
      <c r="CY371" s="33"/>
      <c r="CZ371" s="33"/>
      <c r="DA371" s="33"/>
      <c r="DB371" s="33"/>
      <c r="DC371" s="33"/>
      <c r="DD371" s="33"/>
      <c r="DE371" s="33"/>
      <c r="DF371" s="33"/>
      <c r="DG371" s="33"/>
      <c r="DH371" s="33"/>
      <c r="DI371" s="33"/>
      <c r="DJ371" s="33"/>
      <c r="DK371" s="33"/>
      <c r="DL371" s="33"/>
      <c r="DM371" s="33"/>
      <c r="DN371" s="33"/>
      <c r="DO371" s="33"/>
      <c r="DP371" s="33"/>
      <c r="DQ371" s="33"/>
      <c r="DR371" s="33"/>
      <c r="DS371" s="33"/>
      <c r="DT371" s="33"/>
      <c r="DU371" s="33"/>
      <c r="DV371" s="33"/>
      <c r="DW371" s="33"/>
      <c r="DX371" s="33"/>
      <c r="DY371" s="33"/>
      <c r="DZ371" s="33"/>
      <c r="EA371" s="33"/>
      <c r="EB371" s="33"/>
      <c r="EC371" s="33"/>
      <c r="ED371" s="33"/>
      <c r="EE371" s="33"/>
      <c r="EF371" s="33"/>
      <c r="EG371" s="33"/>
    </row>
    <row r="372" spans="43:137" x14ac:dyDescent="0.25">
      <c r="AQ372" s="33"/>
      <c r="AR372" s="33"/>
      <c r="AS372" s="33"/>
      <c r="AT372" s="33"/>
      <c r="AU372" s="33"/>
      <c r="AV372" s="33"/>
      <c r="AW372" s="33"/>
      <c r="AX372" s="33"/>
      <c r="AY372" s="33"/>
      <c r="AZ372" s="33"/>
      <c r="BA372" s="33"/>
      <c r="BB372" s="33"/>
      <c r="BC372" s="33"/>
      <c r="BD372" s="33"/>
      <c r="BE372" s="33"/>
      <c r="BF372" s="33"/>
      <c r="BG372" s="33"/>
      <c r="BH372" s="33"/>
      <c r="BI372" s="33"/>
      <c r="BJ372" s="33"/>
      <c r="BK372" s="33"/>
      <c r="BL372" s="33"/>
      <c r="BM372" s="33"/>
      <c r="BN372" s="33"/>
      <c r="BO372" s="33"/>
      <c r="BP372" s="33"/>
      <c r="BQ372" s="33"/>
      <c r="BR372" s="33"/>
      <c r="BS372" s="33"/>
      <c r="BT372" s="33"/>
      <c r="BU372" s="33"/>
      <c r="BV372" s="33"/>
      <c r="BW372" s="33"/>
      <c r="BX372" s="33"/>
      <c r="BY372" s="33"/>
      <c r="BZ372" s="33"/>
      <c r="CA372" s="33"/>
      <c r="CB372" s="33"/>
      <c r="CC372" s="33"/>
      <c r="CD372" s="33"/>
      <c r="CE372" s="33"/>
      <c r="CF372" s="33"/>
      <c r="CG372" s="33"/>
      <c r="CH372" s="33"/>
      <c r="CI372" s="33"/>
      <c r="CJ372" s="33"/>
      <c r="CK372" s="33"/>
      <c r="CL372" s="33"/>
      <c r="CM372" s="33"/>
      <c r="CN372" s="33"/>
      <c r="CO372" s="33"/>
      <c r="CP372" s="33"/>
      <c r="CQ372" s="33"/>
      <c r="CR372" s="33"/>
      <c r="CS372" s="33"/>
      <c r="CT372" s="33"/>
      <c r="CU372" s="33"/>
      <c r="CV372" s="33"/>
      <c r="CW372" s="33"/>
      <c r="CX372" s="33"/>
      <c r="CY372" s="33"/>
      <c r="CZ372" s="33"/>
      <c r="DA372" s="33"/>
      <c r="DB372" s="33"/>
      <c r="DC372" s="33"/>
      <c r="DD372" s="33"/>
      <c r="DE372" s="33"/>
      <c r="DF372" s="33"/>
      <c r="DG372" s="33"/>
      <c r="DH372" s="33"/>
      <c r="DI372" s="33"/>
      <c r="DJ372" s="33"/>
      <c r="DK372" s="33"/>
      <c r="DL372" s="33"/>
      <c r="DM372" s="33"/>
      <c r="DN372" s="33"/>
      <c r="DO372" s="33"/>
      <c r="DP372" s="33"/>
      <c r="DQ372" s="33"/>
      <c r="DR372" s="33"/>
      <c r="DS372" s="33"/>
      <c r="DT372" s="33"/>
      <c r="DU372" s="33"/>
      <c r="DV372" s="33"/>
      <c r="DW372" s="33"/>
      <c r="DX372" s="33"/>
      <c r="DY372" s="33"/>
      <c r="DZ372" s="33"/>
      <c r="EA372" s="33"/>
      <c r="EB372" s="33"/>
      <c r="EC372" s="33"/>
      <c r="ED372" s="33"/>
      <c r="EE372" s="33"/>
      <c r="EF372" s="33"/>
      <c r="EG372" s="33"/>
    </row>
    <row r="373" spans="43:137" x14ac:dyDescent="0.25">
      <c r="AQ373" s="33"/>
      <c r="AR373" s="33"/>
      <c r="AS373" s="33"/>
      <c r="AT373" s="33"/>
      <c r="AU373" s="33"/>
      <c r="AV373" s="33"/>
      <c r="AW373" s="33"/>
      <c r="AX373" s="33"/>
      <c r="AY373" s="33"/>
      <c r="AZ373" s="33"/>
      <c r="BA373" s="33"/>
      <c r="BB373" s="33"/>
      <c r="BC373" s="33"/>
      <c r="BD373" s="33"/>
      <c r="BE373" s="33"/>
      <c r="BF373" s="33"/>
      <c r="BG373" s="33"/>
      <c r="BH373" s="33"/>
      <c r="BI373" s="33"/>
      <c r="BJ373" s="33"/>
      <c r="BK373" s="33"/>
      <c r="BL373" s="33"/>
      <c r="BM373" s="33"/>
      <c r="BN373" s="33"/>
      <c r="BO373" s="33"/>
      <c r="BP373" s="33"/>
      <c r="BQ373" s="33"/>
      <c r="BR373" s="33"/>
      <c r="BS373" s="33"/>
      <c r="BT373" s="33"/>
      <c r="BU373" s="33"/>
      <c r="BV373" s="33"/>
      <c r="BW373" s="33"/>
      <c r="BX373" s="33"/>
      <c r="BY373" s="33"/>
      <c r="BZ373" s="33"/>
      <c r="CA373" s="33"/>
      <c r="CB373" s="33"/>
      <c r="CC373" s="33"/>
      <c r="CD373" s="33"/>
      <c r="CE373" s="33"/>
      <c r="CF373" s="33"/>
      <c r="CG373" s="33"/>
      <c r="CH373" s="33"/>
      <c r="CI373" s="33"/>
      <c r="CJ373" s="33"/>
      <c r="CK373" s="33"/>
      <c r="CL373" s="33"/>
      <c r="CM373" s="33"/>
      <c r="CN373" s="33"/>
      <c r="CO373" s="33"/>
      <c r="CP373" s="33"/>
      <c r="CQ373" s="33"/>
      <c r="CR373" s="33"/>
      <c r="CS373" s="33"/>
      <c r="CT373" s="33"/>
      <c r="CU373" s="33"/>
      <c r="CV373" s="33"/>
      <c r="CW373" s="33"/>
      <c r="CX373" s="33"/>
      <c r="CY373" s="33"/>
      <c r="CZ373" s="33"/>
      <c r="DA373" s="33"/>
      <c r="DB373" s="33"/>
      <c r="DC373" s="33"/>
      <c r="DD373" s="33"/>
      <c r="DE373" s="33"/>
      <c r="DF373" s="33"/>
      <c r="DG373" s="33"/>
      <c r="DH373" s="33"/>
      <c r="DI373" s="33"/>
      <c r="DJ373" s="33"/>
      <c r="DK373" s="33"/>
      <c r="DL373" s="33"/>
      <c r="DM373" s="33"/>
      <c r="DN373" s="33"/>
      <c r="DO373" s="33"/>
      <c r="DP373" s="33"/>
      <c r="DQ373" s="33"/>
      <c r="DR373" s="33"/>
      <c r="DS373" s="33"/>
      <c r="DT373" s="33"/>
      <c r="DU373" s="33"/>
      <c r="DV373" s="33"/>
      <c r="DW373" s="33"/>
      <c r="DX373" s="33"/>
      <c r="DY373" s="33"/>
      <c r="DZ373" s="33"/>
      <c r="EA373" s="33"/>
      <c r="EB373" s="33"/>
      <c r="EC373" s="33"/>
      <c r="ED373" s="33"/>
      <c r="EE373" s="33"/>
      <c r="EF373" s="33"/>
      <c r="EG373" s="33"/>
    </row>
    <row r="374" spans="43:137" x14ac:dyDescent="0.25">
      <c r="AQ374" s="33"/>
      <c r="AR374" s="33"/>
      <c r="AS374" s="33"/>
      <c r="AT374" s="33"/>
      <c r="AU374" s="33"/>
      <c r="AV374" s="33"/>
      <c r="AW374" s="33"/>
      <c r="AX374" s="33"/>
      <c r="AY374" s="33"/>
      <c r="AZ374" s="33"/>
      <c r="BA374" s="33"/>
      <c r="BB374" s="33"/>
      <c r="BC374" s="33"/>
      <c r="BD374" s="33"/>
      <c r="BE374" s="33"/>
      <c r="BF374" s="33"/>
      <c r="BG374" s="33"/>
      <c r="BH374" s="33"/>
      <c r="BI374" s="33"/>
      <c r="BJ374" s="33"/>
      <c r="BK374" s="33"/>
      <c r="BL374" s="33"/>
      <c r="BM374" s="33"/>
      <c r="BN374" s="33"/>
      <c r="BO374" s="33"/>
      <c r="BP374" s="33"/>
      <c r="BQ374" s="33"/>
      <c r="BR374" s="33"/>
      <c r="BS374" s="33"/>
      <c r="BT374" s="33"/>
      <c r="BU374" s="33"/>
      <c r="BV374" s="33"/>
      <c r="BW374" s="33"/>
      <c r="BX374" s="33"/>
      <c r="BY374" s="33"/>
      <c r="BZ374" s="33"/>
      <c r="CA374" s="33"/>
      <c r="CB374" s="33"/>
      <c r="CC374" s="33"/>
      <c r="CD374" s="33"/>
      <c r="CE374" s="33"/>
      <c r="CF374" s="33"/>
      <c r="CG374" s="33"/>
      <c r="CH374" s="33"/>
      <c r="CI374" s="33"/>
      <c r="CJ374" s="33"/>
      <c r="CK374" s="33"/>
      <c r="CL374" s="33"/>
      <c r="CM374" s="33"/>
      <c r="CN374" s="33"/>
      <c r="CO374" s="33"/>
      <c r="CP374" s="33"/>
      <c r="CQ374" s="33"/>
      <c r="CR374" s="33"/>
      <c r="CS374" s="33"/>
      <c r="CT374" s="33"/>
      <c r="CU374" s="33"/>
      <c r="CV374" s="33"/>
      <c r="CW374" s="33"/>
      <c r="CX374" s="33"/>
      <c r="CY374" s="33"/>
      <c r="CZ374" s="33"/>
      <c r="DA374" s="33"/>
      <c r="DB374" s="33"/>
      <c r="DC374" s="33"/>
      <c r="DD374" s="33"/>
      <c r="DE374" s="33"/>
      <c r="DF374" s="33"/>
      <c r="DG374" s="33"/>
      <c r="DH374" s="33"/>
      <c r="DI374" s="33"/>
      <c r="DJ374" s="33"/>
      <c r="DK374" s="33"/>
      <c r="DL374" s="33"/>
      <c r="DM374" s="33"/>
      <c r="DN374" s="33"/>
      <c r="DO374" s="33"/>
      <c r="DP374" s="33"/>
      <c r="DQ374" s="33"/>
      <c r="DR374" s="33"/>
      <c r="DS374" s="33"/>
      <c r="DT374" s="33"/>
      <c r="DU374" s="33"/>
      <c r="DV374" s="33"/>
      <c r="DW374" s="33"/>
      <c r="DX374" s="33"/>
      <c r="DY374" s="33"/>
      <c r="DZ374" s="33"/>
      <c r="EA374" s="33"/>
      <c r="EB374" s="33"/>
      <c r="EC374" s="33"/>
      <c r="ED374" s="33"/>
      <c r="EE374" s="33"/>
      <c r="EF374" s="33"/>
      <c r="EG374" s="33"/>
    </row>
    <row r="375" spans="43:137" x14ac:dyDescent="0.25">
      <c r="AQ375" s="33"/>
      <c r="AR375" s="33"/>
      <c r="AS375" s="33"/>
      <c r="AT375" s="33"/>
      <c r="AU375" s="33"/>
      <c r="AV375" s="33"/>
      <c r="AW375" s="33"/>
      <c r="AX375" s="33"/>
      <c r="AY375" s="33"/>
      <c r="AZ375" s="33"/>
      <c r="BA375" s="33"/>
      <c r="BB375" s="33"/>
      <c r="BC375" s="33"/>
      <c r="BD375" s="33"/>
      <c r="BE375" s="33"/>
      <c r="BF375" s="33"/>
      <c r="BG375" s="33"/>
      <c r="BH375" s="33"/>
      <c r="BI375" s="33"/>
      <c r="BJ375" s="33"/>
      <c r="BK375" s="33"/>
      <c r="BL375" s="33"/>
      <c r="BM375" s="33"/>
      <c r="BN375" s="33"/>
      <c r="BO375" s="33"/>
      <c r="BP375" s="33"/>
      <c r="BQ375" s="33"/>
      <c r="BR375" s="33"/>
      <c r="BS375" s="33"/>
      <c r="BT375" s="33"/>
      <c r="BU375" s="33"/>
      <c r="BV375" s="33"/>
      <c r="BW375" s="33"/>
      <c r="BX375" s="33"/>
      <c r="BY375" s="33"/>
      <c r="BZ375" s="33"/>
      <c r="CA375" s="33"/>
      <c r="CB375" s="33"/>
      <c r="CC375" s="33"/>
      <c r="CD375" s="33"/>
      <c r="CE375" s="33"/>
      <c r="CF375" s="33"/>
      <c r="CG375" s="33"/>
      <c r="CH375" s="33"/>
      <c r="CI375" s="33"/>
      <c r="CJ375" s="33"/>
      <c r="CK375" s="33"/>
      <c r="CL375" s="33"/>
      <c r="CM375" s="33"/>
      <c r="CN375" s="33"/>
      <c r="CO375" s="33"/>
      <c r="CP375" s="33"/>
      <c r="CQ375" s="33"/>
      <c r="CR375" s="33"/>
      <c r="CS375" s="33"/>
      <c r="CT375" s="33"/>
      <c r="CU375" s="33"/>
      <c r="CV375" s="33"/>
      <c r="CW375" s="33"/>
      <c r="CX375" s="33"/>
      <c r="CY375" s="33"/>
      <c r="CZ375" s="33"/>
      <c r="DA375" s="33"/>
      <c r="DB375" s="33"/>
      <c r="DC375" s="33"/>
      <c r="DD375" s="33"/>
      <c r="DE375" s="33"/>
      <c r="DF375" s="33"/>
      <c r="DG375" s="33"/>
      <c r="DH375" s="33"/>
      <c r="DI375" s="33"/>
      <c r="DJ375" s="33"/>
      <c r="DK375" s="33"/>
      <c r="DL375" s="33"/>
      <c r="DM375" s="33"/>
      <c r="DN375" s="33"/>
      <c r="DO375" s="33"/>
      <c r="DP375" s="33"/>
      <c r="DQ375" s="33"/>
      <c r="DR375" s="33"/>
      <c r="DS375" s="33"/>
      <c r="DT375" s="33"/>
      <c r="DU375" s="33"/>
      <c r="DV375" s="33"/>
      <c r="DW375" s="33"/>
      <c r="DX375" s="33"/>
      <c r="DY375" s="33"/>
      <c r="DZ375" s="33"/>
      <c r="EA375" s="33"/>
      <c r="EB375" s="33"/>
      <c r="EC375" s="33"/>
      <c r="ED375" s="33"/>
      <c r="EE375" s="33"/>
      <c r="EF375" s="33"/>
      <c r="EG375" s="33"/>
    </row>
    <row r="376" spans="43:137" x14ac:dyDescent="0.25">
      <c r="AQ376" s="33"/>
      <c r="AR376" s="33"/>
      <c r="AS376" s="33"/>
      <c r="AT376" s="33"/>
      <c r="AU376" s="33"/>
      <c r="AV376" s="33"/>
      <c r="AW376" s="33"/>
      <c r="AX376" s="33"/>
      <c r="AY376" s="33"/>
      <c r="AZ376" s="33"/>
      <c r="BA376" s="33"/>
      <c r="BB376" s="33"/>
      <c r="BC376" s="33"/>
      <c r="BD376" s="33"/>
      <c r="BE376" s="33"/>
      <c r="BF376" s="33"/>
      <c r="BG376" s="33"/>
      <c r="BH376" s="33"/>
      <c r="BI376" s="33"/>
      <c r="BJ376" s="33"/>
      <c r="BK376" s="33"/>
      <c r="BL376" s="33"/>
      <c r="BM376" s="33"/>
      <c r="BN376" s="33"/>
      <c r="BO376" s="33"/>
      <c r="BP376" s="33"/>
      <c r="BQ376" s="33"/>
      <c r="BR376" s="33"/>
      <c r="BS376" s="33"/>
      <c r="BT376" s="33"/>
      <c r="BU376" s="33"/>
      <c r="BV376" s="33"/>
      <c r="BW376" s="33"/>
      <c r="BX376" s="33"/>
      <c r="BY376" s="33"/>
      <c r="BZ376" s="33"/>
      <c r="CA376" s="33"/>
      <c r="CB376" s="33"/>
      <c r="CC376" s="33"/>
      <c r="CD376" s="33"/>
      <c r="CE376" s="33"/>
      <c r="CF376" s="33"/>
      <c r="CG376" s="33"/>
      <c r="CH376" s="33"/>
      <c r="CI376" s="33"/>
      <c r="CJ376" s="33"/>
      <c r="CK376" s="33"/>
      <c r="CL376" s="33"/>
      <c r="CM376" s="33"/>
      <c r="CN376" s="33"/>
      <c r="CO376" s="33"/>
      <c r="CP376" s="33"/>
      <c r="CQ376" s="33"/>
      <c r="CR376" s="33"/>
      <c r="CS376" s="33"/>
      <c r="CT376" s="33"/>
      <c r="CU376" s="33"/>
      <c r="CV376" s="33"/>
      <c r="CW376" s="33"/>
      <c r="CX376" s="33"/>
      <c r="CY376" s="33"/>
      <c r="CZ376" s="33"/>
      <c r="DA376" s="33"/>
      <c r="DB376" s="33"/>
      <c r="DC376" s="33"/>
      <c r="DD376" s="33"/>
      <c r="DE376" s="33"/>
      <c r="DF376" s="33"/>
      <c r="DG376" s="33"/>
      <c r="DH376" s="33"/>
      <c r="DI376" s="33"/>
      <c r="DJ376" s="33"/>
      <c r="DK376" s="33"/>
      <c r="DL376" s="33"/>
      <c r="DM376" s="33"/>
      <c r="DN376" s="33"/>
      <c r="DO376" s="33"/>
      <c r="DP376" s="33"/>
      <c r="DQ376" s="33"/>
      <c r="DR376" s="33"/>
      <c r="DS376" s="33"/>
      <c r="DT376" s="33"/>
      <c r="DU376" s="33"/>
      <c r="DV376" s="33"/>
      <c r="DW376" s="33"/>
      <c r="DX376" s="33"/>
      <c r="DY376" s="33"/>
      <c r="DZ376" s="33"/>
      <c r="EA376" s="33"/>
      <c r="EB376" s="33"/>
      <c r="EC376" s="33"/>
      <c r="ED376" s="33"/>
      <c r="EE376" s="33"/>
      <c r="EF376" s="33"/>
      <c r="EG376" s="33"/>
    </row>
    <row r="377" spans="43:137" x14ac:dyDescent="0.25">
      <c r="AQ377" s="33"/>
      <c r="AR377" s="33"/>
      <c r="AS377" s="33"/>
      <c r="AT377" s="33"/>
      <c r="AU377" s="33"/>
      <c r="AV377" s="33"/>
      <c r="AW377" s="33"/>
      <c r="AX377" s="33"/>
      <c r="AY377" s="33"/>
      <c r="AZ377" s="33"/>
      <c r="BA377" s="33"/>
      <c r="BB377" s="33"/>
      <c r="BC377" s="33"/>
      <c r="BD377" s="33"/>
      <c r="BE377" s="33"/>
      <c r="BF377" s="33"/>
      <c r="BG377" s="33"/>
      <c r="BH377" s="33"/>
      <c r="BI377" s="33"/>
      <c r="BJ377" s="33"/>
      <c r="BK377" s="33"/>
      <c r="BL377" s="33"/>
      <c r="BM377" s="33"/>
      <c r="BN377" s="33"/>
      <c r="BO377" s="33"/>
      <c r="BP377" s="33"/>
      <c r="BQ377" s="33"/>
      <c r="BR377" s="33"/>
      <c r="BS377" s="33"/>
      <c r="BT377" s="33"/>
      <c r="BU377" s="33"/>
      <c r="BV377" s="33"/>
      <c r="BW377" s="33"/>
      <c r="BX377" s="33"/>
      <c r="BY377" s="33"/>
      <c r="BZ377" s="33"/>
      <c r="CA377" s="33"/>
      <c r="CB377" s="33"/>
      <c r="CC377" s="33"/>
      <c r="CD377" s="33"/>
      <c r="CE377" s="33"/>
      <c r="CF377" s="33"/>
      <c r="CG377" s="33"/>
      <c r="CH377" s="33"/>
      <c r="CI377" s="33"/>
      <c r="CJ377" s="33"/>
      <c r="CK377" s="33"/>
      <c r="CL377" s="33"/>
      <c r="CM377" s="33"/>
      <c r="CN377" s="33"/>
      <c r="CO377" s="33"/>
      <c r="CP377" s="33"/>
      <c r="CQ377" s="33"/>
      <c r="CR377" s="33"/>
      <c r="CS377" s="33"/>
      <c r="CT377" s="33"/>
      <c r="CU377" s="33"/>
      <c r="CV377" s="33"/>
      <c r="CW377" s="33"/>
      <c r="CX377" s="33"/>
      <c r="CY377" s="33"/>
      <c r="CZ377" s="33"/>
      <c r="DA377" s="33"/>
      <c r="DB377" s="33"/>
      <c r="DC377" s="33"/>
      <c r="DD377" s="33"/>
      <c r="DE377" s="33"/>
      <c r="DF377" s="33"/>
      <c r="DG377" s="33"/>
      <c r="DH377" s="33"/>
      <c r="DI377" s="33"/>
      <c r="DJ377" s="33"/>
      <c r="DK377" s="33"/>
      <c r="DL377" s="33"/>
      <c r="DM377" s="33"/>
      <c r="DN377" s="33"/>
      <c r="DO377" s="33"/>
      <c r="DP377" s="33"/>
      <c r="DQ377" s="33"/>
      <c r="DR377" s="33"/>
      <c r="DS377" s="33"/>
      <c r="DT377" s="33"/>
      <c r="DU377" s="33"/>
      <c r="DV377" s="33"/>
      <c r="DW377" s="33"/>
      <c r="DX377" s="33"/>
      <c r="DY377" s="33"/>
      <c r="DZ377" s="33"/>
      <c r="EA377" s="33"/>
      <c r="EB377" s="33"/>
      <c r="EC377" s="33"/>
      <c r="ED377" s="33"/>
      <c r="EE377" s="33"/>
      <c r="EF377" s="33"/>
      <c r="EG377" s="33"/>
    </row>
    <row r="378" spans="43:137" x14ac:dyDescent="0.25">
      <c r="AQ378" s="33"/>
      <c r="AR378" s="33"/>
      <c r="AS378" s="33"/>
      <c r="AT378" s="33"/>
      <c r="AU378" s="33"/>
      <c r="AV378" s="33"/>
      <c r="AW378" s="33"/>
      <c r="AX378" s="33"/>
      <c r="AY378" s="33"/>
      <c r="AZ378" s="33"/>
      <c r="BA378" s="33"/>
      <c r="BB378" s="33"/>
      <c r="BC378" s="33"/>
      <c r="BD378" s="33"/>
      <c r="BE378" s="33"/>
      <c r="BF378" s="33"/>
      <c r="BG378" s="33"/>
      <c r="BH378" s="33"/>
      <c r="BI378" s="33"/>
      <c r="BJ378" s="33"/>
      <c r="BK378" s="33"/>
      <c r="BL378" s="33"/>
      <c r="BM378" s="33"/>
      <c r="BN378" s="33"/>
      <c r="BO378" s="33"/>
      <c r="BP378" s="33"/>
      <c r="BQ378" s="33"/>
      <c r="BR378" s="33"/>
      <c r="BS378" s="33"/>
      <c r="BT378" s="33"/>
      <c r="BU378" s="33"/>
      <c r="BV378" s="33"/>
      <c r="BW378" s="33"/>
      <c r="BX378" s="33"/>
      <c r="BY378" s="33"/>
      <c r="BZ378" s="33"/>
      <c r="CA378" s="33"/>
      <c r="CB378" s="33"/>
      <c r="CC378" s="33"/>
      <c r="CD378" s="33"/>
      <c r="CE378" s="33"/>
      <c r="CF378" s="33"/>
      <c r="CG378" s="33"/>
      <c r="CH378" s="33"/>
      <c r="CI378" s="33"/>
      <c r="CJ378" s="33"/>
      <c r="CK378" s="33"/>
      <c r="CL378" s="33"/>
      <c r="CM378" s="33"/>
      <c r="CN378" s="33"/>
      <c r="CO378" s="33"/>
      <c r="CP378" s="33"/>
      <c r="CQ378" s="33"/>
      <c r="CR378" s="33"/>
      <c r="CS378" s="33"/>
      <c r="CT378" s="33"/>
      <c r="CU378" s="33"/>
      <c r="CV378" s="33"/>
      <c r="CW378" s="33"/>
      <c r="CX378" s="33"/>
      <c r="CY378" s="33"/>
      <c r="CZ378" s="33"/>
      <c r="DA378" s="33"/>
      <c r="DB378" s="33"/>
      <c r="DC378" s="33"/>
      <c r="DD378" s="33"/>
      <c r="DE378" s="33"/>
      <c r="DF378" s="33"/>
      <c r="DG378" s="33"/>
      <c r="DH378" s="33"/>
      <c r="DI378" s="33"/>
      <c r="DJ378" s="33"/>
      <c r="DK378" s="33"/>
      <c r="DL378" s="33"/>
      <c r="DM378" s="33"/>
      <c r="DN378" s="33"/>
      <c r="DO378" s="33"/>
      <c r="DP378" s="33"/>
      <c r="DQ378" s="33"/>
      <c r="DR378" s="33"/>
      <c r="DS378" s="33"/>
      <c r="DT378" s="33"/>
      <c r="DU378" s="33"/>
      <c r="DV378" s="33"/>
      <c r="DW378" s="33"/>
      <c r="DX378" s="33"/>
      <c r="DY378" s="33"/>
      <c r="DZ378" s="33"/>
      <c r="EA378" s="33"/>
      <c r="EB378" s="33"/>
      <c r="EC378" s="33"/>
      <c r="ED378" s="33"/>
      <c r="EE378" s="33"/>
      <c r="EF378" s="33"/>
      <c r="EG378" s="33"/>
    </row>
    <row r="379" spans="43:137" x14ac:dyDescent="0.25">
      <c r="AQ379" s="33"/>
      <c r="AR379" s="33"/>
      <c r="AS379" s="33"/>
      <c r="AT379" s="33"/>
      <c r="AU379" s="33"/>
      <c r="AV379" s="33"/>
      <c r="AW379" s="33"/>
      <c r="AX379" s="33"/>
      <c r="AY379" s="33"/>
      <c r="AZ379" s="33"/>
      <c r="BA379" s="33"/>
      <c r="BB379" s="33"/>
      <c r="BC379" s="33"/>
      <c r="BD379" s="33"/>
      <c r="BE379" s="33"/>
      <c r="BF379" s="33"/>
      <c r="BG379" s="33"/>
      <c r="BH379" s="33"/>
      <c r="BI379" s="33"/>
      <c r="BJ379" s="33"/>
      <c r="BK379" s="33"/>
      <c r="BL379" s="33"/>
      <c r="BM379" s="33"/>
      <c r="BN379" s="33"/>
      <c r="BO379" s="33"/>
      <c r="BP379" s="33"/>
      <c r="BQ379" s="33"/>
      <c r="BR379" s="33"/>
      <c r="BS379" s="33"/>
      <c r="BT379" s="33"/>
      <c r="BU379" s="33"/>
      <c r="BV379" s="33"/>
      <c r="BW379" s="33"/>
      <c r="BX379" s="33"/>
      <c r="BY379" s="33"/>
      <c r="BZ379" s="33"/>
      <c r="CA379" s="33"/>
      <c r="CB379" s="33"/>
      <c r="CC379" s="33"/>
      <c r="CD379" s="33"/>
      <c r="CE379" s="33"/>
      <c r="CF379" s="33"/>
      <c r="CG379" s="33"/>
      <c r="CH379" s="33"/>
      <c r="CI379" s="33"/>
      <c r="CJ379" s="33"/>
      <c r="CK379" s="33"/>
      <c r="CL379" s="33"/>
      <c r="CM379" s="33"/>
      <c r="CN379" s="33"/>
      <c r="CO379" s="33"/>
      <c r="CP379" s="33"/>
      <c r="CQ379" s="33"/>
      <c r="CR379" s="33"/>
      <c r="CS379" s="33"/>
      <c r="CT379" s="33"/>
      <c r="CU379" s="33"/>
      <c r="CV379" s="33"/>
      <c r="CW379" s="33"/>
      <c r="CX379" s="33"/>
      <c r="CY379" s="33"/>
      <c r="CZ379" s="33"/>
      <c r="DA379" s="33"/>
      <c r="DB379" s="33"/>
      <c r="DC379" s="33"/>
      <c r="DD379" s="33"/>
      <c r="DE379" s="33"/>
      <c r="DF379" s="33"/>
      <c r="DG379" s="33"/>
      <c r="DH379" s="33"/>
      <c r="DI379" s="33"/>
      <c r="DJ379" s="33"/>
      <c r="DK379" s="33"/>
      <c r="DL379" s="33"/>
      <c r="DM379" s="33"/>
      <c r="DN379" s="33"/>
      <c r="DO379" s="33"/>
      <c r="DP379" s="33"/>
      <c r="DQ379" s="33"/>
      <c r="DR379" s="33"/>
      <c r="DS379" s="33"/>
      <c r="DT379" s="33"/>
      <c r="DU379" s="33"/>
      <c r="DV379" s="33"/>
      <c r="DW379" s="33"/>
      <c r="DX379" s="33"/>
      <c r="DY379" s="33"/>
      <c r="DZ379" s="33"/>
      <c r="EA379" s="33"/>
      <c r="EB379" s="33"/>
      <c r="EC379" s="33"/>
      <c r="ED379" s="33"/>
      <c r="EE379" s="33"/>
      <c r="EF379" s="33"/>
      <c r="EG379" s="33"/>
    </row>
    <row r="380" spans="43:137" x14ac:dyDescent="0.25">
      <c r="AQ380" s="33"/>
      <c r="AR380" s="33"/>
      <c r="AS380" s="33"/>
      <c r="AT380" s="33"/>
      <c r="AU380" s="33"/>
      <c r="AV380" s="33"/>
      <c r="AW380" s="33"/>
      <c r="AX380" s="33"/>
      <c r="AY380" s="33"/>
      <c r="AZ380" s="33"/>
      <c r="BA380" s="33"/>
      <c r="BB380" s="33"/>
      <c r="BC380" s="33"/>
      <c r="BD380" s="33"/>
      <c r="BE380" s="33"/>
      <c r="BF380" s="33"/>
      <c r="BG380" s="33"/>
      <c r="BH380" s="33"/>
      <c r="BI380" s="33"/>
      <c r="BJ380" s="33"/>
      <c r="BK380" s="33"/>
      <c r="BL380" s="33"/>
      <c r="BM380" s="33"/>
      <c r="BN380" s="33"/>
      <c r="BO380" s="33"/>
      <c r="BP380" s="33"/>
      <c r="BQ380" s="33"/>
      <c r="BR380" s="33"/>
      <c r="BS380" s="33"/>
      <c r="BT380" s="33"/>
      <c r="BU380" s="33"/>
      <c r="BV380" s="33"/>
      <c r="BW380" s="33"/>
      <c r="BX380" s="33"/>
      <c r="BY380" s="33"/>
      <c r="BZ380" s="33"/>
      <c r="CA380" s="33"/>
      <c r="CB380" s="33"/>
      <c r="CC380" s="33"/>
      <c r="CD380" s="33"/>
      <c r="CE380" s="33"/>
      <c r="CF380" s="33"/>
      <c r="CG380" s="33"/>
      <c r="CH380" s="33"/>
      <c r="CI380" s="33"/>
      <c r="CJ380" s="33"/>
      <c r="CK380" s="33"/>
      <c r="CL380" s="33"/>
      <c r="CM380" s="33"/>
      <c r="CN380" s="33"/>
      <c r="CO380" s="33"/>
      <c r="CP380" s="33"/>
      <c r="CQ380" s="33"/>
      <c r="CR380" s="33"/>
      <c r="CS380" s="33"/>
      <c r="CT380" s="33"/>
      <c r="CU380" s="33"/>
      <c r="CV380" s="33"/>
      <c r="CW380" s="33"/>
      <c r="CX380" s="33"/>
      <c r="CY380" s="33"/>
      <c r="CZ380" s="33"/>
      <c r="DA380" s="33"/>
      <c r="DB380" s="33"/>
      <c r="DC380" s="33"/>
      <c r="DD380" s="33"/>
      <c r="DE380" s="33"/>
      <c r="DF380" s="33"/>
      <c r="DG380" s="33"/>
      <c r="DH380" s="33"/>
      <c r="DI380" s="33"/>
      <c r="DJ380" s="33"/>
      <c r="DK380" s="33"/>
      <c r="DL380" s="33"/>
      <c r="DM380" s="33"/>
      <c r="DN380" s="33"/>
      <c r="DO380" s="33"/>
      <c r="DP380" s="33"/>
      <c r="DQ380" s="33"/>
      <c r="DR380" s="33"/>
      <c r="DS380" s="33"/>
      <c r="DT380" s="33"/>
      <c r="DU380" s="33"/>
      <c r="DV380" s="33"/>
      <c r="DW380" s="33"/>
      <c r="DX380" s="33"/>
      <c r="DY380" s="33"/>
      <c r="DZ380" s="33"/>
      <c r="EA380" s="33"/>
      <c r="EB380" s="33"/>
      <c r="EC380" s="33"/>
      <c r="ED380" s="33"/>
      <c r="EE380" s="33"/>
      <c r="EF380" s="33"/>
      <c r="EG380" s="33"/>
    </row>
    <row r="381" spans="43:137" x14ac:dyDescent="0.25">
      <c r="AQ381" s="33"/>
      <c r="AR381" s="33"/>
      <c r="AS381" s="33"/>
      <c r="AT381" s="33"/>
      <c r="AU381" s="33"/>
      <c r="AV381" s="33"/>
      <c r="AW381" s="33"/>
      <c r="AX381" s="33"/>
      <c r="AY381" s="33"/>
      <c r="AZ381" s="33"/>
      <c r="BA381" s="33"/>
      <c r="BB381" s="33"/>
      <c r="BC381" s="33"/>
      <c r="BD381" s="33"/>
      <c r="BE381" s="33"/>
      <c r="BF381" s="33"/>
      <c r="BG381" s="33"/>
      <c r="BH381" s="33"/>
      <c r="BI381" s="33"/>
      <c r="BJ381" s="33"/>
      <c r="BK381" s="33"/>
      <c r="BL381" s="33"/>
      <c r="BM381" s="33"/>
      <c r="BN381" s="33"/>
      <c r="BO381" s="33"/>
      <c r="BP381" s="33"/>
      <c r="BQ381" s="33"/>
      <c r="BR381" s="33"/>
      <c r="BS381" s="33"/>
      <c r="BT381" s="33"/>
      <c r="BU381" s="33"/>
      <c r="BV381" s="33"/>
      <c r="BW381" s="33"/>
      <c r="BX381" s="33"/>
      <c r="BY381" s="33"/>
      <c r="BZ381" s="33"/>
      <c r="CA381" s="33"/>
      <c r="CB381" s="33"/>
      <c r="CC381" s="33"/>
      <c r="CD381" s="33"/>
      <c r="CE381" s="33"/>
      <c r="CF381" s="33"/>
      <c r="CG381" s="33"/>
      <c r="CH381" s="33"/>
      <c r="CI381" s="33"/>
      <c r="CJ381" s="33"/>
      <c r="CK381" s="33"/>
      <c r="CL381" s="33"/>
      <c r="CM381" s="33"/>
      <c r="CN381" s="33"/>
      <c r="CO381" s="33"/>
      <c r="CP381" s="33"/>
      <c r="CQ381" s="33"/>
      <c r="CR381" s="33"/>
      <c r="CS381" s="33"/>
      <c r="CT381" s="33"/>
      <c r="CU381" s="33"/>
      <c r="CV381" s="33"/>
      <c r="CW381" s="33"/>
      <c r="CX381" s="33"/>
      <c r="CY381" s="33"/>
      <c r="CZ381" s="33"/>
      <c r="DA381" s="33"/>
      <c r="DB381" s="33"/>
      <c r="DC381" s="33"/>
      <c r="DD381" s="33"/>
      <c r="DE381" s="33"/>
      <c r="DF381" s="33"/>
      <c r="DG381" s="33"/>
      <c r="DH381" s="33"/>
      <c r="DI381" s="33"/>
      <c r="DJ381" s="33"/>
      <c r="DK381" s="33"/>
      <c r="DL381" s="33"/>
      <c r="DM381" s="33"/>
      <c r="DN381" s="33"/>
      <c r="DO381" s="33"/>
      <c r="DP381" s="33"/>
      <c r="DQ381" s="33"/>
      <c r="DR381" s="33"/>
      <c r="DS381" s="33"/>
      <c r="DT381" s="33"/>
      <c r="DU381" s="33"/>
      <c r="DV381" s="33"/>
      <c r="DW381" s="33"/>
      <c r="DX381" s="33"/>
      <c r="DY381" s="33"/>
      <c r="DZ381" s="33"/>
      <c r="EA381" s="33"/>
      <c r="EB381" s="33"/>
      <c r="EC381" s="33"/>
      <c r="ED381" s="33"/>
      <c r="EE381" s="33"/>
      <c r="EF381" s="33"/>
      <c r="EG381" s="33"/>
    </row>
    <row r="382" spans="43:137" x14ac:dyDescent="0.25">
      <c r="AQ382" s="33"/>
      <c r="AR382" s="33"/>
      <c r="AS382" s="33"/>
      <c r="AT382" s="33"/>
      <c r="AU382" s="33"/>
      <c r="AV382" s="33"/>
      <c r="AW382" s="33"/>
      <c r="AX382" s="33"/>
      <c r="AY382" s="33"/>
      <c r="AZ382" s="33"/>
      <c r="BA382" s="33"/>
      <c r="BB382" s="33"/>
      <c r="BC382" s="33"/>
      <c r="BD382" s="33"/>
      <c r="BE382" s="33"/>
      <c r="BF382" s="33"/>
      <c r="BG382" s="33"/>
      <c r="BH382" s="33"/>
      <c r="BI382" s="33"/>
      <c r="BJ382" s="33"/>
      <c r="BK382" s="33"/>
      <c r="BL382" s="33"/>
      <c r="BM382" s="33"/>
      <c r="BN382" s="33"/>
      <c r="BO382" s="33"/>
      <c r="BP382" s="33"/>
      <c r="BQ382" s="33"/>
      <c r="BR382" s="33"/>
      <c r="BS382" s="33"/>
      <c r="BT382" s="33"/>
      <c r="BU382" s="33"/>
      <c r="BV382" s="33"/>
      <c r="BW382" s="33"/>
      <c r="BX382" s="33"/>
      <c r="BY382" s="33"/>
      <c r="BZ382" s="33"/>
      <c r="CA382" s="33"/>
      <c r="CB382" s="33"/>
      <c r="CC382" s="33"/>
      <c r="CD382" s="33"/>
      <c r="CE382" s="33"/>
      <c r="CF382" s="33"/>
      <c r="CG382" s="33"/>
      <c r="CH382" s="33"/>
      <c r="CI382" s="33"/>
      <c r="CJ382" s="33"/>
      <c r="CK382" s="33"/>
      <c r="CL382" s="33"/>
      <c r="CM382" s="33"/>
      <c r="CN382" s="33"/>
      <c r="CO382" s="33"/>
      <c r="CP382" s="33"/>
      <c r="CQ382" s="33"/>
      <c r="CR382" s="33"/>
      <c r="CS382" s="33"/>
      <c r="CT382" s="33"/>
      <c r="CU382" s="33"/>
      <c r="CV382" s="33"/>
      <c r="CW382" s="33"/>
      <c r="CX382" s="33"/>
      <c r="CY382" s="33"/>
      <c r="CZ382" s="33"/>
      <c r="DA382" s="33"/>
      <c r="DB382" s="33"/>
      <c r="DC382" s="33"/>
      <c r="DD382" s="33"/>
      <c r="DE382" s="33"/>
      <c r="DF382" s="33"/>
      <c r="DG382" s="33"/>
      <c r="DH382" s="33"/>
      <c r="DI382" s="33"/>
      <c r="DJ382" s="33"/>
      <c r="DK382" s="33"/>
      <c r="DL382" s="33"/>
      <c r="DM382" s="33"/>
      <c r="DN382" s="33"/>
      <c r="DO382" s="33"/>
      <c r="DP382" s="33"/>
      <c r="DQ382" s="33"/>
      <c r="DR382" s="33"/>
      <c r="DS382" s="33"/>
      <c r="DT382" s="33"/>
      <c r="DU382" s="33"/>
      <c r="DV382" s="33"/>
      <c r="DW382" s="33"/>
      <c r="DX382" s="33"/>
      <c r="DY382" s="33"/>
      <c r="DZ382" s="33"/>
      <c r="EA382" s="33"/>
      <c r="EB382" s="33"/>
      <c r="EC382" s="33"/>
      <c r="ED382" s="33"/>
      <c r="EE382" s="33"/>
      <c r="EF382" s="33"/>
      <c r="EG382" s="33"/>
    </row>
    <row r="383" spans="43:137" x14ac:dyDescent="0.25">
      <c r="AQ383" s="33"/>
      <c r="AR383" s="33"/>
      <c r="AS383" s="33"/>
      <c r="AT383" s="33"/>
      <c r="AU383" s="33"/>
      <c r="AV383" s="33"/>
      <c r="AW383" s="33"/>
      <c r="AX383" s="33"/>
      <c r="AY383" s="33"/>
      <c r="AZ383" s="33"/>
      <c r="BA383" s="33"/>
      <c r="BB383" s="33"/>
      <c r="BC383" s="33"/>
      <c r="BD383" s="33"/>
      <c r="BE383" s="33"/>
      <c r="BF383" s="33"/>
      <c r="BG383" s="33"/>
      <c r="BH383" s="33"/>
      <c r="BI383" s="33"/>
      <c r="BJ383" s="33"/>
      <c r="BK383" s="33"/>
      <c r="BL383" s="33"/>
      <c r="BM383" s="33"/>
      <c r="BN383" s="33"/>
      <c r="BO383" s="33"/>
      <c r="BP383" s="33"/>
      <c r="BQ383" s="33"/>
      <c r="BR383" s="33"/>
      <c r="BS383" s="33"/>
      <c r="BT383" s="33"/>
      <c r="BU383" s="33"/>
      <c r="BV383" s="33"/>
      <c r="BW383" s="33"/>
      <c r="BX383" s="33"/>
      <c r="BY383" s="33"/>
      <c r="BZ383" s="33"/>
      <c r="CA383" s="33"/>
      <c r="CB383" s="33"/>
      <c r="CC383" s="33"/>
      <c r="CD383" s="33"/>
      <c r="CE383" s="33"/>
      <c r="CF383" s="33"/>
      <c r="CG383" s="33"/>
      <c r="CH383" s="33"/>
      <c r="CI383" s="33"/>
      <c r="CJ383" s="33"/>
      <c r="CK383" s="33"/>
      <c r="CL383" s="33"/>
      <c r="CM383" s="33"/>
      <c r="CN383" s="33"/>
      <c r="CO383" s="33"/>
      <c r="CP383" s="33"/>
      <c r="CQ383" s="33"/>
      <c r="CR383" s="33"/>
      <c r="CS383" s="33"/>
      <c r="CT383" s="33"/>
      <c r="CU383" s="33"/>
      <c r="CV383" s="33"/>
      <c r="CW383" s="33"/>
      <c r="CX383" s="33"/>
      <c r="CY383" s="33"/>
      <c r="CZ383" s="33"/>
      <c r="DA383" s="33"/>
      <c r="DB383" s="33"/>
      <c r="DC383" s="33"/>
      <c r="DD383" s="33"/>
      <c r="DE383" s="33"/>
      <c r="DF383" s="33"/>
      <c r="DG383" s="33"/>
      <c r="DH383" s="33"/>
      <c r="DI383" s="33"/>
      <c r="DJ383" s="33"/>
      <c r="DK383" s="33"/>
      <c r="DL383" s="33"/>
      <c r="DM383" s="33"/>
      <c r="DN383" s="33"/>
      <c r="DO383" s="33"/>
      <c r="DP383" s="33"/>
      <c r="DQ383" s="33"/>
      <c r="DR383" s="33"/>
      <c r="DS383" s="33"/>
      <c r="DT383" s="33"/>
      <c r="DU383" s="33"/>
      <c r="DV383" s="33"/>
      <c r="DW383" s="33"/>
      <c r="DX383" s="33"/>
      <c r="DY383" s="33"/>
      <c r="DZ383" s="33"/>
      <c r="EA383" s="33"/>
      <c r="EB383" s="33"/>
      <c r="EC383" s="33"/>
      <c r="ED383" s="33"/>
      <c r="EE383" s="33"/>
      <c r="EF383" s="33"/>
      <c r="EG383" s="33"/>
    </row>
    <row r="384" spans="43:137" x14ac:dyDescent="0.25">
      <c r="AQ384" s="33"/>
      <c r="AR384" s="33"/>
      <c r="AS384" s="33"/>
      <c r="AT384" s="33"/>
      <c r="AU384" s="33"/>
      <c r="AV384" s="33"/>
      <c r="AW384" s="33"/>
      <c r="AX384" s="33"/>
      <c r="AY384" s="33"/>
      <c r="AZ384" s="33"/>
      <c r="BA384" s="33"/>
      <c r="BB384" s="33"/>
      <c r="BC384" s="33"/>
      <c r="BD384" s="33"/>
      <c r="BE384" s="33"/>
      <c r="BF384" s="33"/>
      <c r="BG384" s="33"/>
      <c r="BH384" s="33"/>
      <c r="BI384" s="33"/>
      <c r="BJ384" s="33"/>
      <c r="BK384" s="33"/>
      <c r="BL384" s="33"/>
      <c r="BM384" s="33"/>
      <c r="BN384" s="33"/>
      <c r="BO384" s="33"/>
      <c r="BP384" s="33"/>
      <c r="BQ384" s="33"/>
      <c r="BR384" s="33"/>
      <c r="BS384" s="33"/>
      <c r="BT384" s="33"/>
      <c r="BU384" s="33"/>
      <c r="BV384" s="33"/>
      <c r="BW384" s="33"/>
      <c r="BX384" s="33"/>
      <c r="BY384" s="33"/>
      <c r="BZ384" s="33"/>
      <c r="CA384" s="33"/>
      <c r="CB384" s="33"/>
      <c r="CC384" s="33"/>
      <c r="CD384" s="33"/>
      <c r="CE384" s="33"/>
      <c r="CF384" s="33"/>
      <c r="CG384" s="33"/>
      <c r="CH384" s="33"/>
      <c r="CI384" s="33"/>
      <c r="CJ384" s="33"/>
      <c r="CK384" s="33"/>
      <c r="CL384" s="33"/>
      <c r="CM384" s="33"/>
      <c r="CN384" s="33"/>
      <c r="CO384" s="33"/>
      <c r="CP384" s="33"/>
      <c r="CQ384" s="33"/>
      <c r="CR384" s="33"/>
      <c r="CS384" s="33"/>
      <c r="CT384" s="33"/>
      <c r="CU384" s="33"/>
      <c r="CV384" s="33"/>
      <c r="CW384" s="33"/>
      <c r="CX384" s="33"/>
      <c r="CY384" s="33"/>
      <c r="CZ384" s="33"/>
      <c r="DA384" s="33"/>
      <c r="DB384" s="33"/>
      <c r="DC384" s="33"/>
      <c r="DD384" s="33"/>
      <c r="DE384" s="33"/>
      <c r="DF384" s="33"/>
      <c r="DG384" s="33"/>
      <c r="DH384" s="33"/>
      <c r="DI384" s="33"/>
      <c r="DJ384" s="33"/>
      <c r="DK384" s="33"/>
      <c r="DL384" s="33"/>
      <c r="DM384" s="33"/>
      <c r="DN384" s="33"/>
      <c r="DO384" s="33"/>
      <c r="DP384" s="33"/>
      <c r="DQ384" s="33"/>
      <c r="DR384" s="33"/>
      <c r="DS384" s="33"/>
      <c r="DT384" s="33"/>
      <c r="DU384" s="33"/>
      <c r="DV384" s="33"/>
      <c r="DW384" s="33"/>
      <c r="DX384" s="33"/>
      <c r="DY384" s="33"/>
      <c r="DZ384" s="33"/>
      <c r="EA384" s="33"/>
      <c r="EB384" s="33"/>
      <c r="EC384" s="33"/>
      <c r="ED384" s="33"/>
      <c r="EE384" s="33"/>
      <c r="EF384" s="33"/>
      <c r="EG384" s="33"/>
    </row>
    <row r="385" spans="43:137" x14ac:dyDescent="0.25">
      <c r="AQ385" s="33"/>
      <c r="AR385" s="33"/>
      <c r="AS385" s="33"/>
      <c r="AT385" s="33"/>
      <c r="AU385" s="33"/>
      <c r="AV385" s="33"/>
      <c r="AW385" s="33"/>
      <c r="AX385" s="33"/>
      <c r="AY385" s="33"/>
      <c r="AZ385" s="33"/>
      <c r="BA385" s="33"/>
      <c r="BB385" s="33"/>
      <c r="BC385" s="33"/>
      <c r="BD385" s="33"/>
      <c r="BE385" s="33"/>
      <c r="BF385" s="33"/>
      <c r="BG385" s="33"/>
      <c r="BH385" s="33"/>
      <c r="BI385" s="33"/>
      <c r="BJ385" s="33"/>
      <c r="BK385" s="33"/>
      <c r="BL385" s="33"/>
      <c r="BM385" s="33"/>
      <c r="BN385" s="33"/>
      <c r="BO385" s="33"/>
      <c r="BP385" s="33"/>
      <c r="BQ385" s="33"/>
      <c r="BR385" s="33"/>
      <c r="BS385" s="33"/>
      <c r="BT385" s="33"/>
      <c r="BU385" s="33"/>
      <c r="BV385" s="33"/>
      <c r="BW385" s="33"/>
      <c r="BX385" s="33"/>
      <c r="BY385" s="33"/>
      <c r="BZ385" s="33"/>
      <c r="CA385" s="33"/>
      <c r="CB385" s="33"/>
      <c r="CC385" s="33"/>
      <c r="CD385" s="33"/>
      <c r="CE385" s="33"/>
      <c r="CF385" s="33"/>
      <c r="CG385" s="33"/>
      <c r="CH385" s="33"/>
      <c r="CI385" s="33"/>
      <c r="CJ385" s="33"/>
      <c r="CK385" s="33"/>
      <c r="CL385" s="33"/>
      <c r="CM385" s="33"/>
      <c r="CN385" s="33"/>
      <c r="CO385" s="33"/>
      <c r="CP385" s="33"/>
      <c r="CQ385" s="33"/>
      <c r="CR385" s="33"/>
      <c r="CS385" s="33"/>
      <c r="CT385" s="33"/>
      <c r="CU385" s="33"/>
      <c r="CV385" s="33"/>
      <c r="CW385" s="33"/>
      <c r="CX385" s="33"/>
      <c r="CY385" s="33"/>
      <c r="CZ385" s="33"/>
      <c r="DA385" s="33"/>
      <c r="DB385" s="33"/>
      <c r="DC385" s="33"/>
      <c r="DD385" s="33"/>
      <c r="DE385" s="33"/>
      <c r="DF385" s="33"/>
      <c r="DG385" s="33"/>
      <c r="DH385" s="33"/>
      <c r="DI385" s="33"/>
      <c r="DJ385" s="33"/>
      <c r="DK385" s="33"/>
      <c r="DL385" s="33"/>
      <c r="DM385" s="33"/>
      <c r="DN385" s="33"/>
      <c r="DO385" s="33"/>
      <c r="DP385" s="33"/>
      <c r="DQ385" s="33"/>
      <c r="DR385" s="33"/>
      <c r="DS385" s="33"/>
      <c r="DT385" s="33"/>
      <c r="DU385" s="33"/>
      <c r="DV385" s="33"/>
      <c r="DW385" s="33"/>
      <c r="DX385" s="33"/>
      <c r="DY385" s="33"/>
      <c r="DZ385" s="33"/>
      <c r="EA385" s="33"/>
      <c r="EB385" s="33"/>
      <c r="EC385" s="33"/>
      <c r="ED385" s="33"/>
      <c r="EE385" s="33"/>
      <c r="EF385" s="33"/>
      <c r="EG385" s="33"/>
    </row>
    <row r="386" spans="43:137" x14ac:dyDescent="0.25">
      <c r="AQ386" s="33"/>
      <c r="AR386" s="33"/>
      <c r="AS386" s="33"/>
      <c r="AT386" s="33"/>
      <c r="AU386" s="33"/>
      <c r="AV386" s="33"/>
      <c r="AW386" s="33"/>
      <c r="AX386" s="33"/>
      <c r="AY386" s="33"/>
      <c r="AZ386" s="33"/>
      <c r="BA386" s="33"/>
      <c r="BB386" s="33"/>
      <c r="BC386" s="33"/>
      <c r="BD386" s="33"/>
      <c r="BE386" s="33"/>
      <c r="BF386" s="33"/>
      <c r="BG386" s="33"/>
      <c r="BH386" s="33"/>
      <c r="BI386" s="33"/>
      <c r="BJ386" s="33"/>
      <c r="BK386" s="33"/>
      <c r="BL386" s="33"/>
      <c r="BM386" s="33"/>
      <c r="BN386" s="33"/>
      <c r="BO386" s="33"/>
      <c r="BP386" s="33"/>
      <c r="BQ386" s="33"/>
      <c r="BR386" s="33"/>
      <c r="BS386" s="33"/>
      <c r="BT386" s="33"/>
      <c r="BU386" s="33"/>
      <c r="BV386" s="33"/>
      <c r="BW386" s="33"/>
      <c r="BX386" s="33"/>
      <c r="BY386" s="33"/>
      <c r="BZ386" s="33"/>
      <c r="CA386" s="33"/>
      <c r="CB386" s="33"/>
      <c r="CC386" s="33"/>
      <c r="CD386" s="33"/>
      <c r="CE386" s="33"/>
      <c r="CF386" s="33"/>
      <c r="CG386" s="33"/>
      <c r="CH386" s="33"/>
      <c r="CI386" s="33"/>
      <c r="CJ386" s="33"/>
      <c r="CK386" s="33"/>
      <c r="CL386" s="33"/>
      <c r="CM386" s="33"/>
      <c r="CN386" s="33"/>
      <c r="CO386" s="33"/>
      <c r="CP386" s="33"/>
      <c r="CQ386" s="33"/>
      <c r="CR386" s="33"/>
      <c r="CS386" s="33"/>
      <c r="CT386" s="33"/>
      <c r="CU386" s="33"/>
      <c r="CV386" s="33"/>
      <c r="CW386" s="33"/>
      <c r="CX386" s="33"/>
      <c r="CY386" s="33"/>
      <c r="CZ386" s="33"/>
      <c r="DA386" s="33"/>
      <c r="DB386" s="33"/>
      <c r="DC386" s="33"/>
      <c r="DD386" s="33"/>
      <c r="DE386" s="33"/>
      <c r="DF386" s="33"/>
      <c r="DG386" s="33"/>
      <c r="DH386" s="33"/>
      <c r="DI386" s="33"/>
      <c r="DJ386" s="33"/>
      <c r="DK386" s="33"/>
      <c r="DL386" s="33"/>
      <c r="DM386" s="33"/>
      <c r="DN386" s="33"/>
      <c r="DO386" s="33"/>
      <c r="DP386" s="33"/>
      <c r="DQ386" s="33"/>
      <c r="DR386" s="33"/>
      <c r="DS386" s="33"/>
      <c r="DT386" s="33"/>
      <c r="DU386" s="33"/>
      <c r="DV386" s="33"/>
      <c r="DW386" s="33"/>
      <c r="DX386" s="33"/>
      <c r="DY386" s="33"/>
      <c r="DZ386" s="33"/>
      <c r="EA386" s="33"/>
      <c r="EB386" s="33"/>
      <c r="EC386" s="33"/>
      <c r="ED386" s="33"/>
      <c r="EE386" s="33"/>
      <c r="EF386" s="33"/>
      <c r="EG386" s="33"/>
    </row>
    <row r="387" spans="43:137" x14ac:dyDescent="0.25">
      <c r="AQ387" s="33"/>
      <c r="AR387" s="33"/>
      <c r="AS387" s="33"/>
      <c r="AT387" s="33"/>
      <c r="AU387" s="33"/>
      <c r="AV387" s="33"/>
      <c r="AW387" s="33"/>
      <c r="AX387" s="33"/>
      <c r="AY387" s="33"/>
      <c r="AZ387" s="33"/>
      <c r="BA387" s="33"/>
      <c r="BB387" s="33"/>
      <c r="BC387" s="33"/>
      <c r="BD387" s="33"/>
      <c r="BE387" s="33"/>
      <c r="BF387" s="33"/>
      <c r="BG387" s="33"/>
      <c r="BH387" s="33"/>
      <c r="BI387" s="33"/>
      <c r="BJ387" s="33"/>
      <c r="BK387" s="33"/>
      <c r="BL387" s="33"/>
      <c r="BM387" s="33"/>
      <c r="BN387" s="33"/>
      <c r="BO387" s="33"/>
      <c r="BP387" s="33"/>
      <c r="BQ387" s="33"/>
      <c r="BR387" s="33"/>
      <c r="BS387" s="33"/>
      <c r="BT387" s="33"/>
      <c r="BU387" s="33"/>
      <c r="BV387" s="33"/>
      <c r="BW387" s="33"/>
      <c r="BX387" s="33"/>
      <c r="BY387" s="33"/>
      <c r="BZ387" s="33"/>
      <c r="CA387" s="33"/>
      <c r="CB387" s="33"/>
      <c r="CC387" s="33"/>
      <c r="CD387" s="33"/>
      <c r="CE387" s="33"/>
      <c r="CF387" s="33"/>
      <c r="CG387" s="33"/>
      <c r="CH387" s="33"/>
      <c r="CI387" s="33"/>
      <c r="CJ387" s="33"/>
      <c r="CK387" s="33"/>
      <c r="CL387" s="33"/>
      <c r="CM387" s="33"/>
      <c r="CN387" s="33"/>
      <c r="CO387" s="33"/>
      <c r="CP387" s="33"/>
      <c r="CQ387" s="33"/>
      <c r="CR387" s="33"/>
      <c r="CS387" s="33"/>
      <c r="CT387" s="33"/>
      <c r="CU387" s="33"/>
      <c r="CV387" s="33"/>
      <c r="CW387" s="33"/>
      <c r="CX387" s="33"/>
      <c r="CY387" s="33"/>
      <c r="CZ387" s="33"/>
      <c r="DA387" s="33"/>
      <c r="DB387" s="33"/>
      <c r="DC387" s="33"/>
      <c r="DD387" s="33"/>
      <c r="DE387" s="33"/>
      <c r="DF387" s="33"/>
      <c r="DG387" s="33"/>
      <c r="DH387" s="33"/>
      <c r="DI387" s="33"/>
      <c r="DJ387" s="33"/>
      <c r="DK387" s="33"/>
      <c r="DL387" s="33"/>
      <c r="DM387" s="33"/>
      <c r="DN387" s="33"/>
      <c r="DO387" s="33"/>
      <c r="DP387" s="33"/>
      <c r="DQ387" s="33"/>
      <c r="DR387" s="33"/>
      <c r="DS387" s="33"/>
      <c r="DT387" s="33"/>
      <c r="DU387" s="33"/>
      <c r="DV387" s="33"/>
      <c r="DW387" s="33"/>
      <c r="DX387" s="33"/>
      <c r="DY387" s="33"/>
      <c r="DZ387" s="33"/>
      <c r="EA387" s="33"/>
      <c r="EB387" s="33"/>
      <c r="EC387" s="33"/>
      <c r="ED387" s="33"/>
      <c r="EE387" s="33"/>
      <c r="EF387" s="33"/>
      <c r="EG387" s="33"/>
    </row>
    <row r="388" spans="43:137" x14ac:dyDescent="0.25">
      <c r="AQ388" s="33"/>
      <c r="AR388" s="33"/>
      <c r="AS388" s="33"/>
      <c r="AT388" s="33"/>
      <c r="AU388" s="33"/>
      <c r="AV388" s="33"/>
      <c r="AW388" s="33"/>
      <c r="AX388" s="33"/>
      <c r="AY388" s="33"/>
      <c r="AZ388" s="33"/>
      <c r="BA388" s="33"/>
      <c r="BB388" s="33"/>
      <c r="BC388" s="33"/>
      <c r="BD388" s="33"/>
      <c r="BE388" s="33"/>
      <c r="BF388" s="33"/>
      <c r="BG388" s="33"/>
      <c r="BH388" s="33"/>
      <c r="BI388" s="33"/>
      <c r="BJ388" s="33"/>
      <c r="BK388" s="33"/>
      <c r="BL388" s="33"/>
      <c r="BM388" s="33"/>
      <c r="BN388" s="33"/>
      <c r="BO388" s="33"/>
      <c r="BP388" s="33"/>
      <c r="BQ388" s="33"/>
      <c r="BR388" s="33"/>
      <c r="BS388" s="33"/>
      <c r="BT388" s="33"/>
      <c r="BU388" s="33"/>
      <c r="BV388" s="33"/>
      <c r="BW388" s="33"/>
      <c r="BX388" s="33"/>
      <c r="BY388" s="33"/>
      <c r="BZ388" s="33"/>
      <c r="CA388" s="33"/>
      <c r="CB388" s="33"/>
      <c r="CC388" s="33"/>
      <c r="CD388" s="33"/>
      <c r="CE388" s="33"/>
      <c r="CF388" s="33"/>
      <c r="CG388" s="33"/>
      <c r="CH388" s="33"/>
      <c r="CI388" s="33"/>
      <c r="CJ388" s="33"/>
      <c r="CK388" s="33"/>
      <c r="CL388" s="33"/>
      <c r="CM388" s="33"/>
      <c r="CN388" s="33"/>
      <c r="CO388" s="33"/>
      <c r="CP388" s="33"/>
      <c r="CQ388" s="33"/>
      <c r="CR388" s="33"/>
      <c r="CS388" s="33"/>
      <c r="CT388" s="33"/>
      <c r="CU388" s="33"/>
      <c r="CV388" s="33"/>
      <c r="CW388" s="33"/>
      <c r="CX388" s="33"/>
      <c r="CY388" s="33"/>
      <c r="CZ388" s="33"/>
      <c r="DA388" s="33"/>
      <c r="DB388" s="33"/>
      <c r="DC388" s="33"/>
      <c r="DD388" s="33"/>
      <c r="DE388" s="33"/>
      <c r="DF388" s="33"/>
      <c r="DG388" s="33"/>
      <c r="DH388" s="33"/>
      <c r="DI388" s="33"/>
      <c r="DJ388" s="33"/>
      <c r="DK388" s="33"/>
      <c r="DL388" s="33"/>
      <c r="DM388" s="33"/>
      <c r="DN388" s="33"/>
      <c r="DO388" s="33"/>
      <c r="DP388" s="33"/>
      <c r="DQ388" s="33"/>
      <c r="DR388" s="33"/>
      <c r="DS388" s="33"/>
      <c r="DT388" s="33"/>
      <c r="DU388" s="33"/>
      <c r="DV388" s="33"/>
      <c r="DW388" s="33"/>
      <c r="DX388" s="33"/>
      <c r="DY388" s="33"/>
      <c r="DZ388" s="33"/>
      <c r="EA388" s="33"/>
      <c r="EB388" s="33"/>
      <c r="EC388" s="33"/>
      <c r="ED388" s="33"/>
      <c r="EE388" s="33"/>
      <c r="EF388" s="33"/>
      <c r="EG388" s="33"/>
    </row>
    <row r="389" spans="43:137" x14ac:dyDescent="0.25">
      <c r="AQ389" s="33"/>
      <c r="AR389" s="33"/>
      <c r="AS389" s="33"/>
      <c r="AT389" s="33"/>
      <c r="AU389" s="33"/>
      <c r="AV389" s="33"/>
      <c r="AW389" s="33"/>
      <c r="AX389" s="33"/>
      <c r="AY389" s="33"/>
      <c r="AZ389" s="33"/>
      <c r="BA389" s="33"/>
      <c r="BB389" s="33"/>
      <c r="BC389" s="33"/>
      <c r="BD389" s="33"/>
      <c r="BE389" s="33"/>
      <c r="BF389" s="33"/>
      <c r="BG389" s="33"/>
      <c r="BH389" s="33"/>
      <c r="BI389" s="33"/>
      <c r="BJ389" s="33"/>
      <c r="BK389" s="33"/>
      <c r="BL389" s="33"/>
      <c r="BM389" s="33"/>
      <c r="BN389" s="33"/>
      <c r="BO389" s="33"/>
      <c r="BP389" s="33"/>
      <c r="BQ389" s="33"/>
      <c r="BR389" s="33"/>
      <c r="BS389" s="33"/>
      <c r="BT389" s="33"/>
      <c r="BU389" s="33"/>
      <c r="BV389" s="33"/>
      <c r="BW389" s="33"/>
      <c r="BX389" s="33"/>
      <c r="BY389" s="33"/>
      <c r="BZ389" s="33"/>
      <c r="CA389" s="33"/>
      <c r="CB389" s="33"/>
      <c r="CC389" s="33"/>
      <c r="CD389" s="33"/>
      <c r="CE389" s="33"/>
      <c r="CF389" s="33"/>
      <c r="CG389" s="33"/>
      <c r="CH389" s="33"/>
      <c r="CI389" s="33"/>
      <c r="CJ389" s="33"/>
      <c r="CK389" s="33"/>
      <c r="CL389" s="33"/>
      <c r="CM389" s="33"/>
      <c r="CN389" s="33"/>
      <c r="CO389" s="33"/>
      <c r="CP389" s="33"/>
      <c r="CQ389" s="33"/>
      <c r="CR389" s="33"/>
      <c r="CS389" s="33"/>
      <c r="CT389" s="33"/>
      <c r="CU389" s="33"/>
      <c r="CV389" s="33"/>
      <c r="CW389" s="33"/>
      <c r="CX389" s="33"/>
      <c r="CY389" s="33"/>
      <c r="CZ389" s="33"/>
      <c r="DA389" s="33"/>
      <c r="DB389" s="33"/>
      <c r="DC389" s="33"/>
      <c r="DD389" s="33"/>
      <c r="DE389" s="33"/>
      <c r="DF389" s="33"/>
      <c r="DG389" s="33"/>
      <c r="DH389" s="33"/>
      <c r="DI389" s="33"/>
      <c r="DJ389" s="33"/>
      <c r="DK389" s="33"/>
      <c r="DL389" s="33"/>
      <c r="DM389" s="33"/>
      <c r="DN389" s="33"/>
      <c r="DO389" s="33"/>
      <c r="DP389" s="33"/>
      <c r="DQ389" s="33"/>
      <c r="DR389" s="33"/>
      <c r="DS389" s="33"/>
      <c r="DT389" s="33"/>
      <c r="DU389" s="33"/>
      <c r="DV389" s="33"/>
      <c r="DW389" s="33"/>
      <c r="DX389" s="33"/>
      <c r="DY389" s="33"/>
      <c r="DZ389" s="33"/>
      <c r="EA389" s="33"/>
      <c r="EB389" s="33"/>
      <c r="EC389" s="33"/>
      <c r="ED389" s="33"/>
      <c r="EE389" s="33"/>
      <c r="EF389" s="33"/>
      <c r="EG389" s="33"/>
    </row>
    <row r="390" spans="43:137" x14ac:dyDescent="0.25">
      <c r="AQ390" s="33"/>
      <c r="AR390" s="33"/>
      <c r="AS390" s="33"/>
      <c r="AT390" s="33"/>
      <c r="AU390" s="33"/>
      <c r="AV390" s="33"/>
      <c r="AW390" s="33"/>
      <c r="AX390" s="33"/>
      <c r="AY390" s="33"/>
      <c r="AZ390" s="33"/>
      <c r="BA390" s="33"/>
      <c r="BB390" s="33"/>
      <c r="BC390" s="33"/>
      <c r="BD390" s="33"/>
      <c r="BE390" s="33"/>
      <c r="BF390" s="33"/>
      <c r="BG390" s="33"/>
      <c r="BH390" s="33"/>
      <c r="BI390" s="33"/>
      <c r="BJ390" s="33"/>
      <c r="BK390" s="33"/>
      <c r="BL390" s="33"/>
      <c r="BM390" s="33"/>
      <c r="BN390" s="33"/>
      <c r="BO390" s="33"/>
      <c r="BP390" s="33"/>
      <c r="BQ390" s="33"/>
      <c r="BR390" s="33"/>
      <c r="BS390" s="33"/>
      <c r="BT390" s="33"/>
      <c r="BU390" s="33"/>
      <c r="BV390" s="33"/>
      <c r="BW390" s="33"/>
      <c r="BX390" s="33"/>
      <c r="BY390" s="33"/>
      <c r="BZ390" s="33"/>
      <c r="CA390" s="33"/>
      <c r="CB390" s="33"/>
      <c r="CC390" s="33"/>
      <c r="CD390" s="33"/>
      <c r="CE390" s="33"/>
      <c r="CF390" s="33"/>
      <c r="CG390" s="33"/>
      <c r="CH390" s="33"/>
      <c r="CI390" s="33"/>
      <c r="CJ390" s="33"/>
      <c r="CK390" s="33"/>
      <c r="CL390" s="33"/>
      <c r="CM390" s="33"/>
      <c r="CN390" s="33"/>
      <c r="CO390" s="33"/>
      <c r="CP390" s="33"/>
      <c r="CQ390" s="33"/>
      <c r="CR390" s="33"/>
      <c r="CS390" s="33"/>
      <c r="CT390" s="33"/>
      <c r="CU390" s="33"/>
      <c r="CV390" s="33"/>
      <c r="CW390" s="33"/>
      <c r="CX390" s="33"/>
      <c r="CY390" s="33"/>
      <c r="CZ390" s="33"/>
      <c r="DA390" s="33"/>
      <c r="DB390" s="33"/>
      <c r="DC390" s="33"/>
      <c r="DD390" s="33"/>
      <c r="DE390" s="33"/>
      <c r="DF390" s="33"/>
      <c r="DG390" s="33"/>
      <c r="DH390" s="33"/>
      <c r="DI390" s="33"/>
      <c r="DJ390" s="33"/>
      <c r="DK390" s="33"/>
      <c r="DL390" s="33"/>
      <c r="DM390" s="33"/>
      <c r="DN390" s="33"/>
      <c r="DO390" s="33"/>
      <c r="DP390" s="33"/>
      <c r="DQ390" s="33"/>
      <c r="DR390" s="33"/>
      <c r="DS390" s="33"/>
      <c r="DT390" s="33"/>
      <c r="DU390" s="33"/>
      <c r="DV390" s="33"/>
      <c r="DW390" s="33"/>
      <c r="DX390" s="33"/>
      <c r="DY390" s="33"/>
      <c r="DZ390" s="33"/>
      <c r="EA390" s="33"/>
      <c r="EB390" s="33"/>
      <c r="EC390" s="33"/>
      <c r="ED390" s="33"/>
      <c r="EE390" s="33"/>
      <c r="EF390" s="33"/>
      <c r="EG390" s="33"/>
    </row>
    <row r="391" spans="43:137" x14ac:dyDescent="0.25">
      <c r="AQ391" s="33"/>
      <c r="AR391" s="33"/>
      <c r="AS391" s="33"/>
      <c r="AT391" s="33"/>
      <c r="AU391" s="33"/>
      <c r="AV391" s="33"/>
      <c r="AW391" s="33"/>
      <c r="AX391" s="33"/>
      <c r="AY391" s="33"/>
      <c r="AZ391" s="33"/>
      <c r="BA391" s="33"/>
      <c r="BB391" s="33"/>
      <c r="BC391" s="33"/>
      <c r="BD391" s="33"/>
      <c r="BE391" s="33"/>
      <c r="BF391" s="33"/>
      <c r="BG391" s="33"/>
      <c r="BH391" s="33"/>
      <c r="BI391" s="33"/>
      <c r="BJ391" s="33"/>
      <c r="BK391" s="33"/>
      <c r="BL391" s="33"/>
      <c r="BM391" s="33"/>
      <c r="BN391" s="33"/>
      <c r="BO391" s="33"/>
      <c r="BP391" s="33"/>
      <c r="BQ391" s="33"/>
      <c r="BR391" s="33"/>
      <c r="BS391" s="33"/>
      <c r="BT391" s="33"/>
      <c r="BU391" s="33"/>
      <c r="BV391" s="33"/>
      <c r="BW391" s="33"/>
      <c r="BX391" s="33"/>
      <c r="BY391" s="33"/>
      <c r="BZ391" s="33"/>
      <c r="CA391" s="33"/>
      <c r="CB391" s="33"/>
      <c r="CC391" s="33"/>
      <c r="CD391" s="33"/>
      <c r="CE391" s="33"/>
      <c r="CF391" s="33"/>
      <c r="CG391" s="33"/>
      <c r="CH391" s="33"/>
      <c r="CI391" s="33"/>
      <c r="CJ391" s="33"/>
      <c r="CK391" s="33"/>
      <c r="CL391" s="33"/>
      <c r="CM391" s="33"/>
      <c r="CN391" s="33"/>
      <c r="CO391" s="33"/>
      <c r="CP391" s="33"/>
      <c r="CQ391" s="33"/>
      <c r="CR391" s="33"/>
      <c r="CS391" s="33"/>
      <c r="CT391" s="33"/>
      <c r="CU391" s="33"/>
      <c r="CV391" s="33"/>
      <c r="CW391" s="33"/>
      <c r="CX391" s="33"/>
      <c r="CY391" s="33"/>
      <c r="CZ391" s="33"/>
      <c r="DA391" s="33"/>
      <c r="DB391" s="33"/>
      <c r="DC391" s="33"/>
      <c r="DD391" s="33"/>
      <c r="DE391" s="33"/>
      <c r="DF391" s="33"/>
      <c r="DG391" s="33"/>
      <c r="DH391" s="33"/>
      <c r="DI391" s="33"/>
      <c r="DJ391" s="33"/>
      <c r="DK391" s="33"/>
      <c r="DL391" s="33"/>
      <c r="DM391" s="33"/>
      <c r="DN391" s="33"/>
      <c r="DO391" s="33"/>
      <c r="DP391" s="33"/>
      <c r="DQ391" s="33"/>
      <c r="DR391" s="33"/>
      <c r="DS391" s="33"/>
      <c r="DT391" s="33"/>
      <c r="DU391" s="33"/>
      <c r="DV391" s="33"/>
      <c r="DW391" s="33"/>
      <c r="DX391" s="33"/>
      <c r="DY391" s="33"/>
      <c r="DZ391" s="33"/>
      <c r="EA391" s="33"/>
      <c r="EB391" s="33"/>
      <c r="EC391" s="33"/>
      <c r="ED391" s="33"/>
      <c r="EE391" s="33"/>
      <c r="EF391" s="33"/>
      <c r="EG391" s="33"/>
    </row>
    <row r="392" spans="43:137" x14ac:dyDescent="0.25">
      <c r="AQ392" s="33"/>
      <c r="AR392" s="33"/>
      <c r="AS392" s="33"/>
      <c r="AT392" s="33"/>
      <c r="AU392" s="33"/>
      <c r="AV392" s="33"/>
      <c r="AW392" s="33"/>
      <c r="AX392" s="33"/>
      <c r="AY392" s="33"/>
      <c r="AZ392" s="33"/>
      <c r="BA392" s="33"/>
      <c r="BB392" s="33"/>
      <c r="BC392" s="33"/>
      <c r="BD392" s="33"/>
      <c r="BE392" s="33"/>
      <c r="BF392" s="33"/>
      <c r="BG392" s="33"/>
      <c r="BH392" s="33"/>
      <c r="BI392" s="33"/>
      <c r="BJ392" s="33"/>
      <c r="BK392" s="33"/>
      <c r="BL392" s="33"/>
      <c r="BM392" s="33"/>
      <c r="BN392" s="33"/>
      <c r="BO392" s="33"/>
      <c r="BP392" s="33"/>
      <c r="BQ392" s="33"/>
      <c r="BR392" s="33"/>
      <c r="BS392" s="33"/>
      <c r="BT392" s="33"/>
      <c r="BU392" s="33"/>
      <c r="BV392" s="33"/>
      <c r="BW392" s="33"/>
      <c r="BX392" s="33"/>
      <c r="BY392" s="33"/>
      <c r="BZ392" s="33"/>
      <c r="CA392" s="33"/>
      <c r="CB392" s="33"/>
      <c r="CC392" s="33"/>
      <c r="CD392" s="33"/>
      <c r="CE392" s="33"/>
      <c r="CF392" s="33"/>
      <c r="CG392" s="33"/>
      <c r="CH392" s="33"/>
      <c r="CI392" s="33"/>
      <c r="CJ392" s="33"/>
      <c r="CK392" s="33"/>
      <c r="CL392" s="33"/>
      <c r="CM392" s="33"/>
      <c r="CN392" s="33"/>
      <c r="CO392" s="33"/>
      <c r="CP392" s="33"/>
      <c r="CQ392" s="33"/>
      <c r="CR392" s="33"/>
      <c r="CS392" s="33"/>
      <c r="CT392" s="33"/>
      <c r="CU392" s="33"/>
      <c r="CV392" s="33"/>
      <c r="CW392" s="33"/>
      <c r="CX392" s="33"/>
      <c r="CY392" s="33"/>
      <c r="CZ392" s="33"/>
      <c r="DA392" s="33"/>
      <c r="DB392" s="33"/>
      <c r="DC392" s="33"/>
      <c r="DD392" s="33"/>
      <c r="DE392" s="33"/>
      <c r="DF392" s="33"/>
      <c r="DG392" s="33"/>
      <c r="DH392" s="33"/>
      <c r="DI392" s="33"/>
      <c r="DJ392" s="33"/>
      <c r="DK392" s="33"/>
      <c r="DL392" s="33"/>
      <c r="DM392" s="33"/>
      <c r="DN392" s="33"/>
      <c r="DO392" s="33"/>
      <c r="DP392" s="33"/>
      <c r="DQ392" s="33"/>
      <c r="DR392" s="33"/>
      <c r="DS392" s="33"/>
      <c r="DT392" s="33"/>
      <c r="DU392" s="33"/>
      <c r="DV392" s="33"/>
      <c r="DW392" s="33"/>
      <c r="DX392" s="33"/>
      <c r="DY392" s="33"/>
      <c r="DZ392" s="33"/>
      <c r="EA392" s="33"/>
      <c r="EB392" s="33"/>
      <c r="EC392" s="33"/>
      <c r="ED392" s="33"/>
      <c r="EE392" s="33"/>
      <c r="EF392" s="33"/>
      <c r="EG392" s="33"/>
    </row>
    <row r="393" spans="43:137" x14ac:dyDescent="0.25">
      <c r="AQ393" s="33"/>
      <c r="AR393" s="33"/>
      <c r="AS393" s="33"/>
      <c r="AT393" s="33"/>
      <c r="AU393" s="33"/>
      <c r="AV393" s="33"/>
      <c r="AW393" s="33"/>
      <c r="AX393" s="33"/>
      <c r="AY393" s="33"/>
      <c r="AZ393" s="33"/>
      <c r="BA393" s="33"/>
      <c r="BB393" s="33"/>
      <c r="BC393" s="33"/>
      <c r="BD393" s="33"/>
      <c r="BE393" s="33"/>
      <c r="BF393" s="33"/>
      <c r="BG393" s="33"/>
      <c r="BH393" s="33"/>
      <c r="BI393" s="33"/>
      <c r="BJ393" s="33"/>
      <c r="BK393" s="33"/>
      <c r="BL393" s="33"/>
      <c r="BM393" s="33"/>
      <c r="BN393" s="33"/>
      <c r="BO393" s="33"/>
      <c r="BP393" s="33"/>
      <c r="BQ393" s="33"/>
      <c r="BR393" s="33"/>
      <c r="BS393" s="33"/>
      <c r="BT393" s="33"/>
      <c r="BU393" s="33"/>
      <c r="BV393" s="33"/>
      <c r="BW393" s="33"/>
      <c r="BX393" s="33"/>
      <c r="BY393" s="33"/>
      <c r="BZ393" s="33"/>
      <c r="CA393" s="33"/>
      <c r="CB393" s="33"/>
      <c r="CC393" s="33"/>
      <c r="CD393" s="33"/>
      <c r="CE393" s="33"/>
      <c r="CF393" s="33"/>
      <c r="CG393" s="33"/>
      <c r="CH393" s="33"/>
      <c r="CI393" s="33"/>
      <c r="CJ393" s="33"/>
      <c r="CK393" s="33"/>
      <c r="CL393" s="33"/>
      <c r="CM393" s="33"/>
      <c r="CN393" s="33"/>
      <c r="CO393" s="33"/>
      <c r="CP393" s="33"/>
      <c r="CQ393" s="33"/>
      <c r="CR393" s="33"/>
      <c r="CS393" s="33"/>
      <c r="CT393" s="33"/>
      <c r="CU393" s="33"/>
      <c r="CV393" s="33"/>
      <c r="CW393" s="33"/>
      <c r="CX393" s="33"/>
      <c r="CY393" s="33"/>
      <c r="CZ393" s="33"/>
      <c r="DA393" s="33"/>
      <c r="DB393" s="33"/>
      <c r="DC393" s="33"/>
      <c r="DD393" s="33"/>
      <c r="DE393" s="33"/>
      <c r="DF393" s="33"/>
      <c r="DG393" s="33"/>
      <c r="DH393" s="33"/>
      <c r="DI393" s="33"/>
      <c r="DJ393" s="33"/>
      <c r="DK393" s="33"/>
      <c r="DL393" s="33"/>
      <c r="DM393" s="33"/>
      <c r="DN393" s="33"/>
      <c r="DO393" s="33"/>
      <c r="DP393" s="33"/>
      <c r="DQ393" s="33"/>
      <c r="DR393" s="33"/>
      <c r="DS393" s="33"/>
      <c r="DT393" s="33"/>
      <c r="DU393" s="33"/>
      <c r="DV393" s="33"/>
      <c r="DW393" s="33"/>
      <c r="DX393" s="33"/>
      <c r="DY393" s="33"/>
      <c r="DZ393" s="33"/>
      <c r="EA393" s="33"/>
      <c r="EB393" s="33"/>
      <c r="EC393" s="33"/>
      <c r="ED393" s="33"/>
      <c r="EE393" s="33"/>
      <c r="EF393" s="33"/>
      <c r="EG393" s="33"/>
    </row>
    <row r="394" spans="43:137" x14ac:dyDescent="0.25">
      <c r="AQ394" s="33"/>
      <c r="AR394" s="33"/>
      <c r="AS394" s="33"/>
      <c r="AT394" s="33"/>
      <c r="AU394" s="33"/>
      <c r="AV394" s="33"/>
      <c r="AW394" s="33"/>
      <c r="AX394" s="33"/>
      <c r="AY394" s="33"/>
      <c r="AZ394" s="33"/>
      <c r="BA394" s="33"/>
      <c r="BB394" s="33"/>
      <c r="BC394" s="33"/>
      <c r="BD394" s="33"/>
      <c r="BE394" s="33"/>
      <c r="BF394" s="33"/>
      <c r="BG394" s="33"/>
      <c r="BH394" s="33"/>
      <c r="BI394" s="33"/>
      <c r="BJ394" s="33"/>
      <c r="BK394" s="33"/>
      <c r="BL394" s="33"/>
      <c r="BM394" s="33"/>
      <c r="BN394" s="33"/>
      <c r="BO394" s="33"/>
      <c r="BP394" s="33"/>
      <c r="BQ394" s="33"/>
      <c r="BR394" s="33"/>
      <c r="BS394" s="33"/>
      <c r="BT394" s="33"/>
      <c r="BU394" s="33"/>
      <c r="BV394" s="33"/>
      <c r="BW394" s="33"/>
      <c r="BX394" s="33"/>
      <c r="BY394" s="33"/>
      <c r="BZ394" s="33"/>
      <c r="CA394" s="33"/>
      <c r="CB394" s="33"/>
      <c r="CC394" s="33"/>
      <c r="CD394" s="33"/>
      <c r="CE394" s="33"/>
      <c r="CF394" s="33"/>
      <c r="CG394" s="33"/>
      <c r="CH394" s="33"/>
      <c r="CI394" s="33"/>
      <c r="CJ394" s="33"/>
      <c r="CK394" s="33"/>
      <c r="CL394" s="33"/>
      <c r="CM394" s="33"/>
      <c r="CN394" s="33"/>
      <c r="CO394" s="33"/>
      <c r="CP394" s="33"/>
      <c r="CQ394" s="33"/>
      <c r="CR394" s="33"/>
      <c r="CS394" s="33"/>
      <c r="CT394" s="33"/>
      <c r="CU394" s="33"/>
      <c r="CV394" s="33"/>
      <c r="CW394" s="33"/>
      <c r="CX394" s="33"/>
      <c r="CY394" s="33"/>
      <c r="CZ394" s="33"/>
      <c r="DA394" s="33"/>
      <c r="DB394" s="33"/>
      <c r="DC394" s="33"/>
      <c r="DD394" s="33"/>
      <c r="DE394" s="33"/>
      <c r="DF394" s="33"/>
      <c r="DG394" s="33"/>
      <c r="DH394" s="33"/>
      <c r="DI394" s="33"/>
      <c r="DJ394" s="33"/>
      <c r="DK394" s="33"/>
      <c r="DL394" s="33"/>
      <c r="DM394" s="33"/>
      <c r="DN394" s="33"/>
      <c r="DO394" s="33"/>
      <c r="DP394" s="33"/>
      <c r="DQ394" s="33"/>
      <c r="DR394" s="33"/>
      <c r="DS394" s="33"/>
      <c r="DT394" s="33"/>
      <c r="DU394" s="33"/>
      <c r="DV394" s="33"/>
      <c r="DW394" s="33"/>
      <c r="DX394" s="33"/>
      <c r="DY394" s="33"/>
      <c r="DZ394" s="33"/>
      <c r="EA394" s="33"/>
      <c r="EB394" s="33"/>
      <c r="EC394" s="33"/>
      <c r="ED394" s="33"/>
      <c r="EE394" s="33"/>
      <c r="EF394" s="33"/>
      <c r="EG394" s="33"/>
    </row>
    <row r="395" spans="43:137" x14ac:dyDescent="0.25">
      <c r="AQ395" s="33"/>
      <c r="AR395" s="33"/>
      <c r="AS395" s="33"/>
      <c r="AT395" s="33"/>
      <c r="AU395" s="33"/>
      <c r="AV395" s="33"/>
      <c r="AW395" s="33"/>
      <c r="AX395" s="33"/>
      <c r="AY395" s="33"/>
      <c r="AZ395" s="33"/>
      <c r="BA395" s="33"/>
      <c r="BB395" s="33"/>
      <c r="BC395" s="33"/>
      <c r="BD395" s="33"/>
      <c r="BE395" s="33"/>
      <c r="BF395" s="33"/>
      <c r="BG395" s="33"/>
      <c r="BH395" s="33"/>
      <c r="BI395" s="33"/>
      <c r="BJ395" s="33"/>
      <c r="BK395" s="33"/>
      <c r="BL395" s="33"/>
      <c r="BM395" s="33"/>
      <c r="BN395" s="33"/>
      <c r="BO395" s="33"/>
      <c r="BP395" s="33"/>
      <c r="BQ395" s="33"/>
      <c r="BR395" s="33"/>
      <c r="BS395" s="33"/>
      <c r="BT395" s="33"/>
      <c r="BU395" s="33"/>
      <c r="BV395" s="33"/>
      <c r="BW395" s="33"/>
      <c r="BX395" s="33"/>
      <c r="BY395" s="33"/>
      <c r="BZ395" s="33"/>
      <c r="CA395" s="33"/>
      <c r="CB395" s="33"/>
      <c r="CC395" s="33"/>
      <c r="CD395" s="33"/>
      <c r="CE395" s="33"/>
      <c r="CF395" s="33"/>
      <c r="CG395" s="33"/>
      <c r="CH395" s="33"/>
      <c r="CI395" s="33"/>
      <c r="CJ395" s="33"/>
      <c r="CK395" s="33"/>
      <c r="CL395" s="33"/>
      <c r="CM395" s="33"/>
      <c r="CN395" s="33"/>
      <c r="CO395" s="33"/>
      <c r="CP395" s="33"/>
      <c r="CQ395" s="33"/>
      <c r="CR395" s="33"/>
      <c r="CS395" s="33"/>
      <c r="CT395" s="33"/>
      <c r="CU395" s="33"/>
      <c r="CV395" s="33"/>
      <c r="CW395" s="33"/>
      <c r="CX395" s="33"/>
      <c r="CY395" s="33"/>
      <c r="CZ395" s="33"/>
      <c r="DA395" s="33"/>
      <c r="DB395" s="33"/>
      <c r="DC395" s="33"/>
      <c r="DD395" s="33"/>
      <c r="DE395" s="33"/>
      <c r="DF395" s="33"/>
      <c r="DG395" s="33"/>
      <c r="DH395" s="33"/>
      <c r="DI395" s="33"/>
      <c r="DJ395" s="33"/>
      <c r="DK395" s="33"/>
      <c r="DL395" s="33"/>
      <c r="DM395" s="33"/>
      <c r="DN395" s="33"/>
      <c r="DO395" s="33"/>
      <c r="DP395" s="33"/>
      <c r="DQ395" s="33"/>
      <c r="DR395" s="33"/>
      <c r="DS395" s="33"/>
      <c r="DT395" s="33"/>
      <c r="DU395" s="33"/>
      <c r="DV395" s="33"/>
      <c r="DW395" s="33"/>
      <c r="DX395" s="33"/>
      <c r="DY395" s="33"/>
      <c r="DZ395" s="33"/>
      <c r="EA395" s="33"/>
      <c r="EB395" s="33"/>
      <c r="EC395" s="33"/>
      <c r="ED395" s="33"/>
      <c r="EE395" s="33"/>
      <c r="EF395" s="33"/>
      <c r="EG395" s="33"/>
    </row>
    <row r="396" spans="43:137" x14ac:dyDescent="0.25">
      <c r="AQ396" s="33"/>
      <c r="AR396" s="33"/>
      <c r="AS396" s="33"/>
      <c r="AT396" s="33"/>
      <c r="AU396" s="33"/>
      <c r="AV396" s="33"/>
      <c r="AW396" s="33"/>
      <c r="AX396" s="33"/>
      <c r="AY396" s="33"/>
      <c r="AZ396" s="33"/>
      <c r="BA396" s="33"/>
      <c r="BB396" s="33"/>
      <c r="BC396" s="33"/>
      <c r="BD396" s="33"/>
      <c r="BE396" s="33"/>
      <c r="BF396" s="33"/>
      <c r="BG396" s="33"/>
      <c r="BH396" s="33"/>
      <c r="BI396" s="33"/>
      <c r="BJ396" s="33"/>
      <c r="BK396" s="33"/>
      <c r="BL396" s="33"/>
      <c r="BM396" s="33"/>
      <c r="BN396" s="33"/>
      <c r="BO396" s="33"/>
      <c r="BP396" s="33"/>
      <c r="BQ396" s="33"/>
      <c r="BR396" s="33"/>
      <c r="BS396" s="33"/>
      <c r="BT396" s="33"/>
      <c r="BU396" s="33"/>
      <c r="BV396" s="33"/>
      <c r="BW396" s="33"/>
      <c r="BX396" s="33"/>
      <c r="BY396" s="33"/>
      <c r="BZ396" s="33"/>
      <c r="CA396" s="33"/>
      <c r="CB396" s="33"/>
      <c r="CC396" s="33"/>
      <c r="CD396" s="33"/>
      <c r="CE396" s="33"/>
      <c r="CF396" s="33"/>
      <c r="CG396" s="33"/>
      <c r="CH396" s="33"/>
      <c r="CI396" s="33"/>
      <c r="CJ396" s="33"/>
      <c r="CK396" s="33"/>
      <c r="CL396" s="33"/>
      <c r="CM396" s="33"/>
      <c r="CN396" s="33"/>
      <c r="CO396" s="33"/>
      <c r="CP396" s="33"/>
      <c r="CQ396" s="33"/>
      <c r="CR396" s="33"/>
      <c r="CS396" s="33"/>
      <c r="CT396" s="33"/>
      <c r="CU396" s="33"/>
      <c r="CV396" s="33"/>
      <c r="CW396" s="33"/>
      <c r="CX396" s="33"/>
      <c r="CY396" s="33"/>
      <c r="CZ396" s="33"/>
      <c r="DA396" s="33"/>
      <c r="DB396" s="33"/>
      <c r="DC396" s="33"/>
      <c r="DD396" s="33"/>
      <c r="DE396" s="33"/>
      <c r="DF396" s="33"/>
      <c r="DG396" s="33"/>
      <c r="DH396" s="33"/>
      <c r="DI396" s="33"/>
      <c r="DJ396" s="33"/>
      <c r="DK396" s="33"/>
      <c r="DL396" s="33"/>
      <c r="DM396" s="33"/>
      <c r="DN396" s="33"/>
      <c r="DO396" s="33"/>
      <c r="DP396" s="33"/>
      <c r="DQ396" s="33"/>
      <c r="DR396" s="33"/>
      <c r="DS396" s="33"/>
      <c r="DT396" s="33"/>
      <c r="DU396" s="33"/>
      <c r="DV396" s="33"/>
      <c r="DW396" s="33"/>
      <c r="DX396" s="33"/>
      <c r="DY396" s="33"/>
      <c r="DZ396" s="33"/>
      <c r="EA396" s="33"/>
      <c r="EB396" s="33"/>
      <c r="EC396" s="33"/>
      <c r="ED396" s="33"/>
      <c r="EE396" s="33"/>
      <c r="EF396" s="33"/>
      <c r="EG396" s="33"/>
    </row>
    <row r="397" spans="43:137" x14ac:dyDescent="0.25">
      <c r="AQ397" s="33"/>
      <c r="AR397" s="33"/>
      <c r="AS397" s="33"/>
      <c r="AT397" s="33"/>
      <c r="AU397" s="33"/>
      <c r="AV397" s="33"/>
      <c r="AW397" s="33"/>
      <c r="AX397" s="33"/>
      <c r="AY397" s="33"/>
      <c r="AZ397" s="33"/>
      <c r="BA397" s="33"/>
      <c r="BB397" s="33"/>
      <c r="BC397" s="33"/>
      <c r="BD397" s="33"/>
      <c r="BE397" s="33"/>
      <c r="BF397" s="33"/>
      <c r="BG397" s="33"/>
      <c r="BH397" s="33"/>
      <c r="BI397" s="33"/>
      <c r="BJ397" s="33"/>
      <c r="BK397" s="33"/>
      <c r="BL397" s="33"/>
      <c r="BM397" s="33"/>
      <c r="BN397" s="33"/>
      <c r="BO397" s="33"/>
      <c r="BP397" s="33"/>
      <c r="BQ397" s="33"/>
      <c r="BR397" s="33"/>
      <c r="BS397" s="33"/>
      <c r="BT397" s="33"/>
      <c r="BU397" s="33"/>
      <c r="BV397" s="33"/>
      <c r="BW397" s="33"/>
      <c r="BX397" s="33"/>
      <c r="BY397" s="33"/>
      <c r="BZ397" s="33"/>
      <c r="CA397" s="33"/>
      <c r="CB397" s="33"/>
      <c r="CC397" s="33"/>
      <c r="CD397" s="33"/>
      <c r="CE397" s="33"/>
      <c r="CF397" s="33"/>
      <c r="CG397" s="33"/>
      <c r="CH397" s="33"/>
      <c r="CI397" s="33"/>
      <c r="CJ397" s="33"/>
      <c r="CK397" s="33"/>
      <c r="CL397" s="33"/>
      <c r="CM397" s="33"/>
      <c r="CN397" s="33"/>
      <c r="CO397" s="33"/>
      <c r="CP397" s="33"/>
      <c r="CQ397" s="33"/>
      <c r="CR397" s="33"/>
      <c r="CS397" s="33"/>
      <c r="CT397" s="33"/>
      <c r="CU397" s="33"/>
      <c r="CV397" s="33"/>
      <c r="CW397" s="33"/>
      <c r="CX397" s="33"/>
      <c r="CY397" s="33"/>
      <c r="CZ397" s="33"/>
      <c r="DA397" s="33"/>
      <c r="DB397" s="33"/>
      <c r="DC397" s="33"/>
      <c r="DD397" s="33"/>
      <c r="DE397" s="33"/>
      <c r="DF397" s="33"/>
      <c r="DG397" s="33"/>
      <c r="DH397" s="33"/>
      <c r="DI397" s="33"/>
      <c r="DJ397" s="33"/>
      <c r="DK397" s="33"/>
      <c r="DL397" s="33"/>
      <c r="DM397" s="33"/>
      <c r="DN397" s="33"/>
      <c r="DO397" s="33"/>
      <c r="DP397" s="33"/>
      <c r="DQ397" s="33"/>
      <c r="DR397" s="33"/>
      <c r="DS397" s="33"/>
      <c r="DT397" s="33"/>
      <c r="DU397" s="33"/>
      <c r="DV397" s="33"/>
      <c r="DW397" s="33"/>
      <c r="DX397" s="33"/>
      <c r="DY397" s="33"/>
      <c r="DZ397" s="33"/>
      <c r="EA397" s="33"/>
      <c r="EB397" s="33"/>
      <c r="EC397" s="33"/>
      <c r="ED397" s="33"/>
      <c r="EE397" s="33"/>
      <c r="EF397" s="33"/>
      <c r="EG397" s="33"/>
    </row>
    <row r="398" spans="43:137" x14ac:dyDescent="0.25">
      <c r="AQ398" s="33"/>
      <c r="AR398" s="33"/>
      <c r="AS398" s="33"/>
      <c r="AT398" s="33"/>
      <c r="AU398" s="33"/>
      <c r="AV398" s="33"/>
      <c r="AW398" s="33"/>
      <c r="AX398" s="33"/>
      <c r="AY398" s="33"/>
      <c r="AZ398" s="33"/>
      <c r="BA398" s="33"/>
      <c r="BB398" s="33"/>
      <c r="BC398" s="33"/>
      <c r="BD398" s="33"/>
      <c r="BE398" s="33"/>
      <c r="BF398" s="33"/>
      <c r="BG398" s="33"/>
      <c r="BH398" s="33"/>
      <c r="BI398" s="33"/>
      <c r="BJ398" s="33"/>
      <c r="BK398" s="33"/>
      <c r="BL398" s="33"/>
      <c r="BM398" s="33"/>
      <c r="BN398" s="33"/>
      <c r="BO398" s="33"/>
      <c r="BP398" s="33"/>
      <c r="BQ398" s="33"/>
      <c r="BR398" s="33"/>
      <c r="BS398" s="33"/>
      <c r="BT398" s="33"/>
      <c r="BU398" s="33"/>
      <c r="BV398" s="33"/>
      <c r="BW398" s="33"/>
      <c r="BX398" s="33"/>
      <c r="BY398" s="33"/>
      <c r="BZ398" s="33"/>
      <c r="CA398" s="33"/>
      <c r="CB398" s="33"/>
      <c r="CC398" s="33"/>
      <c r="CD398" s="33"/>
      <c r="CE398" s="33"/>
      <c r="CF398" s="33"/>
      <c r="CG398" s="33"/>
      <c r="CH398" s="33"/>
      <c r="CI398" s="33"/>
      <c r="CJ398" s="33"/>
      <c r="CK398" s="33"/>
      <c r="CL398" s="33"/>
      <c r="CM398" s="33"/>
      <c r="CN398" s="33"/>
      <c r="CO398" s="33"/>
      <c r="CP398" s="33"/>
      <c r="CQ398" s="33"/>
      <c r="CR398" s="33"/>
      <c r="CS398" s="33"/>
      <c r="CT398" s="33"/>
      <c r="CU398" s="33"/>
      <c r="CV398" s="33"/>
      <c r="CW398" s="33"/>
      <c r="CX398" s="33"/>
      <c r="CY398" s="33"/>
      <c r="CZ398" s="33"/>
      <c r="DA398" s="33"/>
      <c r="DB398" s="33"/>
      <c r="DC398" s="33"/>
      <c r="DD398" s="33"/>
      <c r="DE398" s="33"/>
      <c r="DF398" s="33"/>
      <c r="DG398" s="33"/>
      <c r="DH398" s="33"/>
      <c r="DI398" s="33"/>
      <c r="DJ398" s="33"/>
      <c r="DK398" s="33"/>
      <c r="DL398" s="33"/>
      <c r="DM398" s="33"/>
      <c r="DN398" s="33"/>
      <c r="DO398" s="33"/>
      <c r="DP398" s="33"/>
      <c r="DQ398" s="33"/>
      <c r="DR398" s="33"/>
      <c r="DS398" s="33"/>
      <c r="DT398" s="33"/>
      <c r="DU398" s="33"/>
      <c r="DV398" s="33"/>
      <c r="DW398" s="33"/>
      <c r="DX398" s="33"/>
      <c r="DY398" s="33"/>
      <c r="DZ398" s="33"/>
      <c r="EA398" s="33"/>
      <c r="EB398" s="33"/>
      <c r="EC398" s="33"/>
      <c r="ED398" s="33"/>
      <c r="EE398" s="33"/>
      <c r="EF398" s="33"/>
      <c r="EG398" s="33"/>
    </row>
    <row r="399" spans="43:137" x14ac:dyDescent="0.25">
      <c r="AQ399" s="33"/>
      <c r="AR399" s="33"/>
      <c r="AS399" s="33"/>
      <c r="AT399" s="33"/>
      <c r="AU399" s="33"/>
      <c r="AV399" s="33"/>
      <c r="AW399" s="33"/>
      <c r="AX399" s="33"/>
      <c r="AY399" s="33"/>
      <c r="AZ399" s="33"/>
      <c r="BA399" s="33"/>
      <c r="BB399" s="33"/>
      <c r="BC399" s="33"/>
      <c r="BD399" s="33"/>
      <c r="BE399" s="33"/>
      <c r="BF399" s="33"/>
      <c r="BG399" s="33"/>
      <c r="BH399" s="33"/>
      <c r="BI399" s="33"/>
      <c r="BJ399" s="33"/>
      <c r="BK399" s="33"/>
      <c r="BL399" s="33"/>
      <c r="BM399" s="33"/>
      <c r="BN399" s="33"/>
      <c r="BO399" s="33"/>
      <c r="BP399" s="33"/>
      <c r="BQ399" s="33"/>
      <c r="BR399" s="33"/>
      <c r="BS399" s="33"/>
      <c r="BT399" s="33"/>
      <c r="BU399" s="33"/>
      <c r="BV399" s="33"/>
      <c r="BW399" s="33"/>
      <c r="BX399" s="33"/>
      <c r="BY399" s="33"/>
      <c r="BZ399" s="33"/>
      <c r="CA399" s="33"/>
      <c r="CB399" s="33"/>
      <c r="CC399" s="33"/>
      <c r="CD399" s="33"/>
      <c r="CE399" s="33"/>
      <c r="CF399" s="33"/>
      <c r="CG399" s="33"/>
      <c r="CH399" s="33"/>
      <c r="CI399" s="33"/>
      <c r="CJ399" s="33"/>
      <c r="CK399" s="33"/>
      <c r="CL399" s="33"/>
      <c r="CM399" s="33"/>
      <c r="CN399" s="33"/>
      <c r="CO399" s="33"/>
      <c r="CP399" s="33"/>
      <c r="CQ399" s="33"/>
      <c r="CR399" s="33"/>
      <c r="CS399" s="33"/>
      <c r="CT399" s="33"/>
      <c r="CU399" s="33"/>
      <c r="CV399" s="33"/>
      <c r="CW399" s="33"/>
      <c r="CX399" s="33"/>
      <c r="CY399" s="33"/>
      <c r="CZ399" s="33"/>
      <c r="DA399" s="33"/>
      <c r="DB399" s="33"/>
      <c r="DC399" s="33"/>
      <c r="DD399" s="33"/>
      <c r="DE399" s="33"/>
      <c r="DF399" s="33"/>
      <c r="DG399" s="33"/>
      <c r="DH399" s="33"/>
      <c r="DI399" s="33"/>
      <c r="DJ399" s="33"/>
      <c r="DK399" s="33"/>
      <c r="DL399" s="33"/>
      <c r="DM399" s="33"/>
      <c r="DN399" s="33"/>
      <c r="DO399" s="33"/>
      <c r="DP399" s="33"/>
      <c r="DQ399" s="33"/>
      <c r="DR399" s="33"/>
      <c r="DS399" s="33"/>
      <c r="DT399" s="33"/>
      <c r="DU399" s="33"/>
      <c r="DV399" s="33"/>
      <c r="DW399" s="33"/>
      <c r="DX399" s="33"/>
      <c r="DY399" s="33"/>
      <c r="DZ399" s="33"/>
      <c r="EA399" s="33"/>
      <c r="EB399" s="33"/>
      <c r="EC399" s="33"/>
      <c r="ED399" s="33"/>
      <c r="EE399" s="33"/>
      <c r="EF399" s="33"/>
      <c r="EG399" s="33"/>
    </row>
    <row r="400" spans="43:137" x14ac:dyDescent="0.25">
      <c r="AQ400" s="33"/>
      <c r="AR400" s="33"/>
      <c r="AS400" s="33"/>
      <c r="AT400" s="33"/>
      <c r="AU400" s="33"/>
      <c r="AV400" s="33"/>
      <c r="AW400" s="33"/>
      <c r="AX400" s="33"/>
      <c r="AY400" s="33"/>
      <c r="AZ400" s="33"/>
      <c r="BA400" s="33"/>
      <c r="BB400" s="33"/>
      <c r="BC400" s="33"/>
      <c r="BD400" s="33"/>
      <c r="BE400" s="33"/>
      <c r="BF400" s="33"/>
      <c r="BG400" s="33"/>
      <c r="BH400" s="33"/>
      <c r="BI400" s="33"/>
      <c r="BJ400" s="33"/>
      <c r="BK400" s="33"/>
      <c r="BL400" s="33"/>
      <c r="BM400" s="33"/>
      <c r="BN400" s="33"/>
      <c r="BO400" s="33"/>
      <c r="BP400" s="33"/>
      <c r="BQ400" s="33"/>
      <c r="BR400" s="33"/>
      <c r="BS400" s="33"/>
      <c r="BT400" s="33"/>
      <c r="BU400" s="33"/>
      <c r="BV400" s="33"/>
      <c r="BW400" s="33"/>
      <c r="BX400" s="33"/>
      <c r="BY400" s="33"/>
      <c r="BZ400" s="33"/>
      <c r="CA400" s="33"/>
      <c r="CB400" s="33"/>
      <c r="CC400" s="33"/>
      <c r="CD400" s="33"/>
      <c r="CE400" s="33"/>
      <c r="CF400" s="33"/>
      <c r="CG400" s="33"/>
      <c r="CH400" s="33"/>
      <c r="CI400" s="33"/>
      <c r="CJ400" s="33"/>
      <c r="CK400" s="33"/>
      <c r="CL400" s="33"/>
      <c r="CM400" s="33"/>
      <c r="CN400" s="33"/>
      <c r="CO400" s="33"/>
      <c r="CP400" s="33"/>
      <c r="CQ400" s="33"/>
      <c r="CR400" s="33"/>
      <c r="CS400" s="33"/>
      <c r="CT400" s="33"/>
      <c r="CU400" s="33"/>
      <c r="CV400" s="33"/>
      <c r="CW400" s="33"/>
      <c r="CX400" s="33"/>
      <c r="CY400" s="33"/>
      <c r="CZ400" s="33"/>
      <c r="DA400" s="33"/>
      <c r="DB400" s="33"/>
      <c r="DC400" s="33"/>
      <c r="DD400" s="33"/>
      <c r="DE400" s="33"/>
      <c r="DF400" s="33"/>
      <c r="DG400" s="33"/>
      <c r="DH400" s="33"/>
      <c r="DI400" s="33"/>
      <c r="DJ400" s="33"/>
      <c r="DK400" s="33"/>
      <c r="DL400" s="33"/>
      <c r="DM400" s="33"/>
      <c r="DN400" s="33"/>
      <c r="DO400" s="33"/>
      <c r="DP400" s="33"/>
      <c r="DQ400" s="33"/>
      <c r="DR400" s="33"/>
      <c r="DS400" s="33"/>
      <c r="DT400" s="33"/>
      <c r="DU400" s="33"/>
      <c r="DV400" s="33"/>
      <c r="DW400" s="33"/>
      <c r="DX400" s="33"/>
      <c r="DY400" s="33"/>
      <c r="DZ400" s="33"/>
      <c r="EA400" s="33"/>
      <c r="EB400" s="33"/>
      <c r="EC400" s="33"/>
      <c r="ED400" s="33"/>
      <c r="EE400" s="33"/>
      <c r="EF400" s="33"/>
      <c r="EG400" s="33"/>
    </row>
    <row r="401" spans="43:137" x14ac:dyDescent="0.25">
      <c r="AQ401" s="33"/>
      <c r="AR401" s="33"/>
      <c r="AS401" s="33"/>
      <c r="AT401" s="33"/>
      <c r="AU401" s="33"/>
      <c r="AV401" s="33"/>
      <c r="AW401" s="33"/>
      <c r="AX401" s="33"/>
      <c r="AY401" s="33"/>
      <c r="AZ401" s="33"/>
      <c r="BA401" s="33"/>
      <c r="BB401" s="33"/>
      <c r="BC401" s="33"/>
      <c r="BD401" s="33"/>
      <c r="BE401" s="33"/>
      <c r="BF401" s="33"/>
      <c r="BG401" s="33"/>
      <c r="BH401" s="33"/>
      <c r="BI401" s="33"/>
      <c r="BJ401" s="33"/>
      <c r="BK401" s="33"/>
      <c r="BL401" s="33"/>
      <c r="BM401" s="33"/>
      <c r="BN401" s="33"/>
      <c r="BO401" s="33"/>
      <c r="BP401" s="33"/>
      <c r="BQ401" s="33"/>
      <c r="BR401" s="33"/>
      <c r="BS401" s="33"/>
      <c r="BT401" s="33"/>
      <c r="BU401" s="33"/>
      <c r="BV401" s="33"/>
      <c r="BW401" s="33"/>
      <c r="BX401" s="33"/>
      <c r="BY401" s="33"/>
      <c r="BZ401" s="33"/>
      <c r="CA401" s="33"/>
      <c r="CB401" s="33"/>
      <c r="CC401" s="33"/>
      <c r="CD401" s="33"/>
      <c r="CE401" s="33"/>
      <c r="CF401" s="33"/>
      <c r="CG401" s="33"/>
      <c r="CH401" s="33"/>
      <c r="CI401" s="33"/>
      <c r="CJ401" s="33"/>
      <c r="CK401" s="33"/>
      <c r="CL401" s="33"/>
      <c r="CM401" s="33"/>
      <c r="CN401" s="33"/>
      <c r="CO401" s="33"/>
      <c r="CP401" s="33"/>
      <c r="CQ401" s="33"/>
      <c r="CR401" s="33"/>
      <c r="CS401" s="33"/>
      <c r="CT401" s="33"/>
      <c r="CU401" s="33"/>
      <c r="CV401" s="33"/>
      <c r="CW401" s="33"/>
      <c r="CX401" s="33"/>
      <c r="CY401" s="33"/>
      <c r="CZ401" s="33"/>
      <c r="DA401" s="33"/>
      <c r="DB401" s="33"/>
      <c r="DC401" s="33"/>
      <c r="DD401" s="33"/>
      <c r="DE401" s="33"/>
      <c r="DF401" s="33"/>
      <c r="DG401" s="33"/>
      <c r="DH401" s="33"/>
      <c r="DI401" s="33"/>
      <c r="DJ401" s="33"/>
      <c r="DK401" s="33"/>
      <c r="DL401" s="33"/>
      <c r="DM401" s="33"/>
      <c r="DN401" s="33"/>
      <c r="DO401" s="33"/>
      <c r="DP401" s="33"/>
      <c r="DQ401" s="33"/>
      <c r="DR401" s="33"/>
      <c r="DS401" s="33"/>
      <c r="DT401" s="33"/>
      <c r="DU401" s="33"/>
      <c r="DV401" s="33"/>
      <c r="DW401" s="33"/>
      <c r="DX401" s="33"/>
      <c r="DY401" s="33"/>
      <c r="DZ401" s="33"/>
      <c r="EA401" s="33"/>
      <c r="EB401" s="33"/>
      <c r="EC401" s="33"/>
      <c r="ED401" s="33"/>
      <c r="EE401" s="33"/>
      <c r="EF401" s="33"/>
      <c r="EG401" s="33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9">
    <mergeCell ref="A9:M9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  <mergeCell ref="E7:E8"/>
    <mergeCell ref="F7:F8"/>
    <mergeCell ref="A2:M2"/>
    <mergeCell ref="A3:M3"/>
    <mergeCell ref="A4:M4"/>
    <mergeCell ref="A5:M5"/>
    <mergeCell ref="D7:D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2022-01-03T18:14:17Z</cp:lastPrinted>
  <dcterms:created xsi:type="dcterms:W3CDTF">2017-01-31T14:28:02Z</dcterms:created>
  <dcterms:modified xsi:type="dcterms:W3CDTF">2023-02-03T13:57:04Z</dcterms:modified>
</cp:coreProperties>
</file>