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ENERO 2022\"/>
    </mc:Choice>
  </mc:AlternateContent>
  <bookViews>
    <workbookView xWindow="0" yWindow="0" windowWidth="19200" windowHeight="11595" tabRatio="204"/>
  </bookViews>
  <sheets>
    <sheet name="New Text Document" sheetId="1" r:id="rId1"/>
  </sheets>
  <definedNames>
    <definedName name="_xlnm._FilterDatabase" localSheetId="0" hidden="1">'New Text Document'!$A$9:$L$219</definedName>
    <definedName name="_xlnm.Print_Area" localSheetId="0">'New Text Document'!$A$1:$L$168</definedName>
    <definedName name="_xlnm.Print_Titles" localSheetId="0">'New Text Document'!$1:$8</definedName>
    <definedName name="Z_204BDDCD_F0EA_4D68_8827_ED13C8623E2D_.wvu.Cols" localSheetId="0" hidden="1">'New Text Document'!$AY:$AY</definedName>
    <definedName name="Z_204BDDCD_F0EA_4D68_8827_ED13C8623E2D_.wvu.FilterData" localSheetId="0" hidden="1">'New Text Document'!$A$9:$L$219</definedName>
    <definedName name="Z_204BDDCD_F0EA_4D68_8827_ED13C8623E2D_.wvu.PrintArea" localSheetId="0" hidden="1">'New Text Document'!$A$1:$L$168</definedName>
    <definedName name="Z_204BDDCD_F0EA_4D68_8827_ED13C8623E2D_.wvu.PrintTitles" localSheetId="0" hidden="1">'New Text Document'!$1:$8</definedName>
  </definedNames>
  <calcPr calcId="152511"/>
  <customWorkbookViews>
    <customWorkbookView name="68" guid="{204BDDCD-F0EA-4D68-8827-ED13C8623E2D}" maximized="1" xWindow="-8" yWindow="-8" windowWidth="1296" windowHeight="1000" tabRatio="204" activeSheetId="1"/>
  </customWorkbookViews>
</workbook>
</file>

<file path=xl/calcChain.xml><?xml version="1.0" encoding="utf-8"?>
<calcChain xmlns="http://schemas.openxmlformats.org/spreadsheetml/2006/main">
  <c r="B150" i="1" l="1"/>
  <c r="I150" i="1"/>
  <c r="H150" i="1"/>
  <c r="K150" i="1"/>
  <c r="G150" i="1"/>
  <c r="F150" i="1"/>
  <c r="L150" i="1"/>
  <c r="J150" i="1"/>
  <c r="F141" i="1"/>
  <c r="G141" i="1"/>
  <c r="H141" i="1"/>
  <c r="I141" i="1"/>
  <c r="J141" i="1"/>
  <c r="L141" i="1"/>
  <c r="F148" i="1"/>
  <c r="K148" i="1"/>
  <c r="J148" i="1"/>
  <c r="I148" i="1"/>
  <c r="H148" i="1"/>
  <c r="G148" i="1"/>
  <c r="J106" i="1"/>
  <c r="H106" i="1"/>
  <c r="F106" i="1"/>
  <c r="L89" i="1"/>
  <c r="K89" i="1"/>
  <c r="J89" i="1"/>
  <c r="I89" i="1"/>
  <c r="H89" i="1"/>
  <c r="G89" i="1"/>
  <c r="F89" i="1"/>
  <c r="K119" i="1"/>
  <c r="J119" i="1"/>
  <c r="H119" i="1"/>
  <c r="F119" i="1"/>
  <c r="L55" i="1"/>
  <c r="K55" i="1"/>
  <c r="J55" i="1"/>
  <c r="I55" i="1"/>
  <c r="H55" i="1"/>
  <c r="G55" i="1"/>
  <c r="F55" i="1"/>
  <c r="L85" i="1"/>
  <c r="K85" i="1"/>
  <c r="J85" i="1"/>
  <c r="I85" i="1"/>
  <c r="H85" i="1"/>
  <c r="F85" i="1"/>
  <c r="K132" i="1"/>
  <c r="F24" i="1"/>
  <c r="G24" i="1"/>
  <c r="H24" i="1"/>
  <c r="I24" i="1"/>
  <c r="K24" i="1"/>
  <c r="L24" i="1"/>
  <c r="F16" i="1" l="1"/>
  <c r="L148" i="1" l="1"/>
  <c r="L144" i="1"/>
  <c r="L132" i="1"/>
  <c r="L135" i="1"/>
  <c r="L128" i="1"/>
  <c r="L125" i="1"/>
  <c r="L96" i="1"/>
  <c r="L62" i="1"/>
  <c r="L47" i="1"/>
  <c r="L43" i="1"/>
  <c r="L38" i="1"/>
  <c r="L33" i="1"/>
  <c r="L30" i="1"/>
  <c r="L27" i="1"/>
  <c r="L19" i="1"/>
  <c r="L68" i="1" l="1"/>
  <c r="L59" i="1"/>
  <c r="L121" i="1"/>
  <c r="L122" i="1" s="1"/>
  <c r="K122" i="1"/>
  <c r="J122" i="1"/>
  <c r="I122" i="1"/>
  <c r="F122" i="1"/>
  <c r="H122" i="1"/>
  <c r="G122" i="1"/>
  <c r="L118" i="1"/>
  <c r="L146" i="1"/>
  <c r="L143" i="1"/>
  <c r="K135" i="1"/>
  <c r="J138" i="1"/>
  <c r="L138" i="1" l="1"/>
  <c r="K138" i="1"/>
  <c r="I138" i="1"/>
  <c r="H138" i="1"/>
  <c r="G138" i="1"/>
  <c r="F138" i="1"/>
  <c r="I135" i="1"/>
  <c r="H135" i="1"/>
  <c r="G135" i="1"/>
  <c r="F135" i="1"/>
  <c r="F51" i="1"/>
  <c r="J27" i="1"/>
  <c r="I27" i="1"/>
  <c r="H27" i="1"/>
  <c r="G27" i="1"/>
  <c r="F27" i="1"/>
  <c r="J132" i="1"/>
  <c r="H132" i="1"/>
  <c r="G130" i="1" l="1"/>
  <c r="G131" i="1"/>
  <c r="G132" i="1" l="1"/>
  <c r="F132" i="1"/>
  <c r="G94" i="1" l="1"/>
  <c r="K94" i="1" s="1"/>
  <c r="F96" i="1"/>
  <c r="H96" i="1"/>
  <c r="J96" i="1"/>
  <c r="G92" i="1"/>
  <c r="G93" i="1"/>
  <c r="G95" i="1"/>
  <c r="K95" i="1" s="1"/>
  <c r="K43" i="1"/>
  <c r="J43" i="1"/>
  <c r="H43" i="1"/>
  <c r="F43" i="1"/>
  <c r="J38" i="1"/>
  <c r="I41" i="1"/>
  <c r="G41" i="1"/>
  <c r="K92" i="1" l="1"/>
  <c r="K125" i="1"/>
  <c r="J125" i="1"/>
  <c r="I125" i="1"/>
  <c r="H125" i="1"/>
  <c r="G125" i="1"/>
  <c r="F125" i="1"/>
  <c r="K62" i="1"/>
  <c r="J62" i="1"/>
  <c r="I62" i="1"/>
  <c r="H62" i="1"/>
  <c r="G62" i="1"/>
  <c r="F62" i="1"/>
  <c r="J33" i="1" l="1"/>
  <c r="I33" i="1"/>
  <c r="H33" i="1"/>
  <c r="G33" i="1"/>
  <c r="F33" i="1"/>
  <c r="J30" i="1"/>
  <c r="I30" i="1"/>
  <c r="H30" i="1"/>
  <c r="G30" i="1"/>
  <c r="F30" i="1"/>
  <c r="J24" i="1"/>
  <c r="K51" i="1" l="1"/>
  <c r="J51" i="1"/>
  <c r="H51" i="1"/>
  <c r="H16" i="1"/>
  <c r="H82" i="1"/>
  <c r="F82" i="1"/>
  <c r="F114" i="1"/>
  <c r="J16" i="1" l="1"/>
  <c r="F128" i="1" l="1"/>
  <c r="H11" i="1"/>
  <c r="J11" i="1"/>
  <c r="H19" i="1"/>
  <c r="J19" i="1"/>
  <c r="H38" i="1"/>
  <c r="H47" i="1"/>
  <c r="J47" i="1"/>
  <c r="H68" i="1"/>
  <c r="I68" i="1"/>
  <c r="J68" i="1"/>
  <c r="H72" i="1"/>
  <c r="J72" i="1"/>
  <c r="G75" i="1"/>
  <c r="H75" i="1"/>
  <c r="I75" i="1"/>
  <c r="J75" i="1"/>
  <c r="H78" i="1"/>
  <c r="J78" i="1"/>
  <c r="J82" i="1"/>
  <c r="H114" i="1"/>
  <c r="J114" i="1"/>
  <c r="H128" i="1"/>
  <c r="J128" i="1"/>
  <c r="F110" i="1"/>
  <c r="F78" i="1"/>
  <c r="F75" i="1"/>
  <c r="F72" i="1"/>
  <c r="F68" i="1"/>
  <c r="F65" i="1"/>
  <c r="F47" i="1"/>
  <c r="F38" i="1"/>
  <c r="F19" i="1"/>
  <c r="F11" i="1"/>
  <c r="H110" i="1"/>
  <c r="J110" i="1"/>
  <c r="I101" i="1"/>
  <c r="G101" i="1"/>
  <c r="I102" i="1"/>
  <c r="G102" i="1"/>
  <c r="I104" i="1"/>
  <c r="G104" i="1"/>
  <c r="I103" i="1"/>
  <c r="G103" i="1"/>
  <c r="I105" i="1"/>
  <c r="G105" i="1"/>
  <c r="I100" i="1"/>
  <c r="I106" i="1" s="1"/>
  <c r="G100" i="1"/>
  <c r="G106" i="1" s="1"/>
  <c r="K74" i="1"/>
  <c r="K75" i="1" s="1"/>
  <c r="I70" i="1"/>
  <c r="G70" i="1"/>
  <c r="J65" i="1"/>
  <c r="H65" i="1"/>
  <c r="I64" i="1"/>
  <c r="I65" i="1" s="1"/>
  <c r="G64" i="1"/>
  <c r="G65" i="1" s="1"/>
  <c r="I49" i="1"/>
  <c r="I51" i="1" s="1"/>
  <c r="G49" i="1"/>
  <c r="G51" i="1" s="1"/>
  <c r="G37" i="1"/>
  <c r="K101" i="1" l="1"/>
  <c r="K105" i="1"/>
  <c r="L105" i="1" s="1"/>
  <c r="K103" i="1"/>
  <c r="L103" i="1" s="1"/>
  <c r="K104" i="1"/>
  <c r="L104" i="1" s="1"/>
  <c r="L102" i="1"/>
  <c r="K64" i="1"/>
  <c r="L64" i="1" s="1"/>
  <c r="L65" i="1" s="1"/>
  <c r="I116" i="1"/>
  <c r="G116" i="1"/>
  <c r="G42" i="1"/>
  <c r="G43" i="1" s="1"/>
  <c r="I42" i="1"/>
  <c r="I43" i="1" s="1"/>
  <c r="G10" i="1"/>
  <c r="G11" i="1" s="1"/>
  <c r="K106" i="1" l="1"/>
  <c r="L101" i="1"/>
  <c r="L106" i="1" s="1"/>
  <c r="L70" i="1"/>
  <c r="L72" i="1" s="1"/>
  <c r="K65" i="1"/>
  <c r="L49" i="1"/>
  <c r="L51" i="1" s="1"/>
  <c r="I112" i="1"/>
  <c r="I114" i="1" s="1"/>
  <c r="G112" i="1"/>
  <c r="G114" i="1" s="1"/>
  <c r="I117" i="1"/>
  <c r="I119" i="1" s="1"/>
  <c r="G117" i="1"/>
  <c r="G119" i="1" s="1"/>
  <c r="I14" i="1"/>
  <c r="I16" i="1" s="1"/>
  <c r="G14" i="1"/>
  <c r="G16" i="1" l="1"/>
  <c r="K14" i="1"/>
  <c r="K16" i="1" s="1"/>
  <c r="K114" i="1"/>
  <c r="L116" i="1"/>
  <c r="L119" i="1" s="1"/>
  <c r="G108" i="1"/>
  <c r="I108" i="1"/>
  <c r="I110" i="1" s="1"/>
  <c r="I80" i="1"/>
  <c r="I82" i="1" s="1"/>
  <c r="G80" i="1"/>
  <c r="G82" i="1" s="1"/>
  <c r="G36" i="1"/>
  <c r="G38" i="1" s="1"/>
  <c r="I38" i="1"/>
  <c r="I127" i="1"/>
  <c r="I128" i="1" s="1"/>
  <c r="G127" i="1"/>
  <c r="G128" i="1" s="1"/>
  <c r="G109" i="1"/>
  <c r="L74" i="1"/>
  <c r="L75" i="1" s="1"/>
  <c r="I71" i="1"/>
  <c r="I72" i="1" s="1"/>
  <c r="G71" i="1"/>
  <c r="G72" i="1" s="1"/>
  <c r="G67" i="1"/>
  <c r="G68" i="1" s="1"/>
  <c r="I96" i="1"/>
  <c r="G84" i="1"/>
  <c r="G96" i="1" l="1"/>
  <c r="G85" i="1"/>
  <c r="K11" i="1"/>
  <c r="L11" i="1" s="1"/>
  <c r="I11" i="1"/>
  <c r="L14" i="1"/>
  <c r="L16" i="1" s="1"/>
  <c r="L112" i="1"/>
  <c r="L114" i="1" s="1"/>
  <c r="G110" i="1"/>
  <c r="K72" i="1"/>
  <c r="K110" i="1"/>
  <c r="K80" i="1"/>
  <c r="K82" i="1" s="1"/>
  <c r="K38" i="1"/>
  <c r="K128" i="1"/>
  <c r="K68" i="1"/>
  <c r="K96" i="1"/>
  <c r="L80" i="1" l="1"/>
  <c r="L82" i="1" s="1"/>
  <c r="L108" i="1"/>
  <c r="L110" i="1" s="1"/>
  <c r="I130" i="1" l="1"/>
  <c r="I131" i="1"/>
  <c r="I77" i="1"/>
  <c r="I78" i="1" s="1"/>
  <c r="G77" i="1"/>
  <c r="G78" i="1" s="1"/>
  <c r="I47" i="1"/>
  <c r="G46" i="1"/>
  <c r="G47" i="1" s="1"/>
  <c r="I18" i="1"/>
  <c r="I19" i="1" s="1"/>
  <c r="G18" i="1"/>
  <c r="G19" i="1" s="1"/>
  <c r="I132" i="1" l="1"/>
  <c r="K78" i="1"/>
  <c r="L78" i="1" s="1"/>
  <c r="K19" i="1"/>
  <c r="K47" i="1"/>
  <c r="L77" i="1" l="1"/>
</calcChain>
</file>

<file path=xl/sharedStrings.xml><?xml version="1.0" encoding="utf-8"?>
<sst xmlns="http://schemas.openxmlformats.org/spreadsheetml/2006/main" count="337" uniqueCount="148">
  <si>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</si>
  <si>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</si>
  <si>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</si>
  <si>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</si>
  <si>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</si>
  <si>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</si>
  <si>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</si>
  <si>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</si>
  <si>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</si>
  <si>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</si>
  <si>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</si>
  <si>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</si>
  <si>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Fecha  Termino</t>
  </si>
  <si>
    <t>Nombre</t>
  </si>
  <si>
    <t xml:space="preserve">Subtotal </t>
  </si>
  <si>
    <t xml:space="preserve">Total general: </t>
  </si>
  <si>
    <t>ANALISTA</t>
  </si>
  <si>
    <t>TECNICO</t>
  </si>
  <si>
    <t>CHARINA RODRIGUEZ</t>
  </si>
  <si>
    <t>LIZZY ALEXANDRA FRIAS NUÑEZ</t>
  </si>
  <si>
    <t>ENCARGADO(A)</t>
  </si>
  <si>
    <t>ANDREA PEREZ FERRERA</t>
  </si>
  <si>
    <t>EDILI PEREZ VALLEJO</t>
  </si>
  <si>
    <t>DEPARTAMENTO DE RECURSOS HUMANOS - ONE</t>
  </si>
  <si>
    <t>AMADA RAMONA MARTINEZ FERREIRAS</t>
  </si>
  <si>
    <t>DIRECTORA ADMINISTRATIVA</t>
  </si>
  <si>
    <t>CLARIBEL VIZCAINO PEGUERO</t>
  </si>
  <si>
    <t>YAJAIRA ANTONIA FELIZ RAMIREZ</t>
  </si>
  <si>
    <t>ENCARGADO (O)</t>
  </si>
  <si>
    <t>CRISTINA CABRERA PEREZ</t>
  </si>
  <si>
    <t>DIRECCION DE ESTADISTICAS ECONOMICAS- ONE</t>
  </si>
  <si>
    <t>AUGUSTO VIRGILIO DE LOS SANTOS ALMANZAR</t>
  </si>
  <si>
    <t>DIRECTOR (A)</t>
  </si>
  <si>
    <t>RAUL EMILIO DESENA GALARZA</t>
  </si>
  <si>
    <t>PERLA MASSIEL ROSARIO FABIAN</t>
  </si>
  <si>
    <t>MARITZA ALEXANDRA PEREZ DOMINGUEZ</t>
  </si>
  <si>
    <t>LEA ELIZABETH PAYANO SANTANA</t>
  </si>
  <si>
    <t>ENCARGADO(A) OFICINA ACCESO</t>
  </si>
  <si>
    <t>LEYDA ALTAGRACIA DAMBLAU</t>
  </si>
  <si>
    <t>TECNICO DE RECURSOS HUMANOS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</si>
  <si>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</si>
  <si>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</si>
  <si>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</si>
  <si>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</si>
  <si>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</si>
  <si>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</si>
  <si>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</si>
  <si>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</si>
  <si>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</si>
  <si>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</si>
  <si>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</si>
  <si>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</si>
  <si>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</si>
  <si>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YOMAYRIS ROSARIO MEDINA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</si>
  <si>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</si>
  <si>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</si>
  <si>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</si>
  <si>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</si>
  <si>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</si>
  <si>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</si>
  <si>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</si>
  <si>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</si>
  <si>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</si>
  <si>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DIVISION DE COORDINACION ACADEMICA- ONE</t>
  </si>
  <si>
    <t>DIRECCION ADMINISTRATIVA Y FINANCIERA 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</si>
  <si>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</si>
  <si>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</si>
  <si>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</si>
  <si>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</si>
  <si>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</si>
  <si>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</si>
  <si>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</si>
  <si>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</si>
  <si>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</si>
  <si>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</si>
  <si>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</si>
  <si>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</si>
  <si>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</si>
  <si>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 xml:space="preserve">AIMEE ARVEL0 GENAO </t>
  </si>
  <si>
    <t>LUIS MANUEL PEÑA SEGURA</t>
  </si>
  <si>
    <t>DEPARTAMENTO JURIDICO- ONE</t>
  </si>
  <si>
    <t xml:space="preserve">ROSANNA COLON TORRES </t>
  </si>
  <si>
    <t>DANIEL ALEJANDRO DE OLEO SEGURA</t>
  </si>
  <si>
    <t xml:space="preserve">LORENY TORRES KING </t>
  </si>
  <si>
    <t>DIVISION DE RELACIONES INTERNACIONALES-ONE</t>
  </si>
  <si>
    <t>RUTH NAOMI MATEO ABREU</t>
  </si>
  <si>
    <t>SECCION DE NOMINAS-ONE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</si>
  <si>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</si>
  <si>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</si>
  <si>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</si>
  <si>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</si>
  <si>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</si>
  <si>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ENCARGADO</t>
  </si>
  <si>
    <t>DIRRECCION DE ESTADISTICAS DEMOGRAFICAS, SOCIALES Y AMBIENTALES- ONE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</si>
  <si>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</si>
  <si>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</si>
  <si>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</si>
  <si>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</si>
  <si>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</si>
  <si>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>FABIO GALARZA LOPEZ                                                                                                                                                                                                                     ANALISTA                                      M                    9/9/201                               30/12/2021</t>
  </si>
  <si>
    <t xml:space="preserve">         TECNICO ADMINISTRATIVO</t>
  </si>
  <si>
    <t>DIVISION DE PRESUPUESTO-ONE</t>
  </si>
  <si>
    <t xml:space="preserve">DACHEL  ESTEFANY MONEGRO </t>
  </si>
  <si>
    <t xml:space="preserve">ANALISTA </t>
  </si>
  <si>
    <t>JACMAEL LINARES GOMEZ</t>
  </si>
  <si>
    <t>SOPORTE TECNICO</t>
  </si>
  <si>
    <t xml:space="preserve">FRANCISCO JAVIER DE JESUS DE LA ROS </t>
  </si>
  <si>
    <t xml:space="preserve">JOSE ANTONIO DIAZ RAMIREZ </t>
  </si>
  <si>
    <t>RODOLFO GABRIEL JIMENEZ ARIAS</t>
  </si>
  <si>
    <t>CRISMAIRY MARLENNY JIMENEZ MENA</t>
  </si>
  <si>
    <t xml:space="preserve">COORDINADOR DE PROYECTO </t>
  </si>
  <si>
    <t xml:space="preserve">SILL NATANAEL BATISTA PERDOMO </t>
  </si>
  <si>
    <t xml:space="preserve">                          ANALISTA</t>
  </si>
  <si>
    <t xml:space="preserve">            4/9/2021</t>
  </si>
  <si>
    <t xml:space="preserve">            1/9/2021</t>
  </si>
  <si>
    <t>Genero</t>
  </si>
  <si>
    <t>DIVISION DE ADMINISTRACION DE SERVICIOS TIC- ONE</t>
  </si>
  <si>
    <t>RAVEL ELIAS DOMINGUEZ MEDINA</t>
  </si>
  <si>
    <t xml:space="preserve">DAYSI CAROLINA LANTIGUA ESPEJO </t>
  </si>
  <si>
    <t>DVISION DE COMUNICACIONES INTERNAS Y EXTERNAS-ONE</t>
  </si>
  <si>
    <t>ANA INMACULADA ARACENA MARTE</t>
  </si>
  <si>
    <t>DIVISION DE OPERACIONES DE ENCUESTA-ONE</t>
  </si>
  <si>
    <t>COORDINADOR DE CAMPO</t>
  </si>
  <si>
    <t>EDUARDO MIGUEL CACERES ROQUE</t>
  </si>
  <si>
    <t>Subtotal</t>
  </si>
  <si>
    <t>DEPARTAMENTO DE ARTICULACION-ONE</t>
  </si>
  <si>
    <t xml:space="preserve">   MARIDALIA RODRIGUEZ GORIS  </t>
  </si>
  <si>
    <t>DIVISION DE LEVANTAMIENTO Y ANALISIS -ONE</t>
  </si>
  <si>
    <t>CESIMARLIN ALTAGRACIA PEÑA MEJIA</t>
  </si>
  <si>
    <t>DIVISION DE FORMULACION Y SEGUIMIENTO PEN-ONE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</si>
  <si>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</si>
  <si>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</si>
  <si>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</si>
  <si>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</si>
  <si>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</si>
  <si>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</si>
  <si>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>DESARROLLADOR DE SISTEMAS</t>
  </si>
  <si>
    <t xml:space="preserve">FERMIN ANTONIO AMADOR FELIZ </t>
  </si>
  <si>
    <t>Mes de Enero 2022</t>
  </si>
  <si>
    <t>Nómina de Empleados Contratados</t>
  </si>
  <si>
    <t xml:space="preserve">LUIS ARIEL ALEJO APONTE </t>
  </si>
  <si>
    <t>ANALISTA DE RELACIONES INTERN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</si>
  <si>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</si>
  <si>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</si>
  <si>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</si>
  <si>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</si>
  <si>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DIVISION DE SERVICIOS GENERALES</t>
  </si>
  <si>
    <t xml:space="preserve">DIVISION DE ACCESO A LA INFORMACION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</si>
</sst>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2">
    <xf numFmtId="0" fontId="0" fillId="0" borderId="0" xfId="0"/>
    <xf numFmtId="1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4" fontId="16" fillId="11" borderId="0" xfId="21" applyNumberFormat="1" applyFont="1" applyAlignment="1">
      <alignment horizontal="center" vertic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/>
    </xf>
    <xf numFmtId="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Alignment="1"/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43" fontId="0" fillId="0" borderId="0" xfId="1" applyFont="1" applyBorder="1" applyAlignment="1"/>
    <xf numFmtId="4" fontId="1" fillId="38" borderId="0" xfId="21" applyNumberFormat="1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3" fontId="16" fillId="0" borderId="0" xfId="1" applyFont="1" applyAlignment="1"/>
    <xf numFmtId="2" fontId="1" fillId="0" borderId="0" xfId="1" applyNumberFormat="1" applyFont="1" applyBorder="1" applyAlignment="1">
      <alignment horizontal="center" vertical="center"/>
    </xf>
    <xf numFmtId="0" fontId="0" fillId="36" borderId="19" xfId="0" applyFill="1" applyBorder="1" applyAlignment="1"/>
    <xf numFmtId="0" fontId="0" fillId="36" borderId="20" xfId="0" applyFill="1" applyBorder="1" applyAlignment="1"/>
    <xf numFmtId="0" fontId="0" fillId="38" borderId="0" xfId="0" applyFont="1" applyFill="1" applyBorder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/>
    <xf numFmtId="0" fontId="16" fillId="0" borderId="0" xfId="0" applyFont="1" applyFill="1" applyAlignment="1"/>
    <xf numFmtId="0" fontId="16" fillId="38" borderId="0" xfId="0" applyFont="1" applyFill="1" applyAlignment="1"/>
    <xf numFmtId="0" fontId="16" fillId="33" borderId="0" xfId="0" applyFont="1" applyFill="1" applyAlignment="1"/>
    <xf numFmtId="4" fontId="0" fillId="0" borderId="0" xfId="0" applyNumberFormat="1" applyAlignment="1"/>
    <xf numFmtId="0" fontId="0" fillId="0" borderId="0" xfId="0" applyNumberFormat="1" applyAlignment="1"/>
    <xf numFmtId="2" fontId="0" fillId="0" borderId="0" xfId="1" applyNumberFormat="1" applyFont="1" applyBorder="1" applyAlignment="1">
      <alignment horizontal="center"/>
    </xf>
    <xf numFmtId="0" fontId="0" fillId="0" borderId="0" xfId="0" applyFont="1" applyFill="1" applyAlignment="1"/>
    <xf numFmtId="0" fontId="0" fillId="38" borderId="0" xfId="0" applyFill="1" applyAlignment="1"/>
    <xf numFmtId="0" fontId="0" fillId="38" borderId="0" xfId="0" applyFont="1" applyFill="1" applyAlignment="1"/>
    <xf numFmtId="0" fontId="0" fillId="0" borderId="0" xfId="0" applyFill="1" applyAlignment="1"/>
    <xf numFmtId="0" fontId="23" fillId="38" borderId="0" xfId="0" applyFont="1" applyFill="1" applyAlignment="1"/>
    <xf numFmtId="0" fontId="22" fillId="38" borderId="0" xfId="0" applyFont="1" applyFill="1" applyAlignment="1"/>
    <xf numFmtId="0" fontId="19" fillId="0" borderId="0" xfId="0" applyFont="1" applyAlignment="1"/>
    <xf numFmtId="0" fontId="0" fillId="37" borderId="0" xfId="0" applyFill="1" applyAlignment="1"/>
    <xf numFmtId="4" fontId="0" fillId="0" borderId="0" xfId="0" applyNumberFormat="1" applyFill="1" applyAlignment="1"/>
    <xf numFmtId="14" fontId="0" fillId="0" borderId="0" xfId="0" applyNumberFormat="1" applyFill="1" applyAlignment="1"/>
    <xf numFmtId="4" fontId="16" fillId="0" borderId="0" xfId="0" applyNumberFormat="1" applyFont="1" applyFill="1" applyAlignment="1"/>
    <xf numFmtId="4" fontId="19" fillId="0" borderId="0" xfId="0" applyNumberFormat="1" applyFont="1" applyAlignment="1"/>
    <xf numFmtId="0" fontId="0" fillId="36" borderId="21" xfId="0" applyFill="1" applyBorder="1" applyAlignment="1">
      <alignment wrapText="1"/>
    </xf>
    <xf numFmtId="4" fontId="0" fillId="0" borderId="0" xfId="0" applyNumberFormat="1" applyFont="1" applyBorder="1" applyAlignment="1">
      <alignment horizontal="center" vertical="center" wrapText="1"/>
    </xf>
    <xf numFmtId="4" fontId="16" fillId="33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16" fillId="0" borderId="0" xfId="0" applyFont="1" applyBorder="1" applyAlignment="1">
      <alignment horizontal="left" vertical="center" wrapText="1"/>
    </xf>
    <xf numFmtId="2" fontId="0" fillId="0" borderId="0" xfId="1" applyNumberFormat="1" applyFont="1" applyBorder="1" applyAlignment="1">
      <alignment horizontal="center" vertical="center" wrapText="1"/>
    </xf>
    <xf numFmtId="4" fontId="0" fillId="38" borderId="0" xfId="0" applyNumberFormat="1" applyFont="1" applyFill="1" applyAlignment="1">
      <alignment horizontal="center" vertical="center" wrapText="1"/>
    </xf>
    <xf numFmtId="4" fontId="16" fillId="38" borderId="0" xfId="0" applyNumberFormat="1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4" fontId="16" fillId="11" borderId="0" xfId="21" applyNumberFormat="1" applyFont="1" applyAlignment="1">
      <alignment horizontal="center" vertical="center" wrapText="1"/>
    </xf>
    <xf numFmtId="4" fontId="1" fillId="38" borderId="0" xfId="21" applyNumberFormat="1" applyFont="1" applyFill="1" applyAlignment="1">
      <alignment horizontal="right" vertical="center" wrapText="1"/>
    </xf>
    <xf numFmtId="43" fontId="0" fillId="33" borderId="0" xfId="1" applyFont="1" applyFill="1" applyAlignment="1">
      <alignment wrapText="1"/>
    </xf>
    <xf numFmtId="43" fontId="0" fillId="0" borderId="0" xfId="1" applyFont="1" applyAlignment="1">
      <alignment wrapText="1"/>
    </xf>
    <xf numFmtId="43" fontId="0" fillId="37" borderId="0" xfId="1" applyFont="1" applyFill="1" applyAlignment="1">
      <alignment wrapText="1"/>
    </xf>
    <xf numFmtId="43" fontId="24" fillId="0" borderId="0" xfId="1" applyFont="1" applyBorder="1" applyAlignment="1">
      <alignment horizontal="left" wrapText="1"/>
    </xf>
    <xf numFmtId="43" fontId="0" fillId="0" borderId="0" xfId="1" applyFont="1" applyFill="1" applyAlignment="1">
      <alignment wrapText="1"/>
    </xf>
    <xf numFmtId="4" fontId="0" fillId="0" borderId="0" xfId="0" applyNumberFormat="1" applyFill="1" applyAlignment="1">
      <alignment wrapText="1"/>
    </xf>
    <xf numFmtId="4" fontId="16" fillId="0" borderId="0" xfId="0" applyNumberFormat="1" applyFont="1" applyFill="1" applyAlignment="1">
      <alignment wrapText="1"/>
    </xf>
    <xf numFmtId="4" fontId="0" fillId="0" borderId="0" xfId="0" applyNumberFormat="1" applyAlignment="1">
      <alignment horizontal="center" vertical="center" wrapText="1"/>
    </xf>
    <xf numFmtId="4" fontId="1" fillId="38" borderId="0" xfId="21" applyNumberFormat="1" applyFont="1" applyFill="1" applyAlignment="1">
      <alignment vertical="center" wrapText="1"/>
    </xf>
    <xf numFmtId="43" fontId="0" fillId="0" borderId="0" xfId="1" applyFont="1" applyAlignment="1">
      <alignment horizontal="center" wrapText="1"/>
    </xf>
    <xf numFmtId="43" fontId="0" fillId="37" borderId="0" xfId="1" applyFont="1" applyFill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33" borderId="0" xfId="1" applyFont="1" applyFill="1" applyAlignment="1">
      <alignment horizontal="center" wrapText="1"/>
    </xf>
    <xf numFmtId="4" fontId="1" fillId="38" borderId="0" xfId="21" applyNumberFormat="1" applyFont="1" applyFill="1" applyAlignment="1">
      <alignment horizontal="center" vertical="center" wrapText="1"/>
    </xf>
    <xf numFmtId="14" fontId="0" fillId="38" borderId="0" xfId="0" applyNumberFormat="1" applyFont="1" applyFill="1" applyAlignment="1">
      <alignment horizontal="center" wrapText="1"/>
    </xf>
    <xf numFmtId="43" fontId="19" fillId="35" borderId="0" xfId="1" applyFont="1" applyFill="1" applyAlignment="1">
      <alignment horizontal="center" wrapText="1"/>
    </xf>
    <xf numFmtId="0" fontId="19" fillId="35" borderId="0" xfId="1" applyNumberFormat="1" applyFont="1" applyFill="1" applyAlignment="1">
      <alignment horizontal="center"/>
    </xf>
    <xf numFmtId="43" fontId="0" fillId="0" borderId="0" xfId="1" applyFont="1" applyAlignment="1">
      <alignment horizontal="right" wrapText="1"/>
    </xf>
    <xf numFmtId="43" fontId="16" fillId="33" borderId="0" xfId="1" applyFont="1" applyFill="1" applyAlignment="1">
      <alignment horizontal="right" wrapText="1"/>
    </xf>
    <xf numFmtId="43" fontId="16" fillId="37" borderId="0" xfId="1" applyFont="1" applyFill="1" applyAlignment="1">
      <alignment horizontal="right" wrapText="1"/>
    </xf>
    <xf numFmtId="43" fontId="19" fillId="35" borderId="0" xfId="1" applyFont="1" applyFill="1" applyAlignment="1">
      <alignment horizontal="right" wrapText="1"/>
    </xf>
    <xf numFmtId="43" fontId="0" fillId="0" borderId="0" xfId="1" applyFont="1" applyBorder="1" applyAlignment="1">
      <alignment horizontal="right" wrapText="1"/>
    </xf>
    <xf numFmtId="43" fontId="0" fillId="0" borderId="0" xfId="1" applyFont="1" applyAlignment="1">
      <alignment horizontal="right"/>
    </xf>
    <xf numFmtId="43" fontId="0" fillId="0" borderId="0" xfId="1" applyFont="1" applyBorder="1" applyAlignment="1">
      <alignment horizontal="right"/>
    </xf>
    <xf numFmtId="0" fontId="16" fillId="0" borderId="0" xfId="0" applyFont="1" applyBorder="1" applyAlignment="1">
      <alignment horizontal="left" vertical="center"/>
    </xf>
    <xf numFmtId="14" fontId="0" fillId="0" borderId="0" xfId="1" applyNumberFormat="1" applyFont="1" applyBorder="1" applyAlignment="1">
      <alignment horizontal="center" vertical="center" wrapText="1"/>
    </xf>
    <xf numFmtId="14" fontId="0" fillId="0" borderId="0" xfId="1" applyNumberFormat="1" applyFont="1" applyAlignment="1">
      <alignment horizont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3" fontId="16" fillId="0" borderId="0" xfId="1" applyFont="1" applyBorder="1" applyAlignment="1"/>
    <xf numFmtId="43" fontId="16" fillId="33" borderId="0" xfId="1" applyFont="1" applyFill="1" applyAlignment="1">
      <alignment horizontal="right"/>
    </xf>
    <xf numFmtId="43" fontId="16" fillId="33" borderId="0" xfId="1" applyFont="1" applyFill="1" applyAlignment="1">
      <alignment horizontal="center" wrapText="1"/>
    </xf>
    <xf numFmtId="43" fontId="16" fillId="37" borderId="0" xfId="1" applyFont="1" applyFill="1" applyAlignment="1">
      <alignment horizontal="right"/>
    </xf>
    <xf numFmtId="43" fontId="16" fillId="37" borderId="0" xfId="1" applyFont="1" applyFill="1" applyAlignment="1">
      <alignment horizontal="center" wrapText="1"/>
    </xf>
    <xf numFmtId="43" fontId="16" fillId="0" borderId="0" xfId="1" applyFont="1" applyAlignment="1">
      <alignment horizontal="center" wrapText="1"/>
    </xf>
    <xf numFmtId="43" fontId="16" fillId="0" borderId="0" xfId="1" applyFont="1" applyAlignment="1">
      <alignment horizontal="right" wrapText="1"/>
    </xf>
    <xf numFmtId="43" fontId="16" fillId="0" borderId="0" xfId="1" applyFont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Alignment="1"/>
    <xf numFmtId="4" fontId="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/>
    <xf numFmtId="4" fontId="16" fillId="37" borderId="0" xfId="0" applyNumberFormat="1" applyFont="1" applyFill="1" applyAlignment="1">
      <alignment horizontal="center" vertical="center"/>
    </xf>
    <xf numFmtId="4" fontId="16" fillId="37" borderId="0" xfId="0" applyNumberFormat="1" applyFont="1" applyFill="1" applyAlignment="1">
      <alignment horizontal="center" vertical="center" wrapText="1"/>
    </xf>
    <xf numFmtId="0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 wrapText="1"/>
    </xf>
    <xf numFmtId="43" fontId="16" fillId="0" borderId="0" xfId="1" applyFont="1" applyFill="1" applyAlignment="1">
      <alignment horizontal="right" wrapText="1"/>
    </xf>
    <xf numFmtId="43" fontId="16" fillId="0" borderId="0" xfId="1" applyFont="1" applyFill="1" applyAlignment="1">
      <alignment horizontal="center" wrapText="1"/>
    </xf>
    <xf numFmtId="43" fontId="16" fillId="0" borderId="0" xfId="1" applyFont="1" applyFill="1" applyAlignment="1">
      <alignment horizontal="right"/>
    </xf>
    <xf numFmtId="0" fontId="19" fillId="0" borderId="0" xfId="0" applyFont="1" applyFill="1" applyAlignment="1"/>
    <xf numFmtId="43" fontId="16" fillId="0" borderId="0" xfId="1" applyFont="1" applyFill="1" applyAlignment="1"/>
    <xf numFmtId="14" fontId="0" fillId="0" borderId="0" xfId="1" applyNumberFormat="1" applyFont="1" applyFill="1" applyAlignment="1">
      <alignment horizontal="center" wrapText="1"/>
    </xf>
    <xf numFmtId="43" fontId="1" fillId="0" borderId="0" xfId="1" applyFont="1" applyFill="1" applyAlignment="1">
      <alignment horizontal="right" wrapText="1"/>
    </xf>
    <xf numFmtId="0" fontId="0" fillId="0" borderId="0" xfId="0" applyFont="1" applyFill="1" applyAlignment="1">
      <alignment horizontal="left"/>
    </xf>
    <xf numFmtId="0" fontId="1" fillId="0" borderId="0" xfId="1" applyNumberFormat="1" applyFont="1" applyFill="1" applyAlignment="1">
      <alignment horizontal="center"/>
    </xf>
    <xf numFmtId="43" fontId="1" fillId="0" borderId="0" xfId="1" applyFont="1" applyFill="1" applyAlignment="1">
      <alignment horizontal="center" wrapText="1"/>
    </xf>
    <xf numFmtId="14" fontId="1" fillId="0" borderId="0" xfId="1" applyNumberFormat="1" applyFont="1" applyFill="1" applyAlignment="1">
      <alignment horizontal="center" wrapText="1"/>
    </xf>
    <xf numFmtId="43" fontId="1" fillId="0" borderId="0" xfId="1" applyFont="1" applyFill="1" applyAlignment="1">
      <alignment horizontal="right"/>
    </xf>
    <xf numFmtId="43" fontId="0" fillId="33" borderId="0" xfId="1" applyFont="1" applyFill="1" applyAlignment="1"/>
    <xf numFmtId="0" fontId="0" fillId="33" borderId="0" xfId="0" applyFill="1" applyAlignment="1">
      <alignment horizontal="center"/>
    </xf>
    <xf numFmtId="0" fontId="19" fillId="33" borderId="0" xfId="0" applyFont="1" applyFill="1" applyAlignment="1"/>
    <xf numFmtId="43" fontId="0" fillId="37" borderId="0" xfId="1" applyFont="1" applyFill="1" applyAlignment="1"/>
    <xf numFmtId="14" fontId="0" fillId="33" borderId="0" xfId="1" applyNumberFormat="1" applyFont="1" applyFill="1" applyAlignment="1">
      <alignment horizontal="center" wrapText="1"/>
    </xf>
    <xf numFmtId="14" fontId="0" fillId="33" borderId="0" xfId="1" applyNumberFormat="1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16" fillId="0" borderId="0" xfId="1" applyFont="1" applyFill="1" applyBorder="1" applyAlignment="1">
      <alignment horizontal="right" vertical="center"/>
    </xf>
    <xf numFmtId="43" fontId="16" fillId="0" borderId="0" xfId="1" applyFont="1" applyFill="1" applyBorder="1" applyAlignment="1">
      <alignment horizontal="center" wrapText="1"/>
    </xf>
    <xf numFmtId="43" fontId="16" fillId="0" borderId="0" xfId="1" applyFont="1" applyFill="1" applyBorder="1" applyAlignment="1">
      <alignment wrapText="1"/>
    </xf>
    <xf numFmtId="43" fontId="16" fillId="0" borderId="0" xfId="1" applyFont="1" applyFill="1" applyBorder="1" applyAlignment="1">
      <alignment horizontal="right" wrapText="1"/>
    </xf>
    <xf numFmtId="43" fontId="16" fillId="0" borderId="0" xfId="1" applyFont="1" applyFill="1" applyBorder="1" applyAlignment="1">
      <alignment vertical="center" wrapText="1"/>
    </xf>
    <xf numFmtId="43" fontId="0" fillId="0" borderId="0" xfId="1" applyFont="1" applyBorder="1" applyAlignment="1">
      <alignment wrapText="1"/>
    </xf>
    <xf numFmtId="0" fontId="16" fillId="0" borderId="0" xfId="0" applyFont="1" applyBorder="1" applyAlignment="1">
      <alignment horizontal="left" vertical="center"/>
    </xf>
    <xf numFmtId="4" fontId="1" fillId="38" borderId="0" xfId="21" applyNumberFormat="1" applyFont="1" applyFill="1" applyAlignment="1">
      <alignment horizontal="right" wrapText="1"/>
    </xf>
    <xf numFmtId="0" fontId="19" fillId="38" borderId="0" xfId="0" applyFont="1" applyFill="1" applyAlignment="1"/>
    <xf numFmtId="0" fontId="0" fillId="37" borderId="0" xfId="0" applyFont="1" applyFill="1" applyAlignment="1"/>
    <xf numFmtId="0" fontId="0" fillId="37" borderId="0" xfId="0" applyFont="1" applyFill="1" applyAlignment="1">
      <alignment horizontal="center"/>
    </xf>
    <xf numFmtId="4" fontId="0" fillId="37" borderId="0" xfId="0" applyNumberFormat="1" applyFont="1" applyFill="1" applyAlignment="1">
      <alignment horizontal="center" vertical="center"/>
    </xf>
    <xf numFmtId="14" fontId="0" fillId="37" borderId="0" xfId="0" applyNumberFormat="1" applyFont="1" applyFill="1" applyAlignment="1">
      <alignment horizontal="center"/>
    </xf>
    <xf numFmtId="0" fontId="19" fillId="37" borderId="0" xfId="0" applyFont="1" applyFill="1" applyAlignment="1"/>
    <xf numFmtId="0" fontId="16" fillId="37" borderId="0" xfId="0" applyFont="1" applyFill="1" applyAlignment="1">
      <alignment horizontal="center"/>
    </xf>
    <xf numFmtId="0" fontId="14" fillId="38" borderId="0" xfId="0" applyFont="1" applyFill="1" applyAlignment="1"/>
    <xf numFmtId="0" fontId="16" fillId="37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7" borderId="0" xfId="1" applyNumberFormat="1" applyFont="1" applyFill="1" applyAlignment="1">
      <alignment horizontal="center"/>
    </xf>
    <xf numFmtId="43" fontId="16" fillId="33" borderId="0" xfId="1" applyFont="1" applyFill="1" applyAlignment="1"/>
    <xf numFmtId="43" fontId="16" fillId="33" borderId="0" xfId="1" applyFont="1" applyFill="1" applyAlignment="1">
      <alignment wrapText="1"/>
    </xf>
    <xf numFmtId="0" fontId="0" fillId="38" borderId="0" xfId="0" applyFill="1" applyAlignment="1">
      <alignment horizontal="left"/>
    </xf>
    <xf numFmtId="0" fontId="0" fillId="38" borderId="0" xfId="1" applyNumberFormat="1" applyFont="1" applyFill="1" applyAlignment="1">
      <alignment horizontal="center"/>
    </xf>
    <xf numFmtId="43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ont="1" applyFill="1" applyBorder="1" applyAlignment="1">
      <alignment horizontal="center" vertical="center"/>
    </xf>
    <xf numFmtId="43" fontId="1" fillId="38" borderId="0" xfId="1" applyFont="1" applyFill="1" applyAlignment="1">
      <alignment horizontal="right" wrapText="1"/>
    </xf>
    <xf numFmtId="43" fontId="1" fillId="38" borderId="0" xfId="1" applyFont="1" applyFill="1" applyAlignment="1">
      <alignment horizontal="center" wrapText="1"/>
    </xf>
    <xf numFmtId="43" fontId="1" fillId="38" borderId="0" xfId="1" applyFont="1" applyFill="1" applyAlignment="1">
      <alignment horizontal="right"/>
    </xf>
    <xf numFmtId="0" fontId="0" fillId="0" borderId="0" xfId="0" applyNumberFormat="1" applyFont="1" applyBorder="1" applyAlignment="1">
      <alignment horizontal="left" vertical="center"/>
    </xf>
    <xf numFmtId="43" fontId="0" fillId="0" borderId="0" xfId="1" applyFont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43" fontId="0" fillId="0" borderId="0" xfId="1" applyFont="1" applyFill="1" applyAlignment="1">
      <alignment horizontal="right" wrapText="1"/>
    </xf>
    <xf numFmtId="43" fontId="16" fillId="37" borderId="0" xfId="1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4" fontId="16" fillId="37" borderId="0" xfId="0" applyNumberFormat="1" applyFont="1" applyFill="1" applyBorder="1" applyAlignment="1">
      <alignment horizontal="center" vertical="center"/>
    </xf>
    <xf numFmtId="14" fontId="16" fillId="37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 wrapText="1"/>
    </xf>
    <xf numFmtId="4" fontId="18" fillId="34" borderId="18" xfId="1" applyNumberFormat="1" applyFont="1" applyFill="1" applyBorder="1" applyAlignment="1">
      <alignment horizontal="center" vertical="center" wrapText="1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421822</xdr:colOff>
      <xdr:row>0</xdr:row>
      <xdr:rowOff>163285</xdr:rowOff>
    </xdr:from>
    <xdr:to>
      <xdr:col>0</xdr:col>
      <xdr:colOff>1734734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2" y="163285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444953</xdr:colOff>
      <xdr:row>0</xdr:row>
      <xdr:rowOff>68035</xdr:rowOff>
    </xdr:from>
    <xdr:to>
      <xdr:col>9</xdr:col>
      <xdr:colOff>712117</xdr:colOff>
      <xdr:row>4</xdr:row>
      <xdr:rowOff>147439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132" y="68035"/>
          <a:ext cx="2343727" cy="120879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653654</xdr:colOff>
      <xdr:row>156</xdr:row>
      <xdr:rowOff>110151</xdr:rowOff>
    </xdr:from>
    <xdr:to>
      <xdr:col>7</xdr:col>
      <xdr:colOff>769791</xdr:colOff>
      <xdr:row>171</xdr:row>
      <xdr:rowOff>148485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795" y="31319409"/>
          <a:ext cx="8435629" cy="3059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R192"/>
  <sheetViews>
    <sheetView showGridLines="0" tabSelected="1" showWhiteSpace="0" zoomScale="64" zoomScaleNormal="64" zoomScaleSheetLayoutView="57" zoomScalePageLayoutView="70" workbookViewId="0">
      <selection activeCell="D24" sqref="D24"/>
    </sheetView>
  </sheetViews>
  <sheetFormatPr baseColWidth="10" defaultRowHeight="15" x14ac:dyDescent="0.25"/>
  <cols>
    <col min="1" max="1" width="68.28515625" style="46" customWidth="1"/>
    <col min="2" max="2" width="39.85546875" style="15" customWidth="1"/>
    <col min="3" max="3" width="11.42578125" style="15" customWidth="1"/>
    <col min="4" max="4" width="19.140625" style="51" customWidth="1"/>
    <col min="5" max="5" width="18" style="51" customWidth="1"/>
    <col min="6" max="6" width="19.140625" style="50" customWidth="1"/>
    <col min="7" max="7" width="16.85546875" style="50" customWidth="1"/>
    <col min="8" max="8" width="16.28515625" style="50" bestFit="1" customWidth="1"/>
    <col min="9" max="9" width="14.85546875" style="50" customWidth="1"/>
    <col min="10" max="10" width="16.42578125" style="50" customWidth="1"/>
    <col min="11" max="11" width="16.5703125" style="50" customWidth="1"/>
    <col min="12" max="12" width="24.7109375" style="68" customWidth="1"/>
    <col min="13" max="13" width="17.7109375" style="46" customWidth="1"/>
    <col min="14" max="40" width="11.42578125" style="46"/>
    <col min="41" max="50" width="11.42578125" style="46" customWidth="1"/>
    <col min="51" max="51" width="11.42578125" style="46" hidden="1" customWidth="1"/>
    <col min="52" max="16384" width="11.42578125" style="46"/>
  </cols>
  <sheetData>
    <row r="1" spans="1:236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65"/>
    </row>
    <row r="2" spans="1:236" ht="26.25" x14ac:dyDescent="0.4">
      <c r="A2" s="190" t="s">
        <v>10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2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</row>
    <row r="3" spans="1:236" ht="26.25" x14ac:dyDescent="0.4">
      <c r="A3" s="190" t="s">
        <v>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</row>
    <row r="4" spans="1:236" ht="20.25" x14ac:dyDescent="0.3">
      <c r="A4" s="193" t="s">
        <v>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5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</row>
    <row r="5" spans="1:236" ht="20.25" x14ac:dyDescent="0.3">
      <c r="A5" s="193" t="s">
        <v>139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5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</row>
    <row r="6" spans="1:236" ht="21" thickBot="1" x14ac:dyDescent="0.35">
      <c r="A6" s="199" t="s">
        <v>138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1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</row>
    <row r="7" spans="1:236" x14ac:dyDescent="0.25">
      <c r="A7" s="202" t="s">
        <v>13</v>
      </c>
      <c r="B7" s="197" t="s">
        <v>0</v>
      </c>
      <c r="C7" s="197" t="s">
        <v>115</v>
      </c>
      <c r="D7" s="210" t="s">
        <v>11</v>
      </c>
      <c r="E7" s="210" t="s">
        <v>12</v>
      </c>
      <c r="F7" s="204" t="s">
        <v>7</v>
      </c>
      <c r="G7" s="206" t="s">
        <v>1</v>
      </c>
      <c r="H7" s="204" t="s">
        <v>2</v>
      </c>
      <c r="I7" s="206" t="s">
        <v>3</v>
      </c>
      <c r="J7" s="204" t="s">
        <v>4</v>
      </c>
      <c r="K7" s="204" t="s">
        <v>5</v>
      </c>
      <c r="L7" s="208" t="s">
        <v>6</v>
      </c>
      <c r="O7" s="47"/>
      <c r="P7" s="48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</row>
    <row r="8" spans="1:236" ht="15.75" thickBot="1" x14ac:dyDescent="0.3">
      <c r="A8" s="203"/>
      <c r="B8" s="198"/>
      <c r="C8" s="198"/>
      <c r="D8" s="211"/>
      <c r="E8" s="211"/>
      <c r="F8" s="205"/>
      <c r="G8" s="207"/>
      <c r="H8" s="205"/>
      <c r="I8" s="207"/>
      <c r="J8" s="205"/>
      <c r="K8" s="205"/>
      <c r="L8" s="209"/>
    </row>
    <row r="9" spans="1:236" x14ac:dyDescent="0.25">
      <c r="A9" s="196" t="s">
        <v>147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</row>
    <row r="10" spans="1:236" x14ac:dyDescent="0.25">
      <c r="A10" s="46" t="s">
        <v>36</v>
      </c>
      <c r="B10" s="3" t="s">
        <v>37</v>
      </c>
      <c r="C10" s="6" t="s">
        <v>77</v>
      </c>
      <c r="D10" s="11">
        <v>44470</v>
      </c>
      <c r="E10" s="11" t="s">
        <v>132</v>
      </c>
      <c r="F10" s="7">
        <v>89500</v>
      </c>
      <c r="G10" s="6">
        <f>F10*0.0287</f>
        <v>2568.65</v>
      </c>
      <c r="H10" s="6">
        <v>9040.4500000000007</v>
      </c>
      <c r="I10" s="6">
        <v>2720.8</v>
      </c>
      <c r="J10" s="6">
        <v>2700.24</v>
      </c>
      <c r="K10" s="16">
        <v>16950.14</v>
      </c>
      <c r="L10" s="66">
        <v>72549.86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</row>
    <row r="11" spans="1:236" x14ac:dyDescent="0.25">
      <c r="A11" s="49" t="s">
        <v>14</v>
      </c>
      <c r="B11" s="13">
        <v>1</v>
      </c>
      <c r="C11" s="8"/>
      <c r="D11" s="49"/>
      <c r="E11" s="49"/>
      <c r="F11" s="8">
        <f>SUM(F10:F10)</f>
        <v>89500</v>
      </c>
      <c r="G11" s="8">
        <f t="shared" ref="G11:K11" si="0">SUM(G10:G10)</f>
        <v>2568.65</v>
      </c>
      <c r="H11" s="8">
        <f t="shared" si="0"/>
        <v>9040.4500000000007</v>
      </c>
      <c r="I11" s="8">
        <f t="shared" si="0"/>
        <v>2720.8</v>
      </c>
      <c r="J11" s="8">
        <f t="shared" si="0"/>
        <v>2700.24</v>
      </c>
      <c r="K11" s="8">
        <f t="shared" si="0"/>
        <v>16950.14</v>
      </c>
      <c r="L11" s="67">
        <f>F11-K11</f>
        <v>72549.86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</row>
    <row r="12" spans="1:236" ht="11.25" customHeight="1" x14ac:dyDescent="0.25">
      <c r="A12" s="45" t="s">
        <v>48</v>
      </c>
      <c r="B12" s="45"/>
      <c r="C12" s="45"/>
      <c r="D12" s="103"/>
      <c r="E12" s="45"/>
      <c r="F12" s="45"/>
      <c r="G12" s="45"/>
      <c r="H12" s="45"/>
      <c r="I12" s="45"/>
      <c r="J12" s="45"/>
      <c r="K12" s="45"/>
      <c r="L12" s="69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</row>
    <row r="13" spans="1:236" s="37" customFormat="1" ht="11.25" customHeight="1" x14ac:dyDescent="0.25">
      <c r="A13" s="4" t="s">
        <v>83</v>
      </c>
      <c r="B13" s="5" t="s">
        <v>100</v>
      </c>
      <c r="C13" s="5" t="s">
        <v>77</v>
      </c>
      <c r="D13" s="179" t="s">
        <v>113</v>
      </c>
      <c r="E13" s="11" t="s">
        <v>132</v>
      </c>
      <c r="F13" s="52">
        <v>40000</v>
      </c>
      <c r="G13" s="38">
        <v>1148</v>
      </c>
      <c r="H13" s="38">
        <v>442.65</v>
      </c>
      <c r="I13" s="38">
        <v>1216</v>
      </c>
      <c r="J13" s="38">
        <v>0</v>
      </c>
      <c r="K13" s="38">
        <v>6806.65</v>
      </c>
      <c r="L13" s="70">
        <v>33193.35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</row>
    <row r="14" spans="1:236" x14ac:dyDescent="0.25">
      <c r="A14" s="4" t="s">
        <v>118</v>
      </c>
      <c r="B14" s="5" t="s">
        <v>103</v>
      </c>
      <c r="C14" s="6" t="s">
        <v>77</v>
      </c>
      <c r="D14" s="4" t="s">
        <v>113</v>
      </c>
      <c r="E14" s="11" t="s">
        <v>132</v>
      </c>
      <c r="F14" s="7">
        <v>66000</v>
      </c>
      <c r="G14" s="6">
        <f>F14*0.0287</f>
        <v>1894.2</v>
      </c>
      <c r="H14" s="6">
        <v>4615.76</v>
      </c>
      <c r="I14" s="6">
        <f>F14*0.0304</f>
        <v>2006.4</v>
      </c>
      <c r="J14" s="6">
        <v>2508</v>
      </c>
      <c r="K14" s="6">
        <f>+G14+H14+I14+J14</f>
        <v>11024.36</v>
      </c>
      <c r="L14" s="66">
        <f>F14-K14</f>
        <v>54975.64</v>
      </c>
      <c r="M14" s="56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</row>
    <row r="15" spans="1:236" x14ac:dyDescent="0.25">
      <c r="A15" s="4" t="s">
        <v>74</v>
      </c>
      <c r="B15" s="5" t="s">
        <v>75</v>
      </c>
      <c r="C15" s="6" t="s">
        <v>76</v>
      </c>
      <c r="D15" s="4" t="s">
        <v>114</v>
      </c>
      <c r="E15" s="11" t="s">
        <v>132</v>
      </c>
      <c r="F15" s="7">
        <v>75000</v>
      </c>
      <c r="G15" s="6">
        <v>2152.5</v>
      </c>
      <c r="H15" s="6">
        <v>6309.38</v>
      </c>
      <c r="I15" s="6">
        <v>2280</v>
      </c>
      <c r="J15" s="6">
        <v>0</v>
      </c>
      <c r="K15" s="6">
        <v>10741.88</v>
      </c>
      <c r="L15" s="66">
        <v>64258.12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</row>
    <row r="16" spans="1:236" x14ac:dyDescent="0.25">
      <c r="A16" s="49" t="s">
        <v>14</v>
      </c>
      <c r="B16" s="13">
        <v>3</v>
      </c>
      <c r="C16" s="8"/>
      <c r="D16" s="49"/>
      <c r="E16" s="49"/>
      <c r="F16" s="8">
        <f>F13+F14+F15</f>
        <v>181000</v>
      </c>
      <c r="G16" s="8">
        <f t="shared" ref="G16:K16" si="1">SUM(G14:G15)</f>
        <v>4046.7</v>
      </c>
      <c r="H16" s="8">
        <f t="shared" si="1"/>
        <v>10925.14</v>
      </c>
      <c r="I16" s="8">
        <f t="shared" si="1"/>
        <v>4286.3999999999996</v>
      </c>
      <c r="J16" s="8">
        <f t="shared" si="1"/>
        <v>2508</v>
      </c>
      <c r="K16" s="8">
        <f t="shared" si="1"/>
        <v>21766.239999999998</v>
      </c>
      <c r="L16" s="67">
        <f>L14+L15+L13</f>
        <v>152427.11000000002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</row>
    <row r="17" spans="1:236" x14ac:dyDescent="0.25">
      <c r="A17" s="45" t="s">
        <v>23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69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</row>
    <row r="18" spans="1:236" x14ac:dyDescent="0.25">
      <c r="A18" s="4" t="s">
        <v>58</v>
      </c>
      <c r="B18" s="5" t="s">
        <v>59</v>
      </c>
      <c r="C18" s="6" t="s">
        <v>77</v>
      </c>
      <c r="D18" s="11">
        <v>44244</v>
      </c>
      <c r="E18" s="11" t="s">
        <v>132</v>
      </c>
      <c r="F18" s="7">
        <v>133000</v>
      </c>
      <c r="G18" s="6">
        <f>F18*0.0287</f>
        <v>3817.1</v>
      </c>
      <c r="H18" s="6">
        <v>19867.79</v>
      </c>
      <c r="I18" s="6">
        <f>F18*0.0304</f>
        <v>4043.2</v>
      </c>
      <c r="J18" s="6">
        <v>10094.780000000001</v>
      </c>
      <c r="K18" s="6">
        <v>37147.81</v>
      </c>
      <c r="L18" s="66">
        <v>95852.19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</row>
    <row r="19" spans="1:236" x14ac:dyDescent="0.25">
      <c r="A19" s="49" t="s">
        <v>14</v>
      </c>
      <c r="B19" s="13">
        <v>1</v>
      </c>
      <c r="C19" s="8"/>
      <c r="D19" s="49"/>
      <c r="E19" s="49"/>
      <c r="F19" s="8">
        <f>SUM(F18)</f>
        <v>133000</v>
      </c>
      <c r="G19" s="8">
        <f t="shared" ref="G19:K19" si="2">SUM(G18)</f>
        <v>3817.1</v>
      </c>
      <c r="H19" s="8">
        <f t="shared" si="2"/>
        <v>19867.79</v>
      </c>
      <c r="I19" s="8">
        <f t="shared" si="2"/>
        <v>4043.2</v>
      </c>
      <c r="J19" s="8">
        <f t="shared" si="2"/>
        <v>10094.780000000001</v>
      </c>
      <c r="K19" s="8">
        <f t="shared" si="2"/>
        <v>37147.81</v>
      </c>
      <c r="L19" s="67">
        <f>SUM(L18)</f>
        <v>95852.19</v>
      </c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</row>
    <row r="20" spans="1:236" s="56" customFormat="1" x14ac:dyDescent="0.25">
      <c r="A20" s="47"/>
      <c r="B20" s="14"/>
      <c r="C20" s="12"/>
      <c r="D20" s="47"/>
      <c r="E20" s="47"/>
      <c r="F20" s="12"/>
      <c r="G20" s="12"/>
      <c r="H20" s="12"/>
      <c r="I20" s="12"/>
      <c r="J20" s="12"/>
      <c r="K20" s="12"/>
      <c r="L20" s="73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</row>
    <row r="21" spans="1:236" s="56" customFormat="1" x14ac:dyDescent="0.25">
      <c r="A21" s="47" t="s">
        <v>84</v>
      </c>
      <c r="B21" s="14"/>
      <c r="C21" s="12"/>
      <c r="D21" s="47"/>
      <c r="E21" s="47"/>
      <c r="F21" s="27"/>
      <c r="G21" s="27"/>
      <c r="H21" s="27"/>
      <c r="I21" s="27"/>
      <c r="J21" s="27"/>
      <c r="K21" s="27"/>
      <c r="L21" s="74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</row>
    <row r="22" spans="1:236" s="56" customFormat="1" x14ac:dyDescent="0.25">
      <c r="A22" s="53" t="s">
        <v>85</v>
      </c>
      <c r="B22" s="26" t="s">
        <v>16</v>
      </c>
      <c r="C22" s="27" t="s">
        <v>77</v>
      </c>
      <c r="D22" s="28">
        <v>44348</v>
      </c>
      <c r="E22" s="11" t="s">
        <v>132</v>
      </c>
      <c r="F22" s="27">
        <v>60000</v>
      </c>
      <c r="G22" s="27">
        <v>1722</v>
      </c>
      <c r="H22" s="27">
        <v>3486.68</v>
      </c>
      <c r="I22" s="27">
        <v>1824</v>
      </c>
      <c r="J22" s="27">
        <v>0</v>
      </c>
      <c r="K22" s="27">
        <v>7032.68</v>
      </c>
      <c r="L22" s="74">
        <v>52967.32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</row>
    <row r="23" spans="1:236" s="56" customFormat="1" x14ac:dyDescent="0.25">
      <c r="A23" s="53" t="s">
        <v>140</v>
      </c>
      <c r="B23" s="26" t="s">
        <v>141</v>
      </c>
      <c r="C23" s="27" t="s">
        <v>76</v>
      </c>
      <c r="D23" s="28">
        <v>44542</v>
      </c>
      <c r="E23" s="11" t="s">
        <v>132</v>
      </c>
      <c r="F23" s="27">
        <v>60000</v>
      </c>
      <c r="G23" s="27">
        <v>1722</v>
      </c>
      <c r="H23" s="27">
        <v>3486.68</v>
      </c>
      <c r="I23" s="27">
        <v>1824</v>
      </c>
      <c r="J23" s="27">
        <v>0</v>
      </c>
      <c r="K23" s="27">
        <v>7032.68</v>
      </c>
      <c r="L23" s="74">
        <v>52967.32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</row>
    <row r="24" spans="1:236" s="47" customFormat="1" x14ac:dyDescent="0.25">
      <c r="A24" s="49" t="s">
        <v>14</v>
      </c>
      <c r="B24" s="13">
        <v>1</v>
      </c>
      <c r="C24" s="8"/>
      <c r="D24" s="49"/>
      <c r="E24" s="49"/>
      <c r="F24" s="8">
        <f>F22+F23</f>
        <v>120000</v>
      </c>
      <c r="G24" s="8">
        <f>G22+G23</f>
        <v>3444</v>
      </c>
      <c r="H24" s="8">
        <f>H22+H23</f>
        <v>6973.36</v>
      </c>
      <c r="I24" s="8">
        <f>I22+I23</f>
        <v>3648</v>
      </c>
      <c r="J24" s="8">
        <f>J22</f>
        <v>0</v>
      </c>
      <c r="K24" s="8">
        <f>K23+K22</f>
        <v>14065.36</v>
      </c>
      <c r="L24" s="67">
        <f>L22+L23</f>
        <v>105934.64</v>
      </c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</row>
    <row r="25" spans="1:236" s="47" customFormat="1" x14ac:dyDescent="0.25">
      <c r="A25" s="47" t="s">
        <v>119</v>
      </c>
      <c r="B25" s="14"/>
      <c r="C25" s="12"/>
      <c r="F25" s="12"/>
      <c r="G25" s="12"/>
      <c r="H25" s="12"/>
      <c r="I25" s="12"/>
      <c r="J25" s="12"/>
      <c r="K25" s="12"/>
      <c r="L25" s="73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</row>
    <row r="26" spans="1:236" s="53" customFormat="1" x14ac:dyDescent="0.25">
      <c r="A26" s="53" t="s">
        <v>120</v>
      </c>
      <c r="B26" s="26" t="s">
        <v>92</v>
      </c>
      <c r="C26" s="27" t="s">
        <v>77</v>
      </c>
      <c r="D26" s="28">
        <v>44470</v>
      </c>
      <c r="E26" s="11" t="s">
        <v>132</v>
      </c>
      <c r="F26" s="27">
        <v>89500</v>
      </c>
      <c r="G26" s="27">
        <v>2568.65</v>
      </c>
      <c r="H26" s="27">
        <v>9635.51</v>
      </c>
      <c r="I26" s="27">
        <v>2720.8</v>
      </c>
      <c r="J26" s="27">
        <v>0</v>
      </c>
      <c r="K26" s="27">
        <v>14924.96</v>
      </c>
      <c r="L26" s="74">
        <v>74575.039999999994</v>
      </c>
    </row>
    <row r="27" spans="1:236" s="119" customFormat="1" x14ac:dyDescent="0.25">
      <c r="A27" s="119" t="s">
        <v>14</v>
      </c>
      <c r="B27" s="164">
        <v>1</v>
      </c>
      <c r="C27" s="125"/>
      <c r="F27" s="125">
        <f>F26</f>
        <v>89500</v>
      </c>
      <c r="G27" s="125">
        <f>G26</f>
        <v>2568.65</v>
      </c>
      <c r="H27" s="125">
        <f>H26</f>
        <v>9635.51</v>
      </c>
      <c r="I27" s="125">
        <f>I26</f>
        <v>2720.8</v>
      </c>
      <c r="J27" s="125">
        <f>J26</f>
        <v>0</v>
      </c>
      <c r="K27" s="125">
        <v>14294.96</v>
      </c>
      <c r="L27" s="126">
        <f>L26</f>
        <v>74575.039999999994</v>
      </c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</row>
    <row r="28" spans="1:236" s="56" customFormat="1" x14ac:dyDescent="0.25">
      <c r="A28" s="47" t="s">
        <v>86</v>
      </c>
      <c r="B28" s="26"/>
      <c r="C28" s="27"/>
      <c r="D28" s="28"/>
      <c r="E28" s="28"/>
      <c r="F28" s="27"/>
      <c r="G28" s="27"/>
      <c r="H28" s="27"/>
      <c r="I28" s="27"/>
      <c r="J28" s="27"/>
      <c r="K28" s="27"/>
      <c r="L28" s="74"/>
      <c r="O28" s="46"/>
      <c r="P28" s="46"/>
      <c r="Q28" s="46"/>
      <c r="R28" s="46"/>
      <c r="S28" s="46"/>
      <c r="T28" s="46"/>
      <c r="U28" s="46"/>
      <c r="V28" s="46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</row>
    <row r="29" spans="1:236" s="56" customFormat="1" x14ac:dyDescent="0.25">
      <c r="A29" s="53" t="s">
        <v>87</v>
      </c>
      <c r="B29" s="26" t="s">
        <v>88</v>
      </c>
      <c r="C29" s="27" t="s">
        <v>76</v>
      </c>
      <c r="D29" s="28">
        <v>44287</v>
      </c>
      <c r="E29" s="11" t="s">
        <v>132</v>
      </c>
      <c r="F29" s="27">
        <v>44000</v>
      </c>
      <c r="G29" s="27">
        <v>1262.8</v>
      </c>
      <c r="H29" s="27">
        <v>1007.19</v>
      </c>
      <c r="I29" s="27">
        <v>1337.6</v>
      </c>
      <c r="J29" s="27">
        <v>0</v>
      </c>
      <c r="K29" s="27">
        <v>3607.59</v>
      </c>
      <c r="L29" s="74">
        <v>40392.410000000003</v>
      </c>
      <c r="O29" s="46"/>
      <c r="P29" s="46"/>
      <c r="Q29" s="46"/>
      <c r="R29" s="46"/>
      <c r="S29" s="46"/>
      <c r="T29" s="46"/>
      <c r="U29" s="46"/>
      <c r="V29" s="46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</row>
    <row r="30" spans="1:236" s="47" customFormat="1" x14ac:dyDescent="0.25">
      <c r="A30" s="49" t="s">
        <v>14</v>
      </c>
      <c r="B30" s="13">
        <v>1</v>
      </c>
      <c r="C30" s="8"/>
      <c r="D30" s="49"/>
      <c r="E30" s="49"/>
      <c r="F30" s="8">
        <f>F29</f>
        <v>44000</v>
      </c>
      <c r="G30" s="8">
        <f>G29</f>
        <v>1262.8</v>
      </c>
      <c r="H30" s="8">
        <f>H29</f>
        <v>1007.19</v>
      </c>
      <c r="I30" s="8">
        <f>I29</f>
        <v>1337.6</v>
      </c>
      <c r="J30" s="8">
        <f>J29</f>
        <v>0</v>
      </c>
      <c r="K30" s="8">
        <v>3607.59</v>
      </c>
      <c r="L30" s="67">
        <f>L29</f>
        <v>40392.410000000003</v>
      </c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236" s="47" customFormat="1" x14ac:dyDescent="0.25">
      <c r="A31" s="47" t="s">
        <v>89</v>
      </c>
      <c r="B31" s="26"/>
      <c r="C31" s="12"/>
      <c r="F31" s="12"/>
      <c r="G31" s="12"/>
      <c r="H31" s="12"/>
      <c r="I31" s="12"/>
      <c r="J31" s="12"/>
      <c r="K31" s="12"/>
      <c r="L31" s="73"/>
      <c r="O31" s="46"/>
      <c r="P31" s="46"/>
      <c r="Q31" s="46"/>
      <c r="R31" s="46"/>
      <c r="S31" s="46"/>
      <c r="T31" s="46"/>
      <c r="U31" s="46"/>
      <c r="V31" s="46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236" s="47" customFormat="1" x14ac:dyDescent="0.25">
      <c r="A32" s="53" t="s">
        <v>90</v>
      </c>
      <c r="B32" s="26" t="s">
        <v>17</v>
      </c>
      <c r="C32" s="27" t="s">
        <v>76</v>
      </c>
      <c r="D32" s="28">
        <v>44362</v>
      </c>
      <c r="E32" s="11" t="s">
        <v>132</v>
      </c>
      <c r="F32" s="27">
        <v>33000</v>
      </c>
      <c r="G32" s="27">
        <v>947.1</v>
      </c>
      <c r="H32" s="27">
        <v>0</v>
      </c>
      <c r="I32" s="27">
        <v>1003.2</v>
      </c>
      <c r="J32" s="27">
        <v>0</v>
      </c>
      <c r="K32" s="27">
        <v>1950.3</v>
      </c>
      <c r="L32" s="74">
        <v>31049.7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</row>
    <row r="33" spans="1:236" s="47" customFormat="1" x14ac:dyDescent="0.25">
      <c r="A33" s="49" t="s">
        <v>14</v>
      </c>
      <c r="B33" s="13">
        <v>1</v>
      </c>
      <c r="C33" s="8"/>
      <c r="D33" s="29">
        <v>44362</v>
      </c>
      <c r="E33" s="29"/>
      <c r="F33" s="8">
        <f>F32</f>
        <v>33000</v>
      </c>
      <c r="G33" s="8">
        <f>G32</f>
        <v>947.1</v>
      </c>
      <c r="H33" s="8">
        <f>H32</f>
        <v>0</v>
      </c>
      <c r="I33" s="8">
        <f>I32</f>
        <v>1003.2</v>
      </c>
      <c r="J33" s="8">
        <f>J32</f>
        <v>0</v>
      </c>
      <c r="K33" s="8">
        <v>1950.3</v>
      </c>
      <c r="L33" s="67">
        <f>L32</f>
        <v>31049.7</v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</row>
    <row r="34" spans="1:236" s="47" customFormat="1" x14ac:dyDescent="0.25">
      <c r="B34" s="14"/>
      <c r="C34" s="12"/>
      <c r="F34" s="12"/>
      <c r="G34" s="12"/>
      <c r="H34" s="12"/>
      <c r="I34" s="12"/>
      <c r="J34" s="12"/>
      <c r="K34" s="12"/>
      <c r="L34" s="73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</row>
    <row r="35" spans="1:236" s="47" customFormat="1" x14ac:dyDescent="0.25">
      <c r="A35" s="45" t="s">
        <v>57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69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</row>
    <row r="36" spans="1:236" x14ac:dyDescent="0.25">
      <c r="A36" s="46" t="s">
        <v>38</v>
      </c>
      <c r="B36" s="3" t="s">
        <v>39</v>
      </c>
      <c r="C36" s="6" t="s">
        <v>77</v>
      </c>
      <c r="D36" s="10">
        <v>44276</v>
      </c>
      <c r="E36" s="11" t="s">
        <v>132</v>
      </c>
      <c r="F36" s="7">
        <v>40000</v>
      </c>
      <c r="G36" s="6">
        <f>F36*0.0287</f>
        <v>1148</v>
      </c>
      <c r="H36" s="6">
        <v>442.65</v>
      </c>
      <c r="I36" s="6">
        <v>1216</v>
      </c>
      <c r="J36" s="6">
        <v>2584.1</v>
      </c>
      <c r="K36" s="6">
        <v>5390.75</v>
      </c>
      <c r="L36" s="66">
        <v>34609.25</v>
      </c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</row>
    <row r="37" spans="1:236" s="47" customFormat="1" x14ac:dyDescent="0.25">
      <c r="A37" s="4" t="s">
        <v>42</v>
      </c>
      <c r="B37" s="5" t="s">
        <v>16</v>
      </c>
      <c r="C37" s="6" t="s">
        <v>76</v>
      </c>
      <c r="D37" s="10">
        <v>44276</v>
      </c>
      <c r="E37" s="11" t="s">
        <v>132</v>
      </c>
      <c r="F37" s="7">
        <v>40000</v>
      </c>
      <c r="G37" s="6">
        <f>F37*0.0287</f>
        <v>1148</v>
      </c>
      <c r="H37" s="6">
        <v>442.65</v>
      </c>
      <c r="I37" s="6">
        <v>1216</v>
      </c>
      <c r="J37" s="6">
        <v>2578.1999999999998</v>
      </c>
      <c r="K37" s="6">
        <v>5384.85</v>
      </c>
      <c r="L37" s="66">
        <v>34615.15</v>
      </c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</row>
    <row r="38" spans="1:236" s="47" customFormat="1" x14ac:dyDescent="0.25">
      <c r="A38" s="49" t="s">
        <v>14</v>
      </c>
      <c r="B38" s="13">
        <v>2</v>
      </c>
      <c r="C38" s="8"/>
      <c r="D38" s="49"/>
      <c r="E38" s="49"/>
      <c r="F38" s="8">
        <f>SUM(F36:F37)</f>
        <v>80000</v>
      </c>
      <c r="G38" s="8">
        <f t="shared" ref="G38:K38" si="3">SUM(G36:G37)</f>
        <v>2296</v>
      </c>
      <c r="H38" s="8">
        <f t="shared" si="3"/>
        <v>885.3</v>
      </c>
      <c r="I38" s="8">
        <f t="shared" si="3"/>
        <v>2432</v>
      </c>
      <c r="J38" s="8">
        <f>SUM(J36:J37)</f>
        <v>5162.2999999999993</v>
      </c>
      <c r="K38" s="8">
        <f t="shared" si="3"/>
        <v>10775.6</v>
      </c>
      <c r="L38" s="67">
        <f>SUM(L36:L37)</f>
        <v>69224.399999999994</v>
      </c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</row>
    <row r="39" spans="1:236" s="47" customFormat="1" x14ac:dyDescent="0.25">
      <c r="B39" s="14"/>
      <c r="L39" s="75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</row>
    <row r="40" spans="1:236" s="26" customFormat="1" x14ac:dyDescent="0.25">
      <c r="A40" s="45" t="s">
        <v>60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76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</row>
    <row r="41" spans="1:236" s="47" customFormat="1" x14ac:dyDescent="0.25">
      <c r="A41" s="4" t="s">
        <v>102</v>
      </c>
      <c r="B41" s="5" t="s">
        <v>103</v>
      </c>
      <c r="C41" s="5" t="s">
        <v>77</v>
      </c>
      <c r="D41" s="11">
        <v>44348</v>
      </c>
      <c r="E41" s="11" t="s">
        <v>132</v>
      </c>
      <c r="F41" s="7">
        <v>40000</v>
      </c>
      <c r="G41" s="6">
        <f>F41*0.0287</f>
        <v>1148</v>
      </c>
      <c r="H41" s="6">
        <v>442.65</v>
      </c>
      <c r="I41" s="6">
        <f>F41*0.0304</f>
        <v>1216</v>
      </c>
      <c r="J41" s="6">
        <v>5194.7</v>
      </c>
      <c r="K41" s="6">
        <v>8001.35</v>
      </c>
      <c r="L41" s="66">
        <v>31998.65</v>
      </c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</row>
    <row r="42" spans="1:236" s="47" customFormat="1" x14ac:dyDescent="0.25">
      <c r="A42" s="4" t="s">
        <v>40</v>
      </c>
      <c r="B42" s="5" t="s">
        <v>41</v>
      </c>
      <c r="C42" s="6" t="s">
        <v>77</v>
      </c>
      <c r="D42" s="10">
        <v>44276</v>
      </c>
      <c r="E42" s="11" t="s">
        <v>132</v>
      </c>
      <c r="F42" s="7">
        <v>40000</v>
      </c>
      <c r="G42" s="6">
        <f>F42*0.0287</f>
        <v>1148</v>
      </c>
      <c r="H42" s="6">
        <v>240.13</v>
      </c>
      <c r="I42" s="6">
        <f>F42*0.0304</f>
        <v>1216</v>
      </c>
      <c r="J42" s="6">
        <v>3017.42</v>
      </c>
      <c r="K42" s="6">
        <v>5621.55</v>
      </c>
      <c r="L42" s="66">
        <v>34378.449999999997</v>
      </c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</row>
    <row r="43" spans="1:236" s="47" customFormat="1" x14ac:dyDescent="0.25">
      <c r="A43" s="49" t="s">
        <v>14</v>
      </c>
      <c r="B43" s="13">
        <v>2</v>
      </c>
      <c r="C43" s="8"/>
      <c r="D43" s="49"/>
      <c r="E43" s="49"/>
      <c r="F43" s="8">
        <f t="shared" ref="F43:K43" si="4">SUM(F41:F42)</f>
        <v>80000</v>
      </c>
      <c r="G43" s="8">
        <f t="shared" si="4"/>
        <v>2296</v>
      </c>
      <c r="H43" s="8">
        <f t="shared" si="4"/>
        <v>682.78</v>
      </c>
      <c r="I43" s="8">
        <f t="shared" si="4"/>
        <v>2432</v>
      </c>
      <c r="J43" s="8">
        <f t="shared" si="4"/>
        <v>8212.119999999999</v>
      </c>
      <c r="K43" s="8">
        <f t="shared" si="4"/>
        <v>13622.900000000001</v>
      </c>
      <c r="L43" s="67">
        <f>SUM(L42:L42)+L41</f>
        <v>66377.100000000006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</row>
    <row r="44" spans="1:236" s="47" customFormat="1" x14ac:dyDescent="0.25">
      <c r="B44" s="14"/>
      <c r="L44" s="75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</row>
    <row r="45" spans="1:236" s="47" customFormat="1" x14ac:dyDescent="0.25">
      <c r="A45" s="45" t="s">
        <v>61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69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</row>
    <row r="46" spans="1:236" s="47" customFormat="1" x14ac:dyDescent="0.25">
      <c r="A46" s="4" t="s">
        <v>18</v>
      </c>
      <c r="B46" s="5" t="s">
        <v>16</v>
      </c>
      <c r="C46" s="6" t="s">
        <v>77</v>
      </c>
      <c r="D46" s="11">
        <v>44256</v>
      </c>
      <c r="E46" s="11" t="s">
        <v>132</v>
      </c>
      <c r="F46" s="7">
        <v>40000</v>
      </c>
      <c r="G46" s="6">
        <f>F46*0.0287</f>
        <v>1148</v>
      </c>
      <c r="H46" s="6">
        <v>442.65</v>
      </c>
      <c r="I46" s="6">
        <v>1216</v>
      </c>
      <c r="J46" s="6">
        <v>3723.77</v>
      </c>
      <c r="K46" s="6">
        <v>6530.42</v>
      </c>
      <c r="L46" s="66">
        <v>33469.58</v>
      </c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</row>
    <row r="47" spans="1:236" s="47" customFormat="1" x14ac:dyDescent="0.25">
      <c r="A47" s="49" t="s">
        <v>14</v>
      </c>
      <c r="B47" s="13">
        <v>1</v>
      </c>
      <c r="C47" s="8"/>
      <c r="D47" s="49"/>
      <c r="E47" s="49"/>
      <c r="F47" s="8">
        <f>SUM(F46:F46)</f>
        <v>40000</v>
      </c>
      <c r="G47" s="8">
        <f t="shared" ref="G47:K47" si="5">SUM(G46:G46)</f>
        <v>1148</v>
      </c>
      <c r="H47" s="8">
        <f t="shared" si="5"/>
        <v>442.65</v>
      </c>
      <c r="I47" s="8">
        <f t="shared" si="5"/>
        <v>1216</v>
      </c>
      <c r="J47" s="8">
        <f t="shared" si="5"/>
        <v>3723.77</v>
      </c>
      <c r="K47" s="8">
        <f t="shared" si="5"/>
        <v>6530.42</v>
      </c>
      <c r="L47" s="67">
        <f>SUM(L46:L46)</f>
        <v>33469.58</v>
      </c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</row>
    <row r="48" spans="1:236" x14ac:dyDescent="0.25">
      <c r="A48" s="45" t="s">
        <v>62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69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</row>
    <row r="49" spans="1:236" ht="12.75" customHeight="1" x14ac:dyDescent="0.25">
      <c r="A49" s="4" t="s">
        <v>29</v>
      </c>
      <c r="B49" s="5" t="s">
        <v>59</v>
      </c>
      <c r="C49" s="6" t="s">
        <v>77</v>
      </c>
      <c r="D49" s="11">
        <v>44279</v>
      </c>
      <c r="E49" s="11" t="s">
        <v>132</v>
      </c>
      <c r="F49" s="7">
        <v>133000</v>
      </c>
      <c r="G49" s="6">
        <f>F49*0.0287</f>
        <v>3817.1</v>
      </c>
      <c r="H49" s="6">
        <v>19867.79</v>
      </c>
      <c r="I49" s="6">
        <f>F49*0.0304</f>
        <v>4043.2</v>
      </c>
      <c r="J49" s="6">
        <v>1277.01</v>
      </c>
      <c r="K49" s="6">
        <v>29005.1</v>
      </c>
      <c r="L49" s="66">
        <f>F49-K49</f>
        <v>103994.9</v>
      </c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</row>
    <row r="50" spans="1:236" ht="12.75" customHeight="1" x14ac:dyDescent="0.25">
      <c r="A50" s="4" t="s">
        <v>78</v>
      </c>
      <c r="B50" s="5" t="s">
        <v>16</v>
      </c>
      <c r="C50" s="6" t="s">
        <v>77</v>
      </c>
      <c r="D50" s="11">
        <v>44287</v>
      </c>
      <c r="E50" s="11" t="s">
        <v>132</v>
      </c>
      <c r="F50" s="7">
        <v>60000</v>
      </c>
      <c r="G50" s="6">
        <v>1722</v>
      </c>
      <c r="H50" s="6">
        <v>3486.68</v>
      </c>
      <c r="I50" s="6">
        <v>1824</v>
      </c>
      <c r="J50" s="6">
        <v>464.7</v>
      </c>
      <c r="K50" s="6">
        <v>7497.38</v>
      </c>
      <c r="L50" s="66">
        <v>52502.62</v>
      </c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</row>
    <row r="51" spans="1:236" s="124" customFormat="1" ht="12.75" customHeight="1" x14ac:dyDescent="0.25">
      <c r="A51" s="49" t="s">
        <v>14</v>
      </c>
      <c r="B51" s="167">
        <v>2</v>
      </c>
      <c r="C51" s="122"/>
      <c r="D51" s="123"/>
      <c r="E51" s="123"/>
      <c r="F51" s="8">
        <f t="shared" ref="F51:K51" si="6">SUM(F49:F49)+F50</f>
        <v>193000</v>
      </c>
      <c r="G51" s="8">
        <f t="shared" si="6"/>
        <v>5539.1</v>
      </c>
      <c r="H51" s="8">
        <f t="shared" si="6"/>
        <v>23354.47</v>
      </c>
      <c r="I51" s="8">
        <f t="shared" si="6"/>
        <v>5867.2</v>
      </c>
      <c r="J51" s="8">
        <f t="shared" si="6"/>
        <v>1741.71</v>
      </c>
      <c r="K51" s="8">
        <f t="shared" si="6"/>
        <v>36502.479999999996</v>
      </c>
      <c r="L51" s="67">
        <f>SUM(L49:L49)+L50</f>
        <v>156497.51999999999</v>
      </c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</row>
    <row r="52" spans="1:236" s="56" customFormat="1" ht="12.75" customHeight="1" x14ac:dyDescent="0.25">
      <c r="A52" s="47"/>
      <c r="B52" s="184"/>
      <c r="C52" s="117"/>
      <c r="D52" s="118"/>
      <c r="E52" s="118"/>
      <c r="F52" s="12"/>
      <c r="G52" s="12"/>
      <c r="H52" s="12"/>
      <c r="I52" s="12"/>
      <c r="J52" s="12"/>
      <c r="K52" s="12"/>
      <c r="L52" s="73"/>
    </row>
    <row r="53" spans="1:236" s="56" customFormat="1" ht="12.75" customHeight="1" x14ac:dyDescent="0.25">
      <c r="A53" s="47" t="s">
        <v>143</v>
      </c>
      <c r="B53" s="184"/>
      <c r="C53" s="117"/>
      <c r="D53" s="118"/>
      <c r="E53" s="118"/>
      <c r="F53" s="12"/>
      <c r="G53" s="12"/>
      <c r="H53" s="12"/>
      <c r="I53" s="12"/>
      <c r="J53" s="12"/>
      <c r="K53" s="12"/>
      <c r="L53" s="73"/>
    </row>
    <row r="54" spans="1:236" s="53" customFormat="1" ht="12.75" customHeight="1" x14ac:dyDescent="0.25">
      <c r="A54" s="53" t="s">
        <v>144</v>
      </c>
      <c r="B54" s="116" t="s">
        <v>17</v>
      </c>
      <c r="C54" s="117" t="s">
        <v>77</v>
      </c>
      <c r="D54" s="118">
        <v>44562</v>
      </c>
      <c r="E54" s="118" t="s">
        <v>132</v>
      </c>
      <c r="F54" s="27">
        <v>44000</v>
      </c>
      <c r="G54" s="27">
        <v>1148</v>
      </c>
      <c r="H54" s="27">
        <v>422.65</v>
      </c>
      <c r="I54" s="27">
        <v>1216</v>
      </c>
      <c r="J54" s="27">
        <v>0</v>
      </c>
      <c r="K54" s="27">
        <v>2806.65</v>
      </c>
      <c r="L54" s="74">
        <v>37193.35</v>
      </c>
    </row>
    <row r="55" spans="1:236" s="119" customFormat="1" ht="12.75" customHeight="1" x14ac:dyDescent="0.25">
      <c r="A55" s="119" t="s">
        <v>124</v>
      </c>
      <c r="B55" s="166">
        <v>1</v>
      </c>
      <c r="C55" s="187"/>
      <c r="D55" s="188"/>
      <c r="E55" s="188"/>
      <c r="F55" s="125">
        <f t="shared" ref="F55:L55" si="7">F54</f>
        <v>44000</v>
      </c>
      <c r="G55" s="125">
        <f t="shared" si="7"/>
        <v>1148</v>
      </c>
      <c r="H55" s="125">
        <f t="shared" si="7"/>
        <v>422.65</v>
      </c>
      <c r="I55" s="125">
        <f t="shared" si="7"/>
        <v>1216</v>
      </c>
      <c r="J55" s="125">
        <f t="shared" si="7"/>
        <v>0</v>
      </c>
      <c r="K55" s="125">
        <f t="shared" si="7"/>
        <v>2806.65</v>
      </c>
      <c r="L55" s="126">
        <f t="shared" si="7"/>
        <v>37193.35</v>
      </c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</row>
    <row r="56" spans="1:236" s="47" customFormat="1" ht="12.75" customHeight="1" x14ac:dyDescent="0.25">
      <c r="B56" s="184"/>
      <c r="C56" s="185"/>
      <c r="D56" s="186"/>
      <c r="E56" s="186"/>
      <c r="F56" s="12"/>
      <c r="G56" s="12"/>
      <c r="H56" s="12"/>
      <c r="I56" s="12"/>
      <c r="J56" s="12"/>
      <c r="K56" s="12"/>
      <c r="L56" s="73"/>
    </row>
    <row r="57" spans="1:236" s="56" customFormat="1" ht="12.75" customHeight="1" x14ac:dyDescent="0.25">
      <c r="A57" s="47" t="s">
        <v>121</v>
      </c>
      <c r="B57" s="116" t="s">
        <v>122</v>
      </c>
      <c r="C57" s="117" t="s">
        <v>76</v>
      </c>
      <c r="D57" s="118">
        <v>44470</v>
      </c>
      <c r="E57" s="11" t="s">
        <v>132</v>
      </c>
      <c r="F57" s="27">
        <v>44000</v>
      </c>
      <c r="G57" s="27">
        <v>1262.8</v>
      </c>
      <c r="H57" s="27">
        <v>1007.19</v>
      </c>
      <c r="I57" s="27">
        <v>1337.6</v>
      </c>
      <c r="J57" s="27">
        <v>0</v>
      </c>
      <c r="K57" s="27">
        <v>3607.59</v>
      </c>
      <c r="L57" s="74">
        <v>40392.410000000003</v>
      </c>
    </row>
    <row r="58" spans="1:236" s="56" customFormat="1" ht="12.75" customHeight="1" x14ac:dyDescent="0.25">
      <c r="A58" s="53" t="s">
        <v>123</v>
      </c>
      <c r="B58" s="116"/>
      <c r="C58" s="117"/>
      <c r="D58" s="118"/>
      <c r="E58" s="118"/>
      <c r="F58" s="27"/>
      <c r="G58" s="27"/>
      <c r="H58" s="27"/>
      <c r="I58" s="27"/>
      <c r="J58" s="27"/>
      <c r="K58" s="27"/>
      <c r="L58" s="74"/>
    </row>
    <row r="59" spans="1:236" s="60" customFormat="1" ht="12.75" customHeight="1" x14ac:dyDescent="0.25">
      <c r="A59" s="119" t="s">
        <v>124</v>
      </c>
      <c r="B59" s="166">
        <v>1</v>
      </c>
      <c r="C59" s="120"/>
      <c r="D59" s="121"/>
      <c r="E59" s="121"/>
      <c r="F59" s="125">
        <v>44000</v>
      </c>
      <c r="G59" s="125">
        <v>1262.8</v>
      </c>
      <c r="H59" s="125">
        <v>1007.19</v>
      </c>
      <c r="I59" s="125">
        <v>1337.6</v>
      </c>
      <c r="J59" s="125">
        <v>0</v>
      </c>
      <c r="K59" s="125">
        <v>3607.59</v>
      </c>
      <c r="L59" s="126">
        <f>L57</f>
        <v>40392.410000000003</v>
      </c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</row>
    <row r="60" spans="1:236" ht="18" customHeight="1" x14ac:dyDescent="0.25">
      <c r="A60" s="48" t="s">
        <v>101</v>
      </c>
      <c r="B60" s="14"/>
      <c r="C60" s="12"/>
      <c r="D60" s="47"/>
      <c r="E60" s="47"/>
      <c r="F60" s="46"/>
      <c r="G60" s="46"/>
      <c r="H60" s="46"/>
      <c r="I60" s="46"/>
      <c r="J60" s="46"/>
      <c r="K60" s="46"/>
      <c r="L60" s="46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</row>
    <row r="61" spans="1:236" s="55" customFormat="1" ht="18" customHeight="1" x14ac:dyDescent="0.25">
      <c r="A61" s="55" t="s">
        <v>91</v>
      </c>
      <c r="B61" s="22" t="s">
        <v>92</v>
      </c>
      <c r="C61" s="23" t="s">
        <v>77</v>
      </c>
      <c r="D61" s="24">
        <v>44348</v>
      </c>
      <c r="E61" s="11" t="s">
        <v>132</v>
      </c>
      <c r="F61" s="23">
        <v>100000</v>
      </c>
      <c r="G61" s="23">
        <v>2870</v>
      </c>
      <c r="H61" s="23">
        <v>12105.37</v>
      </c>
      <c r="I61" s="23">
        <v>3040</v>
      </c>
      <c r="J61" s="23">
        <v>0</v>
      </c>
      <c r="K61" s="23">
        <v>18015.37</v>
      </c>
      <c r="L61" s="71">
        <v>81984.63</v>
      </c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</row>
    <row r="62" spans="1:236" ht="18" customHeight="1" x14ac:dyDescent="0.25">
      <c r="A62" s="49" t="s">
        <v>14</v>
      </c>
      <c r="B62" s="25">
        <v>1</v>
      </c>
      <c r="C62" s="8"/>
      <c r="D62" s="49"/>
      <c r="E62" s="49"/>
      <c r="F62" s="8">
        <f t="shared" ref="F62:K62" si="8">SUM(F61:F61)</f>
        <v>100000</v>
      </c>
      <c r="G62" s="8">
        <f t="shared" si="8"/>
        <v>2870</v>
      </c>
      <c r="H62" s="8">
        <f t="shared" si="8"/>
        <v>12105.37</v>
      </c>
      <c r="I62" s="8">
        <f t="shared" si="8"/>
        <v>3040</v>
      </c>
      <c r="J62" s="8">
        <f t="shared" si="8"/>
        <v>0</v>
      </c>
      <c r="K62" s="8">
        <f t="shared" si="8"/>
        <v>18015.37</v>
      </c>
      <c r="L62" s="67">
        <f>SUM(L61:L61)</f>
        <v>81984.63</v>
      </c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</row>
    <row r="63" spans="1:236" ht="18" customHeight="1" x14ac:dyDescent="0.25">
      <c r="A63" s="45" t="s">
        <v>63</v>
      </c>
      <c r="B63" s="147"/>
      <c r="C63" s="12"/>
      <c r="D63" s="47"/>
      <c r="E63" s="47"/>
      <c r="F63" s="12"/>
      <c r="G63" s="12"/>
      <c r="H63" s="12"/>
      <c r="I63" s="12"/>
      <c r="J63" s="12"/>
      <c r="K63" s="12"/>
      <c r="L63" s="73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</row>
    <row r="64" spans="1:236" ht="12.75" customHeight="1" x14ac:dyDescent="0.25">
      <c r="A64" s="4" t="s">
        <v>45</v>
      </c>
      <c r="B64" s="5" t="s">
        <v>59</v>
      </c>
      <c r="C64" s="6" t="s">
        <v>77</v>
      </c>
      <c r="D64" s="10">
        <v>44276</v>
      </c>
      <c r="E64" s="11" t="s">
        <v>132</v>
      </c>
      <c r="F64" s="7">
        <v>89500</v>
      </c>
      <c r="G64" s="6">
        <f>F64*0.0287</f>
        <v>2568.65</v>
      </c>
      <c r="H64" s="6">
        <v>9635.51</v>
      </c>
      <c r="I64" s="6">
        <f>F64*0.0304</f>
        <v>2720.8</v>
      </c>
      <c r="J64" s="6">
        <v>252.5</v>
      </c>
      <c r="K64" s="6">
        <f>+J64+I64+H64+G64</f>
        <v>15177.460000000001</v>
      </c>
      <c r="L64" s="66">
        <f>F64-K64</f>
        <v>74322.539999999994</v>
      </c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</row>
    <row r="65" spans="1:668" ht="18" customHeight="1" x14ac:dyDescent="0.25">
      <c r="A65" s="49" t="s">
        <v>14</v>
      </c>
      <c r="B65" s="25">
        <v>1</v>
      </c>
      <c r="C65" s="8"/>
      <c r="D65" s="49"/>
      <c r="E65" s="49"/>
      <c r="F65" s="8">
        <f t="shared" ref="F65:K65" si="9">SUM(F64:F64)</f>
        <v>89500</v>
      </c>
      <c r="G65" s="8">
        <f t="shared" si="9"/>
        <v>2568.65</v>
      </c>
      <c r="H65" s="8">
        <f t="shared" si="9"/>
        <v>9635.51</v>
      </c>
      <c r="I65" s="8">
        <f t="shared" si="9"/>
        <v>2720.8</v>
      </c>
      <c r="J65" s="8">
        <f t="shared" si="9"/>
        <v>252.5</v>
      </c>
      <c r="K65" s="8">
        <f t="shared" si="9"/>
        <v>15177.460000000001</v>
      </c>
      <c r="L65" s="67">
        <f>SUM(L64:L64)</f>
        <v>74322.539999999994</v>
      </c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</row>
    <row r="66" spans="1:668" s="47" customFormat="1" x14ac:dyDescent="0.25">
      <c r="A66" s="45" t="s">
        <v>64</v>
      </c>
      <c r="B66" s="14"/>
      <c r="C66" s="12"/>
      <c r="F66" s="12"/>
      <c r="G66" s="12"/>
      <c r="H66" s="12"/>
      <c r="I66" s="12"/>
      <c r="J66" s="12"/>
      <c r="K66" s="12"/>
      <c r="L66" s="73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</row>
    <row r="67" spans="1:668" ht="12.75" customHeight="1" x14ac:dyDescent="0.25">
      <c r="A67" s="4" t="s">
        <v>24</v>
      </c>
      <c r="B67" s="5" t="s">
        <v>25</v>
      </c>
      <c r="C67" s="6" t="s">
        <v>77</v>
      </c>
      <c r="D67" s="11">
        <v>44245</v>
      </c>
      <c r="E67" s="11" t="s">
        <v>132</v>
      </c>
      <c r="F67" s="7">
        <v>165000</v>
      </c>
      <c r="G67" s="6">
        <f>F67*0.0287</f>
        <v>4735.5</v>
      </c>
      <c r="H67" s="6">
        <v>27463.39</v>
      </c>
      <c r="I67" s="6">
        <v>4742.3999999999996</v>
      </c>
      <c r="J67" s="6">
        <v>0</v>
      </c>
      <c r="K67" s="6">
        <v>37092.339999999997</v>
      </c>
      <c r="L67" s="66">
        <v>127907.66</v>
      </c>
    </row>
    <row r="68" spans="1:668" ht="18" customHeight="1" x14ac:dyDescent="0.25">
      <c r="A68" s="49" t="s">
        <v>14</v>
      </c>
      <c r="B68" s="13">
        <v>1</v>
      </c>
      <c r="C68" s="8"/>
      <c r="D68" s="49"/>
      <c r="E68" s="49"/>
      <c r="F68" s="8">
        <f>SUM(F67:F67)</f>
        <v>165000</v>
      </c>
      <c r="G68" s="8">
        <f t="shared" ref="G68:K68" si="10">SUM(G67:G67)</f>
        <v>4735.5</v>
      </c>
      <c r="H68" s="8">
        <f t="shared" si="10"/>
        <v>27463.39</v>
      </c>
      <c r="I68" s="8">
        <f t="shared" si="10"/>
        <v>4742.3999999999996</v>
      </c>
      <c r="J68" s="8">
        <f t="shared" si="10"/>
        <v>0</v>
      </c>
      <c r="K68" s="8">
        <f t="shared" si="10"/>
        <v>37092.339999999997</v>
      </c>
      <c r="L68" s="67">
        <f>SUM(L67:L67)</f>
        <v>127907.66</v>
      </c>
    </row>
    <row r="69" spans="1:668" ht="18" customHeight="1" x14ac:dyDescent="0.25">
      <c r="A69" s="45" t="s">
        <v>65</v>
      </c>
      <c r="B69" s="14"/>
      <c r="C69" s="12"/>
      <c r="D69" s="47"/>
      <c r="E69" s="47"/>
      <c r="F69" s="12"/>
      <c r="G69" s="12"/>
      <c r="H69" s="12"/>
      <c r="I69" s="12"/>
      <c r="J69" s="12"/>
      <c r="K69" s="12"/>
      <c r="L69" s="73"/>
    </row>
    <row r="70" spans="1:668" ht="12.75" customHeight="1" x14ac:dyDescent="0.25">
      <c r="A70" s="4" t="s">
        <v>26</v>
      </c>
      <c r="B70" s="5" t="s">
        <v>20</v>
      </c>
      <c r="C70" s="6" t="s">
        <v>77</v>
      </c>
      <c r="D70" s="11">
        <v>44268</v>
      </c>
      <c r="E70" s="11" t="s">
        <v>132</v>
      </c>
      <c r="F70" s="7">
        <v>89500</v>
      </c>
      <c r="G70" s="6">
        <f>F70*0.0287</f>
        <v>2568.65</v>
      </c>
      <c r="H70" s="6">
        <v>9337.98</v>
      </c>
      <c r="I70" s="6">
        <f>F70*0.0304</f>
        <v>2720.8</v>
      </c>
      <c r="J70" s="6">
        <v>3854.12</v>
      </c>
      <c r="K70" s="6">
        <v>18441.560000000001</v>
      </c>
      <c r="L70" s="66">
        <f>F70-K70</f>
        <v>71058.44</v>
      </c>
    </row>
    <row r="71" spans="1:668" ht="12.75" customHeight="1" x14ac:dyDescent="0.25">
      <c r="A71" s="4" t="s">
        <v>66</v>
      </c>
      <c r="B71" s="5" t="s">
        <v>67</v>
      </c>
      <c r="C71" s="6" t="s">
        <v>77</v>
      </c>
      <c r="D71" s="11">
        <v>44242</v>
      </c>
      <c r="E71" s="11" t="s">
        <v>132</v>
      </c>
      <c r="F71" s="7">
        <v>32000</v>
      </c>
      <c r="G71" s="6">
        <f>F71*0.0287</f>
        <v>918.4</v>
      </c>
      <c r="H71" s="6">
        <v>0</v>
      </c>
      <c r="I71" s="6">
        <f>F71*0.0304</f>
        <v>972.8</v>
      </c>
      <c r="J71" s="6">
        <v>489.7</v>
      </c>
      <c r="K71" s="17">
        <v>2380.9</v>
      </c>
      <c r="L71" s="66">
        <v>29619.1</v>
      </c>
    </row>
    <row r="72" spans="1:668" ht="18" customHeight="1" x14ac:dyDescent="0.25">
      <c r="A72" s="49" t="s">
        <v>14</v>
      </c>
      <c r="B72" s="13">
        <v>2</v>
      </c>
      <c r="C72" s="8"/>
      <c r="D72" s="49"/>
      <c r="E72" s="49"/>
      <c r="F72" s="8">
        <f>SUM(F70:F71)</f>
        <v>121500</v>
      </c>
      <c r="G72" s="8">
        <f t="shared" ref="G72:K72" si="11">SUM(G70:G71)</f>
        <v>3487.05</v>
      </c>
      <c r="H72" s="8">
        <f t="shared" si="11"/>
        <v>9337.98</v>
      </c>
      <c r="I72" s="8">
        <f t="shared" si="11"/>
        <v>3693.6000000000004</v>
      </c>
      <c r="J72" s="8">
        <f t="shared" si="11"/>
        <v>4343.82</v>
      </c>
      <c r="K72" s="8">
        <f t="shared" si="11"/>
        <v>20822.460000000003</v>
      </c>
      <c r="L72" s="67">
        <f>SUM(L70:L71)</f>
        <v>100677.54000000001</v>
      </c>
    </row>
    <row r="73" spans="1:668" s="47" customFormat="1" x14ac:dyDescent="0.25">
      <c r="A73" s="47" t="s">
        <v>146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89"/>
    </row>
    <row r="74" spans="1:668" ht="15" customHeight="1" x14ac:dyDescent="0.25">
      <c r="A74" s="4" t="s">
        <v>27</v>
      </c>
      <c r="B74" s="5" t="s">
        <v>28</v>
      </c>
      <c r="C74" s="6" t="s">
        <v>77</v>
      </c>
      <c r="D74" s="11">
        <v>44268</v>
      </c>
      <c r="E74" s="11" t="s">
        <v>132</v>
      </c>
      <c r="F74" s="7">
        <v>58000</v>
      </c>
      <c r="G74" s="6">
        <v>1664.6</v>
      </c>
      <c r="H74" s="6">
        <v>3110.32</v>
      </c>
      <c r="I74" s="6">
        <v>1763.2</v>
      </c>
      <c r="J74" s="6">
        <v>252.5</v>
      </c>
      <c r="K74" s="6">
        <f>+J74+I74+H74+G74</f>
        <v>6790.6200000000008</v>
      </c>
      <c r="L74" s="66">
        <f>F74-K74</f>
        <v>51209.38</v>
      </c>
      <c r="M74" s="54"/>
      <c r="N74" s="54"/>
    </row>
    <row r="75" spans="1:668" ht="18" customHeight="1" x14ac:dyDescent="0.25">
      <c r="A75" s="49" t="s">
        <v>14</v>
      </c>
      <c r="B75" s="13">
        <v>1</v>
      </c>
      <c r="C75" s="8"/>
      <c r="D75" s="49"/>
      <c r="E75" s="49"/>
      <c r="F75" s="8">
        <f>SUM(F74:F74)</f>
        <v>58000</v>
      </c>
      <c r="G75" s="8">
        <f t="shared" ref="G75:K75" si="12">SUM(G74:G74)</f>
        <v>1664.6</v>
      </c>
      <c r="H75" s="8">
        <f t="shared" si="12"/>
        <v>3110.32</v>
      </c>
      <c r="I75" s="8">
        <f t="shared" si="12"/>
        <v>1763.2</v>
      </c>
      <c r="J75" s="8">
        <f t="shared" si="12"/>
        <v>252.5</v>
      </c>
      <c r="K75" s="8">
        <f t="shared" si="12"/>
        <v>6790.6200000000008</v>
      </c>
      <c r="L75" s="67">
        <f>SUM(L74:L74)</f>
        <v>51209.38</v>
      </c>
      <c r="M75" s="54"/>
      <c r="N75" s="54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</row>
    <row r="76" spans="1:668" s="47" customFormat="1" x14ac:dyDescent="0.25">
      <c r="A76" s="45" t="s">
        <v>68</v>
      </c>
      <c r="B76" s="14"/>
      <c r="C76" s="12"/>
      <c r="F76" s="12"/>
      <c r="G76" s="12"/>
      <c r="H76" s="12"/>
      <c r="I76" s="12"/>
      <c r="J76" s="12"/>
      <c r="K76" s="12"/>
      <c r="L76" s="73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  <c r="IW76" s="46"/>
      <c r="IX76" s="46"/>
      <c r="IY76" s="46"/>
      <c r="IZ76" s="46"/>
      <c r="JA76" s="46"/>
      <c r="JB76" s="46"/>
      <c r="JC76" s="46"/>
      <c r="JD76" s="46"/>
      <c r="JE76" s="46"/>
      <c r="JF76" s="46"/>
      <c r="JG76" s="46"/>
      <c r="JH76" s="46"/>
      <c r="JI76" s="46"/>
      <c r="JJ76" s="46"/>
      <c r="JK76" s="46"/>
      <c r="JL76" s="46"/>
      <c r="JM76" s="46"/>
      <c r="JN76" s="46"/>
      <c r="JO76" s="46"/>
      <c r="JP76" s="46"/>
      <c r="JQ76" s="46"/>
      <c r="JR76" s="46"/>
      <c r="JS76" s="46"/>
      <c r="JT76" s="46"/>
      <c r="JU76" s="46"/>
      <c r="JV76" s="46"/>
      <c r="JW76" s="46"/>
      <c r="JX76" s="46"/>
      <c r="JY76" s="46"/>
      <c r="JZ76" s="46"/>
      <c r="KA76" s="46"/>
      <c r="KB76" s="46"/>
      <c r="KC76" s="46"/>
      <c r="KD76" s="46"/>
      <c r="KE76" s="46"/>
      <c r="KF76" s="46"/>
      <c r="KG76" s="46"/>
      <c r="KH76" s="46"/>
      <c r="KI76" s="46"/>
      <c r="KJ76" s="46"/>
      <c r="KK76" s="46"/>
      <c r="KL76" s="46"/>
      <c r="KM76" s="46"/>
      <c r="KN76" s="46"/>
      <c r="KO76" s="46"/>
      <c r="KP76" s="46"/>
      <c r="KQ76" s="46"/>
      <c r="KR76" s="46"/>
      <c r="KS76" s="46"/>
      <c r="KT76" s="46"/>
      <c r="KU76" s="46"/>
      <c r="KV76" s="46"/>
      <c r="KW76" s="46"/>
      <c r="KX76" s="46"/>
      <c r="KY76" s="46"/>
      <c r="KZ76" s="46"/>
      <c r="LA76" s="46"/>
      <c r="LB76" s="46"/>
      <c r="LC76" s="46"/>
      <c r="LD76" s="46"/>
      <c r="LE76" s="46"/>
      <c r="LF76" s="46"/>
      <c r="LG76" s="46"/>
      <c r="LH76" s="46"/>
      <c r="LI76" s="46"/>
      <c r="LJ76" s="46"/>
      <c r="LK76" s="46"/>
      <c r="LL76" s="46"/>
      <c r="LM76" s="46"/>
      <c r="LN76" s="46"/>
      <c r="LO76" s="46"/>
      <c r="LP76" s="46"/>
      <c r="LQ76" s="46"/>
      <c r="LR76" s="46"/>
      <c r="LS76" s="46"/>
      <c r="LT76" s="46"/>
      <c r="LU76" s="46"/>
      <c r="LV76" s="46"/>
      <c r="LW76" s="46"/>
      <c r="LX76" s="46"/>
      <c r="LY76" s="46"/>
      <c r="LZ76" s="46"/>
      <c r="MA76" s="46"/>
      <c r="MB76" s="46"/>
      <c r="MC76" s="46"/>
      <c r="MD76" s="46"/>
      <c r="ME76" s="46"/>
      <c r="MF76" s="46"/>
      <c r="MG76" s="46"/>
      <c r="MH76" s="46"/>
      <c r="MI76" s="46"/>
      <c r="MJ76" s="46"/>
      <c r="MK76" s="46"/>
      <c r="ML76" s="46"/>
      <c r="MM76" s="46"/>
      <c r="MN76" s="46"/>
      <c r="MO76" s="46"/>
      <c r="MP76" s="46"/>
      <c r="MQ76" s="46"/>
      <c r="MR76" s="46"/>
      <c r="MS76" s="46"/>
      <c r="MT76" s="46"/>
      <c r="MU76" s="46"/>
      <c r="MV76" s="46"/>
      <c r="MW76" s="46"/>
      <c r="MX76" s="46"/>
      <c r="MY76" s="46"/>
      <c r="MZ76" s="46"/>
      <c r="NA76" s="46"/>
      <c r="NB76" s="46"/>
      <c r="NC76" s="46"/>
      <c r="ND76" s="46"/>
      <c r="NE76" s="46"/>
      <c r="NF76" s="46"/>
      <c r="NG76" s="46"/>
      <c r="NH76" s="46"/>
      <c r="NI76" s="46"/>
      <c r="NJ76" s="46"/>
      <c r="NK76" s="46"/>
      <c r="NL76" s="46"/>
      <c r="NM76" s="46"/>
      <c r="NN76" s="46"/>
      <c r="NO76" s="46"/>
      <c r="NP76" s="46"/>
      <c r="NQ76" s="46"/>
      <c r="NR76" s="46"/>
      <c r="NS76" s="46"/>
      <c r="NT76" s="46"/>
      <c r="NU76" s="46"/>
      <c r="NV76" s="46"/>
      <c r="NW76" s="46"/>
      <c r="NX76" s="46"/>
      <c r="NY76" s="46"/>
      <c r="NZ76" s="46"/>
      <c r="OA76" s="46"/>
      <c r="OB76" s="46"/>
      <c r="OC76" s="46"/>
      <c r="OD76" s="46"/>
      <c r="OE76" s="46"/>
      <c r="OF76" s="46"/>
      <c r="OG76" s="46"/>
      <c r="OH76" s="46"/>
      <c r="OI76" s="46"/>
      <c r="OJ76" s="46"/>
      <c r="OK76" s="46"/>
      <c r="OL76" s="46"/>
      <c r="OM76" s="46"/>
      <c r="ON76" s="46"/>
      <c r="OO76" s="46"/>
      <c r="OP76" s="46"/>
      <c r="OQ76" s="46"/>
      <c r="OR76" s="46"/>
      <c r="OS76" s="46"/>
      <c r="OT76" s="46"/>
      <c r="OU76" s="46"/>
      <c r="OV76" s="46"/>
      <c r="OW76" s="46"/>
      <c r="OX76" s="46"/>
      <c r="OY76" s="46"/>
      <c r="OZ76" s="46"/>
      <c r="PA76" s="46"/>
      <c r="PB76" s="46"/>
      <c r="PC76" s="46"/>
      <c r="PD76" s="46"/>
      <c r="PE76" s="46"/>
      <c r="PF76" s="46"/>
      <c r="PG76" s="46"/>
      <c r="PH76" s="46"/>
      <c r="PI76" s="46"/>
      <c r="PJ76" s="46"/>
      <c r="PK76" s="46"/>
      <c r="PL76" s="46"/>
      <c r="PM76" s="46"/>
      <c r="PN76" s="46"/>
      <c r="PO76" s="46"/>
      <c r="PP76" s="46"/>
      <c r="PQ76" s="46"/>
      <c r="PR76" s="46"/>
      <c r="PS76" s="46"/>
      <c r="PT76" s="46"/>
      <c r="PU76" s="46"/>
      <c r="PV76" s="46"/>
      <c r="PW76" s="46"/>
      <c r="PX76" s="46"/>
      <c r="PY76" s="46"/>
      <c r="PZ76" s="46"/>
      <c r="QA76" s="46"/>
      <c r="QB76" s="46"/>
      <c r="QC76" s="46"/>
      <c r="QD76" s="46"/>
      <c r="QE76" s="46"/>
      <c r="QF76" s="46"/>
      <c r="QG76" s="46"/>
      <c r="QH76" s="46"/>
      <c r="QI76" s="46"/>
      <c r="QJ76" s="46"/>
      <c r="QK76" s="46"/>
      <c r="QL76" s="46"/>
      <c r="QM76" s="46"/>
      <c r="QN76" s="46"/>
      <c r="QO76" s="46"/>
      <c r="QP76" s="46"/>
      <c r="QQ76" s="46"/>
      <c r="QR76" s="46"/>
      <c r="QS76" s="46"/>
      <c r="QT76" s="46"/>
      <c r="QU76" s="46"/>
      <c r="QV76" s="46"/>
      <c r="QW76" s="46"/>
      <c r="QX76" s="46"/>
      <c r="QY76" s="46"/>
      <c r="QZ76" s="46"/>
      <c r="RA76" s="46"/>
      <c r="RB76" s="46"/>
      <c r="RC76" s="46"/>
      <c r="RD76" s="46"/>
      <c r="RE76" s="46"/>
      <c r="RF76" s="46"/>
      <c r="RG76" s="46"/>
      <c r="RH76" s="46"/>
      <c r="RI76" s="46"/>
      <c r="RJ76" s="46"/>
      <c r="RK76" s="46"/>
      <c r="RL76" s="46"/>
      <c r="RM76" s="46"/>
      <c r="RN76" s="46"/>
      <c r="RO76" s="46"/>
      <c r="RP76" s="46"/>
      <c r="RQ76" s="46"/>
      <c r="RR76" s="46"/>
      <c r="RS76" s="46"/>
      <c r="RT76" s="46"/>
      <c r="RU76" s="46"/>
      <c r="RV76" s="46"/>
      <c r="RW76" s="46"/>
      <c r="RX76" s="46"/>
      <c r="RY76" s="46"/>
      <c r="RZ76" s="46"/>
      <c r="SA76" s="46"/>
      <c r="SB76" s="46"/>
      <c r="SC76" s="46"/>
      <c r="SD76" s="46"/>
      <c r="SE76" s="46"/>
      <c r="SF76" s="46"/>
      <c r="SG76" s="46"/>
      <c r="SH76" s="46"/>
      <c r="SI76" s="46"/>
      <c r="SJ76" s="46"/>
      <c r="SK76" s="46"/>
      <c r="SL76" s="46"/>
      <c r="SM76" s="46"/>
      <c r="SN76" s="46"/>
      <c r="SO76" s="46"/>
      <c r="SP76" s="46"/>
      <c r="SQ76" s="46"/>
      <c r="SR76" s="46"/>
      <c r="SS76" s="46"/>
      <c r="ST76" s="46"/>
      <c r="SU76" s="46"/>
      <c r="SV76" s="46"/>
      <c r="SW76" s="46"/>
      <c r="SX76" s="46"/>
      <c r="SY76" s="46"/>
      <c r="SZ76" s="46"/>
      <c r="TA76" s="46"/>
      <c r="TB76" s="46"/>
      <c r="TC76" s="46"/>
      <c r="TD76" s="46"/>
      <c r="TE76" s="46"/>
      <c r="TF76" s="46"/>
      <c r="TG76" s="46"/>
      <c r="TH76" s="46"/>
      <c r="TI76" s="46"/>
      <c r="TJ76" s="46"/>
      <c r="TK76" s="46"/>
      <c r="TL76" s="46"/>
      <c r="TM76" s="46"/>
      <c r="TN76" s="46"/>
      <c r="TO76" s="46"/>
      <c r="TP76" s="46"/>
      <c r="TQ76" s="46"/>
      <c r="TR76" s="46"/>
      <c r="TS76" s="46"/>
      <c r="TT76" s="46"/>
      <c r="TU76" s="46"/>
      <c r="TV76" s="46"/>
      <c r="TW76" s="46"/>
      <c r="TX76" s="46"/>
      <c r="TY76" s="46"/>
      <c r="TZ76" s="46"/>
      <c r="UA76" s="46"/>
      <c r="UB76" s="46"/>
      <c r="UC76" s="46"/>
      <c r="UD76" s="46"/>
      <c r="UE76" s="46"/>
      <c r="UF76" s="46"/>
      <c r="UG76" s="46"/>
      <c r="UH76" s="46"/>
      <c r="UI76" s="46"/>
      <c r="UJ76" s="46"/>
      <c r="UK76" s="46"/>
      <c r="UL76" s="46"/>
      <c r="UM76" s="46"/>
      <c r="UN76" s="46"/>
      <c r="UO76" s="46"/>
      <c r="UP76" s="46"/>
      <c r="UQ76" s="46"/>
      <c r="UR76" s="46"/>
      <c r="US76" s="46"/>
      <c r="UT76" s="46"/>
      <c r="UU76" s="46"/>
      <c r="UV76" s="46"/>
      <c r="UW76" s="46"/>
      <c r="UX76" s="46"/>
      <c r="UY76" s="46"/>
      <c r="UZ76" s="46"/>
      <c r="VA76" s="46"/>
      <c r="VB76" s="46"/>
      <c r="VC76" s="46"/>
      <c r="VD76" s="46"/>
      <c r="VE76" s="46"/>
      <c r="VF76" s="46"/>
      <c r="VG76" s="46"/>
      <c r="VH76" s="46"/>
      <c r="VI76" s="46"/>
      <c r="VJ76" s="46"/>
      <c r="VK76" s="46"/>
      <c r="VL76" s="46"/>
      <c r="VM76" s="46"/>
      <c r="VN76" s="46"/>
      <c r="VO76" s="46"/>
      <c r="VP76" s="46"/>
      <c r="VQ76" s="46"/>
      <c r="VR76" s="46"/>
      <c r="VS76" s="46"/>
      <c r="VT76" s="46"/>
      <c r="VU76" s="46"/>
      <c r="VV76" s="46"/>
      <c r="VW76" s="46"/>
      <c r="VX76" s="46"/>
      <c r="VY76" s="46"/>
      <c r="VZ76" s="46"/>
      <c r="WA76" s="46"/>
      <c r="WB76" s="46"/>
      <c r="WC76" s="46"/>
      <c r="WD76" s="46"/>
      <c r="WE76" s="46"/>
      <c r="WF76" s="46"/>
      <c r="WG76" s="46"/>
      <c r="WH76" s="46"/>
      <c r="WI76" s="46"/>
      <c r="WJ76" s="46"/>
      <c r="WK76" s="46"/>
      <c r="WL76" s="46"/>
      <c r="WM76" s="46"/>
      <c r="WN76" s="46"/>
      <c r="WO76" s="46"/>
      <c r="WP76" s="46"/>
      <c r="WQ76" s="46"/>
      <c r="WR76" s="46"/>
      <c r="WS76" s="46"/>
      <c r="WT76" s="46"/>
      <c r="WU76" s="46"/>
      <c r="WV76" s="46"/>
      <c r="WW76" s="46"/>
      <c r="WX76" s="46"/>
      <c r="WY76" s="46"/>
      <c r="WZ76" s="46"/>
      <c r="XA76" s="46"/>
      <c r="XB76" s="46"/>
      <c r="XC76" s="46"/>
      <c r="XD76" s="46"/>
      <c r="XE76" s="46"/>
      <c r="XF76" s="46"/>
      <c r="XG76" s="46"/>
      <c r="XH76" s="46"/>
      <c r="XI76" s="46"/>
      <c r="XJ76" s="46"/>
      <c r="XK76" s="46"/>
      <c r="XL76" s="46"/>
      <c r="XM76" s="46"/>
      <c r="XN76" s="46"/>
      <c r="XO76" s="46"/>
      <c r="XP76" s="46"/>
      <c r="XQ76" s="46"/>
      <c r="XR76" s="46"/>
      <c r="XS76" s="46"/>
      <c r="XT76" s="46"/>
      <c r="XU76" s="46"/>
      <c r="XV76" s="46"/>
      <c r="XW76" s="46"/>
      <c r="XX76" s="46"/>
      <c r="XY76" s="46"/>
      <c r="XZ76" s="46"/>
      <c r="YA76" s="46"/>
      <c r="YB76" s="46"/>
      <c r="YC76" s="46"/>
      <c r="YD76" s="46"/>
      <c r="YE76" s="46"/>
      <c r="YF76" s="46"/>
      <c r="YG76" s="46"/>
      <c r="YH76" s="46"/>
      <c r="YI76" s="46"/>
      <c r="YJ76" s="46"/>
      <c r="YK76" s="46"/>
      <c r="YL76" s="46"/>
      <c r="YM76" s="46"/>
      <c r="YN76" s="46"/>
      <c r="YO76" s="46"/>
      <c r="YP76" s="46"/>
      <c r="YQ76" s="46"/>
      <c r="YR76" s="46"/>
    </row>
    <row r="77" spans="1:668" ht="12.75" customHeight="1" x14ac:dyDescent="0.25">
      <c r="A77" s="4" t="s">
        <v>19</v>
      </c>
      <c r="B77" s="5" t="s">
        <v>20</v>
      </c>
      <c r="C77" s="6" t="s">
        <v>77</v>
      </c>
      <c r="D77" s="11">
        <v>44256</v>
      </c>
      <c r="E77" s="11" t="s">
        <v>132</v>
      </c>
      <c r="F77" s="7">
        <v>106500</v>
      </c>
      <c r="G77" s="6">
        <f>F77*0.0287</f>
        <v>3056.55</v>
      </c>
      <c r="H77" s="6">
        <v>13634.33</v>
      </c>
      <c r="I77" s="6">
        <f>F77*0.0304</f>
        <v>3237.6</v>
      </c>
      <c r="J77" s="6">
        <v>252.5</v>
      </c>
      <c r="K77" s="6">
        <v>20180.98</v>
      </c>
      <c r="L77" s="66">
        <f>F77-K77</f>
        <v>86319.02</v>
      </c>
    </row>
    <row r="78" spans="1:668" ht="18" customHeight="1" x14ac:dyDescent="0.25">
      <c r="A78" s="49" t="s">
        <v>14</v>
      </c>
      <c r="B78" s="13">
        <v>1</v>
      </c>
      <c r="C78" s="8"/>
      <c r="D78" s="49"/>
      <c r="E78" s="49"/>
      <c r="F78" s="8">
        <f t="shared" ref="F78:K78" si="13">SUM(F77:F77)</f>
        <v>106500</v>
      </c>
      <c r="G78" s="8">
        <f t="shared" si="13"/>
        <v>3056.55</v>
      </c>
      <c r="H78" s="8">
        <f t="shared" si="13"/>
        <v>13634.33</v>
      </c>
      <c r="I78" s="8">
        <f t="shared" si="13"/>
        <v>3237.6</v>
      </c>
      <c r="J78" s="8">
        <f t="shared" si="13"/>
        <v>252.5</v>
      </c>
      <c r="K78" s="8">
        <f t="shared" si="13"/>
        <v>20180.98</v>
      </c>
      <c r="L78" s="67">
        <f>F78-K78</f>
        <v>86319.02</v>
      </c>
    </row>
    <row r="79" spans="1:668" s="47" customFormat="1" x14ac:dyDescent="0.25">
      <c r="A79" s="45" t="s">
        <v>69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69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  <c r="IT79" s="46"/>
      <c r="IU79" s="46"/>
      <c r="IV79" s="46"/>
      <c r="IW79" s="46"/>
      <c r="IX79" s="46"/>
      <c r="IY79" s="46"/>
      <c r="IZ79" s="46"/>
      <c r="JA79" s="46"/>
      <c r="JB79" s="46"/>
      <c r="JC79" s="46"/>
      <c r="JD79" s="46"/>
      <c r="JE79" s="46"/>
      <c r="JF79" s="46"/>
      <c r="JG79" s="46"/>
      <c r="JH79" s="46"/>
      <c r="JI79" s="46"/>
      <c r="JJ79" s="46"/>
      <c r="JK79" s="46"/>
      <c r="JL79" s="46"/>
      <c r="JM79" s="46"/>
      <c r="JN79" s="46"/>
      <c r="JO79" s="46"/>
      <c r="JP79" s="46"/>
      <c r="JQ79" s="46"/>
      <c r="JR79" s="46"/>
      <c r="JS79" s="46"/>
      <c r="JT79" s="46"/>
      <c r="JU79" s="46"/>
      <c r="JV79" s="46"/>
      <c r="JW79" s="46"/>
      <c r="JX79" s="46"/>
      <c r="JY79" s="46"/>
      <c r="JZ79" s="46"/>
      <c r="KA79" s="46"/>
      <c r="KB79" s="46"/>
      <c r="KC79" s="46"/>
      <c r="KD79" s="46"/>
      <c r="KE79" s="46"/>
      <c r="KF79" s="46"/>
      <c r="KG79" s="46"/>
      <c r="KH79" s="46"/>
      <c r="KI79" s="46"/>
      <c r="KJ79" s="46"/>
      <c r="KK79" s="46"/>
      <c r="KL79" s="46"/>
      <c r="KM79" s="46"/>
      <c r="KN79" s="46"/>
      <c r="KO79" s="46"/>
      <c r="KP79" s="46"/>
      <c r="KQ79" s="46"/>
      <c r="KR79" s="46"/>
      <c r="KS79" s="46"/>
      <c r="KT79" s="46"/>
      <c r="KU79" s="46"/>
      <c r="KV79" s="46"/>
      <c r="KW79" s="46"/>
      <c r="KX79" s="46"/>
      <c r="KY79" s="46"/>
      <c r="KZ79" s="46"/>
      <c r="LA79" s="46"/>
      <c r="LB79" s="46"/>
      <c r="LC79" s="46"/>
      <c r="LD79" s="46"/>
      <c r="LE79" s="46"/>
      <c r="LF79" s="46"/>
      <c r="LG79" s="46"/>
      <c r="LH79" s="46"/>
      <c r="LI79" s="46"/>
      <c r="LJ79" s="46"/>
      <c r="LK79" s="46"/>
      <c r="LL79" s="46"/>
      <c r="LM79" s="46"/>
      <c r="LN79" s="46"/>
      <c r="LO79" s="46"/>
      <c r="LP79" s="46"/>
      <c r="LQ79" s="46"/>
      <c r="LR79" s="46"/>
      <c r="LS79" s="46"/>
      <c r="LT79" s="46"/>
      <c r="LU79" s="46"/>
      <c r="LV79" s="46"/>
      <c r="LW79" s="46"/>
      <c r="LX79" s="46"/>
      <c r="LY79" s="46"/>
      <c r="LZ79" s="46"/>
      <c r="MA79" s="46"/>
      <c r="MB79" s="46"/>
      <c r="MC79" s="46"/>
      <c r="MD79" s="46"/>
      <c r="ME79" s="46"/>
      <c r="MF79" s="46"/>
      <c r="MG79" s="46"/>
      <c r="MH79" s="46"/>
      <c r="MI79" s="46"/>
      <c r="MJ79" s="46"/>
      <c r="MK79" s="46"/>
      <c r="ML79" s="46"/>
      <c r="MM79" s="46"/>
      <c r="MN79" s="46"/>
      <c r="MO79" s="46"/>
      <c r="MP79" s="46"/>
      <c r="MQ79" s="46"/>
      <c r="MR79" s="46"/>
      <c r="MS79" s="46"/>
      <c r="MT79" s="46"/>
      <c r="MU79" s="46"/>
      <c r="MV79" s="46"/>
      <c r="MW79" s="46"/>
      <c r="MX79" s="46"/>
      <c r="MY79" s="46"/>
      <c r="MZ79" s="46"/>
      <c r="NA79" s="46"/>
      <c r="NB79" s="46"/>
      <c r="NC79" s="46"/>
      <c r="ND79" s="46"/>
      <c r="NE79" s="46"/>
      <c r="NF79" s="46"/>
      <c r="NG79" s="46"/>
      <c r="NH79" s="46"/>
      <c r="NI79" s="46"/>
      <c r="NJ79" s="46"/>
      <c r="NK79" s="46"/>
      <c r="NL79" s="46"/>
      <c r="NM79" s="46"/>
      <c r="NN79" s="46"/>
      <c r="NO79" s="46"/>
      <c r="NP79" s="46"/>
      <c r="NQ79" s="46"/>
      <c r="NR79" s="46"/>
      <c r="NS79" s="46"/>
      <c r="NT79" s="46"/>
      <c r="NU79" s="46"/>
      <c r="NV79" s="46"/>
      <c r="NW79" s="46"/>
      <c r="NX79" s="46"/>
      <c r="NY79" s="46"/>
      <c r="NZ79" s="46"/>
      <c r="OA79" s="46"/>
      <c r="OB79" s="46"/>
      <c r="OC79" s="46"/>
      <c r="OD79" s="46"/>
      <c r="OE79" s="46"/>
      <c r="OF79" s="46"/>
      <c r="OG79" s="46"/>
      <c r="OH79" s="46"/>
      <c r="OI79" s="46"/>
      <c r="OJ79" s="46"/>
      <c r="OK79" s="46"/>
      <c r="OL79" s="46"/>
      <c r="OM79" s="46"/>
      <c r="ON79" s="46"/>
      <c r="OO79" s="46"/>
      <c r="OP79" s="46"/>
      <c r="OQ79" s="46"/>
      <c r="OR79" s="46"/>
      <c r="OS79" s="46"/>
      <c r="OT79" s="46"/>
      <c r="OU79" s="46"/>
      <c r="OV79" s="46"/>
      <c r="OW79" s="46"/>
      <c r="OX79" s="46"/>
      <c r="OY79" s="46"/>
      <c r="OZ79" s="46"/>
      <c r="PA79" s="46"/>
      <c r="PB79" s="46"/>
      <c r="PC79" s="46"/>
      <c r="PD79" s="46"/>
      <c r="PE79" s="46"/>
      <c r="PF79" s="46"/>
      <c r="PG79" s="46"/>
      <c r="PH79" s="46"/>
      <c r="PI79" s="46"/>
      <c r="PJ79" s="46"/>
      <c r="PK79" s="46"/>
      <c r="PL79" s="46"/>
      <c r="PM79" s="46"/>
      <c r="PN79" s="46"/>
      <c r="PO79" s="46"/>
      <c r="PP79" s="46"/>
      <c r="PQ79" s="46"/>
      <c r="PR79" s="46"/>
      <c r="PS79" s="46"/>
      <c r="PT79" s="46"/>
      <c r="PU79" s="46"/>
      <c r="PV79" s="46"/>
      <c r="PW79" s="46"/>
      <c r="PX79" s="46"/>
      <c r="PY79" s="46"/>
      <c r="PZ79" s="46"/>
      <c r="QA79" s="46"/>
      <c r="QB79" s="46"/>
      <c r="QC79" s="46"/>
      <c r="QD79" s="46"/>
      <c r="QE79" s="46"/>
      <c r="QF79" s="46"/>
      <c r="QG79" s="46"/>
      <c r="QH79" s="46"/>
      <c r="QI79" s="46"/>
      <c r="QJ79" s="46"/>
      <c r="QK79" s="46"/>
      <c r="QL79" s="46"/>
      <c r="QM79" s="46"/>
      <c r="QN79" s="46"/>
      <c r="QO79" s="46"/>
      <c r="QP79" s="46"/>
      <c r="QQ79" s="46"/>
      <c r="QR79" s="46"/>
      <c r="QS79" s="46"/>
      <c r="QT79" s="46"/>
      <c r="QU79" s="46"/>
      <c r="QV79" s="46"/>
      <c r="QW79" s="46"/>
      <c r="QX79" s="46"/>
      <c r="QY79" s="46"/>
      <c r="QZ79" s="46"/>
      <c r="RA79" s="46"/>
      <c r="RB79" s="46"/>
      <c r="RC79" s="46"/>
      <c r="RD79" s="46"/>
      <c r="RE79" s="46"/>
      <c r="RF79" s="46"/>
      <c r="RG79" s="46"/>
      <c r="RH79" s="46"/>
      <c r="RI79" s="46"/>
      <c r="RJ79" s="46"/>
      <c r="RK79" s="46"/>
      <c r="RL79" s="46"/>
      <c r="RM79" s="46"/>
      <c r="RN79" s="46"/>
      <c r="RO79" s="46"/>
      <c r="RP79" s="46"/>
      <c r="RQ79" s="46"/>
      <c r="RR79" s="46"/>
      <c r="RS79" s="46"/>
      <c r="RT79" s="46"/>
      <c r="RU79" s="46"/>
      <c r="RV79" s="46"/>
      <c r="RW79" s="46"/>
      <c r="RX79" s="46"/>
      <c r="RY79" s="46"/>
      <c r="RZ79" s="46"/>
      <c r="SA79" s="46"/>
      <c r="SB79" s="46"/>
      <c r="SC79" s="46"/>
      <c r="SD79" s="46"/>
      <c r="SE79" s="46"/>
      <c r="SF79" s="46"/>
      <c r="SG79" s="46"/>
      <c r="SH79" s="46"/>
      <c r="SI79" s="46"/>
      <c r="SJ79" s="46"/>
      <c r="SK79" s="46"/>
      <c r="SL79" s="46"/>
      <c r="SM79" s="46"/>
      <c r="SN79" s="46"/>
      <c r="SO79" s="46"/>
      <c r="SP79" s="46"/>
      <c r="SQ79" s="46"/>
      <c r="SR79" s="46"/>
      <c r="SS79" s="46"/>
      <c r="ST79" s="46"/>
      <c r="SU79" s="46"/>
      <c r="SV79" s="46"/>
      <c r="SW79" s="46"/>
      <c r="SX79" s="46"/>
      <c r="SY79" s="46"/>
      <c r="SZ79" s="46"/>
      <c r="TA79" s="46"/>
      <c r="TB79" s="46"/>
      <c r="TC79" s="46"/>
      <c r="TD79" s="46"/>
      <c r="TE79" s="46"/>
      <c r="TF79" s="46"/>
      <c r="TG79" s="46"/>
      <c r="TH79" s="46"/>
      <c r="TI79" s="46"/>
      <c r="TJ79" s="46"/>
      <c r="TK79" s="46"/>
      <c r="TL79" s="46"/>
      <c r="TM79" s="46"/>
      <c r="TN79" s="46"/>
      <c r="TO79" s="46"/>
      <c r="TP79" s="46"/>
      <c r="TQ79" s="46"/>
      <c r="TR79" s="46"/>
      <c r="TS79" s="46"/>
      <c r="TT79" s="46"/>
      <c r="TU79" s="46"/>
      <c r="TV79" s="46"/>
      <c r="TW79" s="46"/>
      <c r="TX79" s="46"/>
      <c r="TY79" s="46"/>
      <c r="TZ79" s="46"/>
      <c r="UA79" s="46"/>
      <c r="UB79" s="46"/>
      <c r="UC79" s="46"/>
      <c r="UD79" s="46"/>
      <c r="UE79" s="46"/>
      <c r="UF79" s="46"/>
      <c r="UG79" s="46"/>
      <c r="UH79" s="46"/>
      <c r="UI79" s="46"/>
      <c r="UJ79" s="46"/>
      <c r="UK79" s="46"/>
      <c r="UL79" s="46"/>
      <c r="UM79" s="46"/>
      <c r="UN79" s="46"/>
      <c r="UO79" s="46"/>
      <c r="UP79" s="46"/>
      <c r="UQ79" s="46"/>
      <c r="UR79" s="46"/>
      <c r="US79" s="46"/>
      <c r="UT79" s="46"/>
      <c r="UU79" s="46"/>
      <c r="UV79" s="46"/>
      <c r="UW79" s="46"/>
      <c r="UX79" s="46"/>
      <c r="UY79" s="46"/>
      <c r="UZ79" s="46"/>
      <c r="VA79" s="46"/>
      <c r="VB79" s="46"/>
      <c r="VC79" s="46"/>
      <c r="VD79" s="46"/>
      <c r="VE79" s="46"/>
      <c r="VF79" s="46"/>
      <c r="VG79" s="46"/>
      <c r="VH79" s="46"/>
      <c r="VI79" s="46"/>
      <c r="VJ79" s="46"/>
      <c r="VK79" s="46"/>
      <c r="VL79" s="46"/>
      <c r="VM79" s="46"/>
      <c r="VN79" s="46"/>
      <c r="VO79" s="46"/>
      <c r="VP79" s="46"/>
      <c r="VQ79" s="46"/>
      <c r="VR79" s="46"/>
      <c r="VS79" s="46"/>
      <c r="VT79" s="46"/>
      <c r="VU79" s="46"/>
      <c r="VV79" s="46"/>
      <c r="VW79" s="46"/>
      <c r="VX79" s="46"/>
      <c r="VY79" s="46"/>
      <c r="VZ79" s="46"/>
      <c r="WA79" s="46"/>
      <c r="WB79" s="46"/>
      <c r="WC79" s="46"/>
      <c r="WD79" s="46"/>
      <c r="WE79" s="46"/>
      <c r="WF79" s="46"/>
      <c r="WG79" s="46"/>
      <c r="WH79" s="46"/>
      <c r="WI79" s="46"/>
      <c r="WJ79" s="46"/>
      <c r="WK79" s="46"/>
      <c r="WL79" s="46"/>
      <c r="WM79" s="46"/>
      <c r="WN79" s="46"/>
      <c r="WO79" s="46"/>
      <c r="WP79" s="46"/>
      <c r="WQ79" s="46"/>
      <c r="WR79" s="46"/>
      <c r="WS79" s="46"/>
      <c r="WT79" s="46"/>
      <c r="WU79" s="46"/>
      <c r="WV79" s="46"/>
      <c r="WW79" s="46"/>
      <c r="WX79" s="46"/>
      <c r="WY79" s="46"/>
      <c r="WZ79" s="46"/>
      <c r="XA79" s="46"/>
      <c r="XB79" s="46"/>
      <c r="XC79" s="46"/>
      <c r="XD79" s="46"/>
      <c r="XE79" s="46"/>
      <c r="XF79" s="46"/>
      <c r="XG79" s="46"/>
      <c r="XH79" s="46"/>
      <c r="XI79" s="46"/>
      <c r="XJ79" s="46"/>
      <c r="XK79" s="46"/>
      <c r="XL79" s="46"/>
      <c r="XM79" s="46"/>
      <c r="XN79" s="46"/>
      <c r="XO79" s="46"/>
      <c r="XP79" s="46"/>
      <c r="XQ79" s="46"/>
      <c r="XR79" s="46"/>
      <c r="XS79" s="46"/>
      <c r="XT79" s="46"/>
      <c r="XU79" s="46"/>
      <c r="XV79" s="46"/>
      <c r="XW79" s="46"/>
      <c r="XX79" s="46"/>
      <c r="XY79" s="46"/>
      <c r="XZ79" s="46"/>
      <c r="YA79" s="46"/>
      <c r="YB79" s="46"/>
      <c r="YC79" s="46"/>
      <c r="YD79" s="46"/>
      <c r="YE79" s="46"/>
      <c r="YF79" s="46"/>
      <c r="YG79" s="46"/>
      <c r="YH79" s="46"/>
      <c r="YI79" s="46"/>
      <c r="YJ79" s="46"/>
      <c r="YK79" s="46"/>
      <c r="YL79" s="46"/>
      <c r="YM79" s="46"/>
      <c r="YN79" s="46"/>
      <c r="YO79" s="46"/>
      <c r="YP79" s="46"/>
      <c r="YQ79" s="46"/>
      <c r="YR79" s="46"/>
    </row>
    <row r="80" spans="1:668" ht="12.75" customHeight="1" x14ac:dyDescent="0.25">
      <c r="A80" s="4" t="s">
        <v>43</v>
      </c>
      <c r="B80" s="5" t="s">
        <v>44</v>
      </c>
      <c r="C80" s="6" t="s">
        <v>77</v>
      </c>
      <c r="D80" s="11">
        <v>44286</v>
      </c>
      <c r="E80" s="11" t="s">
        <v>132</v>
      </c>
      <c r="F80" s="7">
        <v>50000</v>
      </c>
      <c r="G80" s="6">
        <f>F80*0.0287</f>
        <v>1435</v>
      </c>
      <c r="H80" s="6">
        <v>1854</v>
      </c>
      <c r="I80" s="6">
        <f>F80*0.0304</f>
        <v>1520</v>
      </c>
      <c r="J80" s="6">
        <v>0</v>
      </c>
      <c r="K80" s="6">
        <f>G80+H80+I80</f>
        <v>4809</v>
      </c>
      <c r="L80" s="66">
        <f>F80-K80</f>
        <v>45191</v>
      </c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</row>
    <row r="81" spans="1:668" ht="12.75" customHeight="1" x14ac:dyDescent="0.25">
      <c r="A81" s="4" t="s">
        <v>79</v>
      </c>
      <c r="B81" s="5" t="s">
        <v>44</v>
      </c>
      <c r="C81" s="6" t="s">
        <v>76</v>
      </c>
      <c r="D81" s="11">
        <v>44256</v>
      </c>
      <c r="E81" s="11" t="s">
        <v>132</v>
      </c>
      <c r="F81" s="7">
        <v>35000</v>
      </c>
      <c r="G81" s="6">
        <v>1004.5</v>
      </c>
      <c r="H81" s="6">
        <v>0</v>
      </c>
      <c r="I81" s="6">
        <v>1064</v>
      </c>
      <c r="J81" s="6">
        <v>5739.14</v>
      </c>
      <c r="K81" s="6">
        <v>7807.64</v>
      </c>
      <c r="L81" s="66">
        <v>27192.36</v>
      </c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</row>
    <row r="82" spans="1:668" ht="18" customHeight="1" x14ac:dyDescent="0.25">
      <c r="A82" s="49" t="s">
        <v>14</v>
      </c>
      <c r="B82" s="13">
        <v>2</v>
      </c>
      <c r="C82" s="8"/>
      <c r="D82" s="49"/>
      <c r="E82" s="49"/>
      <c r="F82" s="8">
        <f>SUM(F80:F80)+F81</f>
        <v>85000</v>
      </c>
      <c r="G82" s="8">
        <f>SUM(G80:G80)+G81</f>
        <v>2439.5</v>
      </c>
      <c r="H82" s="8">
        <f>SUM(H80:H80)+H81</f>
        <v>1854</v>
      </c>
      <c r="I82" s="8">
        <f>SUM(I80:I80)+I81</f>
        <v>2584</v>
      </c>
      <c r="J82" s="8">
        <f>SUM(J80:J80)</f>
        <v>0</v>
      </c>
      <c r="K82" s="8">
        <f>SUM(K80:K80)+K81</f>
        <v>12616.64</v>
      </c>
      <c r="L82" s="67">
        <f>SUM(L80:L80)+L81</f>
        <v>72383.360000000001</v>
      </c>
      <c r="IA82" s="59"/>
      <c r="IB82" s="59"/>
    </row>
    <row r="83" spans="1:668" s="54" customFormat="1" ht="18" customHeight="1" x14ac:dyDescent="0.25">
      <c r="A83" s="48" t="s">
        <v>142</v>
      </c>
      <c r="B83" s="20"/>
      <c r="C83" s="21"/>
      <c r="D83" s="48"/>
      <c r="E83" s="48"/>
      <c r="F83" s="21"/>
      <c r="G83" s="21"/>
      <c r="H83" s="21"/>
      <c r="I83" s="21"/>
      <c r="J83" s="21"/>
      <c r="K83" s="21"/>
      <c r="L83" s="72"/>
      <c r="IA83" s="158"/>
      <c r="IB83" s="158"/>
    </row>
    <row r="84" spans="1:668" ht="12.75" customHeight="1" x14ac:dyDescent="0.25">
      <c r="A84" s="4" t="s">
        <v>117</v>
      </c>
      <c r="B84" s="5" t="s">
        <v>32</v>
      </c>
      <c r="C84" s="6" t="s">
        <v>76</v>
      </c>
      <c r="D84" s="11">
        <v>44440</v>
      </c>
      <c r="E84" s="11" t="s">
        <v>132</v>
      </c>
      <c r="F84" s="7">
        <v>165000</v>
      </c>
      <c r="G84" s="6">
        <f>F84*0.0287</f>
        <v>4735.5</v>
      </c>
      <c r="H84" s="6">
        <v>27463.39</v>
      </c>
      <c r="I84" s="6">
        <v>4943.8</v>
      </c>
      <c r="J84" s="6">
        <v>0</v>
      </c>
      <c r="K84" s="6">
        <v>37092.339999999997</v>
      </c>
      <c r="L84" s="66">
        <v>127907.66</v>
      </c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IA84" s="59"/>
      <c r="IB84" s="59"/>
    </row>
    <row r="85" spans="1:668" s="60" customFormat="1" ht="18" customHeight="1" x14ac:dyDescent="0.25">
      <c r="A85" s="119" t="s">
        <v>14</v>
      </c>
      <c r="B85" s="164">
        <v>1</v>
      </c>
      <c r="C85" s="125"/>
      <c r="D85" s="119"/>
      <c r="E85" s="119"/>
      <c r="F85" s="125">
        <f t="shared" ref="F85:L85" si="14">F84</f>
        <v>165000</v>
      </c>
      <c r="G85" s="125">
        <f t="shared" si="14"/>
        <v>4735.5</v>
      </c>
      <c r="H85" s="125">
        <f t="shared" si="14"/>
        <v>27463.39</v>
      </c>
      <c r="I85" s="125">
        <f t="shared" si="14"/>
        <v>4943.8</v>
      </c>
      <c r="J85" s="125">
        <f t="shared" si="14"/>
        <v>0</v>
      </c>
      <c r="K85" s="125">
        <f t="shared" si="14"/>
        <v>37092.339999999997</v>
      </c>
      <c r="L85" s="126">
        <f t="shared" si="14"/>
        <v>127907.66</v>
      </c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IA85" s="163"/>
      <c r="IB85" s="163"/>
    </row>
    <row r="86" spans="1:668" s="54" customFormat="1" ht="15.75" customHeight="1" x14ac:dyDescent="0.25">
      <c r="A86" s="48" t="s">
        <v>93</v>
      </c>
      <c r="B86" s="20"/>
      <c r="C86" s="21"/>
      <c r="D86" s="48"/>
      <c r="E86" s="48"/>
      <c r="F86" s="21"/>
      <c r="G86" s="21"/>
      <c r="H86" s="21"/>
      <c r="I86" s="21"/>
      <c r="J86" s="21"/>
      <c r="K86" s="21"/>
      <c r="L86" s="72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59"/>
      <c r="IB86" s="59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46"/>
      <c r="IT86" s="46"/>
      <c r="IU86" s="46"/>
      <c r="IV86" s="46"/>
      <c r="IW86" s="46"/>
      <c r="IX86" s="46"/>
      <c r="IY86" s="46"/>
      <c r="IZ86" s="46"/>
      <c r="JA86" s="46"/>
      <c r="JB86" s="46"/>
      <c r="JC86" s="46"/>
      <c r="JD86" s="46"/>
      <c r="JE86" s="46"/>
      <c r="JF86" s="46"/>
      <c r="JG86" s="46"/>
      <c r="JH86" s="46"/>
      <c r="JI86" s="46"/>
      <c r="JJ86" s="46"/>
      <c r="JK86" s="46"/>
      <c r="JL86" s="46"/>
      <c r="JM86" s="46"/>
      <c r="JN86" s="46"/>
      <c r="JO86" s="46"/>
      <c r="JP86" s="46"/>
      <c r="JQ86" s="46"/>
      <c r="JR86" s="46"/>
      <c r="JS86" s="46"/>
      <c r="JT86" s="46"/>
      <c r="JU86" s="46"/>
      <c r="JV86" s="46"/>
      <c r="JW86" s="46"/>
      <c r="JX86" s="46"/>
      <c r="JY86" s="46"/>
      <c r="JZ86" s="46"/>
      <c r="KA86" s="46"/>
      <c r="KB86" s="46"/>
      <c r="KC86" s="46"/>
      <c r="KD86" s="46"/>
      <c r="KE86" s="46"/>
      <c r="KF86" s="46"/>
      <c r="KG86" s="46"/>
      <c r="KH86" s="46"/>
      <c r="KI86" s="46"/>
      <c r="KJ86" s="46"/>
      <c r="KK86" s="46"/>
      <c r="KL86" s="46"/>
      <c r="KM86" s="46"/>
      <c r="KN86" s="46"/>
      <c r="KO86" s="46"/>
      <c r="KP86" s="46"/>
      <c r="KQ86" s="46"/>
      <c r="KR86" s="46"/>
      <c r="KS86" s="46"/>
      <c r="KT86" s="46"/>
      <c r="KU86" s="46"/>
      <c r="KV86" s="46"/>
      <c r="KW86" s="46"/>
      <c r="KX86" s="46"/>
      <c r="KY86" s="46"/>
      <c r="KZ86" s="46"/>
      <c r="LA86" s="46"/>
      <c r="LB86" s="46"/>
      <c r="LC86" s="46"/>
      <c r="LD86" s="46"/>
      <c r="LE86" s="46"/>
      <c r="LF86" s="46"/>
      <c r="LG86" s="46"/>
      <c r="LH86" s="46"/>
      <c r="LI86" s="46"/>
      <c r="LJ86" s="46"/>
      <c r="LK86" s="46"/>
      <c r="LL86" s="46"/>
      <c r="LM86" s="46"/>
      <c r="LN86" s="46"/>
      <c r="LO86" s="46"/>
      <c r="LP86" s="46"/>
      <c r="LQ86" s="46"/>
      <c r="LR86" s="46"/>
      <c r="LS86" s="46"/>
      <c r="LT86" s="46"/>
      <c r="LU86" s="46"/>
      <c r="LV86" s="46"/>
      <c r="LW86" s="46"/>
      <c r="LX86" s="46"/>
      <c r="LY86" s="46"/>
      <c r="LZ86" s="46"/>
      <c r="MA86" s="46"/>
      <c r="MB86" s="46"/>
      <c r="MC86" s="46"/>
      <c r="MD86" s="46"/>
      <c r="ME86" s="46"/>
      <c r="MF86" s="46"/>
      <c r="MG86" s="46"/>
      <c r="MH86" s="46"/>
      <c r="MI86" s="46"/>
      <c r="MJ86" s="46"/>
      <c r="MK86" s="46"/>
      <c r="ML86" s="46"/>
      <c r="MM86" s="46"/>
      <c r="MN86" s="46"/>
      <c r="MO86" s="46"/>
      <c r="MP86" s="46"/>
      <c r="MQ86" s="46"/>
      <c r="MR86" s="46"/>
      <c r="MS86" s="46"/>
      <c r="MT86" s="46"/>
      <c r="MU86" s="46"/>
      <c r="MV86" s="46"/>
      <c r="MW86" s="46"/>
      <c r="MX86" s="46"/>
      <c r="MY86" s="46"/>
      <c r="MZ86" s="46"/>
      <c r="NA86" s="46"/>
      <c r="NB86" s="46"/>
      <c r="NC86" s="46"/>
      <c r="ND86" s="46"/>
      <c r="NE86" s="46"/>
      <c r="NF86" s="46"/>
      <c r="NG86" s="46"/>
      <c r="NH86" s="46"/>
      <c r="NI86" s="46"/>
      <c r="NJ86" s="46"/>
      <c r="NK86" s="46"/>
      <c r="NL86" s="46"/>
      <c r="NM86" s="46"/>
      <c r="NN86" s="46"/>
      <c r="NO86" s="46"/>
      <c r="NP86" s="46"/>
      <c r="NQ86" s="46"/>
      <c r="NR86" s="46"/>
      <c r="NS86" s="46"/>
      <c r="NT86" s="46"/>
      <c r="NU86" s="46"/>
      <c r="NV86" s="46"/>
      <c r="NW86" s="46"/>
      <c r="NX86" s="46"/>
      <c r="NY86" s="46"/>
      <c r="NZ86" s="46"/>
      <c r="OA86" s="46"/>
      <c r="OB86" s="46"/>
      <c r="OC86" s="46"/>
      <c r="OD86" s="46"/>
      <c r="OE86" s="46"/>
      <c r="OF86" s="46"/>
      <c r="OG86" s="46"/>
      <c r="OH86" s="46"/>
      <c r="OI86" s="46"/>
      <c r="OJ86" s="46"/>
      <c r="OK86" s="46"/>
      <c r="OL86" s="46"/>
      <c r="OM86" s="46"/>
      <c r="ON86" s="46"/>
      <c r="OO86" s="46"/>
      <c r="OP86" s="46"/>
      <c r="OQ86" s="46"/>
      <c r="OR86" s="46"/>
      <c r="OS86" s="46"/>
      <c r="OT86" s="46"/>
      <c r="OU86" s="46"/>
      <c r="OV86" s="46"/>
      <c r="OW86" s="46"/>
      <c r="OX86" s="46"/>
      <c r="OY86" s="46"/>
      <c r="OZ86" s="46"/>
      <c r="PA86" s="46"/>
      <c r="PB86" s="46"/>
      <c r="PC86" s="46"/>
      <c r="PD86" s="46"/>
      <c r="PE86" s="46"/>
      <c r="PF86" s="46"/>
      <c r="PG86" s="46"/>
      <c r="PH86" s="46"/>
      <c r="PI86" s="46"/>
      <c r="PJ86" s="46"/>
      <c r="PK86" s="46"/>
      <c r="PL86" s="46"/>
      <c r="PM86" s="46"/>
      <c r="PN86" s="46"/>
      <c r="PO86" s="46"/>
      <c r="PP86" s="46"/>
      <c r="PQ86" s="46"/>
      <c r="PR86" s="46"/>
      <c r="PS86" s="46"/>
      <c r="PT86" s="46"/>
      <c r="PU86" s="46"/>
      <c r="PV86" s="46"/>
      <c r="PW86" s="46"/>
      <c r="PX86" s="46"/>
      <c r="PY86" s="46"/>
      <c r="PZ86" s="46"/>
      <c r="QA86" s="46"/>
      <c r="QB86" s="46"/>
      <c r="QC86" s="46"/>
      <c r="QD86" s="46"/>
      <c r="QE86" s="46"/>
      <c r="QF86" s="46"/>
      <c r="QG86" s="46"/>
      <c r="QH86" s="46"/>
      <c r="QI86" s="46"/>
      <c r="QJ86" s="46"/>
      <c r="QK86" s="46"/>
      <c r="QL86" s="46"/>
      <c r="QM86" s="46"/>
      <c r="QN86" s="46"/>
      <c r="QO86" s="46"/>
      <c r="QP86" s="46"/>
      <c r="QQ86" s="46"/>
      <c r="QR86" s="46"/>
      <c r="QS86" s="46"/>
      <c r="QT86" s="46"/>
      <c r="QU86" s="46"/>
      <c r="QV86" s="46"/>
      <c r="QW86" s="46"/>
      <c r="QX86" s="46"/>
      <c r="QY86" s="46"/>
      <c r="QZ86" s="46"/>
      <c r="RA86" s="46"/>
      <c r="RB86" s="46"/>
      <c r="RC86" s="46"/>
      <c r="RD86" s="46"/>
      <c r="RE86" s="46"/>
      <c r="RF86" s="46"/>
      <c r="RG86" s="46"/>
      <c r="RH86" s="46"/>
      <c r="RI86" s="46"/>
      <c r="RJ86" s="46"/>
      <c r="RK86" s="46"/>
      <c r="RL86" s="46"/>
      <c r="RM86" s="46"/>
      <c r="RN86" s="46"/>
      <c r="RO86" s="46"/>
      <c r="RP86" s="46"/>
      <c r="RQ86" s="46"/>
      <c r="RR86" s="46"/>
      <c r="RS86" s="46"/>
      <c r="RT86" s="46"/>
      <c r="RU86" s="46"/>
      <c r="RV86" s="46"/>
      <c r="RW86" s="46"/>
      <c r="RX86" s="46"/>
      <c r="RY86" s="46"/>
      <c r="RZ86" s="46"/>
      <c r="SA86" s="46"/>
      <c r="SB86" s="46"/>
      <c r="SC86" s="46"/>
      <c r="SD86" s="46"/>
      <c r="SE86" s="46"/>
      <c r="SF86" s="46"/>
      <c r="SG86" s="46"/>
      <c r="SH86" s="46"/>
      <c r="SI86" s="46"/>
      <c r="SJ86" s="46"/>
      <c r="SK86" s="46"/>
      <c r="SL86" s="46"/>
      <c r="SM86" s="46"/>
      <c r="SN86" s="46"/>
      <c r="SO86" s="46"/>
      <c r="SP86" s="46"/>
      <c r="SQ86" s="46"/>
      <c r="SR86" s="46"/>
      <c r="SS86" s="46"/>
      <c r="ST86" s="46"/>
      <c r="SU86" s="46"/>
      <c r="SV86" s="46"/>
      <c r="SW86" s="46"/>
      <c r="SX86" s="46"/>
      <c r="SY86" s="46"/>
      <c r="SZ86" s="46"/>
      <c r="TA86" s="46"/>
      <c r="TB86" s="46"/>
      <c r="TC86" s="46"/>
      <c r="TD86" s="46"/>
      <c r="TE86" s="46"/>
      <c r="TF86" s="46"/>
      <c r="TG86" s="46"/>
      <c r="TH86" s="46"/>
      <c r="TI86" s="46"/>
      <c r="TJ86" s="46"/>
      <c r="TK86" s="46"/>
      <c r="TL86" s="46"/>
      <c r="TM86" s="46"/>
      <c r="TN86" s="46"/>
      <c r="TO86" s="46"/>
      <c r="TP86" s="46"/>
      <c r="TQ86" s="46"/>
      <c r="TR86" s="46"/>
      <c r="TS86" s="46"/>
      <c r="TT86" s="46"/>
      <c r="TU86" s="46"/>
      <c r="TV86" s="46"/>
      <c r="TW86" s="46"/>
      <c r="TX86" s="46"/>
      <c r="TY86" s="46"/>
      <c r="TZ86" s="46"/>
      <c r="UA86" s="46"/>
      <c r="UB86" s="46"/>
      <c r="UC86" s="46"/>
      <c r="UD86" s="46"/>
      <c r="UE86" s="46"/>
      <c r="UF86" s="46"/>
      <c r="UG86" s="46"/>
      <c r="UH86" s="46"/>
      <c r="UI86" s="46"/>
      <c r="UJ86" s="46"/>
      <c r="UK86" s="46"/>
      <c r="UL86" s="46"/>
      <c r="UM86" s="46"/>
      <c r="UN86" s="46"/>
      <c r="UO86" s="46"/>
      <c r="UP86" s="46"/>
      <c r="UQ86" s="46"/>
      <c r="UR86" s="46"/>
      <c r="US86" s="46"/>
      <c r="UT86" s="46"/>
      <c r="UU86" s="46"/>
      <c r="UV86" s="46"/>
      <c r="UW86" s="46"/>
      <c r="UX86" s="46"/>
      <c r="UY86" s="46"/>
      <c r="UZ86" s="46"/>
      <c r="VA86" s="46"/>
      <c r="VB86" s="46"/>
      <c r="VC86" s="46"/>
      <c r="VD86" s="46"/>
      <c r="VE86" s="46"/>
      <c r="VF86" s="46"/>
      <c r="VG86" s="46"/>
      <c r="VH86" s="46"/>
      <c r="VI86" s="46"/>
      <c r="VJ86" s="46"/>
      <c r="VK86" s="46"/>
      <c r="VL86" s="46"/>
      <c r="VM86" s="46"/>
      <c r="VN86" s="46"/>
      <c r="VO86" s="46"/>
      <c r="VP86" s="46"/>
      <c r="VQ86" s="46"/>
      <c r="VR86" s="46"/>
      <c r="VS86" s="46"/>
      <c r="VT86" s="46"/>
      <c r="VU86" s="46"/>
      <c r="VV86" s="46"/>
      <c r="VW86" s="46"/>
      <c r="VX86" s="46"/>
      <c r="VY86" s="46"/>
      <c r="VZ86" s="46"/>
      <c r="WA86" s="46"/>
      <c r="WB86" s="46"/>
      <c r="WC86" s="46"/>
      <c r="WD86" s="46"/>
      <c r="WE86" s="46"/>
      <c r="WF86" s="46"/>
      <c r="WG86" s="46"/>
      <c r="WH86" s="46"/>
      <c r="WI86" s="46"/>
      <c r="WJ86" s="46"/>
      <c r="WK86" s="46"/>
      <c r="WL86" s="46"/>
      <c r="WM86" s="46"/>
      <c r="WN86" s="46"/>
      <c r="WO86" s="46"/>
      <c r="WP86" s="46"/>
      <c r="WQ86" s="46"/>
      <c r="WR86" s="46"/>
      <c r="WS86" s="46"/>
      <c r="WT86" s="46"/>
      <c r="WU86" s="46"/>
      <c r="WV86" s="46"/>
      <c r="WW86" s="46"/>
      <c r="WX86" s="46"/>
      <c r="WY86" s="46"/>
      <c r="WZ86" s="46"/>
      <c r="XA86" s="46"/>
      <c r="XB86" s="46"/>
      <c r="XC86" s="46"/>
      <c r="XD86" s="46"/>
      <c r="XE86" s="46"/>
      <c r="XF86" s="46"/>
      <c r="XG86" s="46"/>
      <c r="XH86" s="46"/>
      <c r="XI86" s="46"/>
      <c r="XJ86" s="46"/>
      <c r="XK86" s="46"/>
      <c r="XL86" s="46"/>
      <c r="XM86" s="46"/>
      <c r="XN86" s="46"/>
      <c r="XO86" s="46"/>
      <c r="XP86" s="46"/>
      <c r="XQ86" s="46"/>
      <c r="XR86" s="46"/>
      <c r="XS86" s="46"/>
      <c r="XT86" s="46"/>
      <c r="XU86" s="46"/>
      <c r="XV86" s="46"/>
      <c r="XW86" s="46"/>
      <c r="XX86" s="46"/>
      <c r="XY86" s="46"/>
      <c r="XZ86" s="46"/>
      <c r="YA86" s="46"/>
      <c r="YB86" s="46"/>
      <c r="YC86" s="46"/>
      <c r="YD86" s="46"/>
      <c r="YE86" s="46"/>
      <c r="YF86" s="46"/>
      <c r="YG86" s="46"/>
      <c r="YH86" s="46"/>
      <c r="YI86" s="46"/>
      <c r="YJ86" s="46"/>
      <c r="YK86" s="46"/>
      <c r="YL86" s="46"/>
      <c r="YM86" s="46"/>
      <c r="YN86" s="46"/>
      <c r="YO86" s="46"/>
      <c r="YP86" s="46"/>
      <c r="YQ86" s="46"/>
      <c r="YR86" s="46"/>
    </row>
    <row r="87" spans="1:668" s="55" customFormat="1" ht="18" customHeight="1" x14ac:dyDescent="0.25">
      <c r="A87" s="55" t="s">
        <v>94</v>
      </c>
      <c r="B87" s="5" t="s">
        <v>97</v>
      </c>
      <c r="C87" s="23" t="s">
        <v>77</v>
      </c>
      <c r="D87" s="24">
        <v>44287</v>
      </c>
      <c r="E87" s="11" t="s">
        <v>132</v>
      </c>
      <c r="F87" s="23">
        <v>70000</v>
      </c>
      <c r="G87" s="23">
        <v>2009</v>
      </c>
      <c r="H87" s="23">
        <v>5368.48</v>
      </c>
      <c r="I87" s="23">
        <v>2128</v>
      </c>
      <c r="J87" s="23">
        <v>0</v>
      </c>
      <c r="K87" s="23">
        <v>9505.48</v>
      </c>
      <c r="L87" s="71">
        <v>60494.52</v>
      </c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46"/>
      <c r="AS87" s="46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9"/>
      <c r="IB87" s="59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  <c r="IR87" s="46"/>
      <c r="IS87" s="46"/>
      <c r="IT87" s="46"/>
      <c r="IU87" s="46"/>
      <c r="IV87" s="46"/>
      <c r="IW87" s="46"/>
      <c r="IX87" s="46"/>
      <c r="IY87" s="46"/>
      <c r="IZ87" s="46"/>
      <c r="JA87" s="46"/>
      <c r="JB87" s="46"/>
      <c r="JC87" s="46"/>
      <c r="JD87" s="46"/>
      <c r="JE87" s="46"/>
      <c r="JF87" s="46"/>
      <c r="JG87" s="46"/>
      <c r="JH87" s="46"/>
      <c r="JI87" s="46"/>
      <c r="JJ87" s="46"/>
      <c r="JK87" s="46"/>
      <c r="JL87" s="46"/>
      <c r="JM87" s="46"/>
      <c r="JN87" s="46"/>
      <c r="JO87" s="46"/>
      <c r="JP87" s="46"/>
      <c r="JQ87" s="46"/>
      <c r="JR87" s="46"/>
      <c r="JS87" s="46"/>
      <c r="JT87" s="46"/>
      <c r="JU87" s="46"/>
      <c r="JV87" s="46"/>
      <c r="JW87" s="46"/>
      <c r="JX87" s="46"/>
      <c r="JY87" s="46"/>
      <c r="JZ87" s="46"/>
      <c r="KA87" s="46"/>
      <c r="KB87" s="46"/>
      <c r="KC87" s="46"/>
      <c r="KD87" s="46"/>
      <c r="KE87" s="46"/>
      <c r="KF87" s="46"/>
      <c r="KG87" s="46"/>
      <c r="KH87" s="46"/>
      <c r="KI87" s="46"/>
      <c r="KJ87" s="46"/>
      <c r="KK87" s="46"/>
      <c r="KL87" s="46"/>
      <c r="KM87" s="46"/>
      <c r="KN87" s="46"/>
      <c r="KO87" s="46"/>
      <c r="KP87" s="46"/>
      <c r="KQ87" s="46"/>
      <c r="KR87" s="46"/>
      <c r="KS87" s="46"/>
      <c r="KT87" s="46"/>
      <c r="KU87" s="46"/>
      <c r="KV87" s="46"/>
      <c r="KW87" s="46"/>
      <c r="KX87" s="46"/>
      <c r="KY87" s="46"/>
      <c r="KZ87" s="46"/>
      <c r="LA87" s="46"/>
      <c r="LB87" s="46"/>
      <c r="LC87" s="46"/>
      <c r="LD87" s="46"/>
      <c r="LE87" s="46"/>
      <c r="LF87" s="46"/>
      <c r="LG87" s="46"/>
      <c r="LH87" s="46"/>
      <c r="LI87" s="46"/>
      <c r="LJ87" s="46"/>
      <c r="LK87" s="46"/>
      <c r="LL87" s="46"/>
      <c r="LM87" s="46"/>
      <c r="LN87" s="46"/>
      <c r="LO87" s="46"/>
      <c r="LP87" s="46"/>
      <c r="LQ87" s="46"/>
      <c r="LR87" s="46"/>
      <c r="LS87" s="46"/>
      <c r="LT87" s="46"/>
      <c r="LU87" s="46"/>
      <c r="LV87" s="46"/>
      <c r="LW87" s="46"/>
      <c r="LX87" s="46"/>
      <c r="LY87" s="46"/>
      <c r="LZ87" s="46"/>
      <c r="MA87" s="46"/>
      <c r="MB87" s="46"/>
      <c r="MC87" s="46"/>
      <c r="MD87" s="46"/>
      <c r="ME87" s="46"/>
      <c r="MF87" s="46"/>
      <c r="MG87" s="46"/>
      <c r="MH87" s="46"/>
      <c r="MI87" s="46"/>
      <c r="MJ87" s="46"/>
      <c r="MK87" s="46"/>
      <c r="ML87" s="46"/>
      <c r="MM87" s="46"/>
      <c r="MN87" s="46"/>
      <c r="MO87" s="46"/>
      <c r="MP87" s="46"/>
      <c r="MQ87" s="46"/>
      <c r="MR87" s="46"/>
      <c r="MS87" s="46"/>
      <c r="MT87" s="46"/>
      <c r="MU87" s="46"/>
      <c r="MV87" s="46"/>
      <c r="MW87" s="46"/>
      <c r="MX87" s="46"/>
      <c r="MY87" s="46"/>
      <c r="MZ87" s="46"/>
      <c r="NA87" s="46"/>
      <c r="NB87" s="46"/>
      <c r="NC87" s="46"/>
      <c r="ND87" s="46"/>
      <c r="NE87" s="46"/>
      <c r="NF87" s="46"/>
      <c r="NG87" s="46"/>
      <c r="NH87" s="46"/>
      <c r="NI87" s="46"/>
      <c r="NJ87" s="46"/>
      <c r="NK87" s="46"/>
      <c r="NL87" s="46"/>
      <c r="NM87" s="46"/>
      <c r="NN87" s="46"/>
      <c r="NO87" s="46"/>
      <c r="NP87" s="46"/>
      <c r="NQ87" s="46"/>
      <c r="NR87" s="46"/>
      <c r="NS87" s="46"/>
      <c r="NT87" s="46"/>
      <c r="NU87" s="46"/>
      <c r="NV87" s="46"/>
      <c r="NW87" s="46"/>
      <c r="NX87" s="46"/>
      <c r="NY87" s="46"/>
      <c r="NZ87" s="46"/>
      <c r="OA87" s="46"/>
      <c r="OB87" s="46"/>
      <c r="OC87" s="46"/>
      <c r="OD87" s="46"/>
      <c r="OE87" s="46"/>
      <c r="OF87" s="46"/>
      <c r="OG87" s="46"/>
      <c r="OH87" s="46"/>
      <c r="OI87" s="46"/>
      <c r="OJ87" s="46"/>
      <c r="OK87" s="46"/>
      <c r="OL87" s="46"/>
      <c r="OM87" s="46"/>
      <c r="ON87" s="46"/>
      <c r="OO87" s="46"/>
      <c r="OP87" s="46"/>
      <c r="OQ87" s="46"/>
      <c r="OR87" s="46"/>
      <c r="OS87" s="46"/>
      <c r="OT87" s="46"/>
      <c r="OU87" s="46"/>
      <c r="OV87" s="46"/>
      <c r="OW87" s="46"/>
      <c r="OX87" s="46"/>
      <c r="OY87" s="46"/>
      <c r="OZ87" s="46"/>
      <c r="PA87" s="46"/>
      <c r="PB87" s="46"/>
      <c r="PC87" s="46"/>
      <c r="PD87" s="46"/>
      <c r="PE87" s="46"/>
      <c r="PF87" s="46"/>
      <c r="PG87" s="46"/>
      <c r="PH87" s="46"/>
      <c r="PI87" s="46"/>
      <c r="PJ87" s="46"/>
      <c r="PK87" s="46"/>
      <c r="PL87" s="46"/>
      <c r="PM87" s="46"/>
      <c r="PN87" s="46"/>
      <c r="PO87" s="46"/>
      <c r="PP87" s="46"/>
      <c r="PQ87" s="46"/>
      <c r="PR87" s="46"/>
      <c r="PS87" s="46"/>
      <c r="PT87" s="46"/>
      <c r="PU87" s="46"/>
      <c r="PV87" s="46"/>
      <c r="PW87" s="46"/>
      <c r="PX87" s="46"/>
      <c r="PY87" s="46"/>
      <c r="PZ87" s="46"/>
      <c r="QA87" s="46"/>
      <c r="QB87" s="46"/>
      <c r="QC87" s="46"/>
      <c r="QD87" s="46"/>
      <c r="QE87" s="46"/>
      <c r="QF87" s="46"/>
      <c r="QG87" s="46"/>
      <c r="QH87" s="46"/>
      <c r="QI87" s="46"/>
      <c r="QJ87" s="46"/>
      <c r="QK87" s="46"/>
      <c r="QL87" s="46"/>
      <c r="QM87" s="46"/>
      <c r="QN87" s="46"/>
      <c r="QO87" s="46"/>
      <c r="QP87" s="46"/>
      <c r="QQ87" s="46"/>
      <c r="QR87" s="46"/>
      <c r="QS87" s="46"/>
      <c r="QT87" s="46"/>
      <c r="QU87" s="46"/>
      <c r="QV87" s="46"/>
      <c r="QW87" s="46"/>
      <c r="QX87" s="46"/>
      <c r="QY87" s="46"/>
      <c r="QZ87" s="46"/>
      <c r="RA87" s="46"/>
      <c r="RB87" s="46"/>
      <c r="RC87" s="46"/>
      <c r="RD87" s="46"/>
      <c r="RE87" s="46"/>
      <c r="RF87" s="46"/>
      <c r="RG87" s="46"/>
      <c r="RH87" s="46"/>
      <c r="RI87" s="46"/>
      <c r="RJ87" s="46"/>
      <c r="RK87" s="46"/>
      <c r="RL87" s="46"/>
      <c r="RM87" s="46"/>
      <c r="RN87" s="46"/>
      <c r="RO87" s="46"/>
      <c r="RP87" s="46"/>
      <c r="RQ87" s="46"/>
      <c r="RR87" s="46"/>
      <c r="RS87" s="46"/>
      <c r="RT87" s="46"/>
      <c r="RU87" s="46"/>
      <c r="RV87" s="46"/>
      <c r="RW87" s="46"/>
      <c r="RX87" s="46"/>
      <c r="RY87" s="46"/>
      <c r="RZ87" s="46"/>
      <c r="SA87" s="46"/>
      <c r="SB87" s="46"/>
      <c r="SC87" s="46"/>
      <c r="SD87" s="46"/>
      <c r="SE87" s="46"/>
      <c r="SF87" s="46"/>
      <c r="SG87" s="46"/>
      <c r="SH87" s="46"/>
      <c r="SI87" s="46"/>
      <c r="SJ87" s="46"/>
      <c r="SK87" s="46"/>
      <c r="SL87" s="46"/>
      <c r="SM87" s="46"/>
      <c r="SN87" s="46"/>
      <c r="SO87" s="46"/>
      <c r="SP87" s="46"/>
      <c r="SQ87" s="46"/>
      <c r="SR87" s="46"/>
      <c r="SS87" s="46"/>
      <c r="ST87" s="46"/>
      <c r="SU87" s="46"/>
      <c r="SV87" s="46"/>
      <c r="SW87" s="46"/>
      <c r="SX87" s="46"/>
      <c r="SY87" s="46"/>
      <c r="SZ87" s="46"/>
      <c r="TA87" s="46"/>
      <c r="TB87" s="46"/>
      <c r="TC87" s="46"/>
      <c r="TD87" s="46"/>
      <c r="TE87" s="46"/>
      <c r="TF87" s="46"/>
      <c r="TG87" s="46"/>
      <c r="TH87" s="46"/>
      <c r="TI87" s="46"/>
      <c r="TJ87" s="46"/>
      <c r="TK87" s="46"/>
      <c r="TL87" s="46"/>
      <c r="TM87" s="46"/>
      <c r="TN87" s="46"/>
      <c r="TO87" s="46"/>
      <c r="TP87" s="46"/>
      <c r="TQ87" s="46"/>
      <c r="TR87" s="46"/>
      <c r="TS87" s="46"/>
      <c r="TT87" s="46"/>
      <c r="TU87" s="46"/>
      <c r="TV87" s="46"/>
      <c r="TW87" s="46"/>
      <c r="TX87" s="46"/>
      <c r="TY87" s="46"/>
      <c r="TZ87" s="46"/>
      <c r="UA87" s="46"/>
      <c r="UB87" s="46"/>
      <c r="UC87" s="46"/>
      <c r="UD87" s="46"/>
      <c r="UE87" s="46"/>
      <c r="UF87" s="46"/>
      <c r="UG87" s="46"/>
      <c r="UH87" s="46"/>
      <c r="UI87" s="46"/>
      <c r="UJ87" s="46"/>
      <c r="UK87" s="46"/>
      <c r="UL87" s="46"/>
      <c r="UM87" s="46"/>
      <c r="UN87" s="46"/>
      <c r="UO87" s="46"/>
      <c r="UP87" s="46"/>
      <c r="UQ87" s="46"/>
      <c r="UR87" s="46"/>
      <c r="US87" s="46"/>
      <c r="UT87" s="46"/>
      <c r="UU87" s="46"/>
      <c r="UV87" s="46"/>
      <c r="UW87" s="46"/>
      <c r="UX87" s="46"/>
      <c r="UY87" s="46"/>
      <c r="UZ87" s="46"/>
      <c r="VA87" s="46"/>
      <c r="VB87" s="46"/>
      <c r="VC87" s="46"/>
      <c r="VD87" s="46"/>
      <c r="VE87" s="46"/>
      <c r="VF87" s="46"/>
      <c r="VG87" s="46"/>
      <c r="VH87" s="46"/>
      <c r="VI87" s="46"/>
      <c r="VJ87" s="46"/>
      <c r="VK87" s="46"/>
      <c r="VL87" s="46"/>
      <c r="VM87" s="46"/>
      <c r="VN87" s="46"/>
      <c r="VO87" s="46"/>
      <c r="VP87" s="46"/>
      <c r="VQ87" s="46"/>
      <c r="VR87" s="46"/>
      <c r="VS87" s="46"/>
      <c r="VT87" s="46"/>
      <c r="VU87" s="46"/>
      <c r="VV87" s="46"/>
      <c r="VW87" s="46"/>
      <c r="VX87" s="46"/>
      <c r="VY87" s="46"/>
      <c r="VZ87" s="46"/>
      <c r="WA87" s="46"/>
      <c r="WB87" s="46"/>
      <c r="WC87" s="46"/>
      <c r="WD87" s="46"/>
      <c r="WE87" s="46"/>
      <c r="WF87" s="46"/>
      <c r="WG87" s="46"/>
      <c r="WH87" s="46"/>
      <c r="WI87" s="46"/>
      <c r="WJ87" s="46"/>
      <c r="WK87" s="46"/>
      <c r="WL87" s="46"/>
      <c r="WM87" s="46"/>
      <c r="WN87" s="46"/>
      <c r="WO87" s="46"/>
      <c r="WP87" s="46"/>
      <c r="WQ87" s="46"/>
      <c r="WR87" s="46"/>
      <c r="WS87" s="46"/>
      <c r="WT87" s="46"/>
      <c r="WU87" s="46"/>
      <c r="WV87" s="46"/>
      <c r="WW87" s="46"/>
      <c r="WX87" s="46"/>
      <c r="WY87" s="46"/>
      <c r="WZ87" s="46"/>
      <c r="XA87" s="46"/>
      <c r="XB87" s="46"/>
      <c r="XC87" s="46"/>
      <c r="XD87" s="46"/>
      <c r="XE87" s="46"/>
      <c r="XF87" s="46"/>
      <c r="XG87" s="46"/>
      <c r="XH87" s="46"/>
      <c r="XI87" s="46"/>
      <c r="XJ87" s="46"/>
      <c r="XK87" s="46"/>
      <c r="XL87" s="46"/>
      <c r="XM87" s="46"/>
      <c r="XN87" s="46"/>
      <c r="XO87" s="46"/>
      <c r="XP87" s="46"/>
      <c r="XQ87" s="46"/>
      <c r="XR87" s="46"/>
      <c r="XS87" s="46"/>
      <c r="XT87" s="46"/>
      <c r="XU87" s="46"/>
      <c r="XV87" s="46"/>
      <c r="XW87" s="46"/>
      <c r="XX87" s="46"/>
      <c r="XY87" s="46"/>
      <c r="XZ87" s="46"/>
      <c r="YA87" s="46"/>
      <c r="YB87" s="46"/>
      <c r="YC87" s="46"/>
      <c r="YD87" s="46"/>
      <c r="YE87" s="46"/>
      <c r="YF87" s="46"/>
      <c r="YG87" s="46"/>
      <c r="YH87" s="46"/>
      <c r="YI87" s="46"/>
      <c r="YJ87" s="46"/>
      <c r="YK87" s="46"/>
      <c r="YL87" s="46"/>
      <c r="YM87" s="46"/>
      <c r="YN87" s="46"/>
      <c r="YO87" s="46"/>
      <c r="YP87" s="46"/>
      <c r="YQ87" s="46"/>
      <c r="YR87" s="46"/>
    </row>
    <row r="88" spans="1:668" s="55" customFormat="1" ht="18" customHeight="1" x14ac:dyDescent="0.25">
      <c r="A88" s="55" t="s">
        <v>145</v>
      </c>
      <c r="B88" s="5" t="s">
        <v>16</v>
      </c>
      <c r="C88" s="23" t="s">
        <v>76</v>
      </c>
      <c r="D88" s="24">
        <v>44197</v>
      </c>
      <c r="E88" s="11" t="s">
        <v>132</v>
      </c>
      <c r="F88" s="23">
        <v>45000</v>
      </c>
      <c r="G88" s="23">
        <v>1291.5</v>
      </c>
      <c r="H88" s="23">
        <v>1148.33</v>
      </c>
      <c r="I88" s="23">
        <v>1368</v>
      </c>
      <c r="J88" s="23">
        <v>1625</v>
      </c>
      <c r="K88" s="23">
        <v>5432.83</v>
      </c>
      <c r="L88" s="71">
        <v>39567.17</v>
      </c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46"/>
      <c r="AS88" s="46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9"/>
      <c r="IB88" s="59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  <c r="IT88" s="46"/>
      <c r="IU88" s="46"/>
      <c r="IV88" s="46"/>
      <c r="IW88" s="46"/>
      <c r="IX88" s="46"/>
      <c r="IY88" s="46"/>
      <c r="IZ88" s="46"/>
      <c r="JA88" s="46"/>
      <c r="JB88" s="46"/>
      <c r="JC88" s="46"/>
      <c r="JD88" s="46"/>
      <c r="JE88" s="46"/>
      <c r="JF88" s="46"/>
      <c r="JG88" s="46"/>
      <c r="JH88" s="46"/>
      <c r="JI88" s="46"/>
      <c r="JJ88" s="46"/>
      <c r="JK88" s="46"/>
      <c r="JL88" s="46"/>
      <c r="JM88" s="46"/>
      <c r="JN88" s="46"/>
      <c r="JO88" s="46"/>
      <c r="JP88" s="46"/>
      <c r="JQ88" s="46"/>
      <c r="JR88" s="46"/>
      <c r="JS88" s="46"/>
      <c r="JT88" s="46"/>
      <c r="JU88" s="46"/>
      <c r="JV88" s="46"/>
      <c r="JW88" s="46"/>
      <c r="JX88" s="46"/>
      <c r="JY88" s="46"/>
      <c r="JZ88" s="46"/>
      <c r="KA88" s="46"/>
      <c r="KB88" s="46"/>
      <c r="KC88" s="46"/>
      <c r="KD88" s="46"/>
      <c r="KE88" s="46"/>
      <c r="KF88" s="46"/>
      <c r="KG88" s="46"/>
      <c r="KH88" s="46"/>
      <c r="KI88" s="46"/>
      <c r="KJ88" s="46"/>
      <c r="KK88" s="46"/>
      <c r="KL88" s="46"/>
      <c r="KM88" s="46"/>
      <c r="KN88" s="46"/>
      <c r="KO88" s="46"/>
      <c r="KP88" s="46"/>
      <c r="KQ88" s="46"/>
      <c r="KR88" s="46"/>
      <c r="KS88" s="46"/>
      <c r="KT88" s="46"/>
      <c r="KU88" s="46"/>
      <c r="KV88" s="46"/>
      <c r="KW88" s="46"/>
      <c r="KX88" s="46"/>
      <c r="KY88" s="46"/>
      <c r="KZ88" s="46"/>
      <c r="LA88" s="46"/>
      <c r="LB88" s="46"/>
      <c r="LC88" s="46"/>
      <c r="LD88" s="46"/>
      <c r="LE88" s="46"/>
      <c r="LF88" s="46"/>
      <c r="LG88" s="46"/>
      <c r="LH88" s="46"/>
      <c r="LI88" s="46"/>
      <c r="LJ88" s="46"/>
      <c r="LK88" s="46"/>
      <c r="LL88" s="46"/>
      <c r="LM88" s="46"/>
      <c r="LN88" s="46"/>
      <c r="LO88" s="46"/>
      <c r="LP88" s="46"/>
      <c r="LQ88" s="46"/>
      <c r="LR88" s="46"/>
      <c r="LS88" s="46"/>
      <c r="LT88" s="46"/>
      <c r="LU88" s="46"/>
      <c r="LV88" s="46"/>
      <c r="LW88" s="46"/>
      <c r="LX88" s="46"/>
      <c r="LY88" s="46"/>
      <c r="LZ88" s="46"/>
      <c r="MA88" s="46"/>
      <c r="MB88" s="46"/>
      <c r="MC88" s="46"/>
      <c r="MD88" s="46"/>
      <c r="ME88" s="46"/>
      <c r="MF88" s="46"/>
      <c r="MG88" s="46"/>
      <c r="MH88" s="46"/>
      <c r="MI88" s="46"/>
      <c r="MJ88" s="46"/>
      <c r="MK88" s="46"/>
      <c r="ML88" s="46"/>
      <c r="MM88" s="46"/>
      <c r="MN88" s="46"/>
      <c r="MO88" s="46"/>
      <c r="MP88" s="46"/>
      <c r="MQ88" s="46"/>
      <c r="MR88" s="46"/>
      <c r="MS88" s="46"/>
      <c r="MT88" s="46"/>
      <c r="MU88" s="46"/>
      <c r="MV88" s="46"/>
      <c r="MW88" s="46"/>
      <c r="MX88" s="46"/>
      <c r="MY88" s="46"/>
      <c r="MZ88" s="46"/>
      <c r="NA88" s="46"/>
      <c r="NB88" s="46"/>
      <c r="NC88" s="46"/>
      <c r="ND88" s="46"/>
      <c r="NE88" s="46"/>
      <c r="NF88" s="46"/>
      <c r="NG88" s="46"/>
      <c r="NH88" s="46"/>
      <c r="NI88" s="46"/>
      <c r="NJ88" s="46"/>
      <c r="NK88" s="46"/>
      <c r="NL88" s="46"/>
      <c r="NM88" s="46"/>
      <c r="NN88" s="46"/>
      <c r="NO88" s="46"/>
      <c r="NP88" s="46"/>
      <c r="NQ88" s="46"/>
      <c r="NR88" s="46"/>
      <c r="NS88" s="46"/>
      <c r="NT88" s="46"/>
      <c r="NU88" s="46"/>
      <c r="NV88" s="46"/>
      <c r="NW88" s="46"/>
      <c r="NX88" s="46"/>
      <c r="NY88" s="46"/>
      <c r="NZ88" s="46"/>
      <c r="OA88" s="46"/>
      <c r="OB88" s="46"/>
      <c r="OC88" s="46"/>
      <c r="OD88" s="46"/>
      <c r="OE88" s="46"/>
      <c r="OF88" s="46"/>
      <c r="OG88" s="46"/>
      <c r="OH88" s="46"/>
      <c r="OI88" s="46"/>
      <c r="OJ88" s="46"/>
      <c r="OK88" s="46"/>
      <c r="OL88" s="46"/>
      <c r="OM88" s="46"/>
      <c r="ON88" s="46"/>
      <c r="OO88" s="46"/>
      <c r="OP88" s="46"/>
      <c r="OQ88" s="46"/>
      <c r="OR88" s="46"/>
      <c r="OS88" s="46"/>
      <c r="OT88" s="46"/>
      <c r="OU88" s="46"/>
      <c r="OV88" s="46"/>
      <c r="OW88" s="46"/>
      <c r="OX88" s="46"/>
      <c r="OY88" s="46"/>
      <c r="OZ88" s="46"/>
      <c r="PA88" s="46"/>
      <c r="PB88" s="46"/>
      <c r="PC88" s="46"/>
      <c r="PD88" s="46"/>
      <c r="PE88" s="46"/>
      <c r="PF88" s="46"/>
      <c r="PG88" s="46"/>
      <c r="PH88" s="46"/>
      <c r="PI88" s="46"/>
      <c r="PJ88" s="46"/>
      <c r="PK88" s="46"/>
      <c r="PL88" s="46"/>
      <c r="PM88" s="46"/>
      <c r="PN88" s="46"/>
      <c r="PO88" s="46"/>
      <c r="PP88" s="46"/>
      <c r="PQ88" s="46"/>
      <c r="PR88" s="46"/>
      <c r="PS88" s="46"/>
      <c r="PT88" s="46"/>
      <c r="PU88" s="46"/>
      <c r="PV88" s="46"/>
      <c r="PW88" s="46"/>
      <c r="PX88" s="46"/>
      <c r="PY88" s="46"/>
      <c r="PZ88" s="46"/>
      <c r="QA88" s="46"/>
      <c r="QB88" s="46"/>
      <c r="QC88" s="46"/>
      <c r="QD88" s="46"/>
      <c r="QE88" s="46"/>
      <c r="QF88" s="46"/>
      <c r="QG88" s="46"/>
      <c r="QH88" s="46"/>
      <c r="QI88" s="46"/>
      <c r="QJ88" s="46"/>
      <c r="QK88" s="46"/>
      <c r="QL88" s="46"/>
      <c r="QM88" s="46"/>
      <c r="QN88" s="46"/>
      <c r="QO88" s="46"/>
      <c r="QP88" s="46"/>
      <c r="QQ88" s="46"/>
      <c r="QR88" s="46"/>
      <c r="QS88" s="46"/>
      <c r="QT88" s="46"/>
      <c r="QU88" s="46"/>
      <c r="QV88" s="46"/>
      <c r="QW88" s="46"/>
      <c r="QX88" s="46"/>
      <c r="QY88" s="46"/>
      <c r="QZ88" s="46"/>
      <c r="RA88" s="46"/>
      <c r="RB88" s="46"/>
      <c r="RC88" s="46"/>
      <c r="RD88" s="46"/>
      <c r="RE88" s="46"/>
      <c r="RF88" s="46"/>
      <c r="RG88" s="46"/>
      <c r="RH88" s="46"/>
      <c r="RI88" s="46"/>
      <c r="RJ88" s="46"/>
      <c r="RK88" s="46"/>
      <c r="RL88" s="46"/>
      <c r="RM88" s="46"/>
      <c r="RN88" s="46"/>
      <c r="RO88" s="46"/>
      <c r="RP88" s="46"/>
      <c r="RQ88" s="46"/>
      <c r="RR88" s="46"/>
      <c r="RS88" s="46"/>
      <c r="RT88" s="46"/>
      <c r="RU88" s="46"/>
      <c r="RV88" s="46"/>
      <c r="RW88" s="46"/>
      <c r="RX88" s="46"/>
      <c r="RY88" s="46"/>
      <c r="RZ88" s="46"/>
      <c r="SA88" s="46"/>
      <c r="SB88" s="46"/>
      <c r="SC88" s="46"/>
      <c r="SD88" s="46"/>
      <c r="SE88" s="46"/>
      <c r="SF88" s="46"/>
      <c r="SG88" s="46"/>
      <c r="SH88" s="46"/>
      <c r="SI88" s="46"/>
      <c r="SJ88" s="46"/>
      <c r="SK88" s="46"/>
      <c r="SL88" s="46"/>
      <c r="SM88" s="46"/>
      <c r="SN88" s="46"/>
      <c r="SO88" s="46"/>
      <c r="SP88" s="46"/>
      <c r="SQ88" s="46"/>
      <c r="SR88" s="46"/>
      <c r="SS88" s="46"/>
      <c r="ST88" s="46"/>
      <c r="SU88" s="46"/>
      <c r="SV88" s="46"/>
      <c r="SW88" s="46"/>
      <c r="SX88" s="46"/>
      <c r="SY88" s="46"/>
      <c r="SZ88" s="46"/>
      <c r="TA88" s="46"/>
      <c r="TB88" s="46"/>
      <c r="TC88" s="46"/>
      <c r="TD88" s="46"/>
      <c r="TE88" s="46"/>
      <c r="TF88" s="46"/>
      <c r="TG88" s="46"/>
      <c r="TH88" s="46"/>
      <c r="TI88" s="46"/>
      <c r="TJ88" s="46"/>
      <c r="TK88" s="46"/>
      <c r="TL88" s="46"/>
      <c r="TM88" s="46"/>
      <c r="TN88" s="46"/>
      <c r="TO88" s="46"/>
      <c r="TP88" s="46"/>
      <c r="TQ88" s="46"/>
      <c r="TR88" s="46"/>
      <c r="TS88" s="46"/>
      <c r="TT88" s="46"/>
      <c r="TU88" s="46"/>
      <c r="TV88" s="46"/>
      <c r="TW88" s="46"/>
      <c r="TX88" s="46"/>
      <c r="TY88" s="46"/>
      <c r="TZ88" s="46"/>
      <c r="UA88" s="46"/>
      <c r="UB88" s="46"/>
      <c r="UC88" s="46"/>
      <c r="UD88" s="46"/>
      <c r="UE88" s="46"/>
      <c r="UF88" s="46"/>
      <c r="UG88" s="46"/>
      <c r="UH88" s="46"/>
      <c r="UI88" s="46"/>
      <c r="UJ88" s="46"/>
      <c r="UK88" s="46"/>
      <c r="UL88" s="46"/>
      <c r="UM88" s="46"/>
      <c r="UN88" s="46"/>
      <c r="UO88" s="46"/>
      <c r="UP88" s="46"/>
      <c r="UQ88" s="46"/>
      <c r="UR88" s="46"/>
      <c r="US88" s="46"/>
      <c r="UT88" s="46"/>
      <c r="UU88" s="46"/>
      <c r="UV88" s="46"/>
      <c r="UW88" s="46"/>
      <c r="UX88" s="46"/>
      <c r="UY88" s="46"/>
      <c r="UZ88" s="46"/>
      <c r="VA88" s="46"/>
      <c r="VB88" s="46"/>
      <c r="VC88" s="46"/>
      <c r="VD88" s="46"/>
      <c r="VE88" s="46"/>
      <c r="VF88" s="46"/>
      <c r="VG88" s="46"/>
      <c r="VH88" s="46"/>
      <c r="VI88" s="46"/>
      <c r="VJ88" s="46"/>
      <c r="VK88" s="46"/>
      <c r="VL88" s="46"/>
      <c r="VM88" s="46"/>
      <c r="VN88" s="46"/>
      <c r="VO88" s="46"/>
      <c r="VP88" s="46"/>
      <c r="VQ88" s="46"/>
      <c r="VR88" s="46"/>
      <c r="VS88" s="46"/>
      <c r="VT88" s="46"/>
      <c r="VU88" s="46"/>
      <c r="VV88" s="46"/>
      <c r="VW88" s="46"/>
      <c r="VX88" s="46"/>
      <c r="VY88" s="46"/>
      <c r="VZ88" s="46"/>
      <c r="WA88" s="46"/>
      <c r="WB88" s="46"/>
      <c r="WC88" s="46"/>
      <c r="WD88" s="46"/>
      <c r="WE88" s="46"/>
      <c r="WF88" s="46"/>
      <c r="WG88" s="46"/>
      <c r="WH88" s="46"/>
      <c r="WI88" s="46"/>
      <c r="WJ88" s="46"/>
      <c r="WK88" s="46"/>
      <c r="WL88" s="46"/>
      <c r="WM88" s="46"/>
      <c r="WN88" s="46"/>
      <c r="WO88" s="46"/>
      <c r="WP88" s="46"/>
      <c r="WQ88" s="46"/>
      <c r="WR88" s="46"/>
      <c r="WS88" s="46"/>
      <c r="WT88" s="46"/>
      <c r="WU88" s="46"/>
      <c r="WV88" s="46"/>
      <c r="WW88" s="46"/>
      <c r="WX88" s="46"/>
      <c r="WY88" s="46"/>
      <c r="WZ88" s="46"/>
      <c r="XA88" s="46"/>
      <c r="XB88" s="46"/>
      <c r="XC88" s="46"/>
      <c r="XD88" s="46"/>
      <c r="XE88" s="46"/>
      <c r="XF88" s="46"/>
      <c r="XG88" s="46"/>
      <c r="XH88" s="46"/>
      <c r="XI88" s="46"/>
      <c r="XJ88" s="46"/>
      <c r="XK88" s="46"/>
      <c r="XL88" s="46"/>
      <c r="XM88" s="46"/>
      <c r="XN88" s="46"/>
      <c r="XO88" s="46"/>
      <c r="XP88" s="46"/>
      <c r="XQ88" s="46"/>
      <c r="XR88" s="46"/>
      <c r="XS88" s="46"/>
      <c r="XT88" s="46"/>
      <c r="XU88" s="46"/>
      <c r="XV88" s="46"/>
      <c r="XW88" s="46"/>
      <c r="XX88" s="46"/>
      <c r="XY88" s="46"/>
      <c r="XZ88" s="46"/>
      <c r="YA88" s="46"/>
      <c r="YB88" s="46"/>
      <c r="YC88" s="46"/>
      <c r="YD88" s="46"/>
      <c r="YE88" s="46"/>
      <c r="YF88" s="46"/>
      <c r="YG88" s="46"/>
      <c r="YH88" s="46"/>
      <c r="YI88" s="46"/>
      <c r="YJ88" s="46"/>
      <c r="YK88" s="46"/>
      <c r="YL88" s="46"/>
      <c r="YM88" s="46"/>
      <c r="YN88" s="46"/>
      <c r="YO88" s="46"/>
      <c r="YP88" s="46"/>
      <c r="YQ88" s="46"/>
      <c r="YR88" s="46"/>
    </row>
    <row r="89" spans="1:668" ht="18" customHeight="1" x14ac:dyDescent="0.25">
      <c r="A89" s="49" t="s">
        <v>14</v>
      </c>
      <c r="B89" s="13">
        <v>2</v>
      </c>
      <c r="C89" s="8"/>
      <c r="D89" s="49"/>
      <c r="E89" s="49"/>
      <c r="F89" s="8">
        <f t="shared" ref="F89:L89" si="15">SUM(F87:F87)+F88</f>
        <v>115000</v>
      </c>
      <c r="G89" s="8">
        <f t="shared" si="15"/>
        <v>3300.5</v>
      </c>
      <c r="H89" s="8">
        <f t="shared" si="15"/>
        <v>6516.8099999999995</v>
      </c>
      <c r="I89" s="8">
        <f t="shared" si="15"/>
        <v>3496</v>
      </c>
      <c r="J89" s="8">
        <f t="shared" si="15"/>
        <v>1625</v>
      </c>
      <c r="K89" s="8">
        <f t="shared" si="15"/>
        <v>14938.31</v>
      </c>
      <c r="L89" s="67">
        <f t="shared" si="15"/>
        <v>100061.69</v>
      </c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  <c r="HP89" s="54"/>
      <c r="HQ89" s="54"/>
      <c r="HR89" s="54"/>
      <c r="HS89" s="54"/>
      <c r="HT89" s="54"/>
      <c r="HU89" s="54"/>
      <c r="HV89" s="54"/>
      <c r="HW89" s="54"/>
      <c r="HX89" s="54"/>
      <c r="HY89" s="54"/>
      <c r="HZ89" s="54"/>
      <c r="IA89" s="59"/>
      <c r="IB89" s="59"/>
    </row>
    <row r="90" spans="1:668" s="47" customFormat="1" ht="15.75" x14ac:dyDescent="0.25">
      <c r="B90" s="14"/>
      <c r="C90" s="12"/>
      <c r="F90" s="12"/>
      <c r="G90" s="12"/>
      <c r="H90" s="12"/>
      <c r="I90" s="12"/>
      <c r="J90" s="12"/>
      <c r="K90" s="12"/>
      <c r="L90" s="73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46"/>
      <c r="AS90" s="46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59"/>
      <c r="IB90" s="59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  <c r="IP90" s="46"/>
      <c r="IQ90" s="46"/>
      <c r="IR90" s="46"/>
      <c r="IS90" s="46"/>
      <c r="IT90" s="46"/>
      <c r="IU90" s="46"/>
      <c r="IV90" s="46"/>
      <c r="IW90" s="46"/>
      <c r="IX90" s="46"/>
      <c r="IY90" s="46"/>
      <c r="IZ90" s="46"/>
      <c r="JA90" s="46"/>
      <c r="JB90" s="46"/>
      <c r="JC90" s="46"/>
      <c r="JD90" s="46"/>
      <c r="JE90" s="46"/>
      <c r="JF90" s="46"/>
      <c r="JG90" s="46"/>
      <c r="JH90" s="46"/>
      <c r="JI90" s="46"/>
      <c r="JJ90" s="46"/>
      <c r="JK90" s="46"/>
      <c r="JL90" s="46"/>
      <c r="JM90" s="46"/>
      <c r="JN90" s="46"/>
      <c r="JO90" s="46"/>
      <c r="JP90" s="46"/>
      <c r="JQ90" s="46"/>
      <c r="JR90" s="46"/>
      <c r="JS90" s="46"/>
      <c r="JT90" s="46"/>
      <c r="JU90" s="46"/>
      <c r="JV90" s="46"/>
      <c r="JW90" s="46"/>
      <c r="JX90" s="46"/>
      <c r="JY90" s="46"/>
      <c r="JZ90" s="46"/>
      <c r="KA90" s="46"/>
      <c r="KB90" s="46"/>
      <c r="KC90" s="46"/>
      <c r="KD90" s="46"/>
      <c r="KE90" s="46"/>
      <c r="KF90" s="46"/>
      <c r="KG90" s="46"/>
      <c r="KH90" s="46"/>
      <c r="KI90" s="46"/>
      <c r="KJ90" s="46"/>
      <c r="KK90" s="46"/>
      <c r="KL90" s="46"/>
      <c r="KM90" s="46"/>
      <c r="KN90" s="46"/>
      <c r="KO90" s="46"/>
      <c r="KP90" s="46"/>
      <c r="KQ90" s="46"/>
      <c r="KR90" s="46"/>
      <c r="KS90" s="46"/>
      <c r="KT90" s="46"/>
      <c r="KU90" s="46"/>
      <c r="KV90" s="46"/>
      <c r="KW90" s="46"/>
      <c r="KX90" s="46"/>
      <c r="KY90" s="46"/>
      <c r="KZ90" s="46"/>
      <c r="LA90" s="46"/>
      <c r="LB90" s="46"/>
      <c r="LC90" s="46"/>
      <c r="LD90" s="46"/>
      <c r="LE90" s="46"/>
      <c r="LF90" s="46"/>
      <c r="LG90" s="46"/>
      <c r="LH90" s="46"/>
      <c r="LI90" s="46"/>
      <c r="LJ90" s="46"/>
      <c r="LK90" s="46"/>
      <c r="LL90" s="46"/>
      <c r="LM90" s="46"/>
      <c r="LN90" s="46"/>
      <c r="LO90" s="46"/>
      <c r="LP90" s="46"/>
      <c r="LQ90" s="46"/>
      <c r="LR90" s="46"/>
      <c r="LS90" s="46"/>
      <c r="LT90" s="46"/>
      <c r="LU90" s="46"/>
      <c r="LV90" s="46"/>
      <c r="LW90" s="46"/>
      <c r="LX90" s="46"/>
      <c r="LY90" s="46"/>
      <c r="LZ90" s="46"/>
      <c r="MA90" s="46"/>
      <c r="MB90" s="46"/>
      <c r="MC90" s="46"/>
      <c r="MD90" s="46"/>
      <c r="ME90" s="46"/>
      <c r="MF90" s="46"/>
      <c r="MG90" s="46"/>
      <c r="MH90" s="46"/>
      <c r="MI90" s="46"/>
      <c r="MJ90" s="46"/>
      <c r="MK90" s="46"/>
      <c r="ML90" s="46"/>
      <c r="MM90" s="46"/>
      <c r="MN90" s="46"/>
      <c r="MO90" s="46"/>
      <c r="MP90" s="46"/>
      <c r="MQ90" s="46"/>
      <c r="MR90" s="46"/>
      <c r="MS90" s="46"/>
      <c r="MT90" s="46"/>
      <c r="MU90" s="46"/>
      <c r="MV90" s="46"/>
      <c r="MW90" s="46"/>
      <c r="MX90" s="46"/>
      <c r="MY90" s="46"/>
      <c r="MZ90" s="46"/>
      <c r="NA90" s="46"/>
      <c r="NB90" s="46"/>
      <c r="NC90" s="46"/>
      <c r="ND90" s="46"/>
      <c r="NE90" s="46"/>
      <c r="NF90" s="46"/>
      <c r="NG90" s="46"/>
      <c r="NH90" s="46"/>
      <c r="NI90" s="46"/>
      <c r="NJ90" s="46"/>
      <c r="NK90" s="46"/>
      <c r="NL90" s="46"/>
      <c r="NM90" s="46"/>
      <c r="NN90" s="46"/>
      <c r="NO90" s="46"/>
      <c r="NP90" s="46"/>
      <c r="NQ90" s="46"/>
      <c r="NR90" s="46"/>
      <c r="NS90" s="46"/>
      <c r="NT90" s="46"/>
      <c r="NU90" s="46"/>
      <c r="NV90" s="46"/>
      <c r="NW90" s="46"/>
      <c r="NX90" s="46"/>
      <c r="NY90" s="46"/>
      <c r="NZ90" s="46"/>
      <c r="OA90" s="46"/>
      <c r="OB90" s="46"/>
      <c r="OC90" s="46"/>
      <c r="OD90" s="46"/>
      <c r="OE90" s="46"/>
      <c r="OF90" s="46"/>
      <c r="OG90" s="46"/>
      <c r="OH90" s="46"/>
      <c r="OI90" s="46"/>
      <c r="OJ90" s="46"/>
      <c r="OK90" s="46"/>
      <c r="OL90" s="46"/>
      <c r="OM90" s="46"/>
      <c r="ON90" s="46"/>
      <c r="OO90" s="46"/>
      <c r="OP90" s="46"/>
      <c r="OQ90" s="46"/>
      <c r="OR90" s="46"/>
      <c r="OS90" s="46"/>
      <c r="OT90" s="46"/>
      <c r="OU90" s="46"/>
      <c r="OV90" s="46"/>
      <c r="OW90" s="46"/>
      <c r="OX90" s="46"/>
      <c r="OY90" s="46"/>
      <c r="OZ90" s="46"/>
      <c r="PA90" s="46"/>
      <c r="PB90" s="46"/>
      <c r="PC90" s="46"/>
      <c r="PD90" s="46"/>
      <c r="PE90" s="46"/>
      <c r="PF90" s="46"/>
      <c r="PG90" s="46"/>
      <c r="PH90" s="46"/>
      <c r="PI90" s="46"/>
      <c r="PJ90" s="46"/>
      <c r="PK90" s="46"/>
      <c r="PL90" s="46"/>
      <c r="PM90" s="46"/>
      <c r="PN90" s="46"/>
      <c r="PO90" s="46"/>
      <c r="PP90" s="46"/>
      <c r="PQ90" s="46"/>
      <c r="PR90" s="46"/>
      <c r="PS90" s="46"/>
      <c r="PT90" s="46"/>
      <c r="PU90" s="46"/>
      <c r="PV90" s="46"/>
      <c r="PW90" s="46"/>
      <c r="PX90" s="46"/>
      <c r="PY90" s="46"/>
      <c r="PZ90" s="46"/>
      <c r="QA90" s="46"/>
      <c r="QB90" s="46"/>
      <c r="QC90" s="46"/>
      <c r="QD90" s="46"/>
      <c r="QE90" s="46"/>
      <c r="QF90" s="46"/>
      <c r="QG90" s="46"/>
      <c r="QH90" s="46"/>
      <c r="QI90" s="46"/>
      <c r="QJ90" s="46"/>
      <c r="QK90" s="46"/>
      <c r="QL90" s="46"/>
      <c r="QM90" s="46"/>
      <c r="QN90" s="46"/>
      <c r="QO90" s="46"/>
      <c r="QP90" s="46"/>
      <c r="QQ90" s="46"/>
      <c r="QR90" s="46"/>
      <c r="QS90" s="46"/>
      <c r="QT90" s="46"/>
      <c r="QU90" s="46"/>
      <c r="QV90" s="46"/>
      <c r="QW90" s="46"/>
      <c r="QX90" s="46"/>
      <c r="QY90" s="46"/>
      <c r="QZ90" s="46"/>
      <c r="RA90" s="46"/>
      <c r="RB90" s="46"/>
      <c r="RC90" s="46"/>
      <c r="RD90" s="46"/>
      <c r="RE90" s="46"/>
      <c r="RF90" s="46"/>
      <c r="RG90" s="46"/>
      <c r="RH90" s="46"/>
      <c r="RI90" s="46"/>
      <c r="RJ90" s="46"/>
      <c r="RK90" s="46"/>
      <c r="RL90" s="46"/>
      <c r="RM90" s="46"/>
      <c r="RN90" s="46"/>
      <c r="RO90" s="46"/>
      <c r="RP90" s="46"/>
      <c r="RQ90" s="46"/>
      <c r="RR90" s="46"/>
      <c r="RS90" s="46"/>
      <c r="RT90" s="46"/>
      <c r="RU90" s="46"/>
      <c r="RV90" s="46"/>
      <c r="RW90" s="46"/>
      <c r="RX90" s="46"/>
      <c r="RY90" s="46"/>
      <c r="RZ90" s="46"/>
      <c r="SA90" s="46"/>
      <c r="SB90" s="46"/>
      <c r="SC90" s="46"/>
      <c r="SD90" s="46"/>
      <c r="SE90" s="46"/>
      <c r="SF90" s="46"/>
      <c r="SG90" s="46"/>
      <c r="SH90" s="46"/>
      <c r="SI90" s="46"/>
      <c r="SJ90" s="46"/>
      <c r="SK90" s="46"/>
      <c r="SL90" s="46"/>
      <c r="SM90" s="46"/>
      <c r="SN90" s="46"/>
      <c r="SO90" s="46"/>
      <c r="SP90" s="46"/>
      <c r="SQ90" s="46"/>
      <c r="SR90" s="46"/>
      <c r="SS90" s="46"/>
      <c r="ST90" s="46"/>
      <c r="SU90" s="46"/>
      <c r="SV90" s="46"/>
      <c r="SW90" s="46"/>
      <c r="SX90" s="46"/>
      <c r="SY90" s="46"/>
      <c r="SZ90" s="46"/>
      <c r="TA90" s="46"/>
      <c r="TB90" s="46"/>
      <c r="TC90" s="46"/>
      <c r="TD90" s="46"/>
      <c r="TE90" s="46"/>
      <c r="TF90" s="46"/>
      <c r="TG90" s="46"/>
      <c r="TH90" s="46"/>
      <c r="TI90" s="46"/>
      <c r="TJ90" s="46"/>
      <c r="TK90" s="46"/>
      <c r="TL90" s="46"/>
      <c r="TM90" s="46"/>
      <c r="TN90" s="46"/>
      <c r="TO90" s="46"/>
      <c r="TP90" s="46"/>
      <c r="TQ90" s="46"/>
      <c r="TR90" s="46"/>
      <c r="TS90" s="46"/>
      <c r="TT90" s="46"/>
      <c r="TU90" s="46"/>
      <c r="TV90" s="46"/>
      <c r="TW90" s="46"/>
      <c r="TX90" s="46"/>
      <c r="TY90" s="46"/>
      <c r="TZ90" s="46"/>
      <c r="UA90" s="46"/>
      <c r="UB90" s="46"/>
      <c r="UC90" s="46"/>
      <c r="UD90" s="46"/>
      <c r="UE90" s="46"/>
      <c r="UF90" s="46"/>
      <c r="UG90" s="46"/>
      <c r="UH90" s="46"/>
      <c r="UI90" s="46"/>
      <c r="UJ90" s="46"/>
      <c r="UK90" s="46"/>
      <c r="UL90" s="46"/>
      <c r="UM90" s="46"/>
      <c r="UN90" s="46"/>
      <c r="UO90" s="46"/>
      <c r="UP90" s="46"/>
      <c r="UQ90" s="46"/>
      <c r="UR90" s="46"/>
      <c r="US90" s="46"/>
      <c r="UT90" s="46"/>
      <c r="UU90" s="46"/>
      <c r="UV90" s="46"/>
      <c r="UW90" s="46"/>
      <c r="UX90" s="46"/>
      <c r="UY90" s="46"/>
      <c r="UZ90" s="46"/>
      <c r="VA90" s="46"/>
      <c r="VB90" s="46"/>
      <c r="VC90" s="46"/>
      <c r="VD90" s="46"/>
      <c r="VE90" s="46"/>
      <c r="VF90" s="46"/>
      <c r="VG90" s="46"/>
      <c r="VH90" s="46"/>
      <c r="VI90" s="46"/>
      <c r="VJ90" s="46"/>
      <c r="VK90" s="46"/>
      <c r="VL90" s="46"/>
      <c r="VM90" s="46"/>
      <c r="VN90" s="46"/>
      <c r="VO90" s="46"/>
      <c r="VP90" s="46"/>
      <c r="VQ90" s="46"/>
      <c r="VR90" s="46"/>
      <c r="VS90" s="46"/>
      <c r="VT90" s="46"/>
      <c r="VU90" s="46"/>
      <c r="VV90" s="46"/>
      <c r="VW90" s="46"/>
      <c r="VX90" s="46"/>
      <c r="VY90" s="46"/>
      <c r="VZ90" s="46"/>
      <c r="WA90" s="46"/>
      <c r="WB90" s="46"/>
      <c r="WC90" s="46"/>
      <c r="WD90" s="46"/>
      <c r="WE90" s="46"/>
      <c r="WF90" s="46"/>
      <c r="WG90" s="46"/>
      <c r="WH90" s="46"/>
      <c r="WI90" s="46"/>
      <c r="WJ90" s="46"/>
      <c r="WK90" s="46"/>
      <c r="WL90" s="46"/>
      <c r="WM90" s="46"/>
      <c r="WN90" s="46"/>
      <c r="WO90" s="46"/>
      <c r="WP90" s="46"/>
      <c r="WQ90" s="46"/>
      <c r="WR90" s="46"/>
      <c r="WS90" s="46"/>
      <c r="WT90" s="46"/>
      <c r="WU90" s="46"/>
      <c r="WV90" s="46"/>
      <c r="WW90" s="46"/>
      <c r="WX90" s="46"/>
      <c r="WY90" s="46"/>
      <c r="WZ90" s="46"/>
      <c r="XA90" s="46"/>
      <c r="XB90" s="46"/>
      <c r="XC90" s="46"/>
      <c r="XD90" s="46"/>
      <c r="XE90" s="46"/>
      <c r="XF90" s="46"/>
      <c r="XG90" s="46"/>
      <c r="XH90" s="46"/>
      <c r="XI90" s="46"/>
      <c r="XJ90" s="46"/>
      <c r="XK90" s="46"/>
      <c r="XL90" s="46"/>
      <c r="XM90" s="46"/>
      <c r="XN90" s="46"/>
      <c r="XO90" s="46"/>
      <c r="XP90" s="46"/>
      <c r="XQ90" s="46"/>
      <c r="XR90" s="46"/>
      <c r="XS90" s="46"/>
      <c r="XT90" s="46"/>
      <c r="XU90" s="46"/>
      <c r="XV90" s="46"/>
      <c r="XW90" s="46"/>
      <c r="XX90" s="46"/>
      <c r="XY90" s="46"/>
      <c r="XZ90" s="46"/>
      <c r="YA90" s="46"/>
      <c r="YB90" s="46"/>
      <c r="YC90" s="46"/>
      <c r="YD90" s="46"/>
      <c r="YE90" s="46"/>
      <c r="YF90" s="46"/>
      <c r="YG90" s="46"/>
      <c r="YH90" s="46"/>
      <c r="YI90" s="46"/>
      <c r="YJ90" s="46"/>
      <c r="YK90" s="46"/>
      <c r="YL90" s="46"/>
      <c r="YM90" s="46"/>
      <c r="YN90" s="46"/>
      <c r="YO90" s="46"/>
      <c r="YP90" s="46"/>
      <c r="YQ90" s="46"/>
      <c r="YR90" s="46"/>
    </row>
    <row r="91" spans="1:668" s="47" customFormat="1" ht="15.75" x14ac:dyDescent="0.25">
      <c r="A91" s="45" t="s">
        <v>116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69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59"/>
      <c r="IB91" s="59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6"/>
      <c r="IT91" s="46"/>
      <c r="IU91" s="46"/>
      <c r="IV91" s="46"/>
      <c r="IW91" s="46"/>
      <c r="IX91" s="46"/>
      <c r="IY91" s="46"/>
      <c r="IZ91" s="46"/>
      <c r="JA91" s="46"/>
      <c r="JB91" s="46"/>
      <c r="JC91" s="46"/>
      <c r="JD91" s="46"/>
      <c r="JE91" s="46"/>
      <c r="JF91" s="46"/>
      <c r="JG91" s="46"/>
      <c r="JH91" s="46"/>
      <c r="JI91" s="46"/>
      <c r="JJ91" s="46"/>
      <c r="JK91" s="46"/>
      <c r="JL91" s="46"/>
      <c r="JM91" s="46"/>
      <c r="JN91" s="46"/>
      <c r="JO91" s="46"/>
      <c r="JP91" s="46"/>
      <c r="JQ91" s="46"/>
      <c r="JR91" s="46"/>
      <c r="JS91" s="46"/>
      <c r="JT91" s="46"/>
      <c r="JU91" s="46"/>
      <c r="JV91" s="46"/>
      <c r="JW91" s="46"/>
      <c r="JX91" s="46"/>
      <c r="JY91" s="46"/>
      <c r="JZ91" s="46"/>
      <c r="KA91" s="46"/>
      <c r="KB91" s="46"/>
      <c r="KC91" s="46"/>
      <c r="KD91" s="46"/>
      <c r="KE91" s="46"/>
      <c r="KF91" s="46"/>
      <c r="KG91" s="46"/>
      <c r="KH91" s="46"/>
      <c r="KI91" s="46"/>
      <c r="KJ91" s="46"/>
      <c r="KK91" s="46"/>
      <c r="KL91" s="46"/>
      <c r="KM91" s="46"/>
      <c r="KN91" s="46"/>
      <c r="KO91" s="46"/>
      <c r="KP91" s="46"/>
      <c r="KQ91" s="46"/>
      <c r="KR91" s="46"/>
      <c r="KS91" s="46"/>
      <c r="KT91" s="46"/>
      <c r="KU91" s="46"/>
      <c r="KV91" s="46"/>
      <c r="KW91" s="46"/>
      <c r="KX91" s="46"/>
      <c r="KY91" s="46"/>
      <c r="KZ91" s="46"/>
      <c r="LA91" s="46"/>
      <c r="LB91" s="46"/>
      <c r="LC91" s="46"/>
      <c r="LD91" s="46"/>
      <c r="LE91" s="46"/>
      <c r="LF91" s="46"/>
      <c r="LG91" s="46"/>
      <c r="LH91" s="46"/>
      <c r="LI91" s="46"/>
      <c r="LJ91" s="46"/>
      <c r="LK91" s="46"/>
      <c r="LL91" s="46"/>
      <c r="LM91" s="46"/>
      <c r="LN91" s="46"/>
      <c r="LO91" s="46"/>
      <c r="LP91" s="46"/>
      <c r="LQ91" s="46"/>
      <c r="LR91" s="46"/>
      <c r="LS91" s="46"/>
      <c r="LT91" s="46"/>
      <c r="LU91" s="46"/>
      <c r="LV91" s="46"/>
      <c r="LW91" s="46"/>
      <c r="LX91" s="46"/>
      <c r="LY91" s="46"/>
      <c r="LZ91" s="46"/>
      <c r="MA91" s="46"/>
      <c r="MB91" s="46"/>
      <c r="MC91" s="46"/>
      <c r="MD91" s="46"/>
      <c r="ME91" s="46"/>
      <c r="MF91" s="46"/>
      <c r="MG91" s="46"/>
      <c r="MH91" s="46"/>
      <c r="MI91" s="46"/>
      <c r="MJ91" s="46"/>
      <c r="MK91" s="46"/>
      <c r="ML91" s="46"/>
      <c r="MM91" s="46"/>
      <c r="MN91" s="46"/>
      <c r="MO91" s="46"/>
      <c r="MP91" s="46"/>
      <c r="MQ91" s="46"/>
      <c r="MR91" s="46"/>
      <c r="MS91" s="46"/>
      <c r="MT91" s="46"/>
      <c r="MU91" s="46"/>
      <c r="MV91" s="46"/>
      <c r="MW91" s="46"/>
      <c r="MX91" s="46"/>
      <c r="MY91" s="46"/>
      <c r="MZ91" s="46"/>
      <c r="NA91" s="46"/>
      <c r="NB91" s="46"/>
      <c r="NC91" s="46"/>
      <c r="ND91" s="46"/>
      <c r="NE91" s="46"/>
      <c r="NF91" s="46"/>
      <c r="NG91" s="46"/>
      <c r="NH91" s="46"/>
      <c r="NI91" s="46"/>
      <c r="NJ91" s="46"/>
      <c r="NK91" s="46"/>
      <c r="NL91" s="46"/>
      <c r="NM91" s="46"/>
      <c r="NN91" s="46"/>
      <c r="NO91" s="46"/>
      <c r="NP91" s="46"/>
      <c r="NQ91" s="46"/>
      <c r="NR91" s="46"/>
      <c r="NS91" s="46"/>
      <c r="NT91" s="46"/>
      <c r="NU91" s="46"/>
      <c r="NV91" s="46"/>
      <c r="NW91" s="46"/>
      <c r="NX91" s="46"/>
      <c r="NY91" s="46"/>
      <c r="NZ91" s="46"/>
      <c r="OA91" s="46"/>
      <c r="OB91" s="46"/>
      <c r="OC91" s="46"/>
      <c r="OD91" s="46"/>
      <c r="OE91" s="46"/>
      <c r="OF91" s="46"/>
      <c r="OG91" s="46"/>
      <c r="OH91" s="46"/>
      <c r="OI91" s="46"/>
      <c r="OJ91" s="46"/>
      <c r="OK91" s="46"/>
      <c r="OL91" s="46"/>
      <c r="OM91" s="46"/>
      <c r="ON91" s="46"/>
      <c r="OO91" s="46"/>
      <c r="OP91" s="46"/>
      <c r="OQ91" s="46"/>
      <c r="OR91" s="46"/>
      <c r="OS91" s="46"/>
      <c r="OT91" s="46"/>
      <c r="OU91" s="46"/>
      <c r="OV91" s="46"/>
      <c r="OW91" s="46"/>
      <c r="OX91" s="46"/>
      <c r="OY91" s="46"/>
      <c r="OZ91" s="46"/>
      <c r="PA91" s="46"/>
      <c r="PB91" s="46"/>
      <c r="PC91" s="46"/>
      <c r="PD91" s="46"/>
      <c r="PE91" s="46"/>
      <c r="PF91" s="46"/>
      <c r="PG91" s="46"/>
      <c r="PH91" s="46"/>
      <c r="PI91" s="46"/>
      <c r="PJ91" s="46"/>
      <c r="PK91" s="46"/>
      <c r="PL91" s="46"/>
      <c r="PM91" s="46"/>
      <c r="PN91" s="46"/>
      <c r="PO91" s="46"/>
      <c r="PP91" s="46"/>
      <c r="PQ91" s="46"/>
      <c r="PR91" s="46"/>
      <c r="PS91" s="46"/>
      <c r="PT91" s="46"/>
      <c r="PU91" s="46"/>
      <c r="PV91" s="46"/>
      <c r="PW91" s="46"/>
      <c r="PX91" s="46"/>
      <c r="PY91" s="46"/>
      <c r="PZ91" s="46"/>
      <c r="QA91" s="46"/>
      <c r="QB91" s="46"/>
      <c r="QC91" s="46"/>
      <c r="QD91" s="46"/>
      <c r="QE91" s="46"/>
      <c r="QF91" s="46"/>
      <c r="QG91" s="46"/>
      <c r="QH91" s="46"/>
      <c r="QI91" s="46"/>
      <c r="QJ91" s="46"/>
      <c r="QK91" s="46"/>
      <c r="QL91" s="46"/>
      <c r="QM91" s="46"/>
      <c r="QN91" s="46"/>
      <c r="QO91" s="46"/>
      <c r="QP91" s="46"/>
      <c r="QQ91" s="46"/>
      <c r="QR91" s="46"/>
      <c r="QS91" s="46"/>
      <c r="QT91" s="46"/>
      <c r="QU91" s="46"/>
      <c r="QV91" s="46"/>
      <c r="QW91" s="46"/>
      <c r="QX91" s="46"/>
      <c r="QY91" s="46"/>
      <c r="QZ91" s="46"/>
      <c r="RA91" s="46"/>
      <c r="RB91" s="46"/>
      <c r="RC91" s="46"/>
      <c r="RD91" s="46"/>
      <c r="RE91" s="46"/>
      <c r="RF91" s="46"/>
      <c r="RG91" s="46"/>
      <c r="RH91" s="46"/>
      <c r="RI91" s="46"/>
      <c r="RJ91" s="46"/>
      <c r="RK91" s="46"/>
      <c r="RL91" s="46"/>
      <c r="RM91" s="46"/>
      <c r="RN91" s="46"/>
      <c r="RO91" s="46"/>
      <c r="RP91" s="46"/>
      <c r="RQ91" s="46"/>
      <c r="RR91" s="46"/>
      <c r="RS91" s="46"/>
      <c r="RT91" s="46"/>
      <c r="RU91" s="46"/>
      <c r="RV91" s="46"/>
      <c r="RW91" s="46"/>
      <c r="RX91" s="46"/>
      <c r="RY91" s="46"/>
      <c r="RZ91" s="46"/>
      <c r="SA91" s="46"/>
      <c r="SB91" s="46"/>
      <c r="SC91" s="46"/>
      <c r="SD91" s="46"/>
      <c r="SE91" s="46"/>
      <c r="SF91" s="46"/>
      <c r="SG91" s="46"/>
      <c r="SH91" s="46"/>
      <c r="SI91" s="46"/>
      <c r="SJ91" s="46"/>
      <c r="SK91" s="46"/>
      <c r="SL91" s="46"/>
      <c r="SM91" s="46"/>
      <c r="SN91" s="46"/>
      <c r="SO91" s="46"/>
      <c r="SP91" s="46"/>
      <c r="SQ91" s="46"/>
      <c r="SR91" s="46"/>
      <c r="SS91" s="46"/>
      <c r="ST91" s="46"/>
      <c r="SU91" s="46"/>
      <c r="SV91" s="46"/>
      <c r="SW91" s="46"/>
      <c r="SX91" s="46"/>
      <c r="SY91" s="46"/>
      <c r="SZ91" s="46"/>
      <c r="TA91" s="46"/>
      <c r="TB91" s="46"/>
      <c r="TC91" s="46"/>
      <c r="TD91" s="46"/>
      <c r="TE91" s="46"/>
      <c r="TF91" s="46"/>
      <c r="TG91" s="46"/>
      <c r="TH91" s="46"/>
      <c r="TI91" s="46"/>
      <c r="TJ91" s="46"/>
      <c r="TK91" s="46"/>
      <c r="TL91" s="46"/>
      <c r="TM91" s="46"/>
      <c r="TN91" s="46"/>
      <c r="TO91" s="46"/>
      <c r="TP91" s="46"/>
      <c r="TQ91" s="46"/>
      <c r="TR91" s="46"/>
      <c r="TS91" s="46"/>
      <c r="TT91" s="46"/>
      <c r="TU91" s="46"/>
      <c r="TV91" s="46"/>
      <c r="TW91" s="46"/>
      <c r="TX91" s="46"/>
      <c r="TY91" s="46"/>
      <c r="TZ91" s="46"/>
      <c r="UA91" s="46"/>
      <c r="UB91" s="46"/>
      <c r="UC91" s="46"/>
      <c r="UD91" s="46"/>
      <c r="UE91" s="46"/>
      <c r="UF91" s="46"/>
      <c r="UG91" s="46"/>
      <c r="UH91" s="46"/>
      <c r="UI91" s="46"/>
      <c r="UJ91" s="46"/>
      <c r="UK91" s="46"/>
      <c r="UL91" s="46"/>
      <c r="UM91" s="46"/>
      <c r="UN91" s="46"/>
      <c r="UO91" s="46"/>
      <c r="UP91" s="46"/>
      <c r="UQ91" s="46"/>
      <c r="UR91" s="46"/>
      <c r="US91" s="46"/>
      <c r="UT91" s="46"/>
      <c r="UU91" s="46"/>
      <c r="UV91" s="46"/>
      <c r="UW91" s="46"/>
      <c r="UX91" s="46"/>
      <c r="UY91" s="46"/>
      <c r="UZ91" s="46"/>
      <c r="VA91" s="46"/>
      <c r="VB91" s="46"/>
      <c r="VC91" s="46"/>
      <c r="VD91" s="46"/>
      <c r="VE91" s="46"/>
      <c r="VF91" s="46"/>
      <c r="VG91" s="46"/>
      <c r="VH91" s="46"/>
      <c r="VI91" s="46"/>
      <c r="VJ91" s="46"/>
      <c r="VK91" s="46"/>
      <c r="VL91" s="46"/>
      <c r="VM91" s="46"/>
      <c r="VN91" s="46"/>
      <c r="VO91" s="46"/>
      <c r="VP91" s="46"/>
      <c r="VQ91" s="46"/>
      <c r="VR91" s="46"/>
      <c r="VS91" s="46"/>
      <c r="VT91" s="46"/>
      <c r="VU91" s="46"/>
      <c r="VV91" s="46"/>
      <c r="VW91" s="46"/>
      <c r="VX91" s="46"/>
      <c r="VY91" s="46"/>
      <c r="VZ91" s="46"/>
      <c r="WA91" s="46"/>
      <c r="WB91" s="46"/>
      <c r="WC91" s="46"/>
      <c r="WD91" s="46"/>
      <c r="WE91" s="46"/>
      <c r="WF91" s="46"/>
      <c r="WG91" s="46"/>
      <c r="WH91" s="46"/>
      <c r="WI91" s="46"/>
      <c r="WJ91" s="46"/>
      <c r="WK91" s="46"/>
      <c r="WL91" s="46"/>
      <c r="WM91" s="46"/>
      <c r="WN91" s="46"/>
      <c r="WO91" s="46"/>
      <c r="WP91" s="46"/>
      <c r="WQ91" s="46"/>
      <c r="WR91" s="46"/>
      <c r="WS91" s="46"/>
      <c r="WT91" s="46"/>
      <c r="WU91" s="46"/>
      <c r="WV91" s="46"/>
      <c r="WW91" s="46"/>
      <c r="WX91" s="46"/>
      <c r="WY91" s="46"/>
      <c r="WZ91" s="46"/>
      <c r="XA91" s="46"/>
      <c r="XB91" s="46"/>
      <c r="XC91" s="46"/>
      <c r="XD91" s="46"/>
      <c r="XE91" s="46"/>
      <c r="XF91" s="46"/>
      <c r="XG91" s="46"/>
      <c r="XH91" s="46"/>
      <c r="XI91" s="46"/>
      <c r="XJ91" s="46"/>
      <c r="XK91" s="46"/>
      <c r="XL91" s="46"/>
      <c r="XM91" s="46"/>
      <c r="XN91" s="46"/>
      <c r="XO91" s="46"/>
      <c r="XP91" s="46"/>
      <c r="XQ91" s="46"/>
      <c r="XR91" s="46"/>
      <c r="XS91" s="46"/>
      <c r="XT91" s="46"/>
      <c r="XU91" s="46"/>
      <c r="XV91" s="46"/>
      <c r="XW91" s="46"/>
      <c r="XX91" s="46"/>
      <c r="XY91" s="46"/>
      <c r="XZ91" s="46"/>
      <c r="YA91" s="46"/>
      <c r="YB91" s="46"/>
      <c r="YC91" s="46"/>
      <c r="YD91" s="46"/>
      <c r="YE91" s="46"/>
      <c r="YF91" s="46"/>
      <c r="YG91" s="46"/>
      <c r="YH91" s="46"/>
      <c r="YI91" s="46"/>
      <c r="YJ91" s="46"/>
      <c r="YK91" s="46"/>
      <c r="YL91" s="46"/>
      <c r="YM91" s="46"/>
      <c r="YN91" s="46"/>
      <c r="YO91" s="46"/>
      <c r="YP91" s="46"/>
      <c r="YQ91" s="46"/>
      <c r="YR91" s="46"/>
    </row>
    <row r="92" spans="1:668" s="47" customFormat="1" ht="15.75" x14ac:dyDescent="0.25">
      <c r="A92" s="4" t="s">
        <v>104</v>
      </c>
      <c r="B92" s="5" t="s">
        <v>105</v>
      </c>
      <c r="C92" s="5" t="s">
        <v>76</v>
      </c>
      <c r="D92" s="11">
        <v>44317</v>
      </c>
      <c r="E92" s="11" t="s">
        <v>132</v>
      </c>
      <c r="F92" s="7">
        <v>32000</v>
      </c>
      <c r="G92" s="6">
        <f t="shared" ref="G92:G95" si="16">F92*0.0287</f>
        <v>918.4</v>
      </c>
      <c r="H92" s="6">
        <v>0</v>
      </c>
      <c r="I92" s="38">
        <v>972.8</v>
      </c>
      <c r="J92" s="40">
        <v>0</v>
      </c>
      <c r="K92" s="6">
        <f t="shared" ref="K92:K94" si="17">G92+H92+I92</f>
        <v>1891.1999999999998</v>
      </c>
      <c r="L92" s="66">
        <v>30108.799999999999</v>
      </c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59"/>
      <c r="IB92" s="59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  <c r="IR92" s="46"/>
      <c r="IS92" s="46"/>
      <c r="IT92" s="46"/>
      <c r="IU92" s="46"/>
      <c r="IV92" s="46"/>
      <c r="IW92" s="46"/>
      <c r="IX92" s="46"/>
      <c r="IY92" s="46"/>
      <c r="IZ92" s="46"/>
      <c r="JA92" s="46"/>
      <c r="JB92" s="46"/>
      <c r="JC92" s="46"/>
      <c r="JD92" s="46"/>
      <c r="JE92" s="46"/>
      <c r="JF92" s="46"/>
      <c r="JG92" s="46"/>
      <c r="JH92" s="46"/>
      <c r="JI92" s="46"/>
      <c r="JJ92" s="46"/>
      <c r="JK92" s="46"/>
      <c r="JL92" s="46"/>
      <c r="JM92" s="46"/>
      <c r="JN92" s="46"/>
      <c r="JO92" s="46"/>
      <c r="JP92" s="46"/>
      <c r="JQ92" s="46"/>
      <c r="JR92" s="46"/>
      <c r="JS92" s="46"/>
      <c r="JT92" s="46"/>
      <c r="JU92" s="46"/>
      <c r="JV92" s="46"/>
      <c r="JW92" s="46"/>
      <c r="JX92" s="46"/>
      <c r="JY92" s="46"/>
      <c r="JZ92" s="46"/>
      <c r="KA92" s="46"/>
      <c r="KB92" s="46"/>
      <c r="KC92" s="46"/>
      <c r="KD92" s="46"/>
      <c r="KE92" s="46"/>
      <c r="KF92" s="46"/>
      <c r="KG92" s="46"/>
      <c r="KH92" s="46"/>
      <c r="KI92" s="46"/>
      <c r="KJ92" s="46"/>
      <c r="KK92" s="46"/>
      <c r="KL92" s="46"/>
      <c r="KM92" s="46"/>
      <c r="KN92" s="46"/>
      <c r="KO92" s="46"/>
      <c r="KP92" s="46"/>
      <c r="KQ92" s="46"/>
      <c r="KR92" s="46"/>
      <c r="KS92" s="46"/>
      <c r="KT92" s="46"/>
      <c r="KU92" s="46"/>
      <c r="KV92" s="46"/>
      <c r="KW92" s="46"/>
      <c r="KX92" s="46"/>
      <c r="KY92" s="46"/>
      <c r="KZ92" s="46"/>
      <c r="LA92" s="46"/>
      <c r="LB92" s="46"/>
      <c r="LC92" s="46"/>
      <c r="LD92" s="46"/>
      <c r="LE92" s="46"/>
      <c r="LF92" s="46"/>
      <c r="LG92" s="46"/>
      <c r="LH92" s="46"/>
      <c r="LI92" s="46"/>
      <c r="LJ92" s="46"/>
      <c r="LK92" s="46"/>
      <c r="LL92" s="46"/>
      <c r="LM92" s="46"/>
      <c r="LN92" s="46"/>
      <c r="LO92" s="46"/>
      <c r="LP92" s="46"/>
      <c r="LQ92" s="46"/>
      <c r="LR92" s="46"/>
      <c r="LS92" s="46"/>
      <c r="LT92" s="46"/>
      <c r="LU92" s="46"/>
      <c r="LV92" s="46"/>
      <c r="LW92" s="46"/>
      <c r="LX92" s="46"/>
      <c r="LY92" s="46"/>
      <c r="LZ92" s="46"/>
      <c r="MA92" s="46"/>
      <c r="MB92" s="46"/>
      <c r="MC92" s="46"/>
      <c r="MD92" s="46"/>
      <c r="ME92" s="46"/>
      <c r="MF92" s="46"/>
      <c r="MG92" s="46"/>
      <c r="MH92" s="46"/>
      <c r="MI92" s="46"/>
      <c r="MJ92" s="46"/>
      <c r="MK92" s="46"/>
      <c r="ML92" s="46"/>
      <c r="MM92" s="46"/>
      <c r="MN92" s="46"/>
      <c r="MO92" s="46"/>
      <c r="MP92" s="46"/>
      <c r="MQ92" s="46"/>
      <c r="MR92" s="46"/>
      <c r="MS92" s="46"/>
      <c r="MT92" s="46"/>
      <c r="MU92" s="46"/>
      <c r="MV92" s="46"/>
      <c r="MW92" s="46"/>
      <c r="MX92" s="46"/>
      <c r="MY92" s="46"/>
      <c r="MZ92" s="46"/>
      <c r="NA92" s="46"/>
      <c r="NB92" s="46"/>
      <c r="NC92" s="46"/>
      <c r="ND92" s="46"/>
      <c r="NE92" s="46"/>
      <c r="NF92" s="46"/>
      <c r="NG92" s="46"/>
      <c r="NH92" s="46"/>
      <c r="NI92" s="46"/>
      <c r="NJ92" s="46"/>
      <c r="NK92" s="46"/>
      <c r="NL92" s="46"/>
      <c r="NM92" s="46"/>
      <c r="NN92" s="46"/>
      <c r="NO92" s="46"/>
      <c r="NP92" s="46"/>
      <c r="NQ92" s="46"/>
      <c r="NR92" s="46"/>
      <c r="NS92" s="46"/>
      <c r="NT92" s="46"/>
      <c r="NU92" s="46"/>
      <c r="NV92" s="46"/>
      <c r="NW92" s="46"/>
      <c r="NX92" s="46"/>
      <c r="NY92" s="46"/>
      <c r="NZ92" s="46"/>
      <c r="OA92" s="46"/>
      <c r="OB92" s="46"/>
      <c r="OC92" s="46"/>
      <c r="OD92" s="46"/>
      <c r="OE92" s="46"/>
      <c r="OF92" s="46"/>
      <c r="OG92" s="46"/>
      <c r="OH92" s="46"/>
      <c r="OI92" s="46"/>
      <c r="OJ92" s="46"/>
      <c r="OK92" s="46"/>
      <c r="OL92" s="46"/>
      <c r="OM92" s="46"/>
      <c r="ON92" s="46"/>
      <c r="OO92" s="46"/>
      <c r="OP92" s="46"/>
      <c r="OQ92" s="46"/>
      <c r="OR92" s="46"/>
      <c r="OS92" s="46"/>
      <c r="OT92" s="46"/>
      <c r="OU92" s="46"/>
      <c r="OV92" s="46"/>
      <c r="OW92" s="46"/>
      <c r="OX92" s="46"/>
      <c r="OY92" s="46"/>
      <c r="OZ92" s="46"/>
      <c r="PA92" s="46"/>
      <c r="PB92" s="46"/>
      <c r="PC92" s="46"/>
      <c r="PD92" s="46"/>
      <c r="PE92" s="46"/>
      <c r="PF92" s="46"/>
      <c r="PG92" s="46"/>
      <c r="PH92" s="46"/>
      <c r="PI92" s="46"/>
      <c r="PJ92" s="46"/>
      <c r="PK92" s="46"/>
      <c r="PL92" s="46"/>
      <c r="PM92" s="46"/>
      <c r="PN92" s="46"/>
      <c r="PO92" s="46"/>
      <c r="PP92" s="46"/>
      <c r="PQ92" s="46"/>
      <c r="PR92" s="46"/>
      <c r="PS92" s="46"/>
      <c r="PT92" s="46"/>
      <c r="PU92" s="46"/>
      <c r="PV92" s="46"/>
      <c r="PW92" s="46"/>
      <c r="PX92" s="46"/>
      <c r="PY92" s="46"/>
      <c r="PZ92" s="46"/>
      <c r="QA92" s="46"/>
      <c r="QB92" s="46"/>
      <c r="QC92" s="46"/>
      <c r="QD92" s="46"/>
      <c r="QE92" s="46"/>
      <c r="QF92" s="46"/>
      <c r="QG92" s="46"/>
      <c r="QH92" s="46"/>
      <c r="QI92" s="46"/>
      <c r="QJ92" s="46"/>
      <c r="QK92" s="46"/>
      <c r="QL92" s="46"/>
      <c r="QM92" s="46"/>
      <c r="QN92" s="46"/>
      <c r="QO92" s="46"/>
      <c r="QP92" s="46"/>
      <c r="QQ92" s="46"/>
      <c r="QR92" s="46"/>
      <c r="QS92" s="46"/>
      <c r="QT92" s="46"/>
      <c r="QU92" s="46"/>
      <c r="QV92" s="46"/>
      <c r="QW92" s="46"/>
      <c r="QX92" s="46"/>
      <c r="QY92" s="46"/>
      <c r="QZ92" s="46"/>
      <c r="RA92" s="46"/>
      <c r="RB92" s="46"/>
      <c r="RC92" s="46"/>
      <c r="RD92" s="46"/>
      <c r="RE92" s="46"/>
      <c r="RF92" s="46"/>
      <c r="RG92" s="46"/>
      <c r="RH92" s="46"/>
      <c r="RI92" s="46"/>
      <c r="RJ92" s="46"/>
      <c r="RK92" s="46"/>
      <c r="RL92" s="46"/>
      <c r="RM92" s="46"/>
      <c r="RN92" s="46"/>
      <c r="RO92" s="46"/>
      <c r="RP92" s="46"/>
      <c r="RQ92" s="46"/>
      <c r="RR92" s="46"/>
      <c r="RS92" s="46"/>
      <c r="RT92" s="46"/>
      <c r="RU92" s="46"/>
      <c r="RV92" s="46"/>
      <c r="RW92" s="46"/>
      <c r="RX92" s="46"/>
      <c r="RY92" s="46"/>
      <c r="RZ92" s="46"/>
      <c r="SA92" s="46"/>
      <c r="SB92" s="46"/>
      <c r="SC92" s="46"/>
      <c r="SD92" s="46"/>
      <c r="SE92" s="46"/>
      <c r="SF92" s="46"/>
      <c r="SG92" s="46"/>
      <c r="SH92" s="46"/>
      <c r="SI92" s="46"/>
      <c r="SJ92" s="46"/>
      <c r="SK92" s="46"/>
      <c r="SL92" s="46"/>
      <c r="SM92" s="46"/>
      <c r="SN92" s="46"/>
      <c r="SO92" s="46"/>
      <c r="SP92" s="46"/>
      <c r="SQ92" s="46"/>
      <c r="SR92" s="46"/>
      <c r="SS92" s="46"/>
      <c r="ST92" s="46"/>
      <c r="SU92" s="46"/>
      <c r="SV92" s="46"/>
      <c r="SW92" s="46"/>
      <c r="SX92" s="46"/>
      <c r="SY92" s="46"/>
      <c r="SZ92" s="46"/>
      <c r="TA92" s="46"/>
      <c r="TB92" s="46"/>
      <c r="TC92" s="46"/>
      <c r="TD92" s="46"/>
      <c r="TE92" s="46"/>
      <c r="TF92" s="46"/>
      <c r="TG92" s="46"/>
      <c r="TH92" s="46"/>
      <c r="TI92" s="46"/>
      <c r="TJ92" s="46"/>
      <c r="TK92" s="46"/>
      <c r="TL92" s="46"/>
      <c r="TM92" s="46"/>
      <c r="TN92" s="46"/>
      <c r="TO92" s="46"/>
      <c r="TP92" s="46"/>
      <c r="TQ92" s="46"/>
      <c r="TR92" s="46"/>
      <c r="TS92" s="46"/>
      <c r="TT92" s="46"/>
      <c r="TU92" s="46"/>
      <c r="TV92" s="46"/>
      <c r="TW92" s="46"/>
      <c r="TX92" s="46"/>
      <c r="TY92" s="46"/>
      <c r="TZ92" s="46"/>
      <c r="UA92" s="46"/>
      <c r="UB92" s="46"/>
      <c r="UC92" s="46"/>
      <c r="UD92" s="46"/>
      <c r="UE92" s="46"/>
      <c r="UF92" s="46"/>
      <c r="UG92" s="46"/>
      <c r="UH92" s="46"/>
      <c r="UI92" s="46"/>
      <c r="UJ92" s="46"/>
      <c r="UK92" s="46"/>
      <c r="UL92" s="46"/>
      <c r="UM92" s="46"/>
      <c r="UN92" s="46"/>
      <c r="UO92" s="46"/>
      <c r="UP92" s="46"/>
      <c r="UQ92" s="46"/>
      <c r="UR92" s="46"/>
      <c r="US92" s="46"/>
      <c r="UT92" s="46"/>
      <c r="UU92" s="46"/>
      <c r="UV92" s="46"/>
      <c r="UW92" s="46"/>
      <c r="UX92" s="46"/>
      <c r="UY92" s="46"/>
      <c r="UZ92" s="46"/>
      <c r="VA92" s="46"/>
      <c r="VB92" s="46"/>
      <c r="VC92" s="46"/>
      <c r="VD92" s="46"/>
      <c r="VE92" s="46"/>
      <c r="VF92" s="46"/>
      <c r="VG92" s="46"/>
      <c r="VH92" s="46"/>
      <c r="VI92" s="46"/>
      <c r="VJ92" s="46"/>
      <c r="VK92" s="46"/>
      <c r="VL92" s="46"/>
      <c r="VM92" s="46"/>
      <c r="VN92" s="46"/>
      <c r="VO92" s="46"/>
      <c r="VP92" s="46"/>
      <c r="VQ92" s="46"/>
      <c r="VR92" s="46"/>
      <c r="VS92" s="46"/>
      <c r="VT92" s="46"/>
      <c r="VU92" s="46"/>
      <c r="VV92" s="46"/>
      <c r="VW92" s="46"/>
      <c r="VX92" s="46"/>
      <c r="VY92" s="46"/>
      <c r="VZ92" s="46"/>
      <c r="WA92" s="46"/>
      <c r="WB92" s="46"/>
      <c r="WC92" s="46"/>
      <c r="WD92" s="46"/>
      <c r="WE92" s="46"/>
      <c r="WF92" s="46"/>
      <c r="WG92" s="46"/>
      <c r="WH92" s="46"/>
      <c r="WI92" s="46"/>
      <c r="WJ92" s="46"/>
      <c r="WK92" s="46"/>
      <c r="WL92" s="46"/>
      <c r="WM92" s="46"/>
      <c r="WN92" s="46"/>
      <c r="WO92" s="46"/>
      <c r="WP92" s="46"/>
      <c r="WQ92" s="46"/>
      <c r="WR92" s="46"/>
      <c r="WS92" s="46"/>
      <c r="WT92" s="46"/>
      <c r="WU92" s="46"/>
      <c r="WV92" s="46"/>
      <c r="WW92" s="46"/>
      <c r="WX92" s="46"/>
      <c r="WY92" s="46"/>
      <c r="WZ92" s="46"/>
      <c r="XA92" s="46"/>
      <c r="XB92" s="46"/>
      <c r="XC92" s="46"/>
      <c r="XD92" s="46"/>
      <c r="XE92" s="46"/>
      <c r="XF92" s="46"/>
      <c r="XG92" s="46"/>
      <c r="XH92" s="46"/>
      <c r="XI92" s="46"/>
      <c r="XJ92" s="46"/>
      <c r="XK92" s="46"/>
      <c r="XL92" s="46"/>
      <c r="XM92" s="46"/>
      <c r="XN92" s="46"/>
      <c r="XO92" s="46"/>
      <c r="XP92" s="46"/>
      <c r="XQ92" s="46"/>
      <c r="XR92" s="46"/>
      <c r="XS92" s="46"/>
      <c r="XT92" s="46"/>
      <c r="XU92" s="46"/>
      <c r="XV92" s="46"/>
      <c r="XW92" s="46"/>
      <c r="XX92" s="46"/>
      <c r="XY92" s="46"/>
      <c r="XZ92" s="46"/>
      <c r="YA92" s="46"/>
      <c r="YB92" s="46"/>
      <c r="YC92" s="46"/>
      <c r="YD92" s="46"/>
      <c r="YE92" s="46"/>
      <c r="YF92" s="46"/>
      <c r="YG92" s="46"/>
      <c r="YH92" s="46"/>
      <c r="YI92" s="46"/>
      <c r="YJ92" s="46"/>
      <c r="YK92" s="46"/>
      <c r="YL92" s="46"/>
      <c r="YM92" s="46"/>
      <c r="YN92" s="46"/>
      <c r="YO92" s="46"/>
      <c r="YP92" s="46"/>
      <c r="YQ92" s="46"/>
      <c r="YR92" s="46"/>
    </row>
    <row r="93" spans="1:668" s="47" customFormat="1" ht="15.75" x14ac:dyDescent="0.25">
      <c r="A93" s="4" t="s">
        <v>106</v>
      </c>
      <c r="B93" s="5" t="s">
        <v>105</v>
      </c>
      <c r="C93" s="5" t="s">
        <v>76</v>
      </c>
      <c r="D93" s="11">
        <v>44317</v>
      </c>
      <c r="E93" s="11" t="s">
        <v>132</v>
      </c>
      <c r="F93" s="7">
        <v>32000</v>
      </c>
      <c r="G93" s="6">
        <f t="shared" si="16"/>
        <v>918.4</v>
      </c>
      <c r="H93" s="6">
        <v>0</v>
      </c>
      <c r="I93" s="38">
        <v>972.8</v>
      </c>
      <c r="J93" s="40">
        <v>800</v>
      </c>
      <c r="K93" s="6">
        <v>2691.2</v>
      </c>
      <c r="L93" s="66">
        <v>29308.799999999999</v>
      </c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59"/>
      <c r="IB93" s="59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46"/>
      <c r="IO93" s="46"/>
      <c r="IP93" s="46"/>
      <c r="IQ93" s="46"/>
      <c r="IR93" s="46"/>
      <c r="IS93" s="46"/>
      <c r="IT93" s="46"/>
      <c r="IU93" s="46"/>
      <c r="IV93" s="46"/>
      <c r="IW93" s="46"/>
      <c r="IX93" s="46"/>
      <c r="IY93" s="46"/>
      <c r="IZ93" s="46"/>
      <c r="JA93" s="46"/>
      <c r="JB93" s="46"/>
      <c r="JC93" s="46"/>
      <c r="JD93" s="46"/>
      <c r="JE93" s="46"/>
      <c r="JF93" s="46"/>
      <c r="JG93" s="46"/>
      <c r="JH93" s="46"/>
      <c r="JI93" s="46"/>
      <c r="JJ93" s="46"/>
      <c r="JK93" s="46"/>
      <c r="JL93" s="46"/>
      <c r="JM93" s="46"/>
      <c r="JN93" s="46"/>
      <c r="JO93" s="46"/>
      <c r="JP93" s="46"/>
      <c r="JQ93" s="46"/>
      <c r="JR93" s="46"/>
      <c r="JS93" s="46"/>
      <c r="JT93" s="46"/>
      <c r="JU93" s="46"/>
      <c r="JV93" s="46"/>
      <c r="JW93" s="46"/>
      <c r="JX93" s="46"/>
      <c r="JY93" s="46"/>
      <c r="JZ93" s="46"/>
      <c r="KA93" s="46"/>
      <c r="KB93" s="46"/>
      <c r="KC93" s="46"/>
      <c r="KD93" s="46"/>
      <c r="KE93" s="46"/>
      <c r="KF93" s="46"/>
      <c r="KG93" s="46"/>
      <c r="KH93" s="46"/>
      <c r="KI93" s="46"/>
      <c r="KJ93" s="46"/>
      <c r="KK93" s="46"/>
      <c r="KL93" s="46"/>
      <c r="KM93" s="46"/>
      <c r="KN93" s="46"/>
      <c r="KO93" s="46"/>
      <c r="KP93" s="46"/>
      <c r="KQ93" s="46"/>
      <c r="KR93" s="46"/>
      <c r="KS93" s="46"/>
      <c r="KT93" s="46"/>
      <c r="KU93" s="46"/>
      <c r="KV93" s="46"/>
      <c r="KW93" s="46"/>
      <c r="KX93" s="46"/>
      <c r="KY93" s="46"/>
      <c r="KZ93" s="46"/>
      <c r="LA93" s="46"/>
      <c r="LB93" s="46"/>
      <c r="LC93" s="46"/>
      <c r="LD93" s="46"/>
      <c r="LE93" s="46"/>
      <c r="LF93" s="46"/>
      <c r="LG93" s="46"/>
      <c r="LH93" s="46"/>
      <c r="LI93" s="46"/>
      <c r="LJ93" s="46"/>
      <c r="LK93" s="46"/>
      <c r="LL93" s="46"/>
      <c r="LM93" s="46"/>
      <c r="LN93" s="46"/>
      <c r="LO93" s="46"/>
      <c r="LP93" s="46"/>
      <c r="LQ93" s="46"/>
      <c r="LR93" s="46"/>
      <c r="LS93" s="46"/>
      <c r="LT93" s="46"/>
      <c r="LU93" s="46"/>
      <c r="LV93" s="46"/>
      <c r="LW93" s="46"/>
      <c r="LX93" s="46"/>
      <c r="LY93" s="46"/>
      <c r="LZ93" s="46"/>
      <c r="MA93" s="46"/>
      <c r="MB93" s="46"/>
      <c r="MC93" s="46"/>
      <c r="MD93" s="46"/>
      <c r="ME93" s="46"/>
      <c r="MF93" s="46"/>
      <c r="MG93" s="46"/>
      <c r="MH93" s="46"/>
      <c r="MI93" s="46"/>
      <c r="MJ93" s="46"/>
      <c r="MK93" s="46"/>
      <c r="ML93" s="46"/>
      <c r="MM93" s="46"/>
      <c r="MN93" s="46"/>
      <c r="MO93" s="46"/>
      <c r="MP93" s="46"/>
      <c r="MQ93" s="46"/>
      <c r="MR93" s="46"/>
      <c r="MS93" s="46"/>
      <c r="MT93" s="46"/>
      <c r="MU93" s="46"/>
      <c r="MV93" s="46"/>
      <c r="MW93" s="46"/>
      <c r="MX93" s="46"/>
      <c r="MY93" s="46"/>
      <c r="MZ93" s="46"/>
      <c r="NA93" s="46"/>
      <c r="NB93" s="46"/>
      <c r="NC93" s="46"/>
      <c r="ND93" s="46"/>
      <c r="NE93" s="46"/>
      <c r="NF93" s="46"/>
      <c r="NG93" s="46"/>
      <c r="NH93" s="46"/>
      <c r="NI93" s="46"/>
      <c r="NJ93" s="46"/>
      <c r="NK93" s="46"/>
      <c r="NL93" s="46"/>
      <c r="NM93" s="46"/>
      <c r="NN93" s="46"/>
      <c r="NO93" s="46"/>
      <c r="NP93" s="46"/>
      <c r="NQ93" s="46"/>
      <c r="NR93" s="46"/>
      <c r="NS93" s="46"/>
      <c r="NT93" s="46"/>
      <c r="NU93" s="46"/>
      <c r="NV93" s="46"/>
      <c r="NW93" s="46"/>
      <c r="NX93" s="46"/>
      <c r="NY93" s="46"/>
      <c r="NZ93" s="46"/>
      <c r="OA93" s="46"/>
      <c r="OB93" s="46"/>
      <c r="OC93" s="46"/>
      <c r="OD93" s="46"/>
      <c r="OE93" s="46"/>
      <c r="OF93" s="46"/>
      <c r="OG93" s="46"/>
      <c r="OH93" s="46"/>
      <c r="OI93" s="46"/>
      <c r="OJ93" s="46"/>
      <c r="OK93" s="46"/>
      <c r="OL93" s="46"/>
      <c r="OM93" s="46"/>
      <c r="ON93" s="46"/>
      <c r="OO93" s="46"/>
      <c r="OP93" s="46"/>
      <c r="OQ93" s="46"/>
      <c r="OR93" s="46"/>
      <c r="OS93" s="46"/>
      <c r="OT93" s="46"/>
      <c r="OU93" s="46"/>
      <c r="OV93" s="46"/>
      <c r="OW93" s="46"/>
      <c r="OX93" s="46"/>
      <c r="OY93" s="46"/>
      <c r="OZ93" s="46"/>
      <c r="PA93" s="46"/>
      <c r="PB93" s="46"/>
      <c r="PC93" s="46"/>
      <c r="PD93" s="46"/>
      <c r="PE93" s="46"/>
      <c r="PF93" s="46"/>
      <c r="PG93" s="46"/>
      <c r="PH93" s="46"/>
      <c r="PI93" s="46"/>
      <c r="PJ93" s="46"/>
      <c r="PK93" s="46"/>
      <c r="PL93" s="46"/>
      <c r="PM93" s="46"/>
      <c r="PN93" s="46"/>
      <c r="PO93" s="46"/>
      <c r="PP93" s="46"/>
      <c r="PQ93" s="46"/>
      <c r="PR93" s="46"/>
      <c r="PS93" s="46"/>
      <c r="PT93" s="46"/>
      <c r="PU93" s="46"/>
      <c r="PV93" s="46"/>
      <c r="PW93" s="46"/>
      <c r="PX93" s="46"/>
      <c r="PY93" s="46"/>
      <c r="PZ93" s="46"/>
      <c r="QA93" s="46"/>
      <c r="QB93" s="46"/>
      <c r="QC93" s="46"/>
      <c r="QD93" s="46"/>
      <c r="QE93" s="46"/>
      <c r="QF93" s="46"/>
      <c r="QG93" s="46"/>
      <c r="QH93" s="46"/>
      <c r="QI93" s="46"/>
      <c r="QJ93" s="46"/>
      <c r="QK93" s="46"/>
      <c r="QL93" s="46"/>
      <c r="QM93" s="46"/>
      <c r="QN93" s="46"/>
      <c r="QO93" s="46"/>
      <c r="QP93" s="46"/>
      <c r="QQ93" s="46"/>
      <c r="QR93" s="46"/>
      <c r="QS93" s="46"/>
      <c r="QT93" s="46"/>
      <c r="QU93" s="46"/>
      <c r="QV93" s="46"/>
      <c r="QW93" s="46"/>
      <c r="QX93" s="46"/>
      <c r="QY93" s="46"/>
      <c r="QZ93" s="46"/>
      <c r="RA93" s="46"/>
      <c r="RB93" s="46"/>
      <c r="RC93" s="46"/>
      <c r="RD93" s="46"/>
      <c r="RE93" s="46"/>
      <c r="RF93" s="46"/>
      <c r="RG93" s="46"/>
      <c r="RH93" s="46"/>
      <c r="RI93" s="46"/>
      <c r="RJ93" s="46"/>
      <c r="RK93" s="46"/>
      <c r="RL93" s="46"/>
      <c r="RM93" s="46"/>
      <c r="RN93" s="46"/>
      <c r="RO93" s="46"/>
      <c r="RP93" s="46"/>
      <c r="RQ93" s="46"/>
      <c r="RR93" s="46"/>
      <c r="RS93" s="46"/>
      <c r="RT93" s="46"/>
      <c r="RU93" s="46"/>
      <c r="RV93" s="46"/>
      <c r="RW93" s="46"/>
      <c r="RX93" s="46"/>
      <c r="RY93" s="46"/>
      <c r="RZ93" s="46"/>
      <c r="SA93" s="46"/>
      <c r="SB93" s="46"/>
      <c r="SC93" s="46"/>
      <c r="SD93" s="46"/>
      <c r="SE93" s="46"/>
      <c r="SF93" s="46"/>
      <c r="SG93" s="46"/>
      <c r="SH93" s="46"/>
      <c r="SI93" s="46"/>
      <c r="SJ93" s="46"/>
      <c r="SK93" s="46"/>
      <c r="SL93" s="46"/>
      <c r="SM93" s="46"/>
      <c r="SN93" s="46"/>
      <c r="SO93" s="46"/>
      <c r="SP93" s="46"/>
      <c r="SQ93" s="46"/>
      <c r="SR93" s="46"/>
      <c r="SS93" s="46"/>
      <c r="ST93" s="46"/>
      <c r="SU93" s="46"/>
      <c r="SV93" s="46"/>
      <c r="SW93" s="46"/>
      <c r="SX93" s="46"/>
      <c r="SY93" s="46"/>
      <c r="SZ93" s="46"/>
      <c r="TA93" s="46"/>
      <c r="TB93" s="46"/>
      <c r="TC93" s="46"/>
      <c r="TD93" s="46"/>
      <c r="TE93" s="46"/>
      <c r="TF93" s="46"/>
      <c r="TG93" s="46"/>
      <c r="TH93" s="46"/>
      <c r="TI93" s="46"/>
      <c r="TJ93" s="46"/>
      <c r="TK93" s="46"/>
      <c r="TL93" s="46"/>
      <c r="TM93" s="46"/>
      <c r="TN93" s="46"/>
      <c r="TO93" s="46"/>
      <c r="TP93" s="46"/>
      <c r="TQ93" s="46"/>
      <c r="TR93" s="46"/>
      <c r="TS93" s="46"/>
      <c r="TT93" s="46"/>
      <c r="TU93" s="46"/>
      <c r="TV93" s="46"/>
      <c r="TW93" s="46"/>
      <c r="TX93" s="46"/>
      <c r="TY93" s="46"/>
      <c r="TZ93" s="46"/>
      <c r="UA93" s="46"/>
      <c r="UB93" s="46"/>
      <c r="UC93" s="46"/>
      <c r="UD93" s="46"/>
      <c r="UE93" s="46"/>
      <c r="UF93" s="46"/>
      <c r="UG93" s="46"/>
      <c r="UH93" s="46"/>
      <c r="UI93" s="46"/>
      <c r="UJ93" s="46"/>
      <c r="UK93" s="46"/>
      <c r="UL93" s="46"/>
      <c r="UM93" s="46"/>
      <c r="UN93" s="46"/>
      <c r="UO93" s="46"/>
      <c r="UP93" s="46"/>
      <c r="UQ93" s="46"/>
      <c r="UR93" s="46"/>
      <c r="US93" s="46"/>
      <c r="UT93" s="46"/>
      <c r="UU93" s="46"/>
      <c r="UV93" s="46"/>
      <c r="UW93" s="46"/>
      <c r="UX93" s="46"/>
      <c r="UY93" s="46"/>
      <c r="UZ93" s="46"/>
      <c r="VA93" s="46"/>
      <c r="VB93" s="46"/>
      <c r="VC93" s="46"/>
      <c r="VD93" s="46"/>
      <c r="VE93" s="46"/>
      <c r="VF93" s="46"/>
      <c r="VG93" s="46"/>
      <c r="VH93" s="46"/>
      <c r="VI93" s="46"/>
      <c r="VJ93" s="46"/>
      <c r="VK93" s="46"/>
      <c r="VL93" s="46"/>
      <c r="VM93" s="46"/>
      <c r="VN93" s="46"/>
      <c r="VO93" s="46"/>
      <c r="VP93" s="46"/>
      <c r="VQ93" s="46"/>
      <c r="VR93" s="46"/>
      <c r="VS93" s="46"/>
      <c r="VT93" s="46"/>
      <c r="VU93" s="46"/>
      <c r="VV93" s="46"/>
      <c r="VW93" s="46"/>
      <c r="VX93" s="46"/>
      <c r="VY93" s="46"/>
      <c r="VZ93" s="46"/>
      <c r="WA93" s="46"/>
      <c r="WB93" s="46"/>
      <c r="WC93" s="46"/>
      <c r="WD93" s="46"/>
      <c r="WE93" s="46"/>
      <c r="WF93" s="46"/>
      <c r="WG93" s="46"/>
      <c r="WH93" s="46"/>
      <c r="WI93" s="46"/>
      <c r="WJ93" s="46"/>
      <c r="WK93" s="46"/>
      <c r="WL93" s="46"/>
      <c r="WM93" s="46"/>
      <c r="WN93" s="46"/>
      <c r="WO93" s="46"/>
      <c r="WP93" s="46"/>
      <c r="WQ93" s="46"/>
      <c r="WR93" s="46"/>
      <c r="WS93" s="46"/>
      <c r="WT93" s="46"/>
      <c r="WU93" s="46"/>
      <c r="WV93" s="46"/>
      <c r="WW93" s="46"/>
      <c r="WX93" s="46"/>
      <c r="WY93" s="46"/>
      <c r="WZ93" s="46"/>
      <c r="XA93" s="46"/>
      <c r="XB93" s="46"/>
      <c r="XC93" s="46"/>
      <c r="XD93" s="46"/>
      <c r="XE93" s="46"/>
      <c r="XF93" s="46"/>
      <c r="XG93" s="46"/>
      <c r="XH93" s="46"/>
      <c r="XI93" s="46"/>
      <c r="XJ93" s="46"/>
      <c r="XK93" s="46"/>
      <c r="XL93" s="46"/>
      <c r="XM93" s="46"/>
      <c r="XN93" s="46"/>
      <c r="XO93" s="46"/>
      <c r="XP93" s="46"/>
      <c r="XQ93" s="46"/>
      <c r="XR93" s="46"/>
      <c r="XS93" s="46"/>
      <c r="XT93" s="46"/>
      <c r="XU93" s="46"/>
      <c r="XV93" s="46"/>
      <c r="XW93" s="46"/>
      <c r="XX93" s="46"/>
      <c r="XY93" s="46"/>
      <c r="XZ93" s="46"/>
      <c r="YA93" s="46"/>
      <c r="YB93" s="46"/>
      <c r="YC93" s="46"/>
      <c r="YD93" s="46"/>
      <c r="YE93" s="46"/>
      <c r="YF93" s="46"/>
      <c r="YG93" s="46"/>
      <c r="YH93" s="46"/>
      <c r="YI93" s="46"/>
      <c r="YJ93" s="46"/>
      <c r="YK93" s="46"/>
      <c r="YL93" s="46"/>
      <c r="YM93" s="46"/>
      <c r="YN93" s="46"/>
      <c r="YO93" s="46"/>
      <c r="YP93" s="46"/>
      <c r="YQ93" s="46"/>
      <c r="YR93" s="46"/>
    </row>
    <row r="94" spans="1:668" s="47" customFormat="1" ht="15.75" x14ac:dyDescent="0.25">
      <c r="A94" s="4" t="s">
        <v>107</v>
      </c>
      <c r="B94" s="5" t="s">
        <v>105</v>
      </c>
      <c r="C94" s="5" t="s">
        <v>76</v>
      </c>
      <c r="D94" s="11">
        <v>44318</v>
      </c>
      <c r="E94" s="11" t="s">
        <v>132</v>
      </c>
      <c r="F94" s="7">
        <v>32000</v>
      </c>
      <c r="G94" s="6">
        <f t="shared" si="16"/>
        <v>918.4</v>
      </c>
      <c r="H94" s="6">
        <v>0</v>
      </c>
      <c r="I94" s="38">
        <v>972.8</v>
      </c>
      <c r="J94" s="40">
        <v>0</v>
      </c>
      <c r="K94" s="6">
        <f t="shared" si="17"/>
        <v>1891.1999999999998</v>
      </c>
      <c r="L94" s="66">
        <v>30108.799999999999</v>
      </c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46"/>
      <c r="GQ94" s="46"/>
      <c r="GR94" s="46"/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/>
      <c r="HN94" s="46"/>
      <c r="HO94" s="46"/>
      <c r="HP94" s="46"/>
      <c r="HQ94" s="46"/>
      <c r="HR94" s="46"/>
      <c r="HS94" s="46"/>
      <c r="HT94" s="46"/>
      <c r="HU94" s="46"/>
      <c r="HV94" s="46"/>
      <c r="HW94" s="46"/>
      <c r="HX94" s="46"/>
      <c r="HY94" s="46"/>
      <c r="HZ94" s="46"/>
      <c r="IA94" s="59"/>
      <c r="IB94" s="59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46"/>
      <c r="IO94" s="46"/>
      <c r="IP94" s="46"/>
      <c r="IQ94" s="46"/>
      <c r="IR94" s="46"/>
      <c r="IS94" s="46"/>
      <c r="IT94" s="46"/>
      <c r="IU94" s="46"/>
      <c r="IV94" s="46"/>
      <c r="IW94" s="46"/>
      <c r="IX94" s="46"/>
      <c r="IY94" s="46"/>
      <c r="IZ94" s="46"/>
      <c r="JA94" s="46"/>
      <c r="JB94" s="46"/>
      <c r="JC94" s="46"/>
      <c r="JD94" s="46"/>
      <c r="JE94" s="46"/>
      <c r="JF94" s="46"/>
      <c r="JG94" s="46"/>
      <c r="JH94" s="46"/>
      <c r="JI94" s="46"/>
      <c r="JJ94" s="46"/>
      <c r="JK94" s="46"/>
      <c r="JL94" s="46"/>
      <c r="JM94" s="46"/>
      <c r="JN94" s="46"/>
      <c r="JO94" s="46"/>
      <c r="JP94" s="46"/>
      <c r="JQ94" s="46"/>
      <c r="JR94" s="46"/>
      <c r="JS94" s="46"/>
      <c r="JT94" s="46"/>
      <c r="JU94" s="46"/>
      <c r="JV94" s="46"/>
      <c r="JW94" s="46"/>
      <c r="JX94" s="46"/>
      <c r="JY94" s="46"/>
      <c r="JZ94" s="46"/>
      <c r="KA94" s="46"/>
      <c r="KB94" s="46"/>
      <c r="KC94" s="46"/>
      <c r="KD94" s="46"/>
      <c r="KE94" s="46"/>
      <c r="KF94" s="46"/>
      <c r="KG94" s="46"/>
      <c r="KH94" s="46"/>
      <c r="KI94" s="46"/>
      <c r="KJ94" s="46"/>
      <c r="KK94" s="46"/>
      <c r="KL94" s="46"/>
      <c r="KM94" s="46"/>
      <c r="KN94" s="46"/>
      <c r="KO94" s="46"/>
      <c r="KP94" s="46"/>
      <c r="KQ94" s="46"/>
      <c r="KR94" s="46"/>
      <c r="KS94" s="46"/>
      <c r="KT94" s="46"/>
      <c r="KU94" s="46"/>
      <c r="KV94" s="46"/>
      <c r="KW94" s="46"/>
      <c r="KX94" s="46"/>
      <c r="KY94" s="46"/>
      <c r="KZ94" s="46"/>
      <c r="LA94" s="46"/>
      <c r="LB94" s="46"/>
      <c r="LC94" s="46"/>
      <c r="LD94" s="46"/>
      <c r="LE94" s="46"/>
      <c r="LF94" s="46"/>
      <c r="LG94" s="46"/>
      <c r="LH94" s="46"/>
      <c r="LI94" s="46"/>
      <c r="LJ94" s="46"/>
      <c r="LK94" s="46"/>
      <c r="LL94" s="46"/>
      <c r="LM94" s="46"/>
      <c r="LN94" s="46"/>
      <c r="LO94" s="46"/>
      <c r="LP94" s="46"/>
      <c r="LQ94" s="46"/>
      <c r="LR94" s="46"/>
      <c r="LS94" s="46"/>
      <c r="LT94" s="46"/>
      <c r="LU94" s="46"/>
      <c r="LV94" s="46"/>
      <c r="LW94" s="46"/>
      <c r="LX94" s="46"/>
      <c r="LY94" s="46"/>
      <c r="LZ94" s="46"/>
      <c r="MA94" s="46"/>
      <c r="MB94" s="46"/>
      <c r="MC94" s="46"/>
      <c r="MD94" s="46"/>
      <c r="ME94" s="46"/>
      <c r="MF94" s="46"/>
      <c r="MG94" s="46"/>
      <c r="MH94" s="46"/>
      <c r="MI94" s="46"/>
      <c r="MJ94" s="46"/>
      <c r="MK94" s="46"/>
      <c r="ML94" s="46"/>
      <c r="MM94" s="46"/>
      <c r="MN94" s="46"/>
      <c r="MO94" s="46"/>
      <c r="MP94" s="46"/>
      <c r="MQ94" s="46"/>
      <c r="MR94" s="46"/>
      <c r="MS94" s="46"/>
      <c r="MT94" s="46"/>
      <c r="MU94" s="46"/>
      <c r="MV94" s="46"/>
      <c r="MW94" s="46"/>
      <c r="MX94" s="46"/>
      <c r="MY94" s="46"/>
      <c r="MZ94" s="46"/>
      <c r="NA94" s="46"/>
      <c r="NB94" s="46"/>
      <c r="NC94" s="46"/>
      <c r="ND94" s="46"/>
      <c r="NE94" s="46"/>
      <c r="NF94" s="46"/>
      <c r="NG94" s="46"/>
      <c r="NH94" s="46"/>
      <c r="NI94" s="46"/>
      <c r="NJ94" s="46"/>
      <c r="NK94" s="46"/>
      <c r="NL94" s="46"/>
      <c r="NM94" s="46"/>
      <c r="NN94" s="46"/>
      <c r="NO94" s="46"/>
      <c r="NP94" s="46"/>
      <c r="NQ94" s="46"/>
      <c r="NR94" s="46"/>
      <c r="NS94" s="46"/>
      <c r="NT94" s="46"/>
      <c r="NU94" s="46"/>
      <c r="NV94" s="46"/>
      <c r="NW94" s="46"/>
      <c r="NX94" s="46"/>
      <c r="NY94" s="46"/>
      <c r="NZ94" s="46"/>
      <c r="OA94" s="46"/>
      <c r="OB94" s="46"/>
      <c r="OC94" s="46"/>
      <c r="OD94" s="46"/>
      <c r="OE94" s="46"/>
      <c r="OF94" s="46"/>
      <c r="OG94" s="46"/>
      <c r="OH94" s="46"/>
      <c r="OI94" s="46"/>
      <c r="OJ94" s="46"/>
      <c r="OK94" s="46"/>
      <c r="OL94" s="46"/>
      <c r="OM94" s="46"/>
      <c r="ON94" s="46"/>
      <c r="OO94" s="46"/>
      <c r="OP94" s="46"/>
      <c r="OQ94" s="46"/>
      <c r="OR94" s="46"/>
      <c r="OS94" s="46"/>
      <c r="OT94" s="46"/>
      <c r="OU94" s="46"/>
      <c r="OV94" s="46"/>
      <c r="OW94" s="46"/>
      <c r="OX94" s="46"/>
      <c r="OY94" s="46"/>
      <c r="OZ94" s="46"/>
      <c r="PA94" s="46"/>
      <c r="PB94" s="46"/>
      <c r="PC94" s="46"/>
      <c r="PD94" s="46"/>
      <c r="PE94" s="46"/>
      <c r="PF94" s="46"/>
      <c r="PG94" s="46"/>
      <c r="PH94" s="46"/>
      <c r="PI94" s="46"/>
      <c r="PJ94" s="46"/>
      <c r="PK94" s="46"/>
      <c r="PL94" s="46"/>
      <c r="PM94" s="46"/>
      <c r="PN94" s="46"/>
      <c r="PO94" s="46"/>
      <c r="PP94" s="46"/>
      <c r="PQ94" s="46"/>
      <c r="PR94" s="46"/>
      <c r="PS94" s="46"/>
      <c r="PT94" s="46"/>
      <c r="PU94" s="46"/>
      <c r="PV94" s="46"/>
      <c r="PW94" s="46"/>
      <c r="PX94" s="46"/>
      <c r="PY94" s="46"/>
      <c r="PZ94" s="46"/>
      <c r="QA94" s="46"/>
      <c r="QB94" s="46"/>
      <c r="QC94" s="46"/>
      <c r="QD94" s="46"/>
      <c r="QE94" s="46"/>
      <c r="QF94" s="46"/>
      <c r="QG94" s="46"/>
      <c r="QH94" s="46"/>
      <c r="QI94" s="46"/>
      <c r="QJ94" s="46"/>
      <c r="QK94" s="46"/>
      <c r="QL94" s="46"/>
      <c r="QM94" s="46"/>
      <c r="QN94" s="46"/>
      <c r="QO94" s="46"/>
      <c r="QP94" s="46"/>
      <c r="QQ94" s="46"/>
      <c r="QR94" s="46"/>
      <c r="QS94" s="46"/>
      <c r="QT94" s="46"/>
      <c r="QU94" s="46"/>
      <c r="QV94" s="46"/>
      <c r="QW94" s="46"/>
      <c r="QX94" s="46"/>
      <c r="QY94" s="46"/>
      <c r="QZ94" s="46"/>
      <c r="RA94" s="46"/>
      <c r="RB94" s="46"/>
      <c r="RC94" s="46"/>
      <c r="RD94" s="46"/>
      <c r="RE94" s="46"/>
      <c r="RF94" s="46"/>
      <c r="RG94" s="46"/>
      <c r="RH94" s="46"/>
      <c r="RI94" s="46"/>
      <c r="RJ94" s="46"/>
      <c r="RK94" s="46"/>
      <c r="RL94" s="46"/>
      <c r="RM94" s="46"/>
      <c r="RN94" s="46"/>
      <c r="RO94" s="46"/>
      <c r="RP94" s="46"/>
      <c r="RQ94" s="46"/>
      <c r="RR94" s="46"/>
      <c r="RS94" s="46"/>
      <c r="RT94" s="46"/>
      <c r="RU94" s="46"/>
      <c r="RV94" s="46"/>
      <c r="RW94" s="46"/>
      <c r="RX94" s="46"/>
      <c r="RY94" s="46"/>
      <c r="RZ94" s="46"/>
      <c r="SA94" s="46"/>
      <c r="SB94" s="46"/>
      <c r="SC94" s="46"/>
      <c r="SD94" s="46"/>
      <c r="SE94" s="46"/>
      <c r="SF94" s="46"/>
      <c r="SG94" s="46"/>
      <c r="SH94" s="46"/>
      <c r="SI94" s="46"/>
      <c r="SJ94" s="46"/>
      <c r="SK94" s="46"/>
      <c r="SL94" s="46"/>
      <c r="SM94" s="46"/>
      <c r="SN94" s="46"/>
      <c r="SO94" s="46"/>
      <c r="SP94" s="46"/>
      <c r="SQ94" s="46"/>
      <c r="SR94" s="46"/>
      <c r="SS94" s="46"/>
      <c r="ST94" s="46"/>
      <c r="SU94" s="46"/>
      <c r="SV94" s="46"/>
      <c r="SW94" s="46"/>
      <c r="SX94" s="46"/>
      <c r="SY94" s="46"/>
      <c r="SZ94" s="46"/>
      <c r="TA94" s="46"/>
      <c r="TB94" s="46"/>
      <c r="TC94" s="46"/>
      <c r="TD94" s="46"/>
      <c r="TE94" s="46"/>
      <c r="TF94" s="46"/>
      <c r="TG94" s="46"/>
      <c r="TH94" s="46"/>
      <c r="TI94" s="46"/>
      <c r="TJ94" s="46"/>
      <c r="TK94" s="46"/>
      <c r="TL94" s="46"/>
      <c r="TM94" s="46"/>
      <c r="TN94" s="46"/>
      <c r="TO94" s="46"/>
      <c r="TP94" s="46"/>
      <c r="TQ94" s="46"/>
      <c r="TR94" s="46"/>
      <c r="TS94" s="46"/>
      <c r="TT94" s="46"/>
      <c r="TU94" s="46"/>
      <c r="TV94" s="46"/>
      <c r="TW94" s="46"/>
      <c r="TX94" s="46"/>
      <c r="TY94" s="46"/>
      <c r="TZ94" s="46"/>
      <c r="UA94" s="46"/>
      <c r="UB94" s="46"/>
      <c r="UC94" s="46"/>
      <c r="UD94" s="46"/>
      <c r="UE94" s="46"/>
      <c r="UF94" s="46"/>
      <c r="UG94" s="46"/>
      <c r="UH94" s="46"/>
      <c r="UI94" s="46"/>
      <c r="UJ94" s="46"/>
      <c r="UK94" s="46"/>
      <c r="UL94" s="46"/>
      <c r="UM94" s="46"/>
      <c r="UN94" s="46"/>
      <c r="UO94" s="46"/>
      <c r="UP94" s="46"/>
      <c r="UQ94" s="46"/>
      <c r="UR94" s="46"/>
      <c r="US94" s="46"/>
      <c r="UT94" s="46"/>
      <c r="UU94" s="46"/>
      <c r="UV94" s="46"/>
      <c r="UW94" s="46"/>
      <c r="UX94" s="46"/>
      <c r="UY94" s="46"/>
      <c r="UZ94" s="46"/>
      <c r="VA94" s="46"/>
      <c r="VB94" s="46"/>
      <c r="VC94" s="46"/>
      <c r="VD94" s="46"/>
      <c r="VE94" s="46"/>
      <c r="VF94" s="46"/>
      <c r="VG94" s="46"/>
      <c r="VH94" s="46"/>
      <c r="VI94" s="46"/>
      <c r="VJ94" s="46"/>
      <c r="VK94" s="46"/>
      <c r="VL94" s="46"/>
      <c r="VM94" s="46"/>
      <c r="VN94" s="46"/>
      <c r="VO94" s="46"/>
      <c r="VP94" s="46"/>
      <c r="VQ94" s="46"/>
      <c r="VR94" s="46"/>
      <c r="VS94" s="46"/>
      <c r="VT94" s="46"/>
      <c r="VU94" s="46"/>
      <c r="VV94" s="46"/>
      <c r="VW94" s="46"/>
      <c r="VX94" s="46"/>
      <c r="VY94" s="46"/>
      <c r="VZ94" s="46"/>
      <c r="WA94" s="46"/>
      <c r="WB94" s="46"/>
      <c r="WC94" s="46"/>
      <c r="WD94" s="46"/>
      <c r="WE94" s="46"/>
      <c r="WF94" s="46"/>
      <c r="WG94" s="46"/>
      <c r="WH94" s="46"/>
      <c r="WI94" s="46"/>
      <c r="WJ94" s="46"/>
      <c r="WK94" s="46"/>
      <c r="WL94" s="46"/>
      <c r="WM94" s="46"/>
      <c r="WN94" s="46"/>
      <c r="WO94" s="46"/>
      <c r="WP94" s="46"/>
      <c r="WQ94" s="46"/>
      <c r="WR94" s="46"/>
      <c r="WS94" s="46"/>
      <c r="WT94" s="46"/>
      <c r="WU94" s="46"/>
      <c r="WV94" s="46"/>
      <c r="WW94" s="46"/>
      <c r="WX94" s="46"/>
      <c r="WY94" s="46"/>
      <c r="WZ94" s="46"/>
      <c r="XA94" s="46"/>
      <c r="XB94" s="46"/>
      <c r="XC94" s="46"/>
      <c r="XD94" s="46"/>
      <c r="XE94" s="46"/>
      <c r="XF94" s="46"/>
      <c r="XG94" s="46"/>
      <c r="XH94" s="46"/>
      <c r="XI94" s="46"/>
      <c r="XJ94" s="46"/>
      <c r="XK94" s="46"/>
      <c r="XL94" s="46"/>
      <c r="XM94" s="46"/>
      <c r="XN94" s="46"/>
      <c r="XO94" s="46"/>
      <c r="XP94" s="46"/>
      <c r="XQ94" s="46"/>
      <c r="XR94" s="46"/>
      <c r="XS94" s="46"/>
      <c r="XT94" s="46"/>
      <c r="XU94" s="46"/>
      <c r="XV94" s="46"/>
      <c r="XW94" s="46"/>
      <c r="XX94" s="46"/>
      <c r="XY94" s="46"/>
      <c r="XZ94" s="46"/>
      <c r="YA94" s="46"/>
      <c r="YB94" s="46"/>
      <c r="YC94" s="46"/>
      <c r="YD94" s="46"/>
      <c r="YE94" s="46"/>
      <c r="YF94" s="46"/>
      <c r="YG94" s="46"/>
      <c r="YH94" s="46"/>
      <c r="YI94" s="46"/>
      <c r="YJ94" s="46"/>
      <c r="YK94" s="46"/>
      <c r="YL94" s="46"/>
      <c r="YM94" s="46"/>
      <c r="YN94" s="46"/>
      <c r="YO94" s="46"/>
      <c r="YP94" s="46"/>
      <c r="YQ94" s="46"/>
      <c r="YR94" s="46"/>
    </row>
    <row r="95" spans="1:668" s="47" customFormat="1" ht="15.75" x14ac:dyDescent="0.25">
      <c r="A95" s="4" t="s">
        <v>108</v>
      </c>
      <c r="B95" s="5" t="s">
        <v>105</v>
      </c>
      <c r="C95" s="5" t="s">
        <v>76</v>
      </c>
      <c r="D95" s="11">
        <v>44317</v>
      </c>
      <c r="E95" s="11" t="s">
        <v>132</v>
      </c>
      <c r="F95" s="7">
        <v>32000</v>
      </c>
      <c r="G95" s="6">
        <f t="shared" si="16"/>
        <v>918.4</v>
      </c>
      <c r="H95" s="6">
        <v>0</v>
      </c>
      <c r="I95" s="38">
        <v>972.8</v>
      </c>
      <c r="J95" s="40">
        <v>0</v>
      </c>
      <c r="K95" s="6">
        <f>G95+H95+I95</f>
        <v>1891.1999999999998</v>
      </c>
      <c r="L95" s="66">
        <v>30108.799999999999</v>
      </c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59"/>
      <c r="IB95" s="59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  <c r="IR95" s="46"/>
      <c r="IS95" s="46"/>
      <c r="IT95" s="46"/>
      <c r="IU95" s="46"/>
      <c r="IV95" s="46"/>
      <c r="IW95" s="46"/>
      <c r="IX95" s="46"/>
      <c r="IY95" s="46"/>
      <c r="IZ95" s="46"/>
      <c r="JA95" s="46"/>
      <c r="JB95" s="46"/>
      <c r="JC95" s="46"/>
      <c r="JD95" s="46"/>
      <c r="JE95" s="46"/>
      <c r="JF95" s="46"/>
      <c r="JG95" s="46"/>
      <c r="JH95" s="46"/>
      <c r="JI95" s="46"/>
      <c r="JJ95" s="46"/>
      <c r="JK95" s="46"/>
      <c r="JL95" s="46"/>
      <c r="JM95" s="46"/>
      <c r="JN95" s="46"/>
      <c r="JO95" s="46"/>
      <c r="JP95" s="46"/>
      <c r="JQ95" s="46"/>
      <c r="JR95" s="46"/>
      <c r="JS95" s="46"/>
      <c r="JT95" s="46"/>
      <c r="JU95" s="46"/>
      <c r="JV95" s="46"/>
      <c r="JW95" s="46"/>
      <c r="JX95" s="46"/>
      <c r="JY95" s="46"/>
      <c r="JZ95" s="46"/>
      <c r="KA95" s="46"/>
      <c r="KB95" s="46"/>
      <c r="KC95" s="46"/>
      <c r="KD95" s="46"/>
      <c r="KE95" s="46"/>
      <c r="KF95" s="46"/>
      <c r="KG95" s="46"/>
      <c r="KH95" s="46"/>
      <c r="KI95" s="46"/>
      <c r="KJ95" s="46"/>
      <c r="KK95" s="46"/>
      <c r="KL95" s="46"/>
      <c r="KM95" s="46"/>
      <c r="KN95" s="46"/>
      <c r="KO95" s="46"/>
      <c r="KP95" s="46"/>
      <c r="KQ95" s="46"/>
      <c r="KR95" s="46"/>
      <c r="KS95" s="46"/>
      <c r="KT95" s="46"/>
      <c r="KU95" s="46"/>
      <c r="KV95" s="46"/>
      <c r="KW95" s="46"/>
      <c r="KX95" s="46"/>
      <c r="KY95" s="46"/>
      <c r="KZ95" s="46"/>
      <c r="LA95" s="46"/>
      <c r="LB95" s="46"/>
      <c r="LC95" s="46"/>
      <c r="LD95" s="46"/>
      <c r="LE95" s="46"/>
      <c r="LF95" s="46"/>
      <c r="LG95" s="46"/>
      <c r="LH95" s="46"/>
      <c r="LI95" s="46"/>
      <c r="LJ95" s="46"/>
      <c r="LK95" s="46"/>
      <c r="LL95" s="46"/>
      <c r="LM95" s="46"/>
      <c r="LN95" s="46"/>
      <c r="LO95" s="46"/>
      <c r="LP95" s="46"/>
      <c r="LQ95" s="46"/>
      <c r="LR95" s="46"/>
      <c r="LS95" s="46"/>
      <c r="LT95" s="46"/>
      <c r="LU95" s="46"/>
      <c r="LV95" s="46"/>
      <c r="LW95" s="46"/>
      <c r="LX95" s="46"/>
      <c r="LY95" s="46"/>
      <c r="LZ95" s="46"/>
      <c r="MA95" s="46"/>
      <c r="MB95" s="46"/>
      <c r="MC95" s="46"/>
      <c r="MD95" s="46"/>
      <c r="ME95" s="46"/>
      <c r="MF95" s="46"/>
      <c r="MG95" s="46"/>
      <c r="MH95" s="46"/>
      <c r="MI95" s="46"/>
      <c r="MJ95" s="46"/>
      <c r="MK95" s="46"/>
      <c r="ML95" s="46"/>
      <c r="MM95" s="46"/>
      <c r="MN95" s="46"/>
      <c r="MO95" s="46"/>
      <c r="MP95" s="46"/>
      <c r="MQ95" s="46"/>
      <c r="MR95" s="46"/>
      <c r="MS95" s="46"/>
      <c r="MT95" s="46"/>
      <c r="MU95" s="46"/>
      <c r="MV95" s="46"/>
      <c r="MW95" s="46"/>
      <c r="MX95" s="46"/>
      <c r="MY95" s="46"/>
      <c r="MZ95" s="46"/>
      <c r="NA95" s="46"/>
      <c r="NB95" s="46"/>
      <c r="NC95" s="46"/>
      <c r="ND95" s="46"/>
      <c r="NE95" s="46"/>
      <c r="NF95" s="46"/>
      <c r="NG95" s="46"/>
      <c r="NH95" s="46"/>
      <c r="NI95" s="46"/>
      <c r="NJ95" s="46"/>
      <c r="NK95" s="46"/>
      <c r="NL95" s="46"/>
      <c r="NM95" s="46"/>
      <c r="NN95" s="46"/>
      <c r="NO95" s="46"/>
      <c r="NP95" s="46"/>
      <c r="NQ95" s="46"/>
      <c r="NR95" s="46"/>
      <c r="NS95" s="46"/>
      <c r="NT95" s="46"/>
      <c r="NU95" s="46"/>
      <c r="NV95" s="46"/>
      <c r="NW95" s="46"/>
      <c r="NX95" s="46"/>
      <c r="NY95" s="46"/>
      <c r="NZ95" s="46"/>
      <c r="OA95" s="46"/>
      <c r="OB95" s="46"/>
      <c r="OC95" s="46"/>
      <c r="OD95" s="46"/>
      <c r="OE95" s="46"/>
      <c r="OF95" s="46"/>
      <c r="OG95" s="46"/>
      <c r="OH95" s="46"/>
      <c r="OI95" s="46"/>
      <c r="OJ95" s="46"/>
      <c r="OK95" s="46"/>
      <c r="OL95" s="46"/>
      <c r="OM95" s="46"/>
      <c r="ON95" s="46"/>
      <c r="OO95" s="46"/>
      <c r="OP95" s="46"/>
      <c r="OQ95" s="46"/>
      <c r="OR95" s="46"/>
      <c r="OS95" s="46"/>
      <c r="OT95" s="46"/>
      <c r="OU95" s="46"/>
      <c r="OV95" s="46"/>
      <c r="OW95" s="46"/>
      <c r="OX95" s="46"/>
      <c r="OY95" s="46"/>
      <c r="OZ95" s="46"/>
      <c r="PA95" s="46"/>
      <c r="PB95" s="46"/>
      <c r="PC95" s="46"/>
      <c r="PD95" s="46"/>
      <c r="PE95" s="46"/>
      <c r="PF95" s="46"/>
      <c r="PG95" s="46"/>
      <c r="PH95" s="46"/>
      <c r="PI95" s="46"/>
      <c r="PJ95" s="46"/>
      <c r="PK95" s="46"/>
      <c r="PL95" s="46"/>
      <c r="PM95" s="46"/>
      <c r="PN95" s="46"/>
      <c r="PO95" s="46"/>
      <c r="PP95" s="46"/>
      <c r="PQ95" s="46"/>
      <c r="PR95" s="46"/>
      <c r="PS95" s="46"/>
      <c r="PT95" s="46"/>
      <c r="PU95" s="46"/>
      <c r="PV95" s="46"/>
      <c r="PW95" s="46"/>
      <c r="PX95" s="46"/>
      <c r="PY95" s="46"/>
      <c r="PZ95" s="46"/>
      <c r="QA95" s="46"/>
      <c r="QB95" s="46"/>
      <c r="QC95" s="46"/>
      <c r="QD95" s="46"/>
      <c r="QE95" s="46"/>
      <c r="QF95" s="46"/>
      <c r="QG95" s="46"/>
      <c r="QH95" s="46"/>
      <c r="QI95" s="46"/>
      <c r="QJ95" s="46"/>
      <c r="QK95" s="46"/>
      <c r="QL95" s="46"/>
      <c r="QM95" s="46"/>
      <c r="QN95" s="46"/>
      <c r="QO95" s="46"/>
      <c r="QP95" s="46"/>
      <c r="QQ95" s="46"/>
      <c r="QR95" s="46"/>
      <c r="QS95" s="46"/>
      <c r="QT95" s="46"/>
      <c r="QU95" s="46"/>
      <c r="QV95" s="46"/>
      <c r="QW95" s="46"/>
      <c r="QX95" s="46"/>
      <c r="QY95" s="46"/>
      <c r="QZ95" s="46"/>
      <c r="RA95" s="46"/>
      <c r="RB95" s="46"/>
      <c r="RC95" s="46"/>
      <c r="RD95" s="46"/>
      <c r="RE95" s="46"/>
      <c r="RF95" s="46"/>
      <c r="RG95" s="46"/>
      <c r="RH95" s="46"/>
      <c r="RI95" s="46"/>
      <c r="RJ95" s="46"/>
      <c r="RK95" s="46"/>
      <c r="RL95" s="46"/>
      <c r="RM95" s="46"/>
      <c r="RN95" s="46"/>
      <c r="RO95" s="46"/>
      <c r="RP95" s="46"/>
      <c r="RQ95" s="46"/>
      <c r="RR95" s="46"/>
      <c r="RS95" s="46"/>
      <c r="RT95" s="46"/>
      <c r="RU95" s="46"/>
      <c r="RV95" s="46"/>
      <c r="RW95" s="46"/>
      <c r="RX95" s="46"/>
      <c r="RY95" s="46"/>
      <c r="RZ95" s="46"/>
      <c r="SA95" s="46"/>
      <c r="SB95" s="46"/>
      <c r="SC95" s="46"/>
      <c r="SD95" s="46"/>
      <c r="SE95" s="46"/>
      <c r="SF95" s="46"/>
      <c r="SG95" s="46"/>
      <c r="SH95" s="46"/>
      <c r="SI95" s="46"/>
      <c r="SJ95" s="46"/>
      <c r="SK95" s="46"/>
      <c r="SL95" s="46"/>
      <c r="SM95" s="46"/>
      <c r="SN95" s="46"/>
      <c r="SO95" s="46"/>
      <c r="SP95" s="46"/>
      <c r="SQ95" s="46"/>
      <c r="SR95" s="46"/>
      <c r="SS95" s="46"/>
      <c r="ST95" s="46"/>
      <c r="SU95" s="46"/>
      <c r="SV95" s="46"/>
      <c r="SW95" s="46"/>
      <c r="SX95" s="46"/>
      <c r="SY95" s="46"/>
      <c r="SZ95" s="46"/>
      <c r="TA95" s="46"/>
      <c r="TB95" s="46"/>
      <c r="TC95" s="46"/>
      <c r="TD95" s="46"/>
      <c r="TE95" s="46"/>
      <c r="TF95" s="46"/>
      <c r="TG95" s="46"/>
      <c r="TH95" s="46"/>
      <c r="TI95" s="46"/>
      <c r="TJ95" s="46"/>
      <c r="TK95" s="46"/>
      <c r="TL95" s="46"/>
      <c r="TM95" s="46"/>
      <c r="TN95" s="46"/>
      <c r="TO95" s="46"/>
      <c r="TP95" s="46"/>
      <c r="TQ95" s="46"/>
      <c r="TR95" s="46"/>
      <c r="TS95" s="46"/>
      <c r="TT95" s="46"/>
      <c r="TU95" s="46"/>
      <c r="TV95" s="46"/>
      <c r="TW95" s="46"/>
      <c r="TX95" s="46"/>
      <c r="TY95" s="46"/>
      <c r="TZ95" s="46"/>
      <c r="UA95" s="46"/>
      <c r="UB95" s="46"/>
      <c r="UC95" s="46"/>
      <c r="UD95" s="46"/>
      <c r="UE95" s="46"/>
      <c r="UF95" s="46"/>
      <c r="UG95" s="46"/>
      <c r="UH95" s="46"/>
      <c r="UI95" s="46"/>
      <c r="UJ95" s="46"/>
      <c r="UK95" s="46"/>
      <c r="UL95" s="46"/>
      <c r="UM95" s="46"/>
      <c r="UN95" s="46"/>
      <c r="UO95" s="46"/>
      <c r="UP95" s="46"/>
      <c r="UQ95" s="46"/>
      <c r="UR95" s="46"/>
      <c r="US95" s="46"/>
      <c r="UT95" s="46"/>
      <c r="UU95" s="46"/>
      <c r="UV95" s="46"/>
      <c r="UW95" s="46"/>
      <c r="UX95" s="46"/>
      <c r="UY95" s="46"/>
      <c r="UZ95" s="46"/>
      <c r="VA95" s="46"/>
      <c r="VB95" s="46"/>
      <c r="VC95" s="46"/>
      <c r="VD95" s="46"/>
      <c r="VE95" s="46"/>
      <c r="VF95" s="46"/>
      <c r="VG95" s="46"/>
      <c r="VH95" s="46"/>
      <c r="VI95" s="46"/>
      <c r="VJ95" s="46"/>
      <c r="VK95" s="46"/>
      <c r="VL95" s="46"/>
      <c r="VM95" s="46"/>
      <c r="VN95" s="46"/>
      <c r="VO95" s="46"/>
      <c r="VP95" s="46"/>
      <c r="VQ95" s="46"/>
      <c r="VR95" s="46"/>
      <c r="VS95" s="46"/>
      <c r="VT95" s="46"/>
      <c r="VU95" s="46"/>
      <c r="VV95" s="46"/>
      <c r="VW95" s="46"/>
      <c r="VX95" s="46"/>
      <c r="VY95" s="46"/>
      <c r="VZ95" s="46"/>
      <c r="WA95" s="46"/>
      <c r="WB95" s="46"/>
      <c r="WC95" s="46"/>
      <c r="WD95" s="46"/>
      <c r="WE95" s="46"/>
      <c r="WF95" s="46"/>
      <c r="WG95" s="46"/>
      <c r="WH95" s="46"/>
      <c r="WI95" s="46"/>
      <c r="WJ95" s="46"/>
      <c r="WK95" s="46"/>
      <c r="WL95" s="46"/>
      <c r="WM95" s="46"/>
      <c r="WN95" s="46"/>
      <c r="WO95" s="46"/>
      <c r="WP95" s="46"/>
      <c r="WQ95" s="46"/>
      <c r="WR95" s="46"/>
      <c r="WS95" s="46"/>
      <c r="WT95" s="46"/>
      <c r="WU95" s="46"/>
      <c r="WV95" s="46"/>
      <c r="WW95" s="46"/>
      <c r="WX95" s="46"/>
      <c r="WY95" s="46"/>
      <c r="WZ95" s="46"/>
      <c r="XA95" s="46"/>
      <c r="XB95" s="46"/>
      <c r="XC95" s="46"/>
      <c r="XD95" s="46"/>
      <c r="XE95" s="46"/>
      <c r="XF95" s="46"/>
      <c r="XG95" s="46"/>
      <c r="XH95" s="46"/>
      <c r="XI95" s="46"/>
      <c r="XJ95" s="46"/>
      <c r="XK95" s="46"/>
      <c r="XL95" s="46"/>
      <c r="XM95" s="46"/>
      <c r="XN95" s="46"/>
      <c r="XO95" s="46"/>
      <c r="XP95" s="46"/>
      <c r="XQ95" s="46"/>
      <c r="XR95" s="46"/>
      <c r="XS95" s="46"/>
      <c r="XT95" s="46"/>
      <c r="XU95" s="46"/>
      <c r="XV95" s="46"/>
      <c r="XW95" s="46"/>
      <c r="XX95" s="46"/>
      <c r="XY95" s="46"/>
      <c r="XZ95" s="46"/>
      <c r="YA95" s="46"/>
      <c r="YB95" s="46"/>
      <c r="YC95" s="46"/>
      <c r="YD95" s="46"/>
      <c r="YE95" s="46"/>
      <c r="YF95" s="46"/>
      <c r="YG95" s="46"/>
      <c r="YH95" s="46"/>
      <c r="YI95" s="46"/>
      <c r="YJ95" s="46"/>
      <c r="YK95" s="46"/>
      <c r="YL95" s="46"/>
      <c r="YM95" s="46"/>
      <c r="YN95" s="46"/>
      <c r="YO95" s="46"/>
      <c r="YP95" s="46"/>
      <c r="YQ95" s="46"/>
      <c r="YR95" s="46"/>
    </row>
    <row r="96" spans="1:668" ht="18" customHeight="1" x14ac:dyDescent="0.25">
      <c r="A96" s="49" t="s">
        <v>14</v>
      </c>
      <c r="B96" s="13">
        <v>4</v>
      </c>
      <c r="C96" s="8"/>
      <c r="D96" s="49"/>
      <c r="E96" s="49"/>
      <c r="F96" s="8">
        <f t="shared" ref="F96:L96" si="18">SUM(F92:F95)</f>
        <v>128000</v>
      </c>
      <c r="G96" s="8">
        <f t="shared" si="18"/>
        <v>3673.6</v>
      </c>
      <c r="H96" s="8">
        <f t="shared" si="18"/>
        <v>0</v>
      </c>
      <c r="I96" s="8">
        <f t="shared" si="18"/>
        <v>3891.2</v>
      </c>
      <c r="J96" s="8">
        <f t="shared" si="18"/>
        <v>800</v>
      </c>
      <c r="K96" s="8">
        <f t="shared" si="18"/>
        <v>8364.7999999999993</v>
      </c>
      <c r="L96" s="67">
        <f t="shared" si="18"/>
        <v>119635.2</v>
      </c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6"/>
      <c r="AS96" s="56"/>
      <c r="IA96" s="59"/>
      <c r="IB96" s="59"/>
    </row>
    <row r="97" spans="1:668" x14ac:dyDescent="0.25">
      <c r="A97" s="45" t="s">
        <v>70</v>
      </c>
      <c r="B97" s="3"/>
      <c r="C97" s="50"/>
      <c r="D97" s="46"/>
      <c r="E97" s="46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</row>
    <row r="98" spans="1:668" x14ac:dyDescent="0.25">
      <c r="A98" s="46" t="s">
        <v>109</v>
      </c>
      <c r="B98" s="5" t="s">
        <v>59</v>
      </c>
      <c r="C98" s="6" t="s">
        <v>77</v>
      </c>
      <c r="D98" s="11">
        <v>44354</v>
      </c>
      <c r="E98" s="11" t="s">
        <v>132</v>
      </c>
      <c r="F98" s="7">
        <v>125000</v>
      </c>
      <c r="G98" s="6">
        <v>3587.5</v>
      </c>
      <c r="H98" s="6">
        <v>17648.46</v>
      </c>
      <c r="I98" s="6">
        <v>3800</v>
      </c>
      <c r="J98" s="6">
        <v>1350.12</v>
      </c>
      <c r="K98" s="6">
        <v>26386.080000000002</v>
      </c>
      <c r="L98" s="66">
        <v>98613.92</v>
      </c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6"/>
      <c r="AS98" s="56"/>
    </row>
    <row r="99" spans="1:668" x14ac:dyDescent="0.25">
      <c r="A99" s="4" t="s">
        <v>111</v>
      </c>
      <c r="B99" s="5" t="s">
        <v>110</v>
      </c>
      <c r="C99" s="6" t="s">
        <v>76</v>
      </c>
      <c r="D99" s="11">
        <v>44354</v>
      </c>
      <c r="E99" s="11" t="s">
        <v>132</v>
      </c>
      <c r="F99" s="7">
        <v>50000</v>
      </c>
      <c r="G99" s="6">
        <v>1435</v>
      </c>
      <c r="H99" s="6">
        <v>1854</v>
      </c>
      <c r="I99" s="6">
        <v>1520</v>
      </c>
      <c r="J99" s="6">
        <v>0</v>
      </c>
      <c r="K99" s="6">
        <v>4809</v>
      </c>
      <c r="L99" s="66">
        <v>45191</v>
      </c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3"/>
      <c r="AS99" s="53"/>
      <c r="IC99" s="54"/>
      <c r="ID99" s="54"/>
      <c r="IE99" s="54"/>
      <c r="IF99" s="54"/>
      <c r="IG99" s="54"/>
      <c r="IH99" s="54"/>
      <c r="II99" s="54"/>
      <c r="IJ99" s="54"/>
      <c r="IK99" s="54"/>
      <c r="IL99" s="54"/>
      <c r="IM99" s="54"/>
      <c r="IN99" s="54"/>
      <c r="IO99" s="54"/>
      <c r="IP99" s="54"/>
      <c r="IQ99" s="54"/>
      <c r="IR99" s="54"/>
      <c r="IS99" s="54"/>
      <c r="IT99" s="54"/>
      <c r="IU99" s="54"/>
      <c r="IV99" s="54"/>
      <c r="IW99" s="54"/>
      <c r="IX99" s="54"/>
      <c r="IY99" s="54"/>
      <c r="IZ99" s="54"/>
      <c r="JA99" s="54"/>
      <c r="JB99" s="54"/>
      <c r="JC99" s="54"/>
      <c r="JD99" s="54"/>
      <c r="JE99" s="54"/>
      <c r="JF99" s="54"/>
      <c r="JG99" s="54"/>
      <c r="JH99" s="54"/>
      <c r="JI99" s="54"/>
      <c r="JJ99" s="54"/>
      <c r="JK99" s="54"/>
      <c r="JL99" s="54"/>
      <c r="JM99" s="54"/>
      <c r="JN99" s="54"/>
      <c r="JO99" s="54"/>
      <c r="JP99" s="54"/>
      <c r="JQ99" s="54"/>
      <c r="JR99" s="54"/>
      <c r="JS99" s="54"/>
      <c r="JT99" s="54"/>
      <c r="JU99" s="54"/>
      <c r="JV99" s="54"/>
      <c r="JW99" s="54"/>
      <c r="JX99" s="54"/>
      <c r="JY99" s="54"/>
      <c r="JZ99" s="54"/>
      <c r="KA99" s="54"/>
      <c r="KB99" s="54"/>
      <c r="KC99" s="54"/>
      <c r="KD99" s="54"/>
      <c r="KE99" s="54"/>
      <c r="KF99" s="54"/>
      <c r="KG99" s="54"/>
      <c r="KH99" s="54"/>
      <c r="KI99" s="54"/>
      <c r="KJ99" s="54"/>
      <c r="KK99" s="54"/>
      <c r="KL99" s="54"/>
      <c r="KM99" s="54"/>
      <c r="KN99" s="54"/>
      <c r="KO99" s="54"/>
      <c r="KP99" s="54"/>
      <c r="KQ99" s="54"/>
      <c r="KR99" s="54"/>
      <c r="KS99" s="54"/>
      <c r="KT99" s="54"/>
      <c r="KU99" s="54"/>
      <c r="KV99" s="54"/>
      <c r="KW99" s="54"/>
      <c r="KX99" s="54"/>
      <c r="KY99" s="54"/>
      <c r="KZ99" s="54"/>
      <c r="LA99" s="54"/>
      <c r="LB99" s="54"/>
      <c r="LC99" s="54"/>
      <c r="LD99" s="54"/>
      <c r="LE99" s="54"/>
      <c r="LF99" s="54"/>
      <c r="LG99" s="54"/>
      <c r="LH99" s="54"/>
      <c r="LI99" s="54"/>
      <c r="LJ99" s="54"/>
      <c r="LK99" s="54"/>
      <c r="LL99" s="54"/>
      <c r="LM99" s="54"/>
      <c r="LN99" s="54"/>
      <c r="LO99" s="54"/>
      <c r="LP99" s="54"/>
      <c r="LQ99" s="54"/>
      <c r="LR99" s="54"/>
      <c r="LS99" s="54"/>
      <c r="LT99" s="54"/>
      <c r="LU99" s="54"/>
      <c r="LV99" s="54"/>
      <c r="LW99" s="54"/>
      <c r="LX99" s="54"/>
      <c r="LY99" s="54"/>
      <c r="LZ99" s="54"/>
      <c r="MA99" s="54"/>
      <c r="MB99" s="54"/>
      <c r="MC99" s="54"/>
      <c r="MD99" s="54"/>
      <c r="ME99" s="54"/>
      <c r="MF99" s="54"/>
      <c r="MG99" s="54"/>
      <c r="MH99" s="54"/>
      <c r="MI99" s="54"/>
      <c r="MJ99" s="54"/>
      <c r="MK99" s="54"/>
      <c r="ML99" s="54"/>
      <c r="MM99" s="54"/>
      <c r="MN99" s="54"/>
      <c r="MO99" s="54"/>
      <c r="MP99" s="54"/>
      <c r="MQ99" s="54"/>
      <c r="MR99" s="54"/>
      <c r="MS99" s="54"/>
      <c r="MT99" s="54"/>
      <c r="MU99" s="54"/>
      <c r="MV99" s="54"/>
      <c r="MW99" s="54"/>
      <c r="MX99" s="54"/>
      <c r="MY99" s="54"/>
      <c r="MZ99" s="54"/>
      <c r="NA99" s="54"/>
      <c r="NB99" s="54"/>
      <c r="NC99" s="54"/>
      <c r="ND99" s="54"/>
      <c r="NE99" s="54"/>
      <c r="NF99" s="54"/>
      <c r="NG99" s="54"/>
      <c r="NH99" s="54"/>
      <c r="NI99" s="54"/>
      <c r="NJ99" s="54"/>
      <c r="NK99" s="54"/>
      <c r="NL99" s="54"/>
      <c r="NM99" s="54"/>
      <c r="NN99" s="54"/>
      <c r="NO99" s="54"/>
      <c r="NP99" s="54"/>
      <c r="NQ99" s="54"/>
      <c r="NR99" s="54"/>
      <c r="NS99" s="54"/>
      <c r="NT99" s="54"/>
      <c r="NU99" s="54"/>
      <c r="NV99" s="54"/>
      <c r="NW99" s="54"/>
      <c r="NX99" s="54"/>
      <c r="NY99" s="54"/>
      <c r="NZ99" s="54"/>
      <c r="OA99" s="54"/>
      <c r="OB99" s="54"/>
      <c r="OC99" s="54"/>
      <c r="OD99" s="54"/>
      <c r="OE99" s="54"/>
      <c r="OF99" s="54"/>
      <c r="OG99" s="54"/>
      <c r="OH99" s="54"/>
      <c r="OI99" s="54"/>
      <c r="OJ99" s="54"/>
      <c r="OK99" s="54"/>
      <c r="OL99" s="54"/>
      <c r="OM99" s="54"/>
      <c r="ON99" s="54"/>
      <c r="OO99" s="54"/>
      <c r="OP99" s="54"/>
      <c r="OQ99" s="54"/>
      <c r="OR99" s="54"/>
      <c r="OS99" s="54"/>
      <c r="OT99" s="54"/>
      <c r="OU99" s="54"/>
      <c r="OV99" s="54"/>
      <c r="OW99" s="54"/>
      <c r="OX99" s="54"/>
      <c r="OY99" s="54"/>
      <c r="OZ99" s="54"/>
      <c r="PA99" s="54"/>
      <c r="PB99" s="54"/>
      <c r="PC99" s="54"/>
      <c r="PD99" s="54"/>
      <c r="PE99" s="54"/>
      <c r="PF99" s="54"/>
      <c r="PG99" s="54"/>
      <c r="PH99" s="54"/>
      <c r="PI99" s="54"/>
      <c r="PJ99" s="54"/>
      <c r="PK99" s="54"/>
      <c r="PL99" s="54"/>
      <c r="PM99" s="54"/>
      <c r="PN99" s="54"/>
      <c r="PO99" s="54"/>
      <c r="PP99" s="54"/>
      <c r="PQ99" s="54"/>
      <c r="PR99" s="54"/>
      <c r="PS99" s="54"/>
      <c r="PT99" s="54"/>
      <c r="PU99" s="54"/>
      <c r="PV99" s="54"/>
      <c r="PW99" s="54"/>
      <c r="PX99" s="54"/>
      <c r="PY99" s="54"/>
      <c r="PZ99" s="54"/>
      <c r="QA99" s="54"/>
      <c r="QB99" s="54"/>
      <c r="QC99" s="54"/>
      <c r="QD99" s="54"/>
      <c r="QE99" s="54"/>
      <c r="QF99" s="54"/>
      <c r="QG99" s="54"/>
      <c r="QH99" s="54"/>
      <c r="QI99" s="54"/>
      <c r="QJ99" s="54"/>
      <c r="QK99" s="54"/>
      <c r="QL99" s="54"/>
      <c r="QM99" s="54"/>
      <c r="QN99" s="54"/>
      <c r="QO99" s="54"/>
      <c r="QP99" s="54"/>
      <c r="QQ99" s="54"/>
      <c r="QR99" s="54"/>
      <c r="QS99" s="54"/>
      <c r="QT99" s="54"/>
      <c r="QU99" s="54"/>
      <c r="QV99" s="54"/>
      <c r="QW99" s="54"/>
      <c r="QX99" s="54"/>
      <c r="QY99" s="54"/>
      <c r="QZ99" s="54"/>
      <c r="RA99" s="54"/>
      <c r="RB99" s="54"/>
      <c r="RC99" s="54"/>
      <c r="RD99" s="54"/>
      <c r="RE99" s="54"/>
      <c r="RF99" s="54"/>
      <c r="RG99" s="54"/>
      <c r="RH99" s="54"/>
      <c r="RI99" s="54"/>
      <c r="RJ99" s="54"/>
      <c r="RK99" s="54"/>
      <c r="RL99" s="54"/>
      <c r="RM99" s="54"/>
      <c r="RN99" s="54"/>
      <c r="RO99" s="54"/>
      <c r="RP99" s="54"/>
      <c r="RQ99" s="54"/>
      <c r="RR99" s="54"/>
      <c r="RS99" s="54"/>
      <c r="RT99" s="54"/>
      <c r="RU99" s="54"/>
      <c r="RV99" s="54"/>
      <c r="RW99" s="54"/>
      <c r="RX99" s="54"/>
      <c r="RY99" s="54"/>
      <c r="RZ99" s="54"/>
      <c r="SA99" s="54"/>
      <c r="SB99" s="54"/>
      <c r="SC99" s="54"/>
      <c r="SD99" s="54"/>
      <c r="SE99" s="54"/>
      <c r="SF99" s="54"/>
      <c r="SG99" s="54"/>
      <c r="SH99" s="54"/>
      <c r="SI99" s="54"/>
      <c r="SJ99" s="54"/>
      <c r="SK99" s="54"/>
      <c r="SL99" s="54"/>
      <c r="SM99" s="54"/>
      <c r="SN99" s="54"/>
      <c r="SO99" s="54"/>
      <c r="SP99" s="54"/>
      <c r="SQ99" s="54"/>
      <c r="SR99" s="54"/>
      <c r="SS99" s="54"/>
      <c r="ST99" s="54"/>
      <c r="SU99" s="54"/>
      <c r="SV99" s="54"/>
      <c r="SW99" s="54"/>
      <c r="SX99" s="54"/>
      <c r="SY99" s="54"/>
      <c r="SZ99" s="54"/>
      <c r="TA99" s="54"/>
      <c r="TB99" s="54"/>
      <c r="TC99" s="54"/>
      <c r="TD99" s="54"/>
      <c r="TE99" s="54"/>
      <c r="TF99" s="54"/>
      <c r="TG99" s="54"/>
      <c r="TH99" s="54"/>
      <c r="TI99" s="54"/>
      <c r="TJ99" s="54"/>
      <c r="TK99" s="54"/>
      <c r="TL99" s="54"/>
      <c r="TM99" s="54"/>
      <c r="TN99" s="54"/>
      <c r="TO99" s="54"/>
      <c r="TP99" s="54"/>
      <c r="TQ99" s="54"/>
      <c r="TR99" s="54"/>
      <c r="TS99" s="54"/>
      <c r="TT99" s="54"/>
      <c r="TU99" s="54"/>
      <c r="TV99" s="54"/>
      <c r="TW99" s="54"/>
      <c r="TX99" s="54"/>
      <c r="TY99" s="54"/>
      <c r="TZ99" s="54"/>
      <c r="UA99" s="54"/>
      <c r="UB99" s="54"/>
      <c r="UC99" s="54"/>
      <c r="UD99" s="54"/>
      <c r="UE99" s="54"/>
      <c r="UF99" s="54"/>
      <c r="UG99" s="54"/>
      <c r="UH99" s="54"/>
      <c r="UI99" s="54"/>
      <c r="UJ99" s="54"/>
      <c r="UK99" s="54"/>
      <c r="UL99" s="54"/>
      <c r="UM99" s="54"/>
      <c r="UN99" s="54"/>
      <c r="UO99" s="54"/>
      <c r="UP99" s="54"/>
      <c r="UQ99" s="54"/>
      <c r="UR99" s="54"/>
      <c r="US99" s="54"/>
      <c r="UT99" s="54"/>
      <c r="UU99" s="54"/>
      <c r="UV99" s="54"/>
      <c r="UW99" s="54"/>
      <c r="UX99" s="54"/>
      <c r="UY99" s="54"/>
      <c r="UZ99" s="54"/>
      <c r="VA99" s="54"/>
      <c r="VB99" s="54"/>
      <c r="VC99" s="54"/>
      <c r="VD99" s="54"/>
      <c r="VE99" s="54"/>
      <c r="VF99" s="54"/>
      <c r="VG99" s="54"/>
      <c r="VH99" s="54"/>
      <c r="VI99" s="54"/>
      <c r="VJ99" s="54"/>
      <c r="VK99" s="54"/>
      <c r="VL99" s="54"/>
      <c r="VM99" s="54"/>
      <c r="VN99" s="54"/>
      <c r="VO99" s="54"/>
      <c r="VP99" s="54"/>
      <c r="VQ99" s="54"/>
      <c r="VR99" s="54"/>
      <c r="VS99" s="54"/>
      <c r="VT99" s="54"/>
      <c r="VU99" s="54"/>
      <c r="VV99" s="54"/>
      <c r="VW99" s="54"/>
      <c r="VX99" s="54"/>
      <c r="VY99" s="54"/>
      <c r="VZ99" s="54"/>
      <c r="WA99" s="54"/>
      <c r="WB99" s="54"/>
      <c r="WC99" s="54"/>
      <c r="WD99" s="54"/>
      <c r="WE99" s="54"/>
      <c r="WF99" s="54"/>
      <c r="WG99" s="54"/>
      <c r="WH99" s="54"/>
      <c r="WI99" s="54"/>
      <c r="WJ99" s="54"/>
      <c r="WK99" s="54"/>
      <c r="WL99" s="54"/>
      <c r="WM99" s="54"/>
      <c r="WN99" s="54"/>
      <c r="WO99" s="54"/>
      <c r="WP99" s="54"/>
      <c r="WQ99" s="54"/>
      <c r="WR99" s="54"/>
      <c r="WS99" s="54"/>
      <c r="WT99" s="54"/>
      <c r="WU99" s="54"/>
      <c r="WV99" s="54"/>
      <c r="WW99" s="54"/>
      <c r="WX99" s="54"/>
      <c r="WY99" s="54"/>
      <c r="WZ99" s="54"/>
      <c r="XA99" s="54"/>
      <c r="XB99" s="54"/>
      <c r="XC99" s="54"/>
      <c r="XD99" s="54"/>
      <c r="XE99" s="54"/>
      <c r="XF99" s="54"/>
      <c r="XG99" s="54"/>
      <c r="XH99" s="54"/>
      <c r="XI99" s="54"/>
      <c r="XJ99" s="54"/>
      <c r="XK99" s="54"/>
      <c r="XL99" s="54"/>
      <c r="XM99" s="54"/>
      <c r="XN99" s="54"/>
      <c r="XO99" s="54"/>
      <c r="XP99" s="54"/>
      <c r="XQ99" s="54"/>
      <c r="XR99" s="54"/>
      <c r="XS99" s="54"/>
      <c r="XT99" s="54"/>
      <c r="XU99" s="54"/>
      <c r="XV99" s="54"/>
      <c r="XW99" s="54"/>
      <c r="XX99" s="54"/>
      <c r="XY99" s="54"/>
      <c r="XZ99" s="54"/>
      <c r="YA99" s="54"/>
      <c r="YB99" s="54"/>
      <c r="YC99" s="54"/>
      <c r="YD99" s="54"/>
      <c r="YE99" s="54"/>
      <c r="YF99" s="54"/>
      <c r="YG99" s="54"/>
      <c r="YH99" s="54"/>
      <c r="YI99" s="54"/>
      <c r="YJ99" s="54"/>
      <c r="YK99" s="54"/>
      <c r="YL99" s="54"/>
      <c r="YM99" s="54"/>
      <c r="YN99" s="54"/>
      <c r="YO99" s="54"/>
      <c r="YP99" s="54"/>
      <c r="YQ99" s="54"/>
      <c r="YR99" s="54"/>
    </row>
    <row r="100" spans="1:668" x14ac:dyDescent="0.25">
      <c r="A100" s="4" t="s">
        <v>54</v>
      </c>
      <c r="B100" s="5" t="s">
        <v>16</v>
      </c>
      <c r="C100" s="6" t="s">
        <v>77</v>
      </c>
      <c r="D100" s="11">
        <v>44197</v>
      </c>
      <c r="E100" s="11" t="s">
        <v>132</v>
      </c>
      <c r="F100" s="7">
        <v>45000</v>
      </c>
      <c r="G100" s="6">
        <f t="shared" ref="G100" si="19">F100*0.0287</f>
        <v>1291.5</v>
      </c>
      <c r="H100" s="6">
        <v>1148.33</v>
      </c>
      <c r="I100" s="6">
        <f t="shared" ref="I100" si="20">F100*0.0304</f>
        <v>1368</v>
      </c>
      <c r="J100" s="6">
        <v>0</v>
      </c>
      <c r="K100" s="6">
        <v>3807.83</v>
      </c>
      <c r="L100" s="66">
        <v>41192.17</v>
      </c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IC100" s="54"/>
      <c r="ID100" s="54"/>
      <c r="IE100" s="54"/>
      <c r="IF100" s="54"/>
      <c r="IG100" s="54"/>
      <c r="IH100" s="54"/>
      <c r="II100" s="54"/>
      <c r="IJ100" s="54"/>
      <c r="IK100" s="54"/>
      <c r="IL100" s="54"/>
      <c r="IM100" s="54"/>
      <c r="IN100" s="54"/>
      <c r="IO100" s="54"/>
      <c r="IP100" s="54"/>
      <c r="IQ100" s="54"/>
      <c r="IR100" s="54"/>
      <c r="IS100" s="54"/>
      <c r="IT100" s="54"/>
      <c r="IU100" s="54"/>
      <c r="IV100" s="54"/>
      <c r="IW100" s="54"/>
      <c r="IX100" s="54"/>
      <c r="IY100" s="54"/>
      <c r="IZ100" s="54"/>
      <c r="JA100" s="54"/>
      <c r="JB100" s="54"/>
      <c r="JC100" s="54"/>
      <c r="JD100" s="54"/>
      <c r="JE100" s="54"/>
      <c r="JF100" s="54"/>
      <c r="JG100" s="54"/>
      <c r="JH100" s="54"/>
      <c r="JI100" s="54"/>
      <c r="JJ100" s="54"/>
      <c r="JK100" s="54"/>
      <c r="JL100" s="54"/>
      <c r="JM100" s="54"/>
      <c r="JN100" s="54"/>
      <c r="JO100" s="54"/>
      <c r="JP100" s="54"/>
      <c r="JQ100" s="54"/>
      <c r="JR100" s="54"/>
      <c r="JS100" s="54"/>
      <c r="JT100" s="54"/>
      <c r="JU100" s="54"/>
      <c r="JV100" s="54"/>
      <c r="JW100" s="54"/>
      <c r="JX100" s="54"/>
      <c r="JY100" s="54"/>
      <c r="JZ100" s="54"/>
      <c r="KA100" s="54"/>
      <c r="KB100" s="54"/>
      <c r="KC100" s="54"/>
      <c r="KD100" s="54"/>
      <c r="KE100" s="54"/>
      <c r="KF100" s="54"/>
      <c r="KG100" s="54"/>
      <c r="KH100" s="54"/>
      <c r="KI100" s="54"/>
      <c r="KJ100" s="54"/>
      <c r="KK100" s="54"/>
      <c r="KL100" s="54"/>
      <c r="KM100" s="54"/>
      <c r="KN100" s="54"/>
      <c r="KO100" s="54"/>
      <c r="KP100" s="54"/>
      <c r="KQ100" s="54"/>
      <c r="KR100" s="54"/>
      <c r="KS100" s="54"/>
      <c r="KT100" s="54"/>
      <c r="KU100" s="54"/>
      <c r="KV100" s="54"/>
      <c r="KW100" s="54"/>
      <c r="KX100" s="54"/>
      <c r="KY100" s="54"/>
      <c r="KZ100" s="54"/>
      <c r="LA100" s="54"/>
      <c r="LB100" s="54"/>
      <c r="LC100" s="54"/>
      <c r="LD100" s="54"/>
      <c r="LE100" s="54"/>
      <c r="LF100" s="54"/>
      <c r="LG100" s="54"/>
      <c r="LH100" s="54"/>
      <c r="LI100" s="54"/>
      <c r="LJ100" s="54"/>
      <c r="LK100" s="54"/>
      <c r="LL100" s="54"/>
      <c r="LM100" s="54"/>
      <c r="LN100" s="54"/>
      <c r="LO100" s="54"/>
      <c r="LP100" s="54"/>
      <c r="LQ100" s="54"/>
      <c r="LR100" s="54"/>
      <c r="LS100" s="54"/>
      <c r="LT100" s="54"/>
      <c r="LU100" s="54"/>
      <c r="LV100" s="54"/>
      <c r="LW100" s="54"/>
      <c r="LX100" s="54"/>
      <c r="LY100" s="54"/>
      <c r="LZ100" s="54"/>
      <c r="MA100" s="54"/>
      <c r="MB100" s="54"/>
      <c r="MC100" s="54"/>
      <c r="MD100" s="54"/>
      <c r="ME100" s="54"/>
      <c r="MF100" s="54"/>
      <c r="MG100" s="54"/>
      <c r="MH100" s="54"/>
      <c r="MI100" s="54"/>
      <c r="MJ100" s="54"/>
      <c r="MK100" s="54"/>
      <c r="ML100" s="54"/>
      <c r="MM100" s="54"/>
      <c r="MN100" s="54"/>
      <c r="MO100" s="54"/>
      <c r="MP100" s="54"/>
      <c r="MQ100" s="54"/>
      <c r="MR100" s="54"/>
      <c r="MS100" s="54"/>
      <c r="MT100" s="54"/>
      <c r="MU100" s="54"/>
      <c r="MV100" s="54"/>
      <c r="MW100" s="54"/>
      <c r="MX100" s="54"/>
      <c r="MY100" s="54"/>
      <c r="MZ100" s="54"/>
      <c r="NA100" s="54"/>
      <c r="NB100" s="54"/>
      <c r="NC100" s="54"/>
      <c r="ND100" s="54"/>
      <c r="NE100" s="54"/>
      <c r="NF100" s="54"/>
      <c r="NG100" s="54"/>
      <c r="NH100" s="54"/>
      <c r="NI100" s="54"/>
      <c r="NJ100" s="54"/>
      <c r="NK100" s="54"/>
      <c r="NL100" s="54"/>
      <c r="NM100" s="54"/>
      <c r="NN100" s="54"/>
      <c r="NO100" s="54"/>
      <c r="NP100" s="54"/>
      <c r="NQ100" s="54"/>
      <c r="NR100" s="54"/>
      <c r="NS100" s="54"/>
      <c r="NT100" s="54"/>
      <c r="NU100" s="54"/>
      <c r="NV100" s="54"/>
      <c r="NW100" s="54"/>
      <c r="NX100" s="54"/>
      <c r="NY100" s="54"/>
      <c r="NZ100" s="54"/>
      <c r="OA100" s="54"/>
      <c r="OB100" s="54"/>
      <c r="OC100" s="54"/>
      <c r="OD100" s="54"/>
      <c r="OE100" s="54"/>
      <c r="OF100" s="54"/>
      <c r="OG100" s="54"/>
      <c r="OH100" s="54"/>
      <c r="OI100" s="54"/>
      <c r="OJ100" s="54"/>
      <c r="OK100" s="54"/>
      <c r="OL100" s="54"/>
      <c r="OM100" s="54"/>
      <c r="ON100" s="54"/>
      <c r="OO100" s="54"/>
      <c r="OP100" s="54"/>
      <c r="OQ100" s="54"/>
      <c r="OR100" s="54"/>
      <c r="OS100" s="54"/>
      <c r="OT100" s="54"/>
      <c r="OU100" s="54"/>
      <c r="OV100" s="54"/>
      <c r="OW100" s="54"/>
      <c r="OX100" s="54"/>
      <c r="OY100" s="54"/>
      <c r="OZ100" s="54"/>
      <c r="PA100" s="54"/>
      <c r="PB100" s="54"/>
      <c r="PC100" s="54"/>
      <c r="PD100" s="54"/>
      <c r="PE100" s="54"/>
      <c r="PF100" s="54"/>
      <c r="PG100" s="54"/>
      <c r="PH100" s="54"/>
      <c r="PI100" s="54"/>
      <c r="PJ100" s="54"/>
      <c r="PK100" s="54"/>
      <c r="PL100" s="54"/>
      <c r="PM100" s="54"/>
      <c r="PN100" s="54"/>
      <c r="PO100" s="54"/>
      <c r="PP100" s="54"/>
      <c r="PQ100" s="54"/>
      <c r="PR100" s="54"/>
      <c r="PS100" s="54"/>
      <c r="PT100" s="54"/>
      <c r="PU100" s="54"/>
      <c r="PV100" s="54"/>
      <c r="PW100" s="54"/>
      <c r="PX100" s="54"/>
      <c r="PY100" s="54"/>
      <c r="PZ100" s="54"/>
      <c r="QA100" s="54"/>
      <c r="QB100" s="54"/>
      <c r="QC100" s="54"/>
      <c r="QD100" s="54"/>
      <c r="QE100" s="54"/>
      <c r="QF100" s="54"/>
      <c r="QG100" s="54"/>
      <c r="QH100" s="54"/>
      <c r="QI100" s="54"/>
      <c r="QJ100" s="54"/>
      <c r="QK100" s="54"/>
      <c r="QL100" s="54"/>
      <c r="QM100" s="54"/>
      <c r="QN100" s="54"/>
      <c r="QO100" s="54"/>
      <c r="QP100" s="54"/>
      <c r="QQ100" s="54"/>
      <c r="QR100" s="54"/>
      <c r="QS100" s="54"/>
      <c r="QT100" s="54"/>
      <c r="QU100" s="54"/>
      <c r="QV100" s="54"/>
      <c r="QW100" s="54"/>
      <c r="QX100" s="54"/>
      <c r="QY100" s="54"/>
      <c r="QZ100" s="54"/>
      <c r="RA100" s="54"/>
      <c r="RB100" s="54"/>
      <c r="RC100" s="54"/>
      <c r="RD100" s="54"/>
      <c r="RE100" s="54"/>
      <c r="RF100" s="54"/>
      <c r="RG100" s="54"/>
      <c r="RH100" s="54"/>
      <c r="RI100" s="54"/>
      <c r="RJ100" s="54"/>
      <c r="RK100" s="54"/>
      <c r="RL100" s="54"/>
      <c r="RM100" s="54"/>
      <c r="RN100" s="54"/>
      <c r="RO100" s="54"/>
      <c r="RP100" s="54"/>
      <c r="RQ100" s="54"/>
      <c r="RR100" s="54"/>
      <c r="RS100" s="54"/>
      <c r="RT100" s="54"/>
      <c r="RU100" s="54"/>
      <c r="RV100" s="54"/>
      <c r="RW100" s="54"/>
      <c r="RX100" s="54"/>
      <c r="RY100" s="54"/>
      <c r="RZ100" s="54"/>
      <c r="SA100" s="54"/>
      <c r="SB100" s="54"/>
      <c r="SC100" s="54"/>
      <c r="SD100" s="54"/>
      <c r="SE100" s="54"/>
      <c r="SF100" s="54"/>
      <c r="SG100" s="54"/>
      <c r="SH100" s="54"/>
      <c r="SI100" s="54"/>
      <c r="SJ100" s="54"/>
      <c r="SK100" s="54"/>
      <c r="SL100" s="54"/>
      <c r="SM100" s="54"/>
      <c r="SN100" s="54"/>
      <c r="SO100" s="54"/>
      <c r="SP100" s="54"/>
      <c r="SQ100" s="54"/>
      <c r="SR100" s="54"/>
      <c r="SS100" s="54"/>
      <c r="ST100" s="54"/>
      <c r="SU100" s="54"/>
      <c r="SV100" s="54"/>
      <c r="SW100" s="54"/>
      <c r="SX100" s="54"/>
      <c r="SY100" s="54"/>
      <c r="SZ100" s="54"/>
      <c r="TA100" s="54"/>
      <c r="TB100" s="54"/>
      <c r="TC100" s="54"/>
      <c r="TD100" s="54"/>
      <c r="TE100" s="54"/>
      <c r="TF100" s="54"/>
      <c r="TG100" s="54"/>
      <c r="TH100" s="54"/>
      <c r="TI100" s="54"/>
      <c r="TJ100" s="54"/>
      <c r="TK100" s="54"/>
      <c r="TL100" s="54"/>
      <c r="TM100" s="54"/>
      <c r="TN100" s="54"/>
      <c r="TO100" s="54"/>
      <c r="TP100" s="54"/>
      <c r="TQ100" s="54"/>
      <c r="TR100" s="54"/>
      <c r="TS100" s="54"/>
      <c r="TT100" s="54"/>
      <c r="TU100" s="54"/>
      <c r="TV100" s="54"/>
      <c r="TW100" s="54"/>
      <c r="TX100" s="54"/>
      <c r="TY100" s="54"/>
      <c r="TZ100" s="54"/>
      <c r="UA100" s="54"/>
      <c r="UB100" s="54"/>
      <c r="UC100" s="54"/>
      <c r="UD100" s="54"/>
      <c r="UE100" s="54"/>
      <c r="UF100" s="54"/>
      <c r="UG100" s="54"/>
      <c r="UH100" s="54"/>
      <c r="UI100" s="54"/>
      <c r="UJ100" s="54"/>
      <c r="UK100" s="54"/>
      <c r="UL100" s="54"/>
      <c r="UM100" s="54"/>
      <c r="UN100" s="54"/>
      <c r="UO100" s="54"/>
      <c r="UP100" s="54"/>
      <c r="UQ100" s="54"/>
      <c r="UR100" s="54"/>
      <c r="US100" s="54"/>
      <c r="UT100" s="54"/>
      <c r="UU100" s="54"/>
      <c r="UV100" s="54"/>
      <c r="UW100" s="54"/>
      <c r="UX100" s="54"/>
      <c r="UY100" s="54"/>
      <c r="UZ100" s="54"/>
      <c r="VA100" s="54"/>
      <c r="VB100" s="54"/>
      <c r="VC100" s="54"/>
      <c r="VD100" s="54"/>
      <c r="VE100" s="54"/>
      <c r="VF100" s="54"/>
      <c r="VG100" s="54"/>
      <c r="VH100" s="54"/>
      <c r="VI100" s="54"/>
      <c r="VJ100" s="54"/>
      <c r="VK100" s="54"/>
      <c r="VL100" s="54"/>
      <c r="VM100" s="54"/>
      <c r="VN100" s="54"/>
      <c r="VO100" s="54"/>
      <c r="VP100" s="54"/>
      <c r="VQ100" s="54"/>
      <c r="VR100" s="54"/>
      <c r="VS100" s="54"/>
      <c r="VT100" s="54"/>
      <c r="VU100" s="54"/>
      <c r="VV100" s="54"/>
      <c r="VW100" s="54"/>
      <c r="VX100" s="54"/>
      <c r="VY100" s="54"/>
      <c r="VZ100" s="54"/>
      <c r="WA100" s="54"/>
      <c r="WB100" s="54"/>
      <c r="WC100" s="54"/>
      <c r="WD100" s="54"/>
      <c r="WE100" s="54"/>
      <c r="WF100" s="54"/>
      <c r="WG100" s="54"/>
      <c r="WH100" s="54"/>
      <c r="WI100" s="54"/>
      <c r="WJ100" s="54"/>
      <c r="WK100" s="54"/>
      <c r="WL100" s="54"/>
      <c r="WM100" s="54"/>
      <c r="WN100" s="54"/>
      <c r="WO100" s="54"/>
      <c r="WP100" s="54"/>
      <c r="WQ100" s="54"/>
      <c r="WR100" s="54"/>
      <c r="WS100" s="54"/>
      <c r="WT100" s="54"/>
      <c r="WU100" s="54"/>
      <c r="WV100" s="54"/>
      <c r="WW100" s="54"/>
      <c r="WX100" s="54"/>
      <c r="WY100" s="54"/>
      <c r="WZ100" s="54"/>
      <c r="XA100" s="54"/>
      <c r="XB100" s="54"/>
      <c r="XC100" s="54"/>
      <c r="XD100" s="54"/>
      <c r="XE100" s="54"/>
      <c r="XF100" s="54"/>
      <c r="XG100" s="54"/>
      <c r="XH100" s="54"/>
      <c r="XI100" s="54"/>
      <c r="XJ100" s="54"/>
      <c r="XK100" s="54"/>
      <c r="XL100" s="54"/>
      <c r="XM100" s="54"/>
      <c r="XN100" s="54"/>
      <c r="XO100" s="54"/>
      <c r="XP100" s="54"/>
      <c r="XQ100" s="54"/>
      <c r="XR100" s="54"/>
      <c r="XS100" s="54"/>
      <c r="XT100" s="54"/>
      <c r="XU100" s="54"/>
      <c r="XV100" s="54"/>
      <c r="XW100" s="54"/>
      <c r="XX100" s="54"/>
      <c r="XY100" s="54"/>
      <c r="XZ100" s="54"/>
      <c r="YA100" s="54"/>
      <c r="YB100" s="54"/>
      <c r="YC100" s="54"/>
      <c r="YD100" s="54"/>
      <c r="YE100" s="54"/>
      <c r="YF100" s="54"/>
      <c r="YG100" s="54"/>
      <c r="YH100" s="54"/>
      <c r="YI100" s="54"/>
      <c r="YJ100" s="54"/>
      <c r="YK100" s="54"/>
      <c r="YL100" s="54"/>
      <c r="YM100" s="54"/>
      <c r="YN100" s="54"/>
      <c r="YO100" s="54"/>
      <c r="YP100" s="54"/>
      <c r="YQ100" s="54"/>
      <c r="YR100" s="54"/>
    </row>
    <row r="101" spans="1:668" x14ac:dyDescent="0.25">
      <c r="A101" s="4" t="s">
        <v>56</v>
      </c>
      <c r="B101" s="5" t="s">
        <v>16</v>
      </c>
      <c r="C101" s="6" t="s">
        <v>76</v>
      </c>
      <c r="D101" s="11">
        <v>44197</v>
      </c>
      <c r="E101" s="11" t="s">
        <v>132</v>
      </c>
      <c r="F101" s="7">
        <v>45000</v>
      </c>
      <c r="G101" s="6">
        <f>F101*0.0287</f>
        <v>1291.5</v>
      </c>
      <c r="H101" s="6">
        <v>1148.33</v>
      </c>
      <c r="I101" s="6">
        <f>F101*0.0304</f>
        <v>1368</v>
      </c>
      <c r="J101" s="6">
        <v>0</v>
      </c>
      <c r="K101" s="6">
        <f>G101+H101+I101</f>
        <v>3807.83</v>
      </c>
      <c r="L101" s="66">
        <f>F101-K101</f>
        <v>41192.17</v>
      </c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</row>
    <row r="102" spans="1:668" x14ac:dyDescent="0.25">
      <c r="A102" s="4" t="s">
        <v>55</v>
      </c>
      <c r="B102" s="5" t="s">
        <v>16</v>
      </c>
      <c r="C102" s="6" t="s">
        <v>76</v>
      </c>
      <c r="D102" s="11">
        <v>44197</v>
      </c>
      <c r="E102" s="11" t="s">
        <v>132</v>
      </c>
      <c r="F102" s="7">
        <v>45000</v>
      </c>
      <c r="G102" s="6">
        <f>F102*0.0287</f>
        <v>1291.5</v>
      </c>
      <c r="H102" s="6">
        <v>945.81</v>
      </c>
      <c r="I102" s="6">
        <f>F102*0.0304</f>
        <v>1368</v>
      </c>
      <c r="J102" s="6">
        <v>1350.12</v>
      </c>
      <c r="K102" s="6">
        <v>4955.43</v>
      </c>
      <c r="L102" s="66">
        <f>F102-K102</f>
        <v>40044.57</v>
      </c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</row>
    <row r="103" spans="1:668" x14ac:dyDescent="0.25">
      <c r="A103" s="4" t="s">
        <v>52</v>
      </c>
      <c r="B103" s="5" t="s">
        <v>16</v>
      </c>
      <c r="C103" s="6" t="s">
        <v>77</v>
      </c>
      <c r="D103" s="11">
        <v>44197</v>
      </c>
      <c r="E103" s="11" t="s">
        <v>132</v>
      </c>
      <c r="F103" s="7">
        <v>45000</v>
      </c>
      <c r="G103" s="6">
        <f>F103*0.0287</f>
        <v>1291.5</v>
      </c>
      <c r="H103" s="6">
        <v>1148.33</v>
      </c>
      <c r="I103" s="6">
        <f>F103*0.0304</f>
        <v>1368</v>
      </c>
      <c r="J103" s="6">
        <v>0</v>
      </c>
      <c r="K103" s="6">
        <f>G103+H103+I103</f>
        <v>3807.83</v>
      </c>
      <c r="L103" s="66">
        <f>F103-K103</f>
        <v>41192.17</v>
      </c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60"/>
      <c r="AS103" s="60"/>
    </row>
    <row r="104" spans="1:668" x14ac:dyDescent="0.25">
      <c r="A104" s="4" t="s">
        <v>53</v>
      </c>
      <c r="B104" s="5" t="s">
        <v>16</v>
      </c>
      <c r="C104" s="6" t="s">
        <v>77</v>
      </c>
      <c r="D104" s="11">
        <v>44197</v>
      </c>
      <c r="E104" s="11" t="s">
        <v>132</v>
      </c>
      <c r="F104" s="7">
        <v>45000</v>
      </c>
      <c r="G104" s="6">
        <f>F104*0.0287</f>
        <v>1291.5</v>
      </c>
      <c r="H104" s="6">
        <v>1148.33</v>
      </c>
      <c r="I104" s="6">
        <f>F104*0.0304</f>
        <v>1368</v>
      </c>
      <c r="J104" s="6">
        <v>0</v>
      </c>
      <c r="K104" s="6">
        <f>G104+H104+I104</f>
        <v>3807.83</v>
      </c>
      <c r="L104" s="66">
        <f>F104-K104</f>
        <v>41192.17</v>
      </c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</row>
    <row r="105" spans="1:668" x14ac:dyDescent="0.25">
      <c r="A105" s="4" t="s">
        <v>51</v>
      </c>
      <c r="B105" s="5" t="s">
        <v>16</v>
      </c>
      <c r="C105" s="6" t="s">
        <v>76</v>
      </c>
      <c r="D105" s="11">
        <v>44197</v>
      </c>
      <c r="E105" s="11" t="s">
        <v>132</v>
      </c>
      <c r="F105" s="7">
        <v>66000</v>
      </c>
      <c r="G105" s="6">
        <f>F105*0.0287</f>
        <v>1894.2</v>
      </c>
      <c r="H105" s="6">
        <v>4615.76</v>
      </c>
      <c r="I105" s="6">
        <f>F105*0.0304</f>
        <v>2006.4</v>
      </c>
      <c r="J105" s="6">
        <v>0</v>
      </c>
      <c r="K105" s="6">
        <f>G105+H105+I105</f>
        <v>8516.36</v>
      </c>
      <c r="L105" s="66">
        <f>F105-K105</f>
        <v>57483.64</v>
      </c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</row>
    <row r="106" spans="1:668" x14ac:dyDescent="0.25">
      <c r="A106" s="49" t="s">
        <v>14</v>
      </c>
      <c r="B106" s="13">
        <v>8</v>
      </c>
      <c r="C106" s="8"/>
      <c r="D106" s="49"/>
      <c r="E106" s="49"/>
      <c r="F106" s="8">
        <f t="shared" ref="F106:K106" si="21">SUM(F98:F100)+F101+F102+F103+F104+F105</f>
        <v>466000</v>
      </c>
      <c r="G106" s="8">
        <f t="shared" si="21"/>
        <v>13374.2</v>
      </c>
      <c r="H106" s="8">
        <f t="shared" si="21"/>
        <v>29657.350000000006</v>
      </c>
      <c r="I106" s="8">
        <f t="shared" si="21"/>
        <v>14166.4</v>
      </c>
      <c r="J106" s="8">
        <f t="shared" si="21"/>
        <v>2700.24</v>
      </c>
      <c r="K106" s="8">
        <f t="shared" si="21"/>
        <v>59898.19000000001</v>
      </c>
      <c r="L106" s="67">
        <f>L98+L99+L100+L101+L102+L103+L104+L105</f>
        <v>406101.80999999994</v>
      </c>
      <c r="M106" s="56"/>
      <c r="N106" s="56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IC106" s="60"/>
      <c r="ID106" s="60"/>
      <c r="IE106" s="60"/>
      <c r="IF106" s="60"/>
      <c r="IG106" s="60"/>
      <c r="IH106" s="60"/>
      <c r="II106" s="60"/>
      <c r="IJ106" s="60"/>
      <c r="IK106" s="60"/>
      <c r="IL106" s="60"/>
      <c r="IM106" s="60"/>
      <c r="IN106" s="60"/>
      <c r="IO106" s="60"/>
      <c r="IP106" s="60"/>
      <c r="IQ106" s="60"/>
      <c r="IR106" s="60"/>
      <c r="IS106" s="60"/>
      <c r="IT106" s="60"/>
      <c r="IU106" s="60"/>
      <c r="IV106" s="60"/>
      <c r="IW106" s="60"/>
      <c r="IX106" s="60"/>
      <c r="IY106" s="60"/>
      <c r="IZ106" s="60"/>
      <c r="JA106" s="60"/>
      <c r="JB106" s="60"/>
      <c r="JC106" s="60"/>
      <c r="JD106" s="60"/>
      <c r="JE106" s="60"/>
      <c r="JF106" s="60"/>
      <c r="JG106" s="60"/>
      <c r="JH106" s="60"/>
      <c r="JI106" s="60"/>
      <c r="JJ106" s="60"/>
      <c r="JK106" s="60"/>
      <c r="JL106" s="60"/>
      <c r="JM106" s="60"/>
      <c r="JN106" s="60"/>
      <c r="JO106" s="60"/>
      <c r="JP106" s="60"/>
      <c r="JQ106" s="60"/>
      <c r="JR106" s="60"/>
      <c r="JS106" s="60"/>
      <c r="JT106" s="60"/>
      <c r="JU106" s="60"/>
      <c r="JV106" s="60"/>
      <c r="JW106" s="60"/>
      <c r="JX106" s="60"/>
      <c r="JY106" s="60"/>
      <c r="JZ106" s="60"/>
      <c r="KA106" s="60"/>
      <c r="KB106" s="60"/>
      <c r="KC106" s="60"/>
      <c r="KD106" s="60"/>
      <c r="KE106" s="60"/>
      <c r="KF106" s="60"/>
      <c r="KG106" s="60"/>
      <c r="KH106" s="60"/>
      <c r="KI106" s="60"/>
      <c r="KJ106" s="60"/>
      <c r="KK106" s="60"/>
      <c r="KL106" s="60"/>
      <c r="KM106" s="60"/>
      <c r="KN106" s="60"/>
      <c r="KO106" s="60"/>
      <c r="KP106" s="60"/>
      <c r="KQ106" s="60"/>
      <c r="KR106" s="60"/>
      <c r="KS106" s="60"/>
      <c r="KT106" s="60"/>
      <c r="KU106" s="60"/>
      <c r="KV106" s="60"/>
      <c r="KW106" s="60"/>
      <c r="KX106" s="60"/>
      <c r="KY106" s="60"/>
      <c r="KZ106" s="60"/>
      <c r="LA106" s="60"/>
      <c r="LB106" s="60"/>
      <c r="LC106" s="60"/>
      <c r="LD106" s="60"/>
      <c r="LE106" s="60"/>
      <c r="LF106" s="60"/>
      <c r="LG106" s="60"/>
      <c r="LH106" s="60"/>
      <c r="LI106" s="60"/>
      <c r="LJ106" s="60"/>
      <c r="LK106" s="60"/>
      <c r="LL106" s="60"/>
      <c r="LM106" s="60"/>
      <c r="LN106" s="60"/>
      <c r="LO106" s="60"/>
      <c r="LP106" s="60"/>
      <c r="LQ106" s="60"/>
      <c r="LR106" s="60"/>
      <c r="LS106" s="60"/>
      <c r="LT106" s="60"/>
      <c r="LU106" s="60"/>
      <c r="LV106" s="60"/>
      <c r="LW106" s="60"/>
      <c r="LX106" s="60"/>
      <c r="LY106" s="60"/>
      <c r="LZ106" s="60"/>
      <c r="MA106" s="60"/>
      <c r="MB106" s="60"/>
      <c r="MC106" s="60"/>
      <c r="MD106" s="60"/>
      <c r="ME106" s="60"/>
      <c r="MF106" s="60"/>
      <c r="MG106" s="60"/>
      <c r="MH106" s="60"/>
      <c r="MI106" s="60"/>
      <c r="MJ106" s="60"/>
      <c r="MK106" s="60"/>
      <c r="ML106" s="60"/>
      <c r="MM106" s="60"/>
      <c r="MN106" s="60"/>
      <c r="MO106" s="60"/>
      <c r="MP106" s="60"/>
      <c r="MQ106" s="60"/>
      <c r="MR106" s="60"/>
      <c r="MS106" s="60"/>
      <c r="MT106" s="60"/>
      <c r="MU106" s="60"/>
      <c r="MV106" s="60"/>
      <c r="MW106" s="60"/>
      <c r="MX106" s="60"/>
      <c r="MY106" s="60"/>
      <c r="MZ106" s="60"/>
      <c r="NA106" s="60"/>
      <c r="NB106" s="60"/>
      <c r="NC106" s="60"/>
      <c r="ND106" s="60"/>
      <c r="NE106" s="60"/>
      <c r="NF106" s="60"/>
      <c r="NG106" s="60"/>
      <c r="NH106" s="60"/>
      <c r="NI106" s="60"/>
      <c r="NJ106" s="60"/>
      <c r="NK106" s="60"/>
      <c r="NL106" s="60"/>
      <c r="NM106" s="60"/>
      <c r="NN106" s="60"/>
      <c r="NO106" s="60"/>
      <c r="NP106" s="60"/>
      <c r="NQ106" s="60"/>
      <c r="NR106" s="60"/>
      <c r="NS106" s="60"/>
      <c r="NT106" s="60"/>
      <c r="NU106" s="60"/>
      <c r="NV106" s="60"/>
      <c r="NW106" s="60"/>
      <c r="NX106" s="60"/>
      <c r="NY106" s="60"/>
      <c r="NZ106" s="60"/>
      <c r="OA106" s="60"/>
      <c r="OB106" s="60"/>
      <c r="OC106" s="60"/>
      <c r="OD106" s="60"/>
      <c r="OE106" s="60"/>
      <c r="OF106" s="60"/>
      <c r="OG106" s="60"/>
      <c r="OH106" s="60"/>
      <c r="OI106" s="60"/>
      <c r="OJ106" s="60"/>
      <c r="OK106" s="60"/>
      <c r="OL106" s="60"/>
      <c r="OM106" s="60"/>
      <c r="ON106" s="60"/>
      <c r="OO106" s="60"/>
      <c r="OP106" s="60"/>
      <c r="OQ106" s="60"/>
      <c r="OR106" s="60"/>
      <c r="OS106" s="60"/>
      <c r="OT106" s="60"/>
      <c r="OU106" s="60"/>
      <c r="OV106" s="60"/>
      <c r="OW106" s="60"/>
      <c r="OX106" s="60"/>
      <c r="OY106" s="60"/>
      <c r="OZ106" s="60"/>
      <c r="PA106" s="60"/>
      <c r="PB106" s="60"/>
      <c r="PC106" s="60"/>
      <c r="PD106" s="60"/>
      <c r="PE106" s="60"/>
      <c r="PF106" s="60"/>
      <c r="PG106" s="60"/>
      <c r="PH106" s="60"/>
      <c r="PI106" s="60"/>
      <c r="PJ106" s="60"/>
      <c r="PK106" s="60"/>
      <c r="PL106" s="60"/>
      <c r="PM106" s="60"/>
      <c r="PN106" s="60"/>
      <c r="PO106" s="60"/>
      <c r="PP106" s="60"/>
      <c r="PQ106" s="60"/>
      <c r="PR106" s="60"/>
      <c r="PS106" s="60"/>
      <c r="PT106" s="60"/>
      <c r="PU106" s="60"/>
      <c r="PV106" s="60"/>
      <c r="PW106" s="60"/>
      <c r="PX106" s="60"/>
      <c r="PY106" s="60"/>
      <c r="PZ106" s="60"/>
      <c r="QA106" s="60"/>
      <c r="QB106" s="60"/>
      <c r="QC106" s="60"/>
      <c r="QD106" s="60"/>
      <c r="QE106" s="60"/>
      <c r="QF106" s="60"/>
      <c r="QG106" s="60"/>
      <c r="QH106" s="60"/>
      <c r="QI106" s="60"/>
      <c r="QJ106" s="60"/>
      <c r="QK106" s="60"/>
      <c r="QL106" s="60"/>
      <c r="QM106" s="60"/>
      <c r="QN106" s="60"/>
      <c r="QO106" s="60"/>
      <c r="QP106" s="60"/>
      <c r="QQ106" s="60"/>
      <c r="QR106" s="60"/>
      <c r="QS106" s="60"/>
      <c r="QT106" s="60"/>
      <c r="QU106" s="60"/>
      <c r="QV106" s="60"/>
      <c r="QW106" s="60"/>
      <c r="QX106" s="60"/>
      <c r="QY106" s="60"/>
      <c r="QZ106" s="60"/>
      <c r="RA106" s="60"/>
      <c r="RB106" s="60"/>
      <c r="RC106" s="60"/>
      <c r="RD106" s="60"/>
      <c r="RE106" s="60"/>
      <c r="RF106" s="60"/>
      <c r="RG106" s="60"/>
      <c r="RH106" s="60"/>
      <c r="RI106" s="60"/>
      <c r="RJ106" s="60"/>
      <c r="RK106" s="60"/>
      <c r="RL106" s="60"/>
      <c r="RM106" s="60"/>
      <c r="RN106" s="60"/>
      <c r="RO106" s="60"/>
      <c r="RP106" s="60"/>
      <c r="RQ106" s="60"/>
      <c r="RR106" s="60"/>
      <c r="RS106" s="60"/>
      <c r="RT106" s="60"/>
      <c r="RU106" s="60"/>
      <c r="RV106" s="60"/>
      <c r="RW106" s="60"/>
      <c r="RX106" s="60"/>
      <c r="RY106" s="60"/>
      <c r="RZ106" s="60"/>
      <c r="SA106" s="60"/>
      <c r="SB106" s="60"/>
      <c r="SC106" s="60"/>
      <c r="SD106" s="60"/>
      <c r="SE106" s="60"/>
      <c r="SF106" s="60"/>
      <c r="SG106" s="60"/>
      <c r="SH106" s="60"/>
      <c r="SI106" s="60"/>
      <c r="SJ106" s="60"/>
      <c r="SK106" s="60"/>
      <c r="SL106" s="60"/>
      <c r="SM106" s="60"/>
      <c r="SN106" s="60"/>
      <c r="SO106" s="60"/>
      <c r="SP106" s="60"/>
      <c r="SQ106" s="60"/>
      <c r="SR106" s="60"/>
      <c r="SS106" s="60"/>
      <c r="ST106" s="60"/>
      <c r="SU106" s="60"/>
      <c r="SV106" s="60"/>
      <c r="SW106" s="60"/>
      <c r="SX106" s="60"/>
      <c r="SY106" s="60"/>
      <c r="SZ106" s="60"/>
      <c r="TA106" s="60"/>
      <c r="TB106" s="60"/>
      <c r="TC106" s="60"/>
      <c r="TD106" s="60"/>
      <c r="TE106" s="60"/>
      <c r="TF106" s="60"/>
      <c r="TG106" s="60"/>
      <c r="TH106" s="60"/>
      <c r="TI106" s="60"/>
      <c r="TJ106" s="60"/>
      <c r="TK106" s="60"/>
      <c r="TL106" s="60"/>
      <c r="TM106" s="60"/>
      <c r="TN106" s="60"/>
      <c r="TO106" s="60"/>
      <c r="TP106" s="60"/>
      <c r="TQ106" s="60"/>
      <c r="TR106" s="60"/>
      <c r="TS106" s="60"/>
      <c r="TT106" s="60"/>
      <c r="TU106" s="60"/>
      <c r="TV106" s="60"/>
      <c r="TW106" s="60"/>
      <c r="TX106" s="60"/>
      <c r="TY106" s="60"/>
      <c r="TZ106" s="60"/>
      <c r="UA106" s="60"/>
      <c r="UB106" s="60"/>
      <c r="UC106" s="60"/>
      <c r="UD106" s="60"/>
      <c r="UE106" s="60"/>
      <c r="UF106" s="60"/>
      <c r="UG106" s="60"/>
      <c r="UH106" s="60"/>
      <c r="UI106" s="60"/>
      <c r="UJ106" s="60"/>
      <c r="UK106" s="60"/>
      <c r="UL106" s="60"/>
      <c r="UM106" s="60"/>
      <c r="UN106" s="60"/>
      <c r="UO106" s="60"/>
      <c r="UP106" s="60"/>
      <c r="UQ106" s="60"/>
      <c r="UR106" s="60"/>
      <c r="US106" s="60"/>
      <c r="UT106" s="60"/>
      <c r="UU106" s="60"/>
      <c r="UV106" s="60"/>
      <c r="UW106" s="60"/>
      <c r="UX106" s="60"/>
      <c r="UY106" s="60"/>
      <c r="UZ106" s="60"/>
      <c r="VA106" s="60"/>
      <c r="VB106" s="60"/>
      <c r="VC106" s="60"/>
      <c r="VD106" s="60"/>
      <c r="VE106" s="60"/>
      <c r="VF106" s="60"/>
      <c r="VG106" s="60"/>
      <c r="VH106" s="60"/>
      <c r="VI106" s="60"/>
      <c r="VJ106" s="60"/>
      <c r="VK106" s="60"/>
      <c r="VL106" s="60"/>
      <c r="VM106" s="60"/>
      <c r="VN106" s="60"/>
      <c r="VO106" s="60"/>
      <c r="VP106" s="60"/>
      <c r="VQ106" s="60"/>
      <c r="VR106" s="60"/>
      <c r="VS106" s="60"/>
      <c r="VT106" s="60"/>
      <c r="VU106" s="60"/>
      <c r="VV106" s="60"/>
      <c r="VW106" s="60"/>
      <c r="VX106" s="60"/>
      <c r="VY106" s="60"/>
      <c r="VZ106" s="60"/>
      <c r="WA106" s="60"/>
      <c r="WB106" s="60"/>
      <c r="WC106" s="60"/>
      <c r="WD106" s="60"/>
      <c r="WE106" s="60"/>
      <c r="WF106" s="60"/>
      <c r="WG106" s="60"/>
      <c r="WH106" s="60"/>
      <c r="WI106" s="60"/>
      <c r="WJ106" s="60"/>
      <c r="WK106" s="60"/>
      <c r="WL106" s="60"/>
      <c r="WM106" s="60"/>
      <c r="WN106" s="60"/>
      <c r="WO106" s="60"/>
      <c r="WP106" s="60"/>
      <c r="WQ106" s="60"/>
      <c r="WR106" s="60"/>
      <c r="WS106" s="60"/>
      <c r="WT106" s="60"/>
      <c r="WU106" s="60"/>
      <c r="WV106" s="60"/>
      <c r="WW106" s="60"/>
      <c r="WX106" s="60"/>
      <c r="WY106" s="60"/>
      <c r="WZ106" s="60"/>
      <c r="XA106" s="60"/>
      <c r="XB106" s="60"/>
      <c r="XC106" s="60"/>
      <c r="XD106" s="60"/>
      <c r="XE106" s="60"/>
      <c r="XF106" s="60"/>
      <c r="XG106" s="60"/>
      <c r="XH106" s="60"/>
      <c r="XI106" s="60"/>
      <c r="XJ106" s="60"/>
      <c r="XK106" s="60"/>
      <c r="XL106" s="60"/>
      <c r="XM106" s="60"/>
      <c r="XN106" s="60"/>
      <c r="XO106" s="60"/>
      <c r="XP106" s="60"/>
      <c r="XQ106" s="60"/>
      <c r="XR106" s="60"/>
      <c r="XS106" s="60"/>
      <c r="XT106" s="60"/>
      <c r="XU106" s="60"/>
      <c r="XV106" s="60"/>
      <c r="XW106" s="60"/>
      <c r="XX106" s="60"/>
      <c r="XY106" s="60"/>
      <c r="XZ106" s="60"/>
      <c r="YA106" s="60"/>
      <c r="YB106" s="60"/>
      <c r="YC106" s="60"/>
      <c r="YD106" s="60"/>
      <c r="YE106" s="60"/>
      <c r="YF106" s="60"/>
      <c r="YG106" s="60"/>
      <c r="YH106" s="60"/>
      <c r="YI106" s="60"/>
      <c r="YJ106" s="60"/>
      <c r="YK106" s="60"/>
      <c r="YL106" s="60"/>
      <c r="YM106" s="60"/>
      <c r="YN106" s="60"/>
      <c r="YO106" s="60"/>
      <c r="YP106" s="60"/>
      <c r="YQ106" s="60"/>
      <c r="YR106" s="60"/>
    </row>
    <row r="107" spans="1:668" x14ac:dyDescent="0.25">
      <c r="A107" s="45" t="s">
        <v>30</v>
      </c>
      <c r="B107" s="3"/>
      <c r="C107" s="50"/>
      <c r="D107" s="46"/>
      <c r="E107" s="46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  <c r="PY107" s="3"/>
      <c r="PZ107" s="3"/>
      <c r="QA107" s="3"/>
      <c r="QB107" s="3"/>
      <c r="QC107" s="3"/>
      <c r="QD107" s="3"/>
      <c r="QE107" s="3"/>
      <c r="QF107" s="3"/>
      <c r="QG107" s="3"/>
      <c r="QH107" s="3"/>
      <c r="QI107" s="3"/>
      <c r="QJ107" s="3"/>
      <c r="QK107" s="3"/>
      <c r="QL107" s="3"/>
      <c r="QM107" s="3"/>
      <c r="QN107" s="3"/>
      <c r="QO107" s="3"/>
      <c r="QP107" s="3"/>
      <c r="QQ107" s="3"/>
      <c r="QR107" s="3"/>
      <c r="QS107" s="3"/>
      <c r="QT107" s="3"/>
      <c r="QU107" s="3"/>
      <c r="QV107" s="3"/>
      <c r="QW107" s="3"/>
      <c r="QX107" s="3"/>
      <c r="QY107" s="3"/>
      <c r="QZ107" s="3"/>
      <c r="RA107" s="3"/>
      <c r="RB107" s="3"/>
      <c r="RC107" s="3"/>
      <c r="RD107" s="3"/>
      <c r="RE107" s="3"/>
      <c r="RF107" s="3"/>
      <c r="RG107" s="3"/>
      <c r="RH107" s="3"/>
      <c r="RI107" s="3"/>
      <c r="RJ107" s="3"/>
      <c r="RK107" s="3"/>
      <c r="RL107" s="3"/>
      <c r="RM107" s="3"/>
      <c r="RN107" s="3"/>
      <c r="RO107" s="3"/>
      <c r="RP107" s="3"/>
      <c r="RQ107" s="3"/>
      <c r="RR107" s="3"/>
      <c r="RS107" s="3"/>
      <c r="RT107" s="3"/>
      <c r="RU107" s="3"/>
      <c r="RV107" s="3"/>
      <c r="RW107" s="3"/>
      <c r="RX107" s="3"/>
      <c r="RY107" s="3"/>
      <c r="RZ107" s="3"/>
      <c r="SA107" s="3"/>
      <c r="SB107" s="3"/>
      <c r="SC107" s="3"/>
      <c r="SD107" s="3"/>
      <c r="SE107" s="3"/>
      <c r="SF107" s="3"/>
      <c r="SG107" s="3"/>
      <c r="SH107" s="3"/>
      <c r="SI107" s="3"/>
      <c r="SJ107" s="3"/>
      <c r="SK107" s="3"/>
      <c r="SL107" s="3"/>
      <c r="SM107" s="3"/>
      <c r="SN107" s="3"/>
      <c r="SO107" s="3"/>
      <c r="SP107" s="3"/>
      <c r="SQ107" s="3"/>
      <c r="SR107" s="3"/>
      <c r="SS107" s="3"/>
      <c r="ST107" s="3"/>
      <c r="SU107" s="3"/>
      <c r="SV107" s="3"/>
      <c r="SW107" s="3"/>
      <c r="SX107" s="3"/>
      <c r="SY107" s="3"/>
      <c r="SZ107" s="3"/>
      <c r="TA107" s="3"/>
      <c r="TB107" s="3"/>
      <c r="TC107" s="3"/>
      <c r="TD107" s="3"/>
      <c r="TE107" s="3"/>
      <c r="TF107" s="3"/>
      <c r="TG107" s="3"/>
      <c r="TH107" s="3"/>
      <c r="TI107" s="3"/>
      <c r="TJ107" s="3"/>
      <c r="TK107" s="3"/>
      <c r="TL107" s="3"/>
      <c r="TM107" s="3"/>
      <c r="TN107" s="3"/>
      <c r="TO107" s="3"/>
      <c r="TP107" s="3"/>
      <c r="TQ107" s="3"/>
      <c r="TR107" s="3"/>
      <c r="TS107" s="3"/>
      <c r="TT107" s="3"/>
      <c r="TU107" s="3"/>
      <c r="TV107" s="3"/>
      <c r="TW107" s="3"/>
      <c r="TX107" s="3"/>
      <c r="TY107" s="3"/>
      <c r="TZ107" s="3"/>
      <c r="UA107" s="3"/>
      <c r="UB107" s="3"/>
      <c r="UC107" s="3"/>
      <c r="UD107" s="3"/>
      <c r="UE107" s="3"/>
      <c r="UF107" s="3"/>
      <c r="UG107" s="3"/>
      <c r="UH107" s="3"/>
      <c r="UI107" s="3"/>
      <c r="UJ107" s="3"/>
      <c r="UK107" s="3"/>
      <c r="UL107" s="3"/>
      <c r="UM107" s="3"/>
      <c r="UN107" s="3"/>
      <c r="UO107" s="3"/>
      <c r="UP107" s="3"/>
      <c r="UQ107" s="3"/>
      <c r="UR107" s="3"/>
      <c r="US107" s="3"/>
      <c r="UT107" s="3"/>
      <c r="UU107" s="3"/>
      <c r="UV107" s="3"/>
      <c r="UW107" s="3"/>
      <c r="UX107" s="3"/>
      <c r="UY107" s="3"/>
      <c r="UZ107" s="3"/>
      <c r="VA107" s="3"/>
      <c r="VB107" s="3"/>
      <c r="VC107" s="3"/>
      <c r="VD107" s="3"/>
      <c r="VE107" s="3"/>
      <c r="VF107" s="3"/>
      <c r="VG107" s="3"/>
      <c r="VH107" s="3"/>
      <c r="VI107" s="3"/>
      <c r="VJ107" s="3"/>
      <c r="VK107" s="3"/>
      <c r="VL107" s="3"/>
      <c r="VM107" s="3"/>
      <c r="VN107" s="3"/>
      <c r="VO107" s="3"/>
      <c r="VP107" s="3"/>
      <c r="VQ107" s="3"/>
      <c r="VR107" s="3"/>
      <c r="VS107" s="3"/>
      <c r="VT107" s="3"/>
      <c r="VU107" s="3"/>
      <c r="VV107" s="3"/>
      <c r="VW107" s="3"/>
      <c r="VX107" s="3"/>
      <c r="VY107" s="3"/>
      <c r="VZ107" s="3"/>
      <c r="WA107" s="3"/>
      <c r="WB107" s="3"/>
      <c r="WC107" s="3"/>
      <c r="WD107" s="3"/>
      <c r="WE107" s="3"/>
      <c r="WF107" s="3"/>
      <c r="WG107" s="3"/>
      <c r="WH107" s="3"/>
      <c r="WI107" s="3"/>
      <c r="WJ107" s="3"/>
      <c r="WK107" s="3"/>
      <c r="WL107" s="3"/>
      <c r="WM107" s="3"/>
      <c r="WN107" s="3"/>
      <c r="WO107" s="3"/>
      <c r="WP107" s="3"/>
      <c r="WQ107" s="3"/>
      <c r="WR107" s="3"/>
      <c r="WS107" s="3"/>
      <c r="WT107" s="3"/>
      <c r="WU107" s="3"/>
      <c r="WV107" s="3"/>
      <c r="WW107" s="3"/>
      <c r="WX107" s="3"/>
      <c r="WY107" s="3"/>
      <c r="WZ107" s="3"/>
      <c r="XA107" s="3"/>
      <c r="XB107" s="3"/>
      <c r="XC107" s="3"/>
      <c r="XD107" s="3"/>
      <c r="XE107" s="3"/>
      <c r="XF107" s="3"/>
      <c r="XG107" s="3"/>
      <c r="XH107" s="3"/>
      <c r="XI107" s="3"/>
      <c r="XJ107" s="3"/>
      <c r="XK107" s="3"/>
      <c r="XL107" s="3"/>
      <c r="XM107" s="3"/>
      <c r="XN107" s="3"/>
      <c r="XO107" s="3"/>
      <c r="XP107" s="3"/>
      <c r="XQ107" s="3"/>
      <c r="XR107" s="3"/>
      <c r="XS107" s="3"/>
      <c r="XT107" s="3"/>
      <c r="XU107" s="3"/>
      <c r="XV107" s="3"/>
      <c r="XW107" s="3"/>
      <c r="XX107" s="3"/>
      <c r="XY107" s="3"/>
      <c r="XZ107" s="3"/>
      <c r="YA107" s="3"/>
      <c r="YB107" s="3"/>
      <c r="YC107" s="3"/>
      <c r="YD107" s="3"/>
      <c r="YE107" s="3"/>
      <c r="YF107" s="3"/>
      <c r="YG107" s="3"/>
      <c r="YH107" s="3"/>
      <c r="YI107" s="3"/>
      <c r="YJ107" s="3"/>
      <c r="YK107" s="3"/>
      <c r="YL107" s="3"/>
      <c r="YM107" s="3"/>
      <c r="YN107" s="3"/>
      <c r="YO107" s="3"/>
      <c r="YP107" s="3"/>
      <c r="YQ107" s="3"/>
      <c r="YR107" s="3"/>
    </row>
    <row r="108" spans="1:668" ht="18" customHeight="1" x14ac:dyDescent="0.25">
      <c r="A108" s="4" t="s">
        <v>46</v>
      </c>
      <c r="B108" s="5" t="s">
        <v>47</v>
      </c>
      <c r="C108" s="6" t="s">
        <v>76</v>
      </c>
      <c r="D108" s="11">
        <v>44276</v>
      </c>
      <c r="E108" s="11" t="s">
        <v>132</v>
      </c>
      <c r="F108" s="7">
        <v>76000</v>
      </c>
      <c r="G108" s="6">
        <f>F108*0.0287</f>
        <v>2181.1999999999998</v>
      </c>
      <c r="H108" s="6">
        <v>6497.56</v>
      </c>
      <c r="I108" s="6">
        <f>F108*0.0304</f>
        <v>2310.4</v>
      </c>
      <c r="J108" s="6">
        <v>3020</v>
      </c>
      <c r="K108" s="6">
        <v>14009.16</v>
      </c>
      <c r="L108" s="66">
        <f>F108-K108</f>
        <v>61990.84</v>
      </c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  <c r="QZ108" s="3"/>
      <c r="RA108" s="3"/>
      <c r="RB108" s="3"/>
      <c r="RC108" s="3"/>
      <c r="RD108" s="3"/>
      <c r="RE108" s="3"/>
      <c r="RF108" s="3"/>
      <c r="RG108" s="3"/>
      <c r="RH108" s="3"/>
      <c r="RI108" s="3"/>
      <c r="RJ108" s="3"/>
      <c r="RK108" s="3"/>
      <c r="RL108" s="3"/>
      <c r="RM108" s="3"/>
      <c r="RN108" s="3"/>
      <c r="RO108" s="3"/>
      <c r="RP108" s="3"/>
      <c r="RQ108" s="3"/>
      <c r="RR108" s="3"/>
      <c r="RS108" s="3"/>
      <c r="RT108" s="3"/>
      <c r="RU108" s="3"/>
      <c r="RV108" s="3"/>
      <c r="RW108" s="3"/>
      <c r="RX108" s="3"/>
      <c r="RY108" s="3"/>
      <c r="RZ108" s="3"/>
      <c r="SA108" s="3"/>
      <c r="SB108" s="3"/>
      <c r="SC108" s="3"/>
      <c r="SD108" s="3"/>
      <c r="SE108" s="3"/>
      <c r="SF108" s="3"/>
      <c r="SG108" s="3"/>
      <c r="SH108" s="3"/>
      <c r="SI108" s="3"/>
      <c r="SJ108" s="3"/>
      <c r="SK108" s="3"/>
      <c r="SL108" s="3"/>
      <c r="SM108" s="3"/>
      <c r="SN108" s="3"/>
      <c r="SO108" s="3"/>
      <c r="SP108" s="3"/>
      <c r="SQ108" s="3"/>
      <c r="SR108" s="3"/>
      <c r="SS108" s="3"/>
      <c r="ST108" s="3"/>
      <c r="SU108" s="3"/>
      <c r="SV108" s="3"/>
      <c r="SW108" s="3"/>
      <c r="SX108" s="3"/>
      <c r="SY108" s="3"/>
      <c r="SZ108" s="3"/>
      <c r="TA108" s="3"/>
      <c r="TB108" s="3"/>
      <c r="TC108" s="3"/>
      <c r="TD108" s="3"/>
      <c r="TE108" s="3"/>
      <c r="TF108" s="3"/>
      <c r="TG108" s="3"/>
      <c r="TH108" s="3"/>
      <c r="TI108" s="3"/>
      <c r="TJ108" s="3"/>
      <c r="TK108" s="3"/>
      <c r="TL108" s="3"/>
      <c r="TM108" s="3"/>
      <c r="TN108" s="3"/>
      <c r="TO108" s="3"/>
      <c r="TP108" s="3"/>
      <c r="TQ108" s="3"/>
      <c r="TR108" s="3"/>
      <c r="TS108" s="3"/>
      <c r="TT108" s="3"/>
      <c r="TU108" s="3"/>
      <c r="TV108" s="3"/>
      <c r="TW108" s="3"/>
      <c r="TX108" s="3"/>
      <c r="TY108" s="3"/>
      <c r="TZ108" s="3"/>
      <c r="UA108" s="3"/>
      <c r="UB108" s="3"/>
      <c r="UC108" s="3"/>
      <c r="UD108" s="3"/>
      <c r="UE108" s="3"/>
      <c r="UF108" s="3"/>
      <c r="UG108" s="3"/>
      <c r="UH108" s="3"/>
      <c r="UI108" s="3"/>
      <c r="UJ108" s="3"/>
      <c r="UK108" s="3"/>
      <c r="UL108" s="3"/>
      <c r="UM108" s="3"/>
      <c r="UN108" s="3"/>
      <c r="UO108" s="3"/>
      <c r="UP108" s="3"/>
      <c r="UQ108" s="3"/>
      <c r="UR108" s="3"/>
      <c r="US108" s="3"/>
      <c r="UT108" s="3"/>
      <c r="UU108" s="3"/>
      <c r="UV108" s="3"/>
      <c r="UW108" s="3"/>
      <c r="UX108" s="3"/>
      <c r="UY108" s="3"/>
      <c r="UZ108" s="3"/>
      <c r="VA108" s="3"/>
      <c r="VB108" s="3"/>
      <c r="VC108" s="3"/>
      <c r="VD108" s="3"/>
      <c r="VE108" s="3"/>
      <c r="VF108" s="3"/>
      <c r="VG108" s="3"/>
      <c r="VH108" s="3"/>
      <c r="VI108" s="3"/>
      <c r="VJ108" s="3"/>
      <c r="VK108" s="3"/>
      <c r="VL108" s="3"/>
      <c r="VM108" s="3"/>
      <c r="VN108" s="3"/>
      <c r="VO108" s="3"/>
      <c r="VP108" s="3"/>
      <c r="VQ108" s="3"/>
      <c r="VR108" s="3"/>
      <c r="VS108" s="3"/>
      <c r="VT108" s="3"/>
      <c r="VU108" s="3"/>
      <c r="VV108" s="3"/>
      <c r="VW108" s="3"/>
      <c r="VX108" s="3"/>
      <c r="VY108" s="3"/>
      <c r="VZ108" s="3"/>
      <c r="WA108" s="3"/>
      <c r="WB108" s="3"/>
      <c r="WC108" s="3"/>
      <c r="WD108" s="3"/>
      <c r="WE108" s="3"/>
      <c r="WF108" s="3"/>
      <c r="WG108" s="3"/>
      <c r="WH108" s="3"/>
      <c r="WI108" s="3"/>
      <c r="WJ108" s="3"/>
      <c r="WK108" s="3"/>
      <c r="WL108" s="3"/>
      <c r="WM108" s="3"/>
      <c r="WN108" s="3"/>
      <c r="WO108" s="3"/>
      <c r="WP108" s="3"/>
      <c r="WQ108" s="3"/>
      <c r="WR108" s="3"/>
      <c r="WS108" s="3"/>
      <c r="WT108" s="3"/>
      <c r="WU108" s="3"/>
      <c r="WV108" s="3"/>
      <c r="WW108" s="3"/>
      <c r="WX108" s="3"/>
      <c r="WY108" s="3"/>
      <c r="WZ108" s="3"/>
      <c r="XA108" s="3"/>
      <c r="XB108" s="3"/>
      <c r="XC108" s="3"/>
      <c r="XD108" s="3"/>
      <c r="XE108" s="3"/>
      <c r="XF108" s="3"/>
      <c r="XG108" s="3"/>
      <c r="XH108" s="3"/>
      <c r="XI108" s="3"/>
      <c r="XJ108" s="3"/>
      <c r="XK108" s="3"/>
      <c r="XL108" s="3"/>
      <c r="XM108" s="3"/>
      <c r="XN108" s="3"/>
      <c r="XO108" s="3"/>
      <c r="XP108" s="3"/>
      <c r="XQ108" s="3"/>
      <c r="XR108" s="3"/>
      <c r="XS108" s="3"/>
      <c r="XT108" s="3"/>
      <c r="XU108" s="3"/>
      <c r="XV108" s="3"/>
      <c r="XW108" s="3"/>
      <c r="XX108" s="3"/>
      <c r="XY108" s="3"/>
      <c r="XZ108" s="3"/>
      <c r="YA108" s="3"/>
      <c r="YB108" s="3"/>
      <c r="YC108" s="3"/>
      <c r="YD108" s="3"/>
      <c r="YE108" s="3"/>
      <c r="YF108" s="3"/>
      <c r="YG108" s="3"/>
      <c r="YH108" s="3"/>
      <c r="YI108" s="3"/>
      <c r="YJ108" s="3"/>
      <c r="YK108" s="3"/>
      <c r="YL108" s="3"/>
      <c r="YM108" s="3"/>
      <c r="YN108" s="3"/>
      <c r="YO108" s="3"/>
      <c r="YP108" s="3"/>
      <c r="YQ108" s="3"/>
      <c r="YR108" s="3"/>
    </row>
    <row r="109" spans="1:668" ht="18" customHeight="1" x14ac:dyDescent="0.25">
      <c r="A109" s="4" t="s">
        <v>31</v>
      </c>
      <c r="B109" s="5" t="s">
        <v>32</v>
      </c>
      <c r="C109" s="6" t="s">
        <v>76</v>
      </c>
      <c r="D109" s="11">
        <v>43839</v>
      </c>
      <c r="E109" s="11" t="s">
        <v>132</v>
      </c>
      <c r="F109" s="7">
        <v>165000</v>
      </c>
      <c r="G109" s="6">
        <f>F109*0.0287</f>
        <v>4735.5</v>
      </c>
      <c r="H109" s="6">
        <v>27463.39</v>
      </c>
      <c r="I109" s="6">
        <v>4742.3999999999996</v>
      </c>
      <c r="J109" s="6">
        <v>6052</v>
      </c>
      <c r="K109" s="6">
        <v>43144.34</v>
      </c>
      <c r="L109" s="66">
        <v>121855.66</v>
      </c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</row>
    <row r="110" spans="1:668" ht="19.5" customHeight="1" x14ac:dyDescent="0.25">
      <c r="A110" s="49" t="s">
        <v>14</v>
      </c>
      <c r="B110" s="13">
        <v>2</v>
      </c>
      <c r="C110" s="8"/>
      <c r="D110" s="49"/>
      <c r="E110" s="49"/>
      <c r="F110" s="8">
        <f>SUM(F108:F109)</f>
        <v>241000</v>
      </c>
      <c r="G110" s="8">
        <f t="shared" ref="G110:K110" si="22">SUM(G108:G109)</f>
        <v>6916.7</v>
      </c>
      <c r="H110" s="8">
        <f t="shared" si="22"/>
        <v>33960.949999999997</v>
      </c>
      <c r="I110" s="8">
        <f t="shared" si="22"/>
        <v>7052.7999999999993</v>
      </c>
      <c r="J110" s="8">
        <f t="shared" si="22"/>
        <v>9072</v>
      </c>
      <c r="K110" s="8">
        <f t="shared" si="22"/>
        <v>57153.5</v>
      </c>
      <c r="L110" s="67">
        <f>SUM(L108:L109)</f>
        <v>183846.5</v>
      </c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</row>
    <row r="111" spans="1:668" ht="15.75" x14ac:dyDescent="0.25">
      <c r="A111" s="45" t="s">
        <v>71</v>
      </c>
      <c r="B111" s="3"/>
      <c r="C111" s="50"/>
      <c r="D111" s="46"/>
      <c r="E111" s="4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3"/>
      <c r="AS111" s="3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59"/>
      <c r="HU111" s="59"/>
      <c r="HV111" s="59"/>
      <c r="HW111" s="59"/>
      <c r="HX111" s="59"/>
      <c r="HY111" s="59"/>
      <c r="HZ111" s="59"/>
    </row>
    <row r="112" spans="1:668" ht="15.75" x14ac:dyDescent="0.25">
      <c r="A112" s="4" t="s">
        <v>35</v>
      </c>
      <c r="B112" s="5" t="s">
        <v>28</v>
      </c>
      <c r="C112" s="6" t="s">
        <v>77</v>
      </c>
      <c r="D112" s="11">
        <v>44276</v>
      </c>
      <c r="E112" s="11" t="s">
        <v>132</v>
      </c>
      <c r="F112" s="7">
        <v>73333.33</v>
      </c>
      <c r="G112" s="6">
        <f>F112*0.0287</f>
        <v>2104.6665710000002</v>
      </c>
      <c r="H112" s="6">
        <v>14457.62</v>
      </c>
      <c r="I112" s="6">
        <f>F112*0.0304</f>
        <v>2229.333232</v>
      </c>
      <c r="J112" s="6">
        <v>0</v>
      </c>
      <c r="K112" s="6">
        <v>10329.74</v>
      </c>
      <c r="L112" s="66">
        <f>F112-K112</f>
        <v>63003.590000000004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3"/>
      <c r="AS112" s="3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  <c r="EQ112" s="59"/>
      <c r="ER112" s="5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59"/>
      <c r="FG112" s="59"/>
      <c r="FH112" s="59"/>
      <c r="FI112" s="59"/>
      <c r="FJ112" s="59"/>
      <c r="FK112" s="59"/>
      <c r="FL112" s="59"/>
      <c r="FM112" s="59"/>
      <c r="FN112" s="59"/>
      <c r="FO112" s="59"/>
      <c r="FP112" s="59"/>
      <c r="FQ112" s="59"/>
      <c r="FR112" s="59"/>
      <c r="FS112" s="59"/>
      <c r="FT112" s="59"/>
      <c r="FU112" s="59"/>
      <c r="FV112" s="59"/>
      <c r="FW112" s="59"/>
      <c r="FX112" s="59"/>
      <c r="FY112" s="59"/>
      <c r="FZ112" s="59"/>
      <c r="GA112" s="59"/>
      <c r="GB112" s="59"/>
      <c r="GC112" s="59"/>
      <c r="GD112" s="59"/>
      <c r="GE112" s="59"/>
      <c r="GF112" s="59"/>
      <c r="GG112" s="59"/>
      <c r="GH112" s="59"/>
      <c r="GI112" s="59"/>
      <c r="GJ112" s="59"/>
      <c r="GK112" s="59"/>
      <c r="GL112" s="59"/>
      <c r="GM112" s="59"/>
      <c r="GN112" s="59"/>
      <c r="GO112" s="59"/>
      <c r="GP112" s="59"/>
      <c r="GQ112" s="59"/>
      <c r="GR112" s="59"/>
      <c r="GS112" s="59"/>
      <c r="GT112" s="59"/>
      <c r="GU112" s="59"/>
      <c r="GV112" s="59"/>
      <c r="GW112" s="59"/>
      <c r="GX112" s="59"/>
      <c r="GY112" s="59"/>
      <c r="GZ112" s="59"/>
      <c r="HA112" s="59"/>
      <c r="HB112" s="59"/>
      <c r="HC112" s="59"/>
      <c r="HD112" s="59"/>
      <c r="HE112" s="59"/>
      <c r="HF112" s="59"/>
      <c r="HG112" s="59"/>
      <c r="HH112" s="59"/>
      <c r="HI112" s="59"/>
      <c r="HJ112" s="59"/>
      <c r="HK112" s="59"/>
      <c r="HL112" s="59"/>
      <c r="HM112" s="59"/>
      <c r="HN112" s="59"/>
      <c r="HO112" s="59"/>
      <c r="HP112" s="59"/>
      <c r="HQ112" s="59"/>
      <c r="HR112" s="59"/>
      <c r="HS112" s="59"/>
      <c r="HT112" s="59"/>
      <c r="HU112" s="59"/>
      <c r="HV112" s="59"/>
      <c r="HW112" s="59"/>
      <c r="HX112" s="59"/>
      <c r="HY112" s="59"/>
      <c r="HZ112" s="59"/>
    </row>
    <row r="113" spans="1:668" ht="15.75" x14ac:dyDescent="0.25">
      <c r="A113" s="43" t="s">
        <v>82</v>
      </c>
      <c r="B113" s="5" t="s">
        <v>16</v>
      </c>
      <c r="C113" s="6" t="s">
        <v>76</v>
      </c>
      <c r="D113" s="11">
        <v>44270</v>
      </c>
      <c r="E113" s="11" t="s">
        <v>132</v>
      </c>
      <c r="F113" s="7">
        <v>35000</v>
      </c>
      <c r="G113" s="6">
        <v>1004.5</v>
      </c>
      <c r="H113" s="6">
        <v>0</v>
      </c>
      <c r="I113" s="6">
        <v>1064</v>
      </c>
      <c r="J113" s="6">
        <v>0</v>
      </c>
      <c r="K113" s="6">
        <v>2068.5</v>
      </c>
      <c r="L113" s="66">
        <v>32931.5</v>
      </c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59"/>
      <c r="FF113" s="59"/>
      <c r="FG113" s="59"/>
      <c r="FH113" s="59"/>
      <c r="FI113" s="59"/>
      <c r="FJ113" s="59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  <c r="FW113" s="59"/>
      <c r="FX113" s="59"/>
      <c r="FY113" s="59"/>
      <c r="FZ113" s="59"/>
      <c r="GA113" s="59"/>
      <c r="GB113" s="59"/>
      <c r="GC113" s="59"/>
      <c r="GD113" s="59"/>
      <c r="GE113" s="59"/>
      <c r="GF113" s="59"/>
      <c r="GG113" s="59"/>
      <c r="GH113" s="59"/>
      <c r="GI113" s="59"/>
      <c r="GJ113" s="59"/>
      <c r="GK113" s="59"/>
      <c r="GL113" s="59"/>
      <c r="GM113" s="59"/>
      <c r="GN113" s="59"/>
      <c r="GO113" s="59"/>
      <c r="GP113" s="59"/>
      <c r="GQ113" s="59"/>
      <c r="GR113" s="59"/>
      <c r="GS113" s="59"/>
      <c r="GT113" s="59"/>
      <c r="GU113" s="59"/>
      <c r="GV113" s="59"/>
      <c r="GW113" s="59"/>
      <c r="GX113" s="59"/>
      <c r="GY113" s="59"/>
      <c r="GZ113" s="59"/>
      <c r="HA113" s="59"/>
      <c r="HB113" s="59"/>
      <c r="HC113" s="59"/>
      <c r="HD113" s="59"/>
      <c r="HE113" s="59"/>
      <c r="HF113" s="59"/>
      <c r="HG113" s="59"/>
      <c r="HH113" s="59"/>
      <c r="HI113" s="59"/>
      <c r="HJ113" s="59"/>
      <c r="HK113" s="59"/>
      <c r="HL113" s="59"/>
      <c r="HM113" s="59"/>
      <c r="HN113" s="59"/>
      <c r="HO113" s="59"/>
      <c r="HP113" s="59"/>
      <c r="HQ113" s="59"/>
      <c r="HR113" s="59"/>
      <c r="HS113" s="59"/>
      <c r="HT113" s="59"/>
      <c r="HU113" s="59"/>
      <c r="HV113" s="59"/>
      <c r="HW113" s="59"/>
      <c r="HX113" s="59"/>
      <c r="HY113" s="59"/>
      <c r="HZ113" s="59"/>
    </row>
    <row r="114" spans="1:668" ht="15.75" x14ac:dyDescent="0.25">
      <c r="A114" s="49" t="s">
        <v>14</v>
      </c>
      <c r="B114" s="13">
        <v>2</v>
      </c>
      <c r="C114" s="8"/>
      <c r="D114" s="49"/>
      <c r="E114" s="49"/>
      <c r="F114" s="8">
        <f>SUM(F112:F112)+F113</f>
        <v>108333.33</v>
      </c>
      <c r="G114" s="8">
        <f>SUM(G112:G112)+G113</f>
        <v>3109.1665710000002</v>
      </c>
      <c r="H114" s="8">
        <f t="shared" ref="H114:J114" si="23">SUM(H112:H112)</f>
        <v>14457.62</v>
      </c>
      <c r="I114" s="8">
        <f>SUM(I112:I112)+I113</f>
        <v>3293.333232</v>
      </c>
      <c r="J114" s="8">
        <f t="shared" si="23"/>
        <v>0</v>
      </c>
      <c r="K114" s="8">
        <f>SUM(K112:K112)+K113</f>
        <v>12398.24</v>
      </c>
      <c r="L114" s="67">
        <f>SUM(L112:L112)+L113</f>
        <v>95935.09</v>
      </c>
      <c r="M114" s="56"/>
      <c r="N114" s="56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  <c r="FE114" s="59"/>
      <c r="FF114" s="59"/>
      <c r="FG114" s="59"/>
      <c r="FH114" s="59"/>
      <c r="FI114" s="59"/>
      <c r="FJ114" s="59"/>
      <c r="FK114" s="59"/>
      <c r="FL114" s="59"/>
      <c r="FM114" s="59"/>
      <c r="FN114" s="59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  <c r="GG114" s="59"/>
      <c r="GH114" s="59"/>
      <c r="GI114" s="59"/>
      <c r="GJ114" s="59"/>
      <c r="GK114" s="59"/>
      <c r="GL114" s="59"/>
      <c r="GM114" s="59"/>
      <c r="GN114" s="59"/>
      <c r="GO114" s="59"/>
      <c r="GP114" s="59"/>
      <c r="GQ114" s="59"/>
      <c r="GR114" s="59"/>
      <c r="GS114" s="59"/>
      <c r="GT114" s="59"/>
      <c r="GU114" s="59"/>
      <c r="GV114" s="59"/>
      <c r="GW114" s="59"/>
      <c r="GX114" s="59"/>
      <c r="GY114" s="59"/>
      <c r="GZ114" s="59"/>
      <c r="HA114" s="59"/>
      <c r="HB114" s="59"/>
      <c r="HC114" s="59"/>
      <c r="HD114" s="59"/>
      <c r="HE114" s="59"/>
      <c r="HF114" s="59"/>
      <c r="HG114" s="59"/>
      <c r="HH114" s="59"/>
      <c r="HI114" s="59"/>
      <c r="HJ114" s="59"/>
      <c r="HK114" s="59"/>
      <c r="HL114" s="59"/>
      <c r="HM114" s="59"/>
      <c r="HN114" s="59"/>
      <c r="HO114" s="59"/>
      <c r="HP114" s="59"/>
      <c r="HQ114" s="59"/>
      <c r="HR114" s="59"/>
      <c r="HS114" s="59"/>
      <c r="HT114" s="59"/>
      <c r="HU114" s="59"/>
      <c r="HV114" s="59"/>
      <c r="HW114" s="59"/>
      <c r="HX114" s="59"/>
      <c r="HY114" s="59"/>
      <c r="HZ114" s="59"/>
    </row>
    <row r="115" spans="1:668" ht="15.75" x14ac:dyDescent="0.25">
      <c r="A115" s="45" t="s">
        <v>72</v>
      </c>
      <c r="C115" s="50"/>
      <c r="F115" s="68"/>
      <c r="J115" s="68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  <c r="FE115" s="59"/>
      <c r="FF115" s="59"/>
      <c r="FG115" s="59"/>
      <c r="FH115" s="59"/>
      <c r="FI115" s="59"/>
      <c r="FJ115" s="59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  <c r="GG115" s="59"/>
      <c r="GH115" s="59"/>
      <c r="GI115" s="59"/>
      <c r="GJ115" s="59"/>
      <c r="GK115" s="59"/>
      <c r="GL115" s="59"/>
      <c r="GM115" s="59"/>
      <c r="GN115" s="59"/>
      <c r="GO115" s="59"/>
      <c r="GP115" s="59"/>
      <c r="GQ115" s="59"/>
      <c r="GR115" s="59"/>
      <c r="GS115" s="59"/>
      <c r="GT115" s="59"/>
      <c r="GU115" s="59"/>
      <c r="GV115" s="59"/>
      <c r="GW115" s="59"/>
      <c r="GX115" s="59"/>
      <c r="GY115" s="59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  <c r="HR115" s="59"/>
      <c r="HS115" s="59"/>
      <c r="HT115" s="59"/>
      <c r="HU115" s="59"/>
      <c r="HV115" s="59"/>
      <c r="HW115" s="59"/>
      <c r="HX115" s="59"/>
      <c r="HY115" s="59"/>
      <c r="HZ115" s="59"/>
    </row>
    <row r="116" spans="1:668" ht="15.75" x14ac:dyDescent="0.25">
      <c r="A116" s="4" t="s">
        <v>49</v>
      </c>
      <c r="B116" s="5" t="s">
        <v>16</v>
      </c>
      <c r="C116" s="6" t="s">
        <v>77</v>
      </c>
      <c r="D116" s="11">
        <v>44197</v>
      </c>
      <c r="E116" s="11" t="s">
        <v>132</v>
      </c>
      <c r="F116" s="86">
        <v>45000</v>
      </c>
      <c r="G116" s="6">
        <f>F116*0.0287</f>
        <v>1291.5</v>
      </c>
      <c r="H116" s="6">
        <v>1148.33</v>
      </c>
      <c r="I116" s="6">
        <f>F116*0.0304</f>
        <v>1368</v>
      </c>
      <c r="J116" s="66">
        <v>1625</v>
      </c>
      <c r="K116" s="6">
        <v>5432.83</v>
      </c>
      <c r="L116" s="66">
        <f>F116-K116</f>
        <v>39567.17</v>
      </c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  <c r="EQ116" s="59"/>
      <c r="ER116" s="59"/>
      <c r="ES116" s="59"/>
      <c r="ET116" s="59"/>
      <c r="EU116" s="59"/>
      <c r="EV116" s="59"/>
      <c r="EW116" s="59"/>
      <c r="EX116" s="59"/>
      <c r="EY116" s="59"/>
      <c r="EZ116" s="59"/>
      <c r="FA116" s="59"/>
      <c r="FB116" s="59"/>
      <c r="FC116" s="59"/>
      <c r="FD116" s="59"/>
      <c r="FE116" s="59"/>
      <c r="FF116" s="59"/>
      <c r="FG116" s="59"/>
      <c r="FH116" s="59"/>
      <c r="FI116" s="59"/>
      <c r="FJ116" s="59"/>
      <c r="FK116" s="59"/>
      <c r="FL116" s="59"/>
      <c r="FM116" s="59"/>
      <c r="FN116" s="59"/>
      <c r="FO116" s="59"/>
      <c r="FP116" s="59"/>
      <c r="FQ116" s="59"/>
      <c r="FR116" s="59"/>
      <c r="FS116" s="59"/>
      <c r="FT116" s="59"/>
      <c r="FU116" s="59"/>
      <c r="FV116" s="59"/>
      <c r="FW116" s="59"/>
      <c r="FX116" s="59"/>
      <c r="FY116" s="59"/>
      <c r="FZ116" s="59"/>
      <c r="GA116" s="59"/>
      <c r="GB116" s="59"/>
      <c r="GC116" s="59"/>
      <c r="GD116" s="59"/>
      <c r="GE116" s="59"/>
      <c r="GF116" s="59"/>
      <c r="GG116" s="59"/>
      <c r="GH116" s="59"/>
      <c r="GI116" s="59"/>
      <c r="GJ116" s="59"/>
      <c r="GK116" s="59"/>
      <c r="GL116" s="59"/>
      <c r="GM116" s="59"/>
      <c r="GN116" s="59"/>
      <c r="GO116" s="59"/>
      <c r="GP116" s="59"/>
      <c r="GQ116" s="59"/>
      <c r="GR116" s="59"/>
      <c r="GS116" s="59"/>
      <c r="GT116" s="59"/>
      <c r="GU116" s="59"/>
      <c r="GV116" s="59"/>
      <c r="GW116" s="59"/>
      <c r="GX116" s="59"/>
      <c r="GY116" s="59"/>
      <c r="GZ116" s="59"/>
      <c r="HA116" s="59"/>
      <c r="HB116" s="59"/>
      <c r="HC116" s="59"/>
      <c r="HD116" s="59"/>
      <c r="HE116" s="59"/>
      <c r="HF116" s="59"/>
      <c r="HG116" s="59"/>
      <c r="HH116" s="59"/>
      <c r="HI116" s="59"/>
      <c r="HJ116" s="59"/>
      <c r="HK116" s="59"/>
      <c r="HL116" s="59"/>
      <c r="HM116" s="59"/>
      <c r="HN116" s="59"/>
      <c r="HO116" s="59"/>
      <c r="HP116" s="59"/>
      <c r="HQ116" s="59"/>
      <c r="HR116" s="59"/>
      <c r="HS116" s="59"/>
      <c r="HT116" s="59"/>
      <c r="HU116" s="59"/>
      <c r="HV116" s="59"/>
      <c r="HW116" s="59"/>
      <c r="HX116" s="59"/>
      <c r="HY116" s="59"/>
      <c r="HZ116" s="59"/>
    </row>
    <row r="117" spans="1:668" ht="15.75" x14ac:dyDescent="0.25">
      <c r="A117" s="4" t="s">
        <v>34</v>
      </c>
      <c r="B117" s="5" t="s">
        <v>28</v>
      </c>
      <c r="C117" s="6" t="s">
        <v>77</v>
      </c>
      <c r="D117" s="11">
        <v>44283</v>
      </c>
      <c r="E117" s="11" t="s">
        <v>132</v>
      </c>
      <c r="F117" s="86">
        <v>110000</v>
      </c>
      <c r="G117" s="6">
        <f>F117*0.0287</f>
        <v>3157</v>
      </c>
      <c r="H117" s="6">
        <v>14457.62</v>
      </c>
      <c r="I117" s="6">
        <f>F117*0.0304</f>
        <v>3344</v>
      </c>
      <c r="J117" s="66">
        <v>6184.1</v>
      </c>
      <c r="K117" s="6">
        <v>27142.720000000001</v>
      </c>
      <c r="L117" s="66">
        <v>82857.279999999999</v>
      </c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  <c r="EQ117" s="59"/>
      <c r="ER117" s="59"/>
      <c r="ES117" s="59"/>
      <c r="ET117" s="59"/>
      <c r="EU117" s="59"/>
      <c r="EV117" s="59"/>
      <c r="EW117" s="59"/>
      <c r="EX117" s="59"/>
      <c r="EY117" s="59"/>
      <c r="EZ117" s="59"/>
      <c r="FA117" s="59"/>
      <c r="FB117" s="59"/>
      <c r="FC117" s="59"/>
      <c r="FD117" s="59"/>
      <c r="FE117" s="59"/>
      <c r="FF117" s="59"/>
      <c r="FG117" s="59"/>
      <c r="FH117" s="59"/>
      <c r="FI117" s="59"/>
      <c r="FJ117" s="59"/>
      <c r="FK117" s="59"/>
      <c r="FL117" s="59"/>
      <c r="FM117" s="59"/>
      <c r="FN117" s="59"/>
      <c r="FO117" s="59"/>
      <c r="FP117" s="59"/>
      <c r="FQ117" s="59"/>
      <c r="FR117" s="59"/>
      <c r="FS117" s="59"/>
      <c r="FT117" s="59"/>
      <c r="FU117" s="59"/>
      <c r="FV117" s="59"/>
      <c r="FW117" s="59"/>
      <c r="FX117" s="59"/>
      <c r="FY117" s="59"/>
      <c r="FZ117" s="59"/>
      <c r="GA117" s="59"/>
      <c r="GB117" s="59"/>
      <c r="GC117" s="59"/>
      <c r="GD117" s="59"/>
      <c r="GE117" s="59"/>
      <c r="GF117" s="59"/>
      <c r="GG117" s="59"/>
      <c r="GH117" s="59"/>
      <c r="GI117" s="59"/>
      <c r="GJ117" s="59"/>
      <c r="GK117" s="59"/>
      <c r="GL117" s="59"/>
      <c r="GM117" s="59"/>
      <c r="GN117" s="59"/>
      <c r="GO117" s="59"/>
      <c r="GP117" s="59"/>
      <c r="GQ117" s="59"/>
      <c r="GR117" s="59"/>
      <c r="GS117" s="59"/>
      <c r="GT117" s="59"/>
      <c r="GU117" s="59"/>
      <c r="GV117" s="59"/>
      <c r="GW117" s="59"/>
      <c r="GX117" s="59"/>
      <c r="GY117" s="59"/>
      <c r="GZ117" s="59"/>
      <c r="HA117" s="59"/>
      <c r="HB117" s="59"/>
      <c r="HC117" s="59"/>
      <c r="HD117" s="59"/>
      <c r="HE117" s="59"/>
      <c r="HF117" s="59"/>
      <c r="HG117" s="59"/>
      <c r="HH117" s="59"/>
      <c r="HI117" s="59"/>
      <c r="HJ117" s="59"/>
      <c r="HK117" s="59"/>
      <c r="HL117" s="59"/>
      <c r="HM117" s="59"/>
      <c r="HN117" s="59"/>
      <c r="HO117" s="59"/>
      <c r="HP117" s="59"/>
      <c r="HQ117" s="59"/>
      <c r="HR117" s="59"/>
      <c r="HS117" s="59"/>
      <c r="HT117" s="59"/>
      <c r="HU117" s="59"/>
      <c r="HV117" s="59"/>
      <c r="HW117" s="59"/>
      <c r="HX117" s="59"/>
      <c r="HY117" s="59"/>
      <c r="HZ117" s="59"/>
    </row>
    <row r="118" spans="1:668" ht="15.75" x14ac:dyDescent="0.25">
      <c r="A118" s="4" t="s">
        <v>133</v>
      </c>
      <c r="B118" s="5" t="s">
        <v>134</v>
      </c>
      <c r="C118" s="6" t="s">
        <v>77</v>
      </c>
      <c r="D118" s="11">
        <v>44470</v>
      </c>
      <c r="E118" s="11" t="s">
        <v>132</v>
      </c>
      <c r="F118" s="86">
        <v>35000</v>
      </c>
      <c r="G118" s="6">
        <v>1004.5</v>
      </c>
      <c r="H118" s="6">
        <v>0</v>
      </c>
      <c r="I118" s="6">
        <v>1064</v>
      </c>
      <c r="J118" s="66">
        <v>2875</v>
      </c>
      <c r="K118" s="6">
        <v>4943.5</v>
      </c>
      <c r="L118" s="66">
        <f>F118-K118</f>
        <v>30056.5</v>
      </c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  <c r="EQ118" s="59"/>
      <c r="ER118" s="59"/>
      <c r="ES118" s="59"/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  <c r="FE118" s="59"/>
      <c r="FF118" s="59"/>
      <c r="FG118" s="59"/>
      <c r="FH118" s="59"/>
      <c r="FI118" s="59"/>
      <c r="FJ118" s="59"/>
      <c r="FK118" s="59"/>
      <c r="FL118" s="59"/>
      <c r="FM118" s="59"/>
      <c r="FN118" s="59"/>
      <c r="FO118" s="59"/>
      <c r="FP118" s="59"/>
      <c r="FQ118" s="59"/>
      <c r="FR118" s="59"/>
      <c r="FS118" s="59"/>
      <c r="FT118" s="59"/>
      <c r="FU118" s="59"/>
      <c r="FV118" s="59"/>
      <c r="FW118" s="59"/>
      <c r="FX118" s="59"/>
      <c r="FY118" s="59"/>
      <c r="FZ118" s="59"/>
      <c r="GA118" s="59"/>
      <c r="GB118" s="59"/>
      <c r="GC118" s="59"/>
      <c r="GD118" s="59"/>
      <c r="GE118" s="59"/>
      <c r="GF118" s="59"/>
      <c r="GG118" s="59"/>
      <c r="GH118" s="59"/>
      <c r="GI118" s="59"/>
      <c r="GJ118" s="59"/>
      <c r="GK118" s="59"/>
      <c r="GL118" s="59"/>
      <c r="GM118" s="59"/>
      <c r="GN118" s="59"/>
      <c r="GO118" s="59"/>
      <c r="GP118" s="59"/>
      <c r="GQ118" s="59"/>
      <c r="GR118" s="59"/>
      <c r="GS118" s="59"/>
      <c r="GT118" s="59"/>
      <c r="GU118" s="59"/>
      <c r="GV118" s="59"/>
      <c r="GW118" s="59"/>
      <c r="GX118" s="59"/>
      <c r="GY118" s="59"/>
      <c r="GZ118" s="59"/>
      <c r="HA118" s="59"/>
      <c r="HB118" s="59"/>
      <c r="HC118" s="59"/>
      <c r="HD118" s="59"/>
      <c r="HE118" s="59"/>
      <c r="HF118" s="59"/>
      <c r="HG118" s="59"/>
      <c r="HH118" s="59"/>
      <c r="HI118" s="59"/>
      <c r="HJ118" s="59"/>
      <c r="HK118" s="59"/>
      <c r="HL118" s="59"/>
      <c r="HM118" s="59"/>
      <c r="HN118" s="59"/>
      <c r="HO118" s="59"/>
      <c r="HP118" s="59"/>
      <c r="HQ118" s="59"/>
      <c r="HR118" s="59"/>
      <c r="HS118" s="59"/>
      <c r="HT118" s="59"/>
      <c r="HU118" s="59"/>
      <c r="HV118" s="59"/>
      <c r="HW118" s="59"/>
      <c r="HX118" s="59"/>
      <c r="HY118" s="59"/>
      <c r="HZ118" s="59"/>
    </row>
    <row r="119" spans="1:668" ht="15.75" x14ac:dyDescent="0.25">
      <c r="A119" s="49" t="s">
        <v>14</v>
      </c>
      <c r="B119" s="13">
        <v>3</v>
      </c>
      <c r="C119" s="8"/>
      <c r="D119" s="49"/>
      <c r="E119" s="49"/>
      <c r="F119" s="67">
        <f>+SUM(F116:F117)+F118</f>
        <v>190000</v>
      </c>
      <c r="G119" s="8">
        <f>+SUM(G116:G117)+G118</f>
        <v>5453</v>
      </c>
      <c r="H119" s="8">
        <f>+SUM(H116:H117)+H118</f>
        <v>15605.95</v>
      </c>
      <c r="I119" s="8">
        <f>+SUM(I116:I117)+I118</f>
        <v>5776</v>
      </c>
      <c r="J119" s="67">
        <f>+SUM(J116:J117)+J118</f>
        <v>10684.1</v>
      </c>
      <c r="K119" s="8">
        <f>+SUM(K116:K118)</f>
        <v>37519.050000000003</v>
      </c>
      <c r="L119" s="67">
        <f>+SUM(L116:L117)+L118</f>
        <v>152480.95000000001</v>
      </c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  <c r="EQ119" s="59"/>
      <c r="ER119" s="59"/>
      <c r="ES119" s="59"/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E119" s="59"/>
      <c r="FF119" s="59"/>
      <c r="FG119" s="59"/>
      <c r="FH119" s="59"/>
      <c r="FI119" s="59"/>
      <c r="FJ119" s="59"/>
      <c r="FK119" s="59"/>
      <c r="FL119" s="59"/>
      <c r="FM119" s="59"/>
      <c r="FN119" s="59"/>
      <c r="FO119" s="59"/>
      <c r="FP119" s="59"/>
      <c r="FQ119" s="59"/>
      <c r="FR119" s="59"/>
      <c r="FS119" s="59"/>
      <c r="FT119" s="59"/>
      <c r="FU119" s="59"/>
      <c r="FV119" s="59"/>
      <c r="FW119" s="59"/>
      <c r="FX119" s="59"/>
      <c r="FY119" s="59"/>
      <c r="FZ119" s="59"/>
      <c r="GA119" s="59"/>
      <c r="GB119" s="59"/>
      <c r="GC119" s="59"/>
      <c r="GD119" s="59"/>
      <c r="GE119" s="59"/>
      <c r="GF119" s="59"/>
      <c r="GG119" s="59"/>
      <c r="GH119" s="59"/>
      <c r="GI119" s="59"/>
      <c r="GJ119" s="59"/>
      <c r="GK119" s="59"/>
      <c r="GL119" s="59"/>
      <c r="GM119" s="59"/>
      <c r="GN119" s="59"/>
      <c r="GO119" s="59"/>
      <c r="GP119" s="59"/>
      <c r="GQ119" s="59"/>
      <c r="GR119" s="59"/>
      <c r="GS119" s="59"/>
      <c r="GT119" s="59"/>
      <c r="GU119" s="59"/>
      <c r="GV119" s="59"/>
      <c r="GW119" s="59"/>
      <c r="GX119" s="59"/>
      <c r="GY119" s="59"/>
      <c r="GZ119" s="59"/>
      <c r="HA119" s="59"/>
      <c r="HB119" s="59"/>
      <c r="HC119" s="59"/>
      <c r="HD119" s="59"/>
      <c r="HE119" s="59"/>
      <c r="HF119" s="59"/>
      <c r="HG119" s="59"/>
      <c r="HH119" s="59"/>
      <c r="HI119" s="59"/>
      <c r="HJ119" s="59"/>
      <c r="HK119" s="59"/>
      <c r="HL119" s="59"/>
      <c r="HM119" s="59"/>
      <c r="HN119" s="59"/>
      <c r="HO119" s="59"/>
      <c r="HP119" s="59"/>
      <c r="HQ119" s="59"/>
      <c r="HR119" s="59"/>
      <c r="HS119" s="59"/>
      <c r="HT119" s="59"/>
      <c r="HU119" s="59"/>
      <c r="HV119" s="59"/>
      <c r="HW119" s="59"/>
      <c r="HX119" s="59"/>
      <c r="HY119" s="59"/>
      <c r="HZ119" s="59"/>
    </row>
    <row r="120" spans="1:668" s="54" customFormat="1" ht="17.25" customHeight="1" x14ac:dyDescent="0.25">
      <c r="A120" s="48" t="s">
        <v>135</v>
      </c>
      <c r="B120" s="20"/>
      <c r="C120" s="21"/>
      <c r="D120" s="48"/>
      <c r="E120" s="48"/>
      <c r="F120" s="72"/>
      <c r="G120" s="21"/>
      <c r="H120" s="21"/>
      <c r="I120" s="21"/>
      <c r="J120" s="72"/>
      <c r="K120" s="21"/>
      <c r="L120" s="72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  <c r="CW120" s="158"/>
      <c r="CX120" s="158"/>
      <c r="CY120" s="158"/>
      <c r="CZ120" s="158"/>
      <c r="DA120" s="158"/>
      <c r="DB120" s="158"/>
      <c r="DC120" s="158"/>
      <c r="DD120" s="158"/>
      <c r="DE120" s="158"/>
      <c r="DF120" s="158"/>
      <c r="DG120" s="158"/>
      <c r="DH120" s="158"/>
      <c r="DI120" s="158"/>
      <c r="DJ120" s="158"/>
      <c r="DK120" s="158"/>
      <c r="DL120" s="158"/>
      <c r="DM120" s="158"/>
      <c r="DN120" s="158"/>
      <c r="DO120" s="158"/>
      <c r="DP120" s="158"/>
      <c r="DQ120" s="158"/>
      <c r="DR120" s="158"/>
      <c r="DS120" s="158"/>
      <c r="DT120" s="158"/>
      <c r="DU120" s="158"/>
      <c r="DV120" s="158"/>
      <c r="DW120" s="158"/>
      <c r="DX120" s="158"/>
      <c r="DY120" s="158"/>
      <c r="DZ120" s="158"/>
      <c r="EA120" s="158"/>
      <c r="EB120" s="158"/>
      <c r="EC120" s="158"/>
      <c r="ED120" s="158"/>
      <c r="EE120" s="158"/>
      <c r="EF120" s="158"/>
      <c r="EG120" s="158"/>
      <c r="EH120" s="158"/>
      <c r="EI120" s="158"/>
      <c r="EJ120" s="158"/>
      <c r="EK120" s="158"/>
      <c r="EL120" s="158"/>
      <c r="EM120" s="158"/>
      <c r="EN120" s="158"/>
      <c r="EO120" s="158"/>
      <c r="EP120" s="158"/>
      <c r="EQ120" s="158"/>
      <c r="ER120" s="158"/>
      <c r="ES120" s="158"/>
      <c r="ET120" s="158"/>
      <c r="EU120" s="158"/>
      <c r="EV120" s="158"/>
      <c r="EW120" s="158"/>
      <c r="EX120" s="158"/>
      <c r="EY120" s="158"/>
      <c r="EZ120" s="158"/>
      <c r="FA120" s="158"/>
      <c r="FB120" s="158"/>
      <c r="FC120" s="158"/>
      <c r="FD120" s="158"/>
      <c r="FE120" s="158"/>
      <c r="FF120" s="158"/>
      <c r="FG120" s="158"/>
      <c r="FH120" s="158"/>
      <c r="FI120" s="158"/>
      <c r="FJ120" s="158"/>
      <c r="FK120" s="158"/>
      <c r="FL120" s="158"/>
      <c r="FM120" s="158"/>
      <c r="FN120" s="158"/>
      <c r="FO120" s="158"/>
      <c r="FP120" s="158"/>
      <c r="FQ120" s="158"/>
      <c r="FR120" s="158"/>
      <c r="FS120" s="158"/>
      <c r="FT120" s="158"/>
      <c r="FU120" s="158"/>
      <c r="FV120" s="158"/>
      <c r="FW120" s="158"/>
      <c r="FX120" s="158"/>
      <c r="FY120" s="158"/>
      <c r="FZ120" s="158"/>
      <c r="GA120" s="158"/>
      <c r="GB120" s="158"/>
      <c r="GC120" s="158"/>
      <c r="GD120" s="158"/>
      <c r="GE120" s="158"/>
      <c r="GF120" s="158"/>
      <c r="GG120" s="158"/>
      <c r="GH120" s="158"/>
      <c r="GI120" s="158"/>
      <c r="GJ120" s="158"/>
      <c r="GK120" s="158"/>
      <c r="GL120" s="158"/>
      <c r="GM120" s="158"/>
      <c r="GN120" s="158"/>
      <c r="GO120" s="158"/>
      <c r="GP120" s="158"/>
      <c r="GQ120" s="158"/>
      <c r="GR120" s="158"/>
      <c r="GS120" s="158"/>
      <c r="GT120" s="158"/>
      <c r="GU120" s="158"/>
      <c r="GV120" s="158"/>
      <c r="GW120" s="158"/>
      <c r="GX120" s="158"/>
      <c r="GY120" s="158"/>
      <c r="GZ120" s="158"/>
      <c r="HA120" s="158"/>
      <c r="HB120" s="158"/>
      <c r="HC120" s="158"/>
      <c r="HD120" s="158"/>
      <c r="HE120" s="158"/>
      <c r="HF120" s="158"/>
      <c r="HG120" s="158"/>
      <c r="HH120" s="158"/>
      <c r="HI120" s="158"/>
      <c r="HJ120" s="158"/>
      <c r="HK120" s="158"/>
      <c r="HL120" s="158"/>
      <c r="HM120" s="158"/>
      <c r="HN120" s="158"/>
      <c r="HO120" s="158"/>
      <c r="HP120" s="158"/>
      <c r="HQ120" s="158"/>
      <c r="HR120" s="158"/>
      <c r="HS120" s="158"/>
      <c r="HT120" s="158"/>
      <c r="HU120" s="158"/>
      <c r="HV120" s="158"/>
      <c r="HW120" s="158"/>
      <c r="HX120" s="158"/>
      <c r="HY120" s="158"/>
      <c r="HZ120" s="158"/>
    </row>
    <row r="121" spans="1:668" s="55" customFormat="1" ht="15.75" x14ac:dyDescent="0.25">
      <c r="A121" s="55" t="s">
        <v>137</v>
      </c>
      <c r="B121" s="22" t="s">
        <v>136</v>
      </c>
      <c r="C121" s="23" t="s">
        <v>76</v>
      </c>
      <c r="D121" s="24">
        <v>44487</v>
      </c>
      <c r="E121" s="22" t="s">
        <v>132</v>
      </c>
      <c r="F121" s="71">
        <v>90000</v>
      </c>
      <c r="G121" s="23">
        <v>2583</v>
      </c>
      <c r="H121" s="23">
        <v>9753.1200000000008</v>
      </c>
      <c r="I121" s="23">
        <v>2736</v>
      </c>
      <c r="J121" s="71">
        <v>0</v>
      </c>
      <c r="K121" s="23">
        <v>15072.12</v>
      </c>
      <c r="L121" s="71">
        <f>F121-K121</f>
        <v>74927.88</v>
      </c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  <c r="CY121" s="158"/>
      <c r="CZ121" s="158"/>
      <c r="DA121" s="158"/>
      <c r="DB121" s="158"/>
      <c r="DC121" s="158"/>
      <c r="DD121" s="158"/>
      <c r="DE121" s="158"/>
      <c r="DF121" s="158"/>
      <c r="DG121" s="158"/>
      <c r="DH121" s="158"/>
      <c r="DI121" s="158"/>
      <c r="DJ121" s="158"/>
      <c r="DK121" s="158"/>
      <c r="DL121" s="158"/>
      <c r="DM121" s="158"/>
      <c r="DN121" s="158"/>
      <c r="DO121" s="158"/>
      <c r="DP121" s="158"/>
      <c r="DQ121" s="158"/>
      <c r="DR121" s="158"/>
      <c r="DS121" s="158"/>
      <c r="DT121" s="158"/>
      <c r="DU121" s="158"/>
      <c r="DV121" s="158"/>
      <c r="DW121" s="158"/>
      <c r="DX121" s="158"/>
      <c r="DY121" s="158"/>
      <c r="DZ121" s="158"/>
      <c r="EA121" s="158"/>
      <c r="EB121" s="158"/>
      <c r="EC121" s="158"/>
      <c r="ED121" s="158"/>
      <c r="EE121" s="158"/>
      <c r="EF121" s="158"/>
      <c r="EG121" s="158"/>
      <c r="EH121" s="158"/>
      <c r="EI121" s="158"/>
      <c r="EJ121" s="158"/>
      <c r="EK121" s="158"/>
      <c r="EL121" s="158"/>
      <c r="EM121" s="158"/>
      <c r="EN121" s="158"/>
      <c r="EO121" s="158"/>
      <c r="EP121" s="158"/>
      <c r="EQ121" s="158"/>
      <c r="ER121" s="158"/>
      <c r="ES121" s="158"/>
      <c r="ET121" s="158"/>
      <c r="EU121" s="158"/>
      <c r="EV121" s="158"/>
      <c r="EW121" s="158"/>
      <c r="EX121" s="158"/>
      <c r="EY121" s="158"/>
      <c r="EZ121" s="158"/>
      <c r="FA121" s="158"/>
      <c r="FB121" s="158"/>
      <c r="FC121" s="158"/>
      <c r="FD121" s="158"/>
      <c r="FE121" s="158"/>
      <c r="FF121" s="158"/>
      <c r="FG121" s="158"/>
      <c r="FH121" s="158"/>
      <c r="FI121" s="158"/>
      <c r="FJ121" s="158"/>
      <c r="FK121" s="158"/>
      <c r="FL121" s="158"/>
      <c r="FM121" s="158"/>
      <c r="FN121" s="158"/>
      <c r="FO121" s="158"/>
      <c r="FP121" s="158"/>
      <c r="FQ121" s="158"/>
      <c r="FR121" s="158"/>
      <c r="FS121" s="158"/>
      <c r="FT121" s="158"/>
      <c r="FU121" s="158"/>
      <c r="FV121" s="158"/>
      <c r="FW121" s="158"/>
      <c r="FX121" s="158"/>
      <c r="FY121" s="158"/>
      <c r="FZ121" s="158"/>
      <c r="GA121" s="158"/>
      <c r="GB121" s="158"/>
      <c r="GC121" s="158"/>
      <c r="GD121" s="158"/>
      <c r="GE121" s="158"/>
      <c r="GF121" s="158"/>
      <c r="GG121" s="158"/>
      <c r="GH121" s="158"/>
      <c r="GI121" s="158"/>
      <c r="GJ121" s="158"/>
      <c r="GK121" s="158"/>
      <c r="GL121" s="158"/>
      <c r="GM121" s="158"/>
      <c r="GN121" s="158"/>
      <c r="GO121" s="158"/>
      <c r="GP121" s="158"/>
      <c r="GQ121" s="158"/>
      <c r="GR121" s="158"/>
      <c r="GS121" s="158"/>
      <c r="GT121" s="158"/>
      <c r="GU121" s="158"/>
      <c r="GV121" s="158"/>
      <c r="GW121" s="158"/>
      <c r="GX121" s="158"/>
      <c r="GY121" s="158"/>
      <c r="GZ121" s="158"/>
      <c r="HA121" s="158"/>
      <c r="HB121" s="158"/>
      <c r="HC121" s="158"/>
      <c r="HD121" s="158"/>
      <c r="HE121" s="158"/>
      <c r="HF121" s="158"/>
      <c r="HG121" s="158"/>
      <c r="HH121" s="158"/>
      <c r="HI121" s="158"/>
      <c r="HJ121" s="158"/>
      <c r="HK121" s="158"/>
      <c r="HL121" s="158"/>
      <c r="HM121" s="158"/>
      <c r="HN121" s="158"/>
      <c r="HO121" s="158"/>
      <c r="HP121" s="158"/>
      <c r="HQ121" s="158"/>
      <c r="HR121" s="158"/>
      <c r="HS121" s="158"/>
      <c r="HT121" s="158"/>
      <c r="HU121" s="158"/>
      <c r="HV121" s="158"/>
      <c r="HW121" s="158"/>
      <c r="HX121" s="158"/>
      <c r="HY121" s="158"/>
      <c r="HZ121" s="158"/>
    </row>
    <row r="122" spans="1:668" s="159" customFormat="1" ht="15.75" x14ac:dyDescent="0.25">
      <c r="A122" s="119" t="s">
        <v>14</v>
      </c>
      <c r="B122" s="164">
        <v>1</v>
      </c>
      <c r="C122" s="161"/>
      <c r="D122" s="162"/>
      <c r="E122" s="160"/>
      <c r="F122" s="126">
        <f t="shared" ref="F122:K122" si="24">F121</f>
        <v>90000</v>
      </c>
      <c r="G122" s="125">
        <f t="shared" si="24"/>
        <v>2583</v>
      </c>
      <c r="H122" s="125">
        <f t="shared" si="24"/>
        <v>9753.1200000000008</v>
      </c>
      <c r="I122" s="125">
        <f t="shared" si="24"/>
        <v>2736</v>
      </c>
      <c r="J122" s="126">
        <f t="shared" si="24"/>
        <v>0</v>
      </c>
      <c r="K122" s="125">
        <f t="shared" si="24"/>
        <v>15072.12</v>
      </c>
      <c r="L122" s="126">
        <f>L121</f>
        <v>74927.88</v>
      </c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55"/>
      <c r="AO122" s="55"/>
      <c r="AP122" s="55"/>
      <c r="AQ122" s="55"/>
      <c r="AT122" s="163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  <c r="BI122" s="163"/>
      <c r="BJ122" s="163"/>
      <c r="BK122" s="163"/>
      <c r="BL122" s="163"/>
      <c r="BM122" s="163"/>
      <c r="BN122" s="163"/>
      <c r="BO122" s="163"/>
      <c r="BP122" s="163"/>
      <c r="BQ122" s="163"/>
      <c r="BR122" s="163"/>
      <c r="BS122" s="163"/>
      <c r="BT122" s="163"/>
      <c r="BU122" s="163"/>
      <c r="BV122" s="163"/>
      <c r="BW122" s="163"/>
      <c r="BX122" s="163"/>
      <c r="BY122" s="163"/>
      <c r="BZ122" s="163"/>
      <c r="CA122" s="163"/>
      <c r="CB122" s="163"/>
      <c r="CC122" s="163"/>
      <c r="CD122" s="163"/>
      <c r="CE122" s="163"/>
      <c r="CF122" s="163"/>
      <c r="CG122" s="163"/>
      <c r="CH122" s="163"/>
      <c r="CI122" s="163"/>
      <c r="CJ122" s="163"/>
      <c r="CK122" s="163"/>
      <c r="CL122" s="163"/>
      <c r="CM122" s="163"/>
      <c r="CN122" s="163"/>
      <c r="CO122" s="163"/>
      <c r="CP122" s="163"/>
      <c r="CQ122" s="163"/>
      <c r="CR122" s="163"/>
      <c r="CS122" s="163"/>
      <c r="CT122" s="163"/>
      <c r="CU122" s="163"/>
      <c r="CV122" s="163"/>
      <c r="CW122" s="163"/>
      <c r="CX122" s="163"/>
      <c r="CY122" s="163"/>
      <c r="CZ122" s="163"/>
      <c r="DA122" s="163"/>
      <c r="DB122" s="163"/>
      <c r="DC122" s="163"/>
      <c r="DD122" s="163"/>
      <c r="DE122" s="163"/>
      <c r="DF122" s="163"/>
      <c r="DG122" s="163"/>
      <c r="DH122" s="163"/>
      <c r="DI122" s="163"/>
      <c r="DJ122" s="163"/>
      <c r="DK122" s="163"/>
      <c r="DL122" s="163"/>
      <c r="DM122" s="163"/>
      <c r="DN122" s="163"/>
      <c r="DO122" s="163"/>
      <c r="DP122" s="163"/>
      <c r="DQ122" s="163"/>
      <c r="DR122" s="163"/>
      <c r="DS122" s="163"/>
      <c r="DT122" s="163"/>
      <c r="DU122" s="163"/>
      <c r="DV122" s="163"/>
      <c r="DW122" s="163"/>
      <c r="DX122" s="163"/>
      <c r="DY122" s="163"/>
      <c r="DZ122" s="163"/>
      <c r="EA122" s="163"/>
      <c r="EB122" s="163"/>
      <c r="EC122" s="163"/>
      <c r="ED122" s="163"/>
      <c r="EE122" s="163"/>
      <c r="EF122" s="163"/>
      <c r="EG122" s="163"/>
      <c r="EH122" s="163"/>
      <c r="EI122" s="163"/>
      <c r="EJ122" s="163"/>
      <c r="EK122" s="163"/>
      <c r="EL122" s="163"/>
      <c r="EM122" s="163"/>
      <c r="EN122" s="163"/>
      <c r="EO122" s="163"/>
      <c r="EP122" s="163"/>
      <c r="EQ122" s="163"/>
      <c r="ER122" s="163"/>
      <c r="ES122" s="163"/>
      <c r="ET122" s="163"/>
      <c r="EU122" s="163"/>
      <c r="EV122" s="163"/>
      <c r="EW122" s="163"/>
      <c r="EX122" s="163"/>
      <c r="EY122" s="163"/>
      <c r="EZ122" s="163"/>
      <c r="FA122" s="163"/>
      <c r="FB122" s="163"/>
      <c r="FC122" s="163"/>
      <c r="FD122" s="163"/>
      <c r="FE122" s="163"/>
      <c r="FF122" s="163"/>
      <c r="FG122" s="163"/>
      <c r="FH122" s="163"/>
      <c r="FI122" s="163"/>
      <c r="FJ122" s="163"/>
      <c r="FK122" s="163"/>
      <c r="FL122" s="163"/>
      <c r="FM122" s="163"/>
      <c r="FN122" s="163"/>
      <c r="FO122" s="163"/>
      <c r="FP122" s="163"/>
      <c r="FQ122" s="163"/>
      <c r="FR122" s="163"/>
      <c r="FS122" s="163"/>
      <c r="FT122" s="163"/>
      <c r="FU122" s="163"/>
      <c r="FV122" s="163"/>
      <c r="FW122" s="163"/>
      <c r="FX122" s="163"/>
      <c r="FY122" s="163"/>
      <c r="FZ122" s="163"/>
      <c r="GA122" s="163"/>
      <c r="GB122" s="163"/>
      <c r="GC122" s="163"/>
      <c r="GD122" s="163"/>
      <c r="GE122" s="163"/>
      <c r="GF122" s="163"/>
      <c r="GG122" s="163"/>
      <c r="GH122" s="163"/>
      <c r="GI122" s="163"/>
      <c r="GJ122" s="163"/>
      <c r="GK122" s="163"/>
      <c r="GL122" s="163"/>
      <c r="GM122" s="163"/>
      <c r="GN122" s="163"/>
      <c r="GO122" s="163"/>
      <c r="GP122" s="163"/>
      <c r="GQ122" s="163"/>
      <c r="GR122" s="163"/>
      <c r="GS122" s="163"/>
      <c r="GT122" s="163"/>
      <c r="GU122" s="163"/>
      <c r="GV122" s="163"/>
      <c r="GW122" s="163"/>
      <c r="GX122" s="163"/>
      <c r="GY122" s="163"/>
      <c r="GZ122" s="163"/>
      <c r="HA122" s="163"/>
      <c r="HB122" s="163"/>
      <c r="HC122" s="163"/>
      <c r="HD122" s="163"/>
      <c r="HE122" s="163"/>
      <c r="HF122" s="163"/>
      <c r="HG122" s="163"/>
      <c r="HH122" s="163"/>
      <c r="HI122" s="163"/>
      <c r="HJ122" s="163"/>
      <c r="HK122" s="163"/>
      <c r="HL122" s="163"/>
      <c r="HM122" s="163"/>
      <c r="HN122" s="163"/>
      <c r="HO122" s="163"/>
      <c r="HP122" s="163"/>
      <c r="HQ122" s="163"/>
      <c r="HR122" s="163"/>
      <c r="HS122" s="163"/>
      <c r="HT122" s="163"/>
      <c r="HU122" s="163"/>
      <c r="HV122" s="163"/>
      <c r="HW122" s="163"/>
      <c r="HX122" s="163"/>
      <c r="HY122" s="163"/>
      <c r="HZ122" s="163"/>
    </row>
    <row r="123" spans="1:668" s="56" customFormat="1" x14ac:dyDescent="0.25">
      <c r="A123" s="47" t="s">
        <v>95</v>
      </c>
      <c r="C123" s="12"/>
      <c r="D123" s="47"/>
      <c r="E123" s="47"/>
      <c r="F123" s="73"/>
      <c r="G123" s="12"/>
      <c r="H123" s="12"/>
      <c r="I123" s="12"/>
      <c r="J123" s="73"/>
      <c r="K123" s="12"/>
      <c r="L123" s="73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</row>
    <row r="124" spans="1:668" s="53" customFormat="1" ht="15" customHeight="1" x14ac:dyDescent="0.25">
      <c r="A124" s="53" t="s">
        <v>96</v>
      </c>
      <c r="B124" s="26" t="s">
        <v>16</v>
      </c>
      <c r="C124" s="27" t="s">
        <v>76</v>
      </c>
      <c r="D124" s="28">
        <v>44348</v>
      </c>
      <c r="E124" s="11" t="s">
        <v>132</v>
      </c>
      <c r="F124" s="74">
        <v>38000</v>
      </c>
      <c r="G124" s="27">
        <v>1090.5999999999999</v>
      </c>
      <c r="H124" s="27">
        <v>160.38</v>
      </c>
      <c r="I124" s="27">
        <v>1155.2</v>
      </c>
      <c r="J124" s="74">
        <v>0</v>
      </c>
      <c r="K124" s="27">
        <v>2406.1799999999998</v>
      </c>
      <c r="L124" s="74">
        <v>35593.82</v>
      </c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46"/>
      <c r="IL124" s="46"/>
      <c r="IM124" s="46"/>
      <c r="IN124" s="46"/>
      <c r="IO124" s="46"/>
      <c r="IP124" s="46"/>
      <c r="IQ124" s="46"/>
      <c r="IR124" s="46"/>
      <c r="IS124" s="46"/>
      <c r="IT124" s="46"/>
      <c r="IU124" s="46"/>
      <c r="IV124" s="46"/>
      <c r="IW124" s="46"/>
      <c r="IX124" s="46"/>
      <c r="IY124" s="46"/>
      <c r="IZ124" s="46"/>
      <c r="JA124" s="46"/>
      <c r="JB124" s="46"/>
      <c r="JC124" s="46"/>
      <c r="JD124" s="46"/>
      <c r="JE124" s="46"/>
      <c r="JF124" s="46"/>
      <c r="JG124" s="46"/>
      <c r="JH124" s="46"/>
      <c r="JI124" s="46"/>
      <c r="JJ124" s="46"/>
      <c r="JK124" s="46"/>
      <c r="JL124" s="46"/>
      <c r="JM124" s="46"/>
      <c r="JN124" s="46"/>
      <c r="JO124" s="46"/>
      <c r="JP124" s="46"/>
      <c r="JQ124" s="46"/>
      <c r="JR124" s="46"/>
      <c r="JS124" s="46"/>
      <c r="JT124" s="46"/>
      <c r="JU124" s="46"/>
      <c r="JV124" s="46"/>
      <c r="JW124" s="46"/>
      <c r="JX124" s="46"/>
      <c r="JY124" s="46"/>
      <c r="JZ124" s="46"/>
      <c r="KA124" s="46"/>
      <c r="KB124" s="46"/>
      <c r="KC124" s="46"/>
      <c r="KD124" s="46"/>
      <c r="KE124" s="46"/>
      <c r="KF124" s="46"/>
      <c r="KG124" s="46"/>
      <c r="KH124" s="46"/>
      <c r="KI124" s="46"/>
      <c r="KJ124" s="46"/>
      <c r="KK124" s="46"/>
      <c r="KL124" s="46"/>
      <c r="KM124" s="46"/>
      <c r="KN124" s="46"/>
      <c r="KO124" s="46"/>
      <c r="KP124" s="46"/>
      <c r="KQ124" s="46"/>
      <c r="KR124" s="46"/>
      <c r="KS124" s="46"/>
      <c r="KT124" s="46"/>
      <c r="KU124" s="46"/>
      <c r="KV124" s="46"/>
      <c r="KW124" s="46"/>
      <c r="KX124" s="46"/>
      <c r="KY124" s="46"/>
      <c r="KZ124" s="46"/>
      <c r="LA124" s="46"/>
      <c r="LB124" s="46"/>
      <c r="LC124" s="46"/>
      <c r="LD124" s="46"/>
      <c r="LE124" s="46"/>
      <c r="LF124" s="46"/>
      <c r="LG124" s="46"/>
      <c r="LH124" s="46"/>
      <c r="LI124" s="46"/>
      <c r="LJ124" s="46"/>
      <c r="LK124" s="46"/>
      <c r="LL124" s="46"/>
      <c r="LM124" s="46"/>
      <c r="LN124" s="46"/>
      <c r="LO124" s="46"/>
      <c r="LP124" s="46"/>
      <c r="LQ124" s="46"/>
      <c r="LR124" s="46"/>
      <c r="LS124" s="46"/>
      <c r="LT124" s="46"/>
      <c r="LU124" s="46"/>
      <c r="LV124" s="46"/>
      <c r="LW124" s="46"/>
      <c r="LX124" s="46"/>
      <c r="LY124" s="46"/>
      <c r="LZ124" s="46"/>
      <c r="MA124" s="46"/>
      <c r="MB124" s="46"/>
      <c r="MC124" s="46"/>
      <c r="MD124" s="46"/>
      <c r="ME124" s="46"/>
      <c r="MF124" s="46"/>
      <c r="MG124" s="46"/>
      <c r="MH124" s="46"/>
      <c r="MI124" s="46"/>
      <c r="MJ124" s="46"/>
      <c r="MK124" s="46"/>
      <c r="ML124" s="46"/>
      <c r="MM124" s="46"/>
      <c r="MN124" s="46"/>
      <c r="MO124" s="46"/>
      <c r="MP124" s="46"/>
      <c r="MQ124" s="46"/>
      <c r="MR124" s="46"/>
      <c r="MS124" s="46"/>
      <c r="MT124" s="46"/>
      <c r="MU124" s="46"/>
      <c r="MV124" s="46"/>
      <c r="MW124" s="46"/>
      <c r="MX124" s="46"/>
      <c r="MY124" s="46"/>
      <c r="MZ124" s="46"/>
      <c r="NA124" s="46"/>
      <c r="NB124" s="46"/>
      <c r="NC124" s="46"/>
      <c r="ND124" s="46"/>
      <c r="NE124" s="46"/>
      <c r="NF124" s="46"/>
      <c r="NG124" s="46"/>
      <c r="NH124" s="46"/>
      <c r="NI124" s="46"/>
      <c r="NJ124" s="46"/>
      <c r="NK124" s="46"/>
      <c r="NL124" s="46"/>
      <c r="NM124" s="46"/>
      <c r="NN124" s="46"/>
      <c r="NO124" s="46"/>
      <c r="NP124" s="46"/>
      <c r="NQ124" s="46"/>
      <c r="NR124" s="46"/>
      <c r="NS124" s="46"/>
      <c r="NT124" s="46"/>
      <c r="NU124" s="46"/>
      <c r="NV124" s="46"/>
      <c r="NW124" s="46"/>
      <c r="NX124" s="46"/>
      <c r="NY124" s="46"/>
      <c r="NZ124" s="46"/>
      <c r="OA124" s="46"/>
      <c r="OB124" s="46"/>
      <c r="OC124" s="46"/>
      <c r="OD124" s="46"/>
      <c r="OE124" s="46"/>
      <c r="OF124" s="46"/>
      <c r="OG124" s="46"/>
      <c r="OH124" s="46"/>
      <c r="OI124" s="46"/>
      <c r="OJ124" s="46"/>
      <c r="OK124" s="46"/>
      <c r="OL124" s="46"/>
      <c r="OM124" s="46"/>
      <c r="ON124" s="46"/>
      <c r="OO124" s="46"/>
      <c r="OP124" s="46"/>
      <c r="OQ124" s="46"/>
      <c r="OR124" s="46"/>
      <c r="OS124" s="46"/>
      <c r="OT124" s="46"/>
      <c r="OU124" s="46"/>
      <c r="OV124" s="46"/>
      <c r="OW124" s="46"/>
      <c r="OX124" s="46"/>
      <c r="OY124" s="46"/>
      <c r="OZ124" s="46"/>
      <c r="PA124" s="46"/>
      <c r="PB124" s="46"/>
      <c r="PC124" s="46"/>
      <c r="PD124" s="46"/>
      <c r="PE124" s="46"/>
      <c r="PF124" s="46"/>
      <c r="PG124" s="46"/>
      <c r="PH124" s="46"/>
      <c r="PI124" s="46"/>
      <c r="PJ124" s="46"/>
      <c r="PK124" s="46"/>
      <c r="PL124" s="46"/>
      <c r="PM124" s="46"/>
      <c r="PN124" s="46"/>
      <c r="PO124" s="46"/>
      <c r="PP124" s="46"/>
      <c r="PQ124" s="46"/>
      <c r="PR124" s="46"/>
      <c r="PS124" s="46"/>
      <c r="PT124" s="46"/>
      <c r="PU124" s="46"/>
      <c r="PV124" s="46"/>
      <c r="PW124" s="46"/>
      <c r="PX124" s="46"/>
      <c r="PY124" s="46"/>
      <c r="PZ124" s="46"/>
      <c r="QA124" s="46"/>
      <c r="QB124" s="46"/>
      <c r="QC124" s="46"/>
      <c r="QD124" s="46"/>
      <c r="QE124" s="46"/>
      <c r="QF124" s="46"/>
      <c r="QG124" s="46"/>
      <c r="QH124" s="46"/>
      <c r="QI124" s="46"/>
      <c r="QJ124" s="46"/>
      <c r="QK124" s="46"/>
      <c r="QL124" s="46"/>
      <c r="QM124" s="46"/>
      <c r="QN124" s="46"/>
      <c r="QO124" s="46"/>
      <c r="QP124" s="46"/>
      <c r="QQ124" s="46"/>
      <c r="QR124" s="46"/>
      <c r="QS124" s="46"/>
      <c r="QT124" s="46"/>
      <c r="QU124" s="46"/>
      <c r="QV124" s="46"/>
      <c r="QW124" s="46"/>
      <c r="QX124" s="46"/>
      <c r="QY124" s="46"/>
      <c r="QZ124" s="46"/>
      <c r="RA124" s="46"/>
      <c r="RB124" s="46"/>
      <c r="RC124" s="46"/>
      <c r="RD124" s="46"/>
      <c r="RE124" s="46"/>
      <c r="RF124" s="46"/>
      <c r="RG124" s="46"/>
      <c r="RH124" s="46"/>
      <c r="RI124" s="46"/>
      <c r="RJ124" s="46"/>
      <c r="RK124" s="46"/>
      <c r="RL124" s="46"/>
      <c r="RM124" s="46"/>
      <c r="RN124" s="46"/>
      <c r="RO124" s="46"/>
      <c r="RP124" s="46"/>
      <c r="RQ124" s="46"/>
      <c r="RR124" s="46"/>
      <c r="RS124" s="46"/>
      <c r="RT124" s="46"/>
      <c r="RU124" s="46"/>
      <c r="RV124" s="46"/>
      <c r="RW124" s="46"/>
      <c r="RX124" s="46"/>
      <c r="RY124" s="46"/>
      <c r="RZ124" s="46"/>
      <c r="SA124" s="46"/>
      <c r="SB124" s="46"/>
      <c r="SC124" s="46"/>
      <c r="SD124" s="46"/>
      <c r="SE124" s="46"/>
      <c r="SF124" s="46"/>
      <c r="SG124" s="46"/>
      <c r="SH124" s="46"/>
      <c r="SI124" s="46"/>
      <c r="SJ124" s="46"/>
      <c r="SK124" s="46"/>
      <c r="SL124" s="46"/>
      <c r="SM124" s="46"/>
      <c r="SN124" s="46"/>
      <c r="SO124" s="46"/>
      <c r="SP124" s="46"/>
      <c r="SQ124" s="46"/>
      <c r="SR124" s="46"/>
      <c r="SS124" s="46"/>
      <c r="ST124" s="46"/>
      <c r="SU124" s="46"/>
      <c r="SV124" s="46"/>
      <c r="SW124" s="46"/>
      <c r="SX124" s="46"/>
      <c r="SY124" s="46"/>
      <c r="SZ124" s="46"/>
      <c r="TA124" s="46"/>
      <c r="TB124" s="46"/>
      <c r="TC124" s="46"/>
      <c r="TD124" s="46"/>
      <c r="TE124" s="46"/>
      <c r="TF124" s="46"/>
      <c r="TG124" s="46"/>
      <c r="TH124" s="46"/>
      <c r="TI124" s="46"/>
      <c r="TJ124" s="46"/>
      <c r="TK124" s="46"/>
      <c r="TL124" s="46"/>
      <c r="TM124" s="46"/>
      <c r="TN124" s="46"/>
      <c r="TO124" s="46"/>
      <c r="TP124" s="46"/>
      <c r="TQ124" s="46"/>
      <c r="TR124" s="46"/>
      <c r="TS124" s="46"/>
      <c r="TT124" s="46"/>
      <c r="TU124" s="46"/>
      <c r="TV124" s="46"/>
      <c r="TW124" s="46"/>
      <c r="TX124" s="46"/>
      <c r="TY124" s="46"/>
      <c r="TZ124" s="46"/>
      <c r="UA124" s="46"/>
      <c r="UB124" s="46"/>
      <c r="UC124" s="46"/>
      <c r="UD124" s="46"/>
      <c r="UE124" s="46"/>
      <c r="UF124" s="46"/>
      <c r="UG124" s="46"/>
      <c r="UH124" s="46"/>
      <c r="UI124" s="46"/>
      <c r="UJ124" s="46"/>
      <c r="UK124" s="46"/>
      <c r="UL124" s="46"/>
      <c r="UM124" s="46"/>
      <c r="UN124" s="46"/>
      <c r="UO124" s="46"/>
      <c r="UP124" s="46"/>
      <c r="UQ124" s="46"/>
      <c r="UR124" s="46"/>
      <c r="US124" s="46"/>
      <c r="UT124" s="46"/>
      <c r="UU124" s="46"/>
      <c r="UV124" s="46"/>
      <c r="UW124" s="46"/>
      <c r="UX124" s="46"/>
      <c r="UY124" s="46"/>
      <c r="UZ124" s="46"/>
      <c r="VA124" s="46"/>
      <c r="VB124" s="46"/>
      <c r="VC124" s="46"/>
      <c r="VD124" s="46"/>
      <c r="VE124" s="46"/>
      <c r="VF124" s="46"/>
      <c r="VG124" s="46"/>
      <c r="VH124" s="46"/>
      <c r="VI124" s="46"/>
      <c r="VJ124" s="46"/>
      <c r="VK124" s="46"/>
      <c r="VL124" s="46"/>
      <c r="VM124" s="46"/>
      <c r="VN124" s="46"/>
      <c r="VO124" s="46"/>
      <c r="VP124" s="46"/>
      <c r="VQ124" s="46"/>
      <c r="VR124" s="46"/>
      <c r="VS124" s="46"/>
      <c r="VT124" s="46"/>
      <c r="VU124" s="46"/>
      <c r="VV124" s="46"/>
      <c r="VW124" s="46"/>
      <c r="VX124" s="46"/>
      <c r="VY124" s="46"/>
      <c r="VZ124" s="46"/>
      <c r="WA124" s="46"/>
      <c r="WB124" s="46"/>
      <c r="WC124" s="46"/>
      <c r="WD124" s="46"/>
      <c r="WE124" s="46"/>
      <c r="WF124" s="46"/>
      <c r="WG124" s="46"/>
      <c r="WH124" s="46"/>
      <c r="WI124" s="46"/>
      <c r="WJ124" s="46"/>
      <c r="WK124" s="46"/>
      <c r="WL124" s="46"/>
      <c r="WM124" s="46"/>
      <c r="WN124" s="46"/>
      <c r="WO124" s="46"/>
      <c r="WP124" s="46"/>
      <c r="WQ124" s="46"/>
      <c r="WR124" s="46"/>
      <c r="WS124" s="46"/>
      <c r="WT124" s="46"/>
      <c r="WU124" s="46"/>
      <c r="WV124" s="46"/>
      <c r="WW124" s="46"/>
      <c r="WX124" s="46"/>
      <c r="WY124" s="46"/>
      <c r="WZ124" s="46"/>
      <c r="XA124" s="46"/>
      <c r="XB124" s="46"/>
      <c r="XC124" s="46"/>
      <c r="XD124" s="46"/>
      <c r="XE124" s="46"/>
      <c r="XF124" s="46"/>
      <c r="XG124" s="46"/>
      <c r="XH124" s="46"/>
      <c r="XI124" s="46"/>
      <c r="XJ124" s="46"/>
      <c r="XK124" s="46"/>
      <c r="XL124" s="46"/>
      <c r="XM124" s="46"/>
      <c r="XN124" s="46"/>
      <c r="XO124" s="46"/>
      <c r="XP124" s="46"/>
      <c r="XQ124" s="46"/>
      <c r="XR124" s="46"/>
      <c r="XS124" s="46"/>
      <c r="XT124" s="46"/>
      <c r="XU124" s="46"/>
      <c r="XV124" s="46"/>
      <c r="XW124" s="46"/>
      <c r="XX124" s="46"/>
      <c r="XY124" s="46"/>
      <c r="XZ124" s="46"/>
      <c r="YA124" s="46"/>
      <c r="YB124" s="46"/>
      <c r="YC124" s="46"/>
      <c r="YD124" s="46"/>
      <c r="YE124" s="46"/>
      <c r="YF124" s="46"/>
      <c r="YG124" s="46"/>
      <c r="YH124" s="46"/>
      <c r="YI124" s="46"/>
      <c r="YJ124" s="46"/>
      <c r="YK124" s="46"/>
      <c r="YL124" s="46"/>
      <c r="YM124" s="46"/>
      <c r="YN124" s="46"/>
      <c r="YO124" s="46"/>
      <c r="YP124" s="46"/>
      <c r="YQ124" s="46"/>
      <c r="YR124" s="46"/>
    </row>
    <row r="125" spans="1:668" ht="19.5" customHeight="1" x14ac:dyDescent="0.25">
      <c r="A125" s="49" t="s">
        <v>14</v>
      </c>
      <c r="B125" s="13">
        <v>1</v>
      </c>
      <c r="C125" s="13"/>
      <c r="D125" s="49"/>
      <c r="E125" s="49"/>
      <c r="F125" s="77">
        <f t="shared" ref="F125:K125" si="25">+SUM(F124)</f>
        <v>38000</v>
      </c>
      <c r="G125" s="18">
        <f t="shared" si="25"/>
        <v>1090.5999999999999</v>
      </c>
      <c r="H125" s="18">
        <f t="shared" si="25"/>
        <v>160.38</v>
      </c>
      <c r="I125" s="18">
        <f t="shared" si="25"/>
        <v>1155.2</v>
      </c>
      <c r="J125" s="77">
        <f t="shared" si="25"/>
        <v>0</v>
      </c>
      <c r="K125" s="18">
        <f t="shared" si="25"/>
        <v>2406.1799999999998</v>
      </c>
      <c r="L125" s="77">
        <f>+SUM(L124)</f>
        <v>35593.82</v>
      </c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</row>
    <row r="126" spans="1:668" ht="15.75" x14ac:dyDescent="0.25">
      <c r="A126" s="45" t="s">
        <v>73</v>
      </c>
      <c r="B126" s="45"/>
      <c r="C126" s="156"/>
      <c r="D126" s="45"/>
      <c r="E126" s="45"/>
      <c r="F126" s="69"/>
      <c r="G126" s="45"/>
      <c r="H126" s="45"/>
      <c r="I126" s="45"/>
      <c r="J126" s="69"/>
      <c r="K126" s="45"/>
      <c r="L126" s="69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IC126" s="59"/>
      <c r="ID126" s="59"/>
      <c r="IE126" s="59"/>
      <c r="IF126" s="59"/>
      <c r="IG126" s="59"/>
      <c r="IH126" s="59"/>
      <c r="II126" s="59"/>
      <c r="IJ126" s="59"/>
      <c r="IK126" s="59"/>
      <c r="IL126" s="59"/>
      <c r="IM126" s="59"/>
      <c r="IN126" s="59"/>
      <c r="IO126" s="59"/>
      <c r="IP126" s="59"/>
      <c r="IQ126" s="59"/>
      <c r="IR126" s="59"/>
      <c r="IS126" s="59"/>
      <c r="IT126" s="59"/>
      <c r="IU126" s="59"/>
      <c r="IV126" s="59"/>
      <c r="IW126" s="59"/>
      <c r="IX126" s="59"/>
      <c r="IY126" s="59"/>
      <c r="IZ126" s="59"/>
      <c r="JA126" s="59"/>
      <c r="JB126" s="59"/>
      <c r="JC126" s="59"/>
      <c r="JD126" s="59"/>
      <c r="JE126" s="59"/>
      <c r="JF126" s="59"/>
      <c r="JG126" s="59"/>
      <c r="JH126" s="59"/>
      <c r="JI126" s="59"/>
      <c r="JJ126" s="59"/>
      <c r="JK126" s="59"/>
      <c r="JL126" s="59"/>
      <c r="JM126" s="59"/>
      <c r="JN126" s="59"/>
      <c r="JO126" s="59"/>
      <c r="JP126" s="59"/>
      <c r="JQ126" s="59"/>
      <c r="JR126" s="59"/>
      <c r="JS126" s="59"/>
      <c r="JT126" s="59"/>
      <c r="JU126" s="59"/>
      <c r="JV126" s="59"/>
      <c r="JW126" s="59"/>
      <c r="JX126" s="59"/>
      <c r="JY126" s="59"/>
      <c r="JZ126" s="59"/>
      <c r="KA126" s="59"/>
      <c r="KB126" s="59"/>
      <c r="KC126" s="59"/>
      <c r="KD126" s="59"/>
      <c r="KE126" s="59"/>
      <c r="KF126" s="59"/>
      <c r="KG126" s="59"/>
      <c r="KH126" s="59"/>
      <c r="KI126" s="59"/>
      <c r="KJ126" s="59"/>
      <c r="KK126" s="59"/>
      <c r="KL126" s="59"/>
      <c r="KM126" s="59"/>
      <c r="KN126" s="59"/>
      <c r="KO126" s="59"/>
      <c r="KP126" s="59"/>
      <c r="KQ126" s="59"/>
      <c r="KR126" s="59"/>
      <c r="KS126" s="59"/>
      <c r="KT126" s="59"/>
      <c r="KU126" s="59"/>
      <c r="KV126" s="59"/>
      <c r="KW126" s="59"/>
      <c r="KX126" s="59"/>
      <c r="KY126" s="59"/>
      <c r="KZ126" s="59"/>
      <c r="LA126" s="59"/>
      <c r="LB126" s="59"/>
      <c r="LC126" s="59"/>
      <c r="LD126" s="59"/>
      <c r="LE126" s="59"/>
      <c r="LF126" s="59"/>
      <c r="LG126" s="59"/>
      <c r="LH126" s="59"/>
      <c r="LI126" s="59"/>
      <c r="LJ126" s="59"/>
      <c r="LK126" s="59"/>
      <c r="LL126" s="59"/>
      <c r="LM126" s="59"/>
      <c r="LN126" s="59"/>
      <c r="LO126" s="59"/>
      <c r="LP126" s="59"/>
      <c r="LQ126" s="59"/>
      <c r="LR126" s="59"/>
      <c r="LS126" s="59"/>
      <c r="LT126" s="59"/>
      <c r="LU126" s="59"/>
      <c r="LV126" s="59"/>
      <c r="LW126" s="59"/>
      <c r="LX126" s="59"/>
      <c r="LY126" s="59"/>
      <c r="LZ126" s="59"/>
      <c r="MA126" s="59"/>
      <c r="MB126" s="59"/>
      <c r="MC126" s="59"/>
      <c r="MD126" s="59"/>
      <c r="ME126" s="59"/>
      <c r="MF126" s="59"/>
      <c r="MG126" s="59"/>
      <c r="MH126" s="59"/>
      <c r="MI126" s="59"/>
      <c r="MJ126" s="59"/>
      <c r="MK126" s="59"/>
      <c r="ML126" s="59"/>
      <c r="MM126" s="59"/>
      <c r="MN126" s="59"/>
      <c r="MO126" s="59"/>
      <c r="MP126" s="59"/>
      <c r="MQ126" s="59"/>
      <c r="MR126" s="59"/>
      <c r="MS126" s="59"/>
      <c r="MT126" s="59"/>
      <c r="MU126" s="59"/>
      <c r="MV126" s="59"/>
      <c r="MW126" s="59"/>
      <c r="MX126" s="59"/>
      <c r="MY126" s="59"/>
      <c r="MZ126" s="59"/>
      <c r="NA126" s="59"/>
      <c r="NB126" s="59"/>
      <c r="NC126" s="59"/>
      <c r="ND126" s="59"/>
      <c r="NE126" s="59"/>
      <c r="NF126" s="59"/>
      <c r="NG126" s="59"/>
      <c r="NH126" s="59"/>
      <c r="NI126" s="59"/>
      <c r="NJ126" s="59"/>
      <c r="NK126" s="59"/>
      <c r="NL126" s="59"/>
      <c r="NM126" s="59"/>
      <c r="NN126" s="59"/>
      <c r="NO126" s="59"/>
      <c r="NP126" s="59"/>
      <c r="NQ126" s="59"/>
      <c r="NR126" s="59"/>
      <c r="NS126" s="59"/>
      <c r="NT126" s="59"/>
      <c r="NU126" s="59"/>
      <c r="NV126" s="59"/>
      <c r="NW126" s="59"/>
      <c r="NX126" s="59"/>
      <c r="NY126" s="59"/>
      <c r="NZ126" s="59"/>
      <c r="OA126" s="59"/>
      <c r="OB126" s="59"/>
      <c r="OC126" s="59"/>
      <c r="OD126" s="59"/>
      <c r="OE126" s="59"/>
      <c r="OF126" s="59"/>
      <c r="OG126" s="59"/>
      <c r="OH126" s="59"/>
      <c r="OI126" s="59"/>
      <c r="OJ126" s="59"/>
      <c r="OK126" s="59"/>
      <c r="OL126" s="59"/>
      <c r="OM126" s="59"/>
      <c r="ON126" s="59"/>
      <c r="OO126" s="59"/>
      <c r="OP126" s="59"/>
      <c r="OQ126" s="59"/>
      <c r="OR126" s="59"/>
      <c r="OS126" s="59"/>
      <c r="OT126" s="59"/>
      <c r="OU126" s="59"/>
      <c r="OV126" s="59"/>
      <c r="OW126" s="59"/>
      <c r="OX126" s="59"/>
      <c r="OY126" s="59"/>
      <c r="OZ126" s="59"/>
      <c r="PA126" s="59"/>
      <c r="PB126" s="59"/>
      <c r="PC126" s="59"/>
      <c r="PD126" s="59"/>
      <c r="PE126" s="59"/>
      <c r="PF126" s="59"/>
      <c r="PG126" s="59"/>
      <c r="PH126" s="59"/>
      <c r="PI126" s="59"/>
      <c r="PJ126" s="59"/>
      <c r="PK126" s="59"/>
      <c r="PL126" s="59"/>
      <c r="PM126" s="59"/>
      <c r="PN126" s="59"/>
      <c r="PO126" s="59"/>
      <c r="PP126" s="59"/>
      <c r="PQ126" s="59"/>
      <c r="PR126" s="59"/>
      <c r="PS126" s="59"/>
      <c r="PT126" s="59"/>
      <c r="PU126" s="59"/>
      <c r="PV126" s="59"/>
      <c r="PW126" s="59"/>
      <c r="PX126" s="59"/>
      <c r="PY126" s="59"/>
      <c r="PZ126" s="59"/>
      <c r="QA126" s="59"/>
      <c r="QB126" s="59"/>
      <c r="QC126" s="59"/>
      <c r="QD126" s="59"/>
      <c r="QE126" s="59"/>
      <c r="QF126" s="59"/>
      <c r="QG126" s="59"/>
      <c r="QH126" s="59"/>
      <c r="QI126" s="59"/>
      <c r="QJ126" s="59"/>
      <c r="QK126" s="59"/>
      <c r="QL126" s="59"/>
      <c r="QM126" s="59"/>
      <c r="QN126" s="59"/>
      <c r="QO126" s="59"/>
      <c r="QP126" s="59"/>
      <c r="QQ126" s="59"/>
      <c r="QR126" s="59"/>
      <c r="QS126" s="59"/>
      <c r="QT126" s="59"/>
      <c r="QU126" s="59"/>
      <c r="QV126" s="59"/>
      <c r="QW126" s="59"/>
      <c r="QX126" s="59"/>
      <c r="QY126" s="59"/>
      <c r="QZ126" s="59"/>
      <c r="RA126" s="59"/>
      <c r="RB126" s="59"/>
      <c r="RC126" s="59"/>
      <c r="RD126" s="59"/>
      <c r="RE126" s="59"/>
      <c r="RF126" s="59"/>
      <c r="RG126" s="59"/>
      <c r="RH126" s="59"/>
      <c r="RI126" s="59"/>
      <c r="RJ126" s="59"/>
      <c r="RK126" s="59"/>
      <c r="RL126" s="59"/>
      <c r="RM126" s="59"/>
      <c r="RN126" s="59"/>
      <c r="RO126" s="59"/>
      <c r="RP126" s="59"/>
      <c r="RQ126" s="59"/>
      <c r="RR126" s="59"/>
      <c r="RS126" s="59"/>
      <c r="RT126" s="59"/>
      <c r="RU126" s="59"/>
      <c r="RV126" s="59"/>
      <c r="RW126" s="59"/>
      <c r="RX126" s="59"/>
      <c r="RY126" s="59"/>
      <c r="RZ126" s="59"/>
      <c r="SA126" s="59"/>
      <c r="SB126" s="59"/>
      <c r="SC126" s="59"/>
      <c r="SD126" s="59"/>
      <c r="SE126" s="59"/>
      <c r="SF126" s="59"/>
      <c r="SG126" s="59"/>
      <c r="SH126" s="59"/>
      <c r="SI126" s="59"/>
      <c r="SJ126" s="59"/>
      <c r="SK126" s="59"/>
      <c r="SL126" s="59"/>
      <c r="SM126" s="59"/>
      <c r="SN126" s="59"/>
      <c r="SO126" s="59"/>
      <c r="SP126" s="59"/>
      <c r="SQ126" s="59"/>
      <c r="SR126" s="59"/>
      <c r="SS126" s="59"/>
      <c r="ST126" s="59"/>
      <c r="SU126" s="59"/>
      <c r="SV126" s="59"/>
      <c r="SW126" s="59"/>
      <c r="SX126" s="59"/>
      <c r="SY126" s="59"/>
      <c r="SZ126" s="59"/>
      <c r="TA126" s="59"/>
      <c r="TB126" s="59"/>
      <c r="TC126" s="59"/>
      <c r="TD126" s="59"/>
      <c r="TE126" s="59"/>
      <c r="TF126" s="59"/>
      <c r="TG126" s="59"/>
      <c r="TH126" s="59"/>
      <c r="TI126" s="59"/>
      <c r="TJ126" s="59"/>
      <c r="TK126" s="59"/>
      <c r="TL126" s="59"/>
      <c r="TM126" s="59"/>
      <c r="TN126" s="59"/>
      <c r="TO126" s="59"/>
      <c r="TP126" s="59"/>
      <c r="TQ126" s="59"/>
      <c r="TR126" s="59"/>
      <c r="TS126" s="59"/>
      <c r="TT126" s="59"/>
      <c r="TU126" s="59"/>
      <c r="TV126" s="59"/>
      <c r="TW126" s="59"/>
      <c r="TX126" s="59"/>
      <c r="TY126" s="59"/>
      <c r="TZ126" s="59"/>
      <c r="UA126" s="59"/>
      <c r="UB126" s="59"/>
      <c r="UC126" s="59"/>
      <c r="UD126" s="59"/>
      <c r="UE126" s="59"/>
      <c r="UF126" s="59"/>
      <c r="UG126" s="59"/>
      <c r="UH126" s="59"/>
      <c r="UI126" s="59"/>
      <c r="UJ126" s="59"/>
      <c r="UK126" s="59"/>
      <c r="UL126" s="59"/>
      <c r="UM126" s="59"/>
      <c r="UN126" s="59"/>
      <c r="UO126" s="59"/>
      <c r="UP126" s="59"/>
      <c r="UQ126" s="59"/>
      <c r="UR126" s="59"/>
      <c r="US126" s="59"/>
      <c r="UT126" s="59"/>
      <c r="UU126" s="59"/>
      <c r="UV126" s="59"/>
      <c r="UW126" s="59"/>
      <c r="UX126" s="59"/>
      <c r="UY126" s="59"/>
      <c r="UZ126" s="59"/>
      <c r="VA126" s="59"/>
      <c r="VB126" s="59"/>
      <c r="VC126" s="59"/>
      <c r="VD126" s="59"/>
      <c r="VE126" s="59"/>
      <c r="VF126" s="59"/>
      <c r="VG126" s="59"/>
      <c r="VH126" s="59"/>
      <c r="VI126" s="59"/>
      <c r="VJ126" s="59"/>
      <c r="VK126" s="59"/>
      <c r="VL126" s="59"/>
      <c r="VM126" s="59"/>
      <c r="VN126" s="59"/>
      <c r="VO126" s="59"/>
      <c r="VP126" s="59"/>
      <c r="VQ126" s="59"/>
      <c r="VR126" s="59"/>
      <c r="VS126" s="59"/>
      <c r="VT126" s="59"/>
      <c r="VU126" s="59"/>
      <c r="VV126" s="59"/>
      <c r="VW126" s="59"/>
      <c r="VX126" s="59"/>
      <c r="VY126" s="59"/>
      <c r="VZ126" s="59"/>
      <c r="WA126" s="59"/>
      <c r="WB126" s="59"/>
      <c r="WC126" s="59"/>
      <c r="WD126" s="59"/>
      <c r="WE126" s="59"/>
      <c r="WF126" s="59"/>
      <c r="WG126" s="59"/>
      <c r="WH126" s="59"/>
      <c r="WI126" s="59"/>
      <c r="WJ126" s="59"/>
      <c r="WK126" s="59"/>
      <c r="WL126" s="59"/>
      <c r="WM126" s="59"/>
      <c r="WN126" s="59"/>
      <c r="WO126" s="59"/>
      <c r="WP126" s="59"/>
      <c r="WQ126" s="59"/>
      <c r="WR126" s="59"/>
      <c r="WS126" s="59"/>
      <c r="WT126" s="59"/>
      <c r="WU126" s="59"/>
      <c r="WV126" s="59"/>
      <c r="WW126" s="59"/>
      <c r="WX126" s="59"/>
      <c r="WY126" s="59"/>
      <c r="WZ126" s="59"/>
      <c r="XA126" s="59"/>
      <c r="XB126" s="59"/>
      <c r="XC126" s="59"/>
      <c r="XD126" s="59"/>
      <c r="XE126" s="59"/>
      <c r="XF126" s="59"/>
      <c r="XG126" s="59"/>
      <c r="XH126" s="59"/>
      <c r="XI126" s="59"/>
      <c r="XJ126" s="59"/>
      <c r="XK126" s="59"/>
      <c r="XL126" s="59"/>
      <c r="XM126" s="59"/>
      <c r="XN126" s="59"/>
      <c r="XO126" s="59"/>
      <c r="XP126" s="59"/>
      <c r="XQ126" s="59"/>
      <c r="XR126" s="59"/>
      <c r="XS126" s="59"/>
      <c r="XT126" s="59"/>
      <c r="XU126" s="59"/>
      <c r="XV126" s="59"/>
      <c r="XW126" s="59"/>
      <c r="XX126" s="59"/>
      <c r="XY126" s="59"/>
      <c r="XZ126" s="59"/>
      <c r="YA126" s="59"/>
      <c r="YB126" s="59"/>
      <c r="YC126" s="59"/>
      <c r="YD126" s="59"/>
      <c r="YE126" s="59"/>
      <c r="YF126" s="59"/>
      <c r="YG126" s="59"/>
      <c r="YH126" s="59"/>
      <c r="YI126" s="59"/>
      <c r="YJ126" s="59"/>
      <c r="YK126" s="59"/>
      <c r="YL126" s="59"/>
      <c r="YM126" s="59"/>
      <c r="YN126" s="59"/>
      <c r="YO126" s="59"/>
      <c r="YP126" s="59"/>
      <c r="YQ126" s="59"/>
      <c r="YR126" s="59"/>
    </row>
    <row r="127" spans="1:668" ht="18" customHeight="1" x14ac:dyDescent="0.25">
      <c r="A127" s="4" t="s">
        <v>33</v>
      </c>
      <c r="B127" s="5" t="s">
        <v>17</v>
      </c>
      <c r="C127" s="6" t="s">
        <v>76</v>
      </c>
      <c r="D127" s="11">
        <v>44276</v>
      </c>
      <c r="E127" s="11" t="s">
        <v>132</v>
      </c>
      <c r="F127" s="86">
        <v>36500</v>
      </c>
      <c r="G127" s="6">
        <f>F127*0.0287</f>
        <v>1047.55</v>
      </c>
      <c r="H127" s="6">
        <v>0</v>
      </c>
      <c r="I127" s="6">
        <f>F127*0.0304</f>
        <v>1109.5999999999999</v>
      </c>
      <c r="J127" s="66">
        <v>912.5</v>
      </c>
      <c r="K127" s="6">
        <v>3069.65</v>
      </c>
      <c r="L127" s="66">
        <v>33430.35</v>
      </c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IC127" s="59"/>
      <c r="ID127" s="59"/>
      <c r="IE127" s="59"/>
      <c r="IF127" s="59"/>
      <c r="IG127" s="59"/>
      <c r="IH127" s="59"/>
      <c r="II127" s="59"/>
      <c r="IJ127" s="59"/>
      <c r="IK127" s="59"/>
      <c r="IL127" s="59"/>
      <c r="IM127" s="59"/>
      <c r="IN127" s="59"/>
      <c r="IO127" s="59"/>
      <c r="IP127" s="59"/>
      <c r="IQ127" s="59"/>
      <c r="IR127" s="59"/>
      <c r="IS127" s="59"/>
      <c r="IT127" s="59"/>
      <c r="IU127" s="59"/>
      <c r="IV127" s="59"/>
      <c r="IW127" s="59"/>
      <c r="IX127" s="59"/>
      <c r="IY127" s="59"/>
      <c r="IZ127" s="59"/>
      <c r="JA127" s="59"/>
      <c r="JB127" s="59"/>
      <c r="JC127" s="59"/>
      <c r="JD127" s="59"/>
      <c r="JE127" s="59"/>
      <c r="JF127" s="59"/>
      <c r="JG127" s="59"/>
      <c r="JH127" s="59"/>
      <c r="JI127" s="59"/>
      <c r="JJ127" s="59"/>
      <c r="JK127" s="59"/>
      <c r="JL127" s="59"/>
      <c r="JM127" s="59"/>
      <c r="JN127" s="59"/>
      <c r="JO127" s="59"/>
      <c r="JP127" s="59"/>
      <c r="JQ127" s="59"/>
      <c r="JR127" s="59"/>
      <c r="JS127" s="59"/>
      <c r="JT127" s="59"/>
      <c r="JU127" s="59"/>
      <c r="JV127" s="59"/>
      <c r="JW127" s="59"/>
      <c r="JX127" s="59"/>
      <c r="JY127" s="59"/>
      <c r="JZ127" s="59"/>
      <c r="KA127" s="59"/>
      <c r="KB127" s="59"/>
      <c r="KC127" s="59"/>
      <c r="KD127" s="59"/>
      <c r="KE127" s="59"/>
      <c r="KF127" s="59"/>
      <c r="KG127" s="59"/>
      <c r="KH127" s="59"/>
      <c r="KI127" s="59"/>
      <c r="KJ127" s="59"/>
      <c r="KK127" s="59"/>
      <c r="KL127" s="59"/>
      <c r="KM127" s="59"/>
      <c r="KN127" s="59"/>
      <c r="KO127" s="59"/>
      <c r="KP127" s="59"/>
      <c r="KQ127" s="59"/>
      <c r="KR127" s="59"/>
      <c r="KS127" s="59"/>
      <c r="KT127" s="59"/>
      <c r="KU127" s="59"/>
      <c r="KV127" s="59"/>
      <c r="KW127" s="59"/>
      <c r="KX127" s="59"/>
      <c r="KY127" s="59"/>
      <c r="KZ127" s="59"/>
      <c r="LA127" s="59"/>
      <c r="LB127" s="59"/>
      <c r="LC127" s="59"/>
      <c r="LD127" s="59"/>
      <c r="LE127" s="59"/>
      <c r="LF127" s="59"/>
      <c r="LG127" s="59"/>
      <c r="LH127" s="59"/>
      <c r="LI127" s="59"/>
      <c r="LJ127" s="59"/>
      <c r="LK127" s="59"/>
      <c r="LL127" s="59"/>
      <c r="LM127" s="59"/>
      <c r="LN127" s="59"/>
      <c r="LO127" s="59"/>
      <c r="LP127" s="59"/>
      <c r="LQ127" s="59"/>
      <c r="LR127" s="59"/>
      <c r="LS127" s="59"/>
      <c r="LT127" s="59"/>
      <c r="LU127" s="59"/>
      <c r="LV127" s="59"/>
      <c r="LW127" s="59"/>
      <c r="LX127" s="59"/>
      <c r="LY127" s="59"/>
      <c r="LZ127" s="59"/>
      <c r="MA127" s="59"/>
      <c r="MB127" s="59"/>
      <c r="MC127" s="59"/>
      <c r="MD127" s="59"/>
      <c r="ME127" s="59"/>
      <c r="MF127" s="59"/>
      <c r="MG127" s="59"/>
      <c r="MH127" s="59"/>
      <c r="MI127" s="59"/>
      <c r="MJ127" s="59"/>
      <c r="MK127" s="59"/>
      <c r="ML127" s="59"/>
      <c r="MM127" s="59"/>
      <c r="MN127" s="59"/>
      <c r="MO127" s="59"/>
      <c r="MP127" s="59"/>
      <c r="MQ127" s="59"/>
      <c r="MR127" s="59"/>
      <c r="MS127" s="59"/>
      <c r="MT127" s="59"/>
      <c r="MU127" s="59"/>
      <c r="MV127" s="59"/>
      <c r="MW127" s="59"/>
      <c r="MX127" s="59"/>
      <c r="MY127" s="59"/>
      <c r="MZ127" s="59"/>
      <c r="NA127" s="59"/>
      <c r="NB127" s="59"/>
      <c r="NC127" s="59"/>
      <c r="ND127" s="59"/>
      <c r="NE127" s="59"/>
      <c r="NF127" s="59"/>
      <c r="NG127" s="59"/>
      <c r="NH127" s="59"/>
      <c r="NI127" s="59"/>
      <c r="NJ127" s="59"/>
      <c r="NK127" s="59"/>
      <c r="NL127" s="59"/>
      <c r="NM127" s="59"/>
      <c r="NN127" s="59"/>
      <c r="NO127" s="59"/>
      <c r="NP127" s="59"/>
      <c r="NQ127" s="59"/>
      <c r="NR127" s="59"/>
      <c r="NS127" s="59"/>
      <c r="NT127" s="59"/>
      <c r="NU127" s="59"/>
      <c r="NV127" s="59"/>
      <c r="NW127" s="59"/>
      <c r="NX127" s="59"/>
      <c r="NY127" s="59"/>
      <c r="NZ127" s="59"/>
      <c r="OA127" s="59"/>
      <c r="OB127" s="59"/>
      <c r="OC127" s="59"/>
      <c r="OD127" s="59"/>
      <c r="OE127" s="59"/>
      <c r="OF127" s="59"/>
      <c r="OG127" s="59"/>
      <c r="OH127" s="59"/>
      <c r="OI127" s="59"/>
      <c r="OJ127" s="59"/>
      <c r="OK127" s="59"/>
      <c r="OL127" s="59"/>
      <c r="OM127" s="59"/>
      <c r="ON127" s="59"/>
      <c r="OO127" s="59"/>
      <c r="OP127" s="59"/>
      <c r="OQ127" s="59"/>
      <c r="OR127" s="59"/>
      <c r="OS127" s="59"/>
      <c r="OT127" s="59"/>
      <c r="OU127" s="59"/>
      <c r="OV127" s="59"/>
      <c r="OW127" s="59"/>
      <c r="OX127" s="59"/>
      <c r="OY127" s="59"/>
      <c r="OZ127" s="59"/>
      <c r="PA127" s="59"/>
      <c r="PB127" s="59"/>
      <c r="PC127" s="59"/>
      <c r="PD127" s="59"/>
      <c r="PE127" s="59"/>
      <c r="PF127" s="59"/>
      <c r="PG127" s="59"/>
      <c r="PH127" s="59"/>
      <c r="PI127" s="59"/>
      <c r="PJ127" s="59"/>
      <c r="PK127" s="59"/>
      <c r="PL127" s="59"/>
      <c r="PM127" s="59"/>
      <c r="PN127" s="59"/>
      <c r="PO127" s="59"/>
      <c r="PP127" s="59"/>
      <c r="PQ127" s="59"/>
      <c r="PR127" s="59"/>
      <c r="PS127" s="59"/>
      <c r="PT127" s="59"/>
      <c r="PU127" s="59"/>
      <c r="PV127" s="59"/>
      <c r="PW127" s="59"/>
      <c r="PX127" s="59"/>
      <c r="PY127" s="59"/>
      <c r="PZ127" s="59"/>
      <c r="QA127" s="59"/>
      <c r="QB127" s="59"/>
      <c r="QC127" s="59"/>
      <c r="QD127" s="59"/>
      <c r="QE127" s="59"/>
      <c r="QF127" s="59"/>
      <c r="QG127" s="59"/>
      <c r="QH127" s="59"/>
      <c r="QI127" s="59"/>
      <c r="QJ127" s="59"/>
      <c r="QK127" s="59"/>
      <c r="QL127" s="59"/>
      <c r="QM127" s="59"/>
      <c r="QN127" s="59"/>
      <c r="QO127" s="59"/>
      <c r="QP127" s="59"/>
      <c r="QQ127" s="59"/>
      <c r="QR127" s="59"/>
      <c r="QS127" s="59"/>
      <c r="QT127" s="59"/>
      <c r="QU127" s="59"/>
      <c r="QV127" s="59"/>
      <c r="QW127" s="59"/>
      <c r="QX127" s="59"/>
      <c r="QY127" s="59"/>
      <c r="QZ127" s="59"/>
      <c r="RA127" s="59"/>
      <c r="RB127" s="59"/>
      <c r="RC127" s="59"/>
      <c r="RD127" s="59"/>
      <c r="RE127" s="59"/>
      <c r="RF127" s="59"/>
      <c r="RG127" s="59"/>
      <c r="RH127" s="59"/>
      <c r="RI127" s="59"/>
      <c r="RJ127" s="59"/>
      <c r="RK127" s="59"/>
      <c r="RL127" s="59"/>
      <c r="RM127" s="59"/>
      <c r="RN127" s="59"/>
      <c r="RO127" s="59"/>
      <c r="RP127" s="59"/>
      <c r="RQ127" s="59"/>
      <c r="RR127" s="59"/>
      <c r="RS127" s="59"/>
      <c r="RT127" s="59"/>
      <c r="RU127" s="59"/>
      <c r="RV127" s="59"/>
      <c r="RW127" s="59"/>
      <c r="RX127" s="59"/>
      <c r="RY127" s="59"/>
      <c r="RZ127" s="59"/>
      <c r="SA127" s="59"/>
      <c r="SB127" s="59"/>
      <c r="SC127" s="59"/>
      <c r="SD127" s="59"/>
      <c r="SE127" s="59"/>
      <c r="SF127" s="59"/>
      <c r="SG127" s="59"/>
      <c r="SH127" s="59"/>
      <c r="SI127" s="59"/>
      <c r="SJ127" s="59"/>
      <c r="SK127" s="59"/>
      <c r="SL127" s="59"/>
      <c r="SM127" s="59"/>
      <c r="SN127" s="59"/>
      <c r="SO127" s="59"/>
      <c r="SP127" s="59"/>
      <c r="SQ127" s="59"/>
      <c r="SR127" s="59"/>
      <c r="SS127" s="59"/>
      <c r="ST127" s="59"/>
      <c r="SU127" s="59"/>
      <c r="SV127" s="59"/>
      <c r="SW127" s="59"/>
      <c r="SX127" s="59"/>
      <c r="SY127" s="59"/>
      <c r="SZ127" s="59"/>
      <c r="TA127" s="59"/>
      <c r="TB127" s="59"/>
      <c r="TC127" s="59"/>
      <c r="TD127" s="59"/>
      <c r="TE127" s="59"/>
      <c r="TF127" s="59"/>
      <c r="TG127" s="59"/>
      <c r="TH127" s="59"/>
      <c r="TI127" s="59"/>
      <c r="TJ127" s="59"/>
      <c r="TK127" s="59"/>
      <c r="TL127" s="59"/>
      <c r="TM127" s="59"/>
      <c r="TN127" s="59"/>
      <c r="TO127" s="59"/>
      <c r="TP127" s="59"/>
      <c r="TQ127" s="59"/>
      <c r="TR127" s="59"/>
      <c r="TS127" s="59"/>
      <c r="TT127" s="59"/>
      <c r="TU127" s="59"/>
      <c r="TV127" s="59"/>
      <c r="TW127" s="59"/>
      <c r="TX127" s="59"/>
      <c r="TY127" s="59"/>
      <c r="TZ127" s="59"/>
      <c r="UA127" s="59"/>
      <c r="UB127" s="59"/>
      <c r="UC127" s="59"/>
      <c r="UD127" s="59"/>
      <c r="UE127" s="59"/>
      <c r="UF127" s="59"/>
      <c r="UG127" s="59"/>
      <c r="UH127" s="59"/>
      <c r="UI127" s="59"/>
      <c r="UJ127" s="59"/>
      <c r="UK127" s="59"/>
      <c r="UL127" s="59"/>
      <c r="UM127" s="59"/>
      <c r="UN127" s="59"/>
      <c r="UO127" s="59"/>
      <c r="UP127" s="59"/>
      <c r="UQ127" s="59"/>
      <c r="UR127" s="59"/>
      <c r="US127" s="59"/>
      <c r="UT127" s="59"/>
      <c r="UU127" s="59"/>
      <c r="UV127" s="59"/>
      <c r="UW127" s="59"/>
      <c r="UX127" s="59"/>
      <c r="UY127" s="59"/>
      <c r="UZ127" s="59"/>
      <c r="VA127" s="59"/>
      <c r="VB127" s="59"/>
      <c r="VC127" s="59"/>
      <c r="VD127" s="59"/>
      <c r="VE127" s="59"/>
      <c r="VF127" s="59"/>
      <c r="VG127" s="59"/>
      <c r="VH127" s="59"/>
      <c r="VI127" s="59"/>
      <c r="VJ127" s="59"/>
      <c r="VK127" s="59"/>
      <c r="VL127" s="59"/>
      <c r="VM127" s="59"/>
      <c r="VN127" s="59"/>
      <c r="VO127" s="59"/>
      <c r="VP127" s="59"/>
      <c r="VQ127" s="59"/>
      <c r="VR127" s="59"/>
      <c r="VS127" s="59"/>
      <c r="VT127" s="59"/>
      <c r="VU127" s="59"/>
      <c r="VV127" s="59"/>
      <c r="VW127" s="59"/>
      <c r="VX127" s="59"/>
      <c r="VY127" s="59"/>
      <c r="VZ127" s="59"/>
      <c r="WA127" s="59"/>
      <c r="WB127" s="59"/>
      <c r="WC127" s="59"/>
      <c r="WD127" s="59"/>
      <c r="WE127" s="59"/>
      <c r="WF127" s="59"/>
      <c r="WG127" s="59"/>
      <c r="WH127" s="59"/>
      <c r="WI127" s="59"/>
      <c r="WJ127" s="59"/>
      <c r="WK127" s="59"/>
      <c r="WL127" s="59"/>
      <c r="WM127" s="59"/>
      <c r="WN127" s="59"/>
      <c r="WO127" s="59"/>
      <c r="WP127" s="59"/>
      <c r="WQ127" s="59"/>
      <c r="WR127" s="59"/>
      <c r="WS127" s="59"/>
      <c r="WT127" s="59"/>
      <c r="WU127" s="59"/>
      <c r="WV127" s="59"/>
      <c r="WW127" s="59"/>
      <c r="WX127" s="59"/>
      <c r="WY127" s="59"/>
      <c r="WZ127" s="59"/>
      <c r="XA127" s="59"/>
      <c r="XB127" s="59"/>
      <c r="XC127" s="59"/>
      <c r="XD127" s="59"/>
      <c r="XE127" s="59"/>
      <c r="XF127" s="59"/>
      <c r="XG127" s="59"/>
      <c r="XH127" s="59"/>
      <c r="XI127" s="59"/>
      <c r="XJ127" s="59"/>
      <c r="XK127" s="59"/>
      <c r="XL127" s="59"/>
      <c r="XM127" s="59"/>
      <c r="XN127" s="59"/>
      <c r="XO127" s="59"/>
      <c r="XP127" s="59"/>
      <c r="XQ127" s="59"/>
      <c r="XR127" s="59"/>
      <c r="XS127" s="59"/>
      <c r="XT127" s="59"/>
      <c r="XU127" s="59"/>
      <c r="XV127" s="59"/>
      <c r="XW127" s="59"/>
      <c r="XX127" s="59"/>
      <c r="XY127" s="59"/>
      <c r="XZ127" s="59"/>
      <c r="YA127" s="59"/>
      <c r="YB127" s="59"/>
      <c r="YC127" s="59"/>
      <c r="YD127" s="59"/>
      <c r="YE127" s="59"/>
      <c r="YF127" s="59"/>
      <c r="YG127" s="59"/>
      <c r="YH127" s="59"/>
      <c r="YI127" s="59"/>
      <c r="YJ127" s="59"/>
      <c r="YK127" s="59"/>
      <c r="YL127" s="59"/>
      <c r="YM127" s="59"/>
      <c r="YN127" s="59"/>
      <c r="YO127" s="59"/>
      <c r="YP127" s="59"/>
      <c r="YQ127" s="59"/>
      <c r="YR127" s="59"/>
    </row>
    <row r="128" spans="1:668" ht="19.5" customHeight="1" x14ac:dyDescent="0.25">
      <c r="A128" s="49" t="s">
        <v>14</v>
      </c>
      <c r="B128" s="13">
        <v>1</v>
      </c>
      <c r="C128" s="13"/>
      <c r="D128" s="49"/>
      <c r="E128" s="49"/>
      <c r="F128" s="77">
        <f>+SUM(F127)</f>
        <v>36500</v>
      </c>
      <c r="G128" s="18">
        <f t="shared" ref="G128:K128" si="26">+SUM(G127)</f>
        <v>1047.55</v>
      </c>
      <c r="H128" s="18">
        <f t="shared" si="26"/>
        <v>0</v>
      </c>
      <c r="I128" s="18">
        <f t="shared" si="26"/>
        <v>1109.5999999999999</v>
      </c>
      <c r="J128" s="77">
        <f t="shared" si="26"/>
        <v>912.5</v>
      </c>
      <c r="K128" s="18">
        <f t="shared" si="26"/>
        <v>3069.65</v>
      </c>
      <c r="L128" s="77">
        <f>+SUM(L127)</f>
        <v>33430.35</v>
      </c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IC128" s="59"/>
      <c r="ID128" s="59"/>
      <c r="IE128" s="59"/>
      <c r="IF128" s="59"/>
      <c r="IG128" s="59"/>
      <c r="IH128" s="59"/>
      <c r="II128" s="59"/>
      <c r="IJ128" s="59"/>
      <c r="IK128" s="59"/>
      <c r="IL128" s="59"/>
      <c r="IM128" s="59"/>
      <c r="IN128" s="59"/>
      <c r="IO128" s="59"/>
      <c r="IP128" s="59"/>
      <c r="IQ128" s="59"/>
      <c r="IR128" s="59"/>
      <c r="IS128" s="59"/>
      <c r="IT128" s="59"/>
      <c r="IU128" s="59"/>
      <c r="IV128" s="59"/>
      <c r="IW128" s="59"/>
      <c r="IX128" s="59"/>
      <c r="IY128" s="59"/>
      <c r="IZ128" s="59"/>
      <c r="JA128" s="59"/>
      <c r="JB128" s="59"/>
      <c r="JC128" s="59"/>
      <c r="JD128" s="59"/>
      <c r="JE128" s="59"/>
      <c r="JF128" s="59"/>
      <c r="JG128" s="59"/>
      <c r="JH128" s="59"/>
      <c r="JI128" s="59"/>
      <c r="JJ128" s="59"/>
      <c r="JK128" s="59"/>
      <c r="JL128" s="59"/>
      <c r="JM128" s="59"/>
      <c r="JN128" s="59"/>
      <c r="JO128" s="59"/>
      <c r="JP128" s="59"/>
      <c r="JQ128" s="59"/>
      <c r="JR128" s="59"/>
      <c r="JS128" s="59"/>
      <c r="JT128" s="59"/>
      <c r="JU128" s="59"/>
      <c r="JV128" s="59"/>
      <c r="JW128" s="59"/>
      <c r="JX128" s="59"/>
      <c r="JY128" s="59"/>
      <c r="JZ128" s="59"/>
      <c r="KA128" s="59"/>
      <c r="KB128" s="59"/>
      <c r="KC128" s="59"/>
      <c r="KD128" s="59"/>
      <c r="KE128" s="59"/>
      <c r="KF128" s="59"/>
      <c r="KG128" s="59"/>
      <c r="KH128" s="59"/>
      <c r="KI128" s="59"/>
      <c r="KJ128" s="59"/>
      <c r="KK128" s="59"/>
      <c r="KL128" s="59"/>
      <c r="KM128" s="59"/>
      <c r="KN128" s="59"/>
      <c r="KO128" s="59"/>
      <c r="KP128" s="59"/>
      <c r="KQ128" s="59"/>
      <c r="KR128" s="59"/>
      <c r="KS128" s="59"/>
      <c r="KT128" s="59"/>
      <c r="KU128" s="59"/>
      <c r="KV128" s="59"/>
      <c r="KW128" s="59"/>
      <c r="KX128" s="59"/>
      <c r="KY128" s="59"/>
      <c r="KZ128" s="59"/>
      <c r="LA128" s="59"/>
      <c r="LB128" s="59"/>
      <c r="LC128" s="59"/>
      <c r="LD128" s="59"/>
      <c r="LE128" s="59"/>
      <c r="LF128" s="59"/>
      <c r="LG128" s="59"/>
      <c r="LH128" s="59"/>
      <c r="LI128" s="59"/>
      <c r="LJ128" s="59"/>
      <c r="LK128" s="59"/>
      <c r="LL128" s="59"/>
      <c r="LM128" s="59"/>
      <c r="LN128" s="59"/>
      <c r="LO128" s="59"/>
      <c r="LP128" s="59"/>
      <c r="LQ128" s="59"/>
      <c r="LR128" s="59"/>
      <c r="LS128" s="59"/>
      <c r="LT128" s="59"/>
      <c r="LU128" s="59"/>
      <c r="LV128" s="59"/>
      <c r="LW128" s="59"/>
      <c r="LX128" s="59"/>
      <c r="LY128" s="59"/>
      <c r="LZ128" s="59"/>
      <c r="MA128" s="59"/>
      <c r="MB128" s="59"/>
      <c r="MC128" s="59"/>
      <c r="MD128" s="59"/>
      <c r="ME128" s="59"/>
      <c r="MF128" s="59"/>
      <c r="MG128" s="59"/>
      <c r="MH128" s="59"/>
      <c r="MI128" s="59"/>
      <c r="MJ128" s="59"/>
      <c r="MK128" s="59"/>
      <c r="ML128" s="59"/>
      <c r="MM128" s="59"/>
      <c r="MN128" s="59"/>
      <c r="MO128" s="59"/>
      <c r="MP128" s="59"/>
      <c r="MQ128" s="59"/>
      <c r="MR128" s="59"/>
      <c r="MS128" s="59"/>
      <c r="MT128" s="59"/>
      <c r="MU128" s="59"/>
      <c r="MV128" s="59"/>
      <c r="MW128" s="59"/>
      <c r="MX128" s="59"/>
      <c r="MY128" s="59"/>
      <c r="MZ128" s="59"/>
      <c r="NA128" s="59"/>
      <c r="NB128" s="59"/>
      <c r="NC128" s="59"/>
      <c r="ND128" s="59"/>
      <c r="NE128" s="59"/>
      <c r="NF128" s="59"/>
      <c r="NG128" s="59"/>
      <c r="NH128" s="59"/>
      <c r="NI128" s="59"/>
      <c r="NJ128" s="59"/>
      <c r="NK128" s="59"/>
      <c r="NL128" s="59"/>
      <c r="NM128" s="59"/>
      <c r="NN128" s="59"/>
      <c r="NO128" s="59"/>
      <c r="NP128" s="59"/>
      <c r="NQ128" s="59"/>
      <c r="NR128" s="59"/>
      <c r="NS128" s="59"/>
      <c r="NT128" s="59"/>
      <c r="NU128" s="59"/>
      <c r="NV128" s="59"/>
      <c r="NW128" s="59"/>
      <c r="NX128" s="59"/>
      <c r="NY128" s="59"/>
      <c r="NZ128" s="59"/>
      <c r="OA128" s="59"/>
      <c r="OB128" s="59"/>
      <c r="OC128" s="59"/>
      <c r="OD128" s="59"/>
      <c r="OE128" s="59"/>
      <c r="OF128" s="59"/>
      <c r="OG128" s="59"/>
      <c r="OH128" s="59"/>
      <c r="OI128" s="59"/>
      <c r="OJ128" s="59"/>
      <c r="OK128" s="59"/>
      <c r="OL128" s="59"/>
      <c r="OM128" s="59"/>
      <c r="ON128" s="59"/>
      <c r="OO128" s="59"/>
      <c r="OP128" s="59"/>
      <c r="OQ128" s="59"/>
      <c r="OR128" s="59"/>
      <c r="OS128" s="59"/>
      <c r="OT128" s="59"/>
      <c r="OU128" s="59"/>
      <c r="OV128" s="59"/>
      <c r="OW128" s="59"/>
      <c r="OX128" s="59"/>
      <c r="OY128" s="59"/>
      <c r="OZ128" s="59"/>
      <c r="PA128" s="59"/>
      <c r="PB128" s="59"/>
      <c r="PC128" s="59"/>
      <c r="PD128" s="59"/>
      <c r="PE128" s="59"/>
      <c r="PF128" s="59"/>
      <c r="PG128" s="59"/>
      <c r="PH128" s="59"/>
      <c r="PI128" s="59"/>
      <c r="PJ128" s="59"/>
      <c r="PK128" s="59"/>
      <c r="PL128" s="59"/>
      <c r="PM128" s="59"/>
      <c r="PN128" s="59"/>
      <c r="PO128" s="59"/>
      <c r="PP128" s="59"/>
      <c r="PQ128" s="59"/>
      <c r="PR128" s="59"/>
      <c r="PS128" s="59"/>
      <c r="PT128" s="59"/>
      <c r="PU128" s="59"/>
      <c r="PV128" s="59"/>
      <c r="PW128" s="59"/>
      <c r="PX128" s="59"/>
      <c r="PY128" s="59"/>
      <c r="PZ128" s="59"/>
      <c r="QA128" s="59"/>
      <c r="QB128" s="59"/>
      <c r="QC128" s="59"/>
      <c r="QD128" s="59"/>
      <c r="QE128" s="59"/>
      <c r="QF128" s="59"/>
      <c r="QG128" s="59"/>
      <c r="QH128" s="59"/>
      <c r="QI128" s="59"/>
      <c r="QJ128" s="59"/>
      <c r="QK128" s="59"/>
      <c r="QL128" s="59"/>
      <c r="QM128" s="59"/>
      <c r="QN128" s="59"/>
      <c r="QO128" s="59"/>
      <c r="QP128" s="59"/>
      <c r="QQ128" s="59"/>
      <c r="QR128" s="59"/>
      <c r="QS128" s="59"/>
      <c r="QT128" s="59"/>
      <c r="QU128" s="59"/>
      <c r="QV128" s="59"/>
      <c r="QW128" s="59"/>
      <c r="QX128" s="59"/>
      <c r="QY128" s="59"/>
      <c r="QZ128" s="59"/>
      <c r="RA128" s="59"/>
      <c r="RB128" s="59"/>
      <c r="RC128" s="59"/>
      <c r="RD128" s="59"/>
      <c r="RE128" s="59"/>
      <c r="RF128" s="59"/>
      <c r="RG128" s="59"/>
      <c r="RH128" s="59"/>
      <c r="RI128" s="59"/>
      <c r="RJ128" s="59"/>
      <c r="RK128" s="59"/>
      <c r="RL128" s="59"/>
      <c r="RM128" s="59"/>
      <c r="RN128" s="59"/>
      <c r="RO128" s="59"/>
      <c r="RP128" s="59"/>
      <c r="RQ128" s="59"/>
      <c r="RR128" s="59"/>
      <c r="RS128" s="59"/>
      <c r="RT128" s="59"/>
      <c r="RU128" s="59"/>
      <c r="RV128" s="59"/>
      <c r="RW128" s="59"/>
      <c r="RX128" s="59"/>
      <c r="RY128" s="59"/>
      <c r="RZ128" s="59"/>
      <c r="SA128" s="59"/>
      <c r="SB128" s="59"/>
      <c r="SC128" s="59"/>
      <c r="SD128" s="59"/>
      <c r="SE128" s="59"/>
      <c r="SF128" s="59"/>
      <c r="SG128" s="59"/>
      <c r="SH128" s="59"/>
      <c r="SI128" s="59"/>
      <c r="SJ128" s="59"/>
      <c r="SK128" s="59"/>
      <c r="SL128" s="59"/>
      <c r="SM128" s="59"/>
      <c r="SN128" s="59"/>
      <c r="SO128" s="59"/>
      <c r="SP128" s="59"/>
      <c r="SQ128" s="59"/>
      <c r="SR128" s="59"/>
      <c r="SS128" s="59"/>
      <c r="ST128" s="59"/>
      <c r="SU128" s="59"/>
      <c r="SV128" s="59"/>
      <c r="SW128" s="59"/>
      <c r="SX128" s="59"/>
      <c r="SY128" s="59"/>
      <c r="SZ128" s="59"/>
      <c r="TA128" s="59"/>
      <c r="TB128" s="59"/>
      <c r="TC128" s="59"/>
      <c r="TD128" s="59"/>
      <c r="TE128" s="59"/>
      <c r="TF128" s="59"/>
      <c r="TG128" s="59"/>
      <c r="TH128" s="59"/>
      <c r="TI128" s="59"/>
      <c r="TJ128" s="59"/>
      <c r="TK128" s="59"/>
      <c r="TL128" s="59"/>
      <c r="TM128" s="59"/>
      <c r="TN128" s="59"/>
      <c r="TO128" s="59"/>
      <c r="TP128" s="59"/>
      <c r="TQ128" s="59"/>
      <c r="TR128" s="59"/>
      <c r="TS128" s="59"/>
      <c r="TT128" s="59"/>
      <c r="TU128" s="59"/>
      <c r="TV128" s="59"/>
      <c r="TW128" s="59"/>
      <c r="TX128" s="59"/>
      <c r="TY128" s="59"/>
      <c r="TZ128" s="59"/>
      <c r="UA128" s="59"/>
      <c r="UB128" s="59"/>
      <c r="UC128" s="59"/>
      <c r="UD128" s="59"/>
      <c r="UE128" s="59"/>
      <c r="UF128" s="59"/>
      <c r="UG128" s="59"/>
      <c r="UH128" s="59"/>
      <c r="UI128" s="59"/>
      <c r="UJ128" s="59"/>
      <c r="UK128" s="59"/>
      <c r="UL128" s="59"/>
      <c r="UM128" s="59"/>
      <c r="UN128" s="59"/>
      <c r="UO128" s="59"/>
      <c r="UP128" s="59"/>
      <c r="UQ128" s="59"/>
      <c r="UR128" s="59"/>
      <c r="US128" s="59"/>
      <c r="UT128" s="59"/>
      <c r="UU128" s="59"/>
      <c r="UV128" s="59"/>
      <c r="UW128" s="59"/>
      <c r="UX128" s="59"/>
      <c r="UY128" s="59"/>
      <c r="UZ128" s="59"/>
      <c r="VA128" s="59"/>
      <c r="VB128" s="59"/>
      <c r="VC128" s="59"/>
      <c r="VD128" s="59"/>
      <c r="VE128" s="59"/>
      <c r="VF128" s="59"/>
      <c r="VG128" s="59"/>
      <c r="VH128" s="59"/>
      <c r="VI128" s="59"/>
      <c r="VJ128" s="59"/>
      <c r="VK128" s="59"/>
      <c r="VL128" s="59"/>
      <c r="VM128" s="59"/>
      <c r="VN128" s="59"/>
      <c r="VO128" s="59"/>
      <c r="VP128" s="59"/>
      <c r="VQ128" s="59"/>
      <c r="VR128" s="59"/>
      <c r="VS128" s="59"/>
      <c r="VT128" s="59"/>
      <c r="VU128" s="59"/>
      <c r="VV128" s="59"/>
      <c r="VW128" s="59"/>
      <c r="VX128" s="59"/>
      <c r="VY128" s="59"/>
      <c r="VZ128" s="59"/>
      <c r="WA128" s="59"/>
      <c r="WB128" s="59"/>
      <c r="WC128" s="59"/>
      <c r="WD128" s="59"/>
      <c r="WE128" s="59"/>
      <c r="WF128" s="59"/>
      <c r="WG128" s="59"/>
      <c r="WH128" s="59"/>
      <c r="WI128" s="59"/>
      <c r="WJ128" s="59"/>
      <c r="WK128" s="59"/>
      <c r="WL128" s="59"/>
      <c r="WM128" s="59"/>
      <c r="WN128" s="59"/>
      <c r="WO128" s="59"/>
      <c r="WP128" s="59"/>
      <c r="WQ128" s="59"/>
      <c r="WR128" s="59"/>
      <c r="WS128" s="59"/>
      <c r="WT128" s="59"/>
      <c r="WU128" s="59"/>
      <c r="WV128" s="59"/>
      <c r="WW128" s="59"/>
      <c r="WX128" s="59"/>
      <c r="WY128" s="59"/>
      <c r="WZ128" s="59"/>
      <c r="XA128" s="59"/>
      <c r="XB128" s="59"/>
      <c r="XC128" s="59"/>
      <c r="XD128" s="59"/>
      <c r="XE128" s="59"/>
      <c r="XF128" s="59"/>
      <c r="XG128" s="59"/>
      <c r="XH128" s="59"/>
      <c r="XI128" s="59"/>
      <c r="XJ128" s="59"/>
      <c r="XK128" s="59"/>
      <c r="XL128" s="59"/>
      <c r="XM128" s="59"/>
      <c r="XN128" s="59"/>
      <c r="XO128" s="59"/>
      <c r="XP128" s="59"/>
      <c r="XQ128" s="59"/>
      <c r="XR128" s="59"/>
      <c r="XS128" s="59"/>
      <c r="XT128" s="59"/>
      <c r="XU128" s="59"/>
      <c r="XV128" s="59"/>
      <c r="XW128" s="59"/>
      <c r="XX128" s="59"/>
      <c r="XY128" s="59"/>
      <c r="XZ128" s="59"/>
      <c r="YA128" s="59"/>
      <c r="YB128" s="59"/>
      <c r="YC128" s="59"/>
      <c r="YD128" s="59"/>
      <c r="YE128" s="59"/>
      <c r="YF128" s="59"/>
      <c r="YG128" s="59"/>
      <c r="YH128" s="59"/>
      <c r="YI128" s="59"/>
      <c r="YJ128" s="59"/>
      <c r="YK128" s="59"/>
      <c r="YL128" s="59"/>
      <c r="YM128" s="59"/>
      <c r="YN128" s="59"/>
      <c r="YO128" s="59"/>
      <c r="YP128" s="59"/>
      <c r="YQ128" s="59"/>
      <c r="YR128" s="59"/>
    </row>
    <row r="129" spans="1:668" s="60" customFormat="1" ht="18" customHeight="1" x14ac:dyDescent="0.25">
      <c r="A129" s="108" t="s">
        <v>50</v>
      </c>
      <c r="B129" s="148"/>
      <c r="C129" s="149"/>
      <c r="D129" s="149"/>
      <c r="E129" s="149"/>
      <c r="F129" s="150"/>
      <c r="G129" s="151"/>
      <c r="H129" s="152"/>
      <c r="I129" s="153"/>
      <c r="J129" s="152"/>
      <c r="K129" s="152"/>
      <c r="L129" s="154"/>
      <c r="M129" s="54"/>
      <c r="N129" s="54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59"/>
      <c r="AS129" s="59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  <c r="IB129" s="46"/>
      <c r="IC129" s="59"/>
      <c r="ID129" s="59"/>
      <c r="IE129" s="59"/>
      <c r="IF129" s="59"/>
      <c r="IG129" s="59"/>
      <c r="IH129" s="59"/>
      <c r="II129" s="59"/>
      <c r="IJ129" s="59"/>
      <c r="IK129" s="59"/>
      <c r="IL129" s="59"/>
      <c r="IM129" s="59"/>
      <c r="IN129" s="59"/>
      <c r="IO129" s="59"/>
      <c r="IP129" s="59"/>
      <c r="IQ129" s="59"/>
      <c r="IR129" s="59"/>
      <c r="IS129" s="59"/>
      <c r="IT129" s="59"/>
      <c r="IU129" s="59"/>
      <c r="IV129" s="59"/>
      <c r="IW129" s="59"/>
      <c r="IX129" s="59"/>
      <c r="IY129" s="59"/>
      <c r="IZ129" s="59"/>
      <c r="JA129" s="59"/>
      <c r="JB129" s="59"/>
      <c r="JC129" s="59"/>
      <c r="JD129" s="59"/>
      <c r="JE129" s="59"/>
      <c r="JF129" s="59"/>
      <c r="JG129" s="59"/>
      <c r="JH129" s="59"/>
      <c r="JI129" s="59"/>
      <c r="JJ129" s="59"/>
      <c r="JK129" s="59"/>
      <c r="JL129" s="59"/>
      <c r="JM129" s="59"/>
      <c r="JN129" s="59"/>
      <c r="JO129" s="59"/>
      <c r="JP129" s="59"/>
      <c r="JQ129" s="59"/>
      <c r="JR129" s="59"/>
      <c r="JS129" s="59"/>
      <c r="JT129" s="59"/>
      <c r="JU129" s="59"/>
      <c r="JV129" s="59"/>
      <c r="JW129" s="59"/>
      <c r="JX129" s="59"/>
      <c r="JY129" s="59"/>
      <c r="JZ129" s="59"/>
      <c r="KA129" s="59"/>
      <c r="KB129" s="59"/>
      <c r="KC129" s="59"/>
      <c r="KD129" s="59"/>
      <c r="KE129" s="59"/>
      <c r="KF129" s="59"/>
      <c r="KG129" s="59"/>
      <c r="KH129" s="59"/>
      <c r="KI129" s="59"/>
      <c r="KJ129" s="59"/>
      <c r="KK129" s="59"/>
      <c r="KL129" s="59"/>
      <c r="KM129" s="59"/>
      <c r="KN129" s="59"/>
      <c r="KO129" s="59"/>
      <c r="KP129" s="59"/>
      <c r="KQ129" s="59"/>
      <c r="KR129" s="59"/>
      <c r="KS129" s="59"/>
      <c r="KT129" s="59"/>
      <c r="KU129" s="59"/>
      <c r="KV129" s="59"/>
      <c r="KW129" s="59"/>
      <c r="KX129" s="59"/>
      <c r="KY129" s="59"/>
      <c r="KZ129" s="59"/>
      <c r="LA129" s="59"/>
      <c r="LB129" s="59"/>
      <c r="LC129" s="59"/>
      <c r="LD129" s="59"/>
      <c r="LE129" s="59"/>
      <c r="LF129" s="59"/>
      <c r="LG129" s="59"/>
      <c r="LH129" s="59"/>
      <c r="LI129" s="59"/>
      <c r="LJ129" s="59"/>
      <c r="LK129" s="59"/>
      <c r="LL129" s="59"/>
      <c r="LM129" s="59"/>
      <c r="LN129" s="59"/>
      <c r="LO129" s="59"/>
      <c r="LP129" s="59"/>
      <c r="LQ129" s="59"/>
      <c r="LR129" s="59"/>
      <c r="LS129" s="59"/>
      <c r="LT129" s="59"/>
      <c r="LU129" s="59"/>
      <c r="LV129" s="59"/>
      <c r="LW129" s="59"/>
      <c r="LX129" s="59"/>
      <c r="LY129" s="59"/>
      <c r="LZ129" s="59"/>
      <c r="MA129" s="59"/>
      <c r="MB129" s="59"/>
      <c r="MC129" s="59"/>
      <c r="MD129" s="59"/>
      <c r="ME129" s="59"/>
      <c r="MF129" s="59"/>
      <c r="MG129" s="59"/>
      <c r="MH129" s="59"/>
      <c r="MI129" s="59"/>
      <c r="MJ129" s="59"/>
      <c r="MK129" s="59"/>
      <c r="ML129" s="59"/>
      <c r="MM129" s="59"/>
      <c r="MN129" s="59"/>
      <c r="MO129" s="59"/>
      <c r="MP129" s="59"/>
      <c r="MQ129" s="59"/>
      <c r="MR129" s="59"/>
      <c r="MS129" s="59"/>
      <c r="MT129" s="59"/>
      <c r="MU129" s="59"/>
      <c r="MV129" s="59"/>
      <c r="MW129" s="59"/>
      <c r="MX129" s="59"/>
      <c r="MY129" s="59"/>
      <c r="MZ129" s="59"/>
      <c r="NA129" s="59"/>
      <c r="NB129" s="59"/>
      <c r="NC129" s="59"/>
      <c r="ND129" s="59"/>
      <c r="NE129" s="59"/>
      <c r="NF129" s="59"/>
      <c r="NG129" s="59"/>
      <c r="NH129" s="59"/>
      <c r="NI129" s="59"/>
      <c r="NJ129" s="59"/>
      <c r="NK129" s="59"/>
      <c r="NL129" s="59"/>
      <c r="NM129" s="59"/>
      <c r="NN129" s="59"/>
      <c r="NO129" s="59"/>
      <c r="NP129" s="59"/>
      <c r="NQ129" s="59"/>
      <c r="NR129" s="59"/>
      <c r="NS129" s="59"/>
      <c r="NT129" s="59"/>
      <c r="NU129" s="59"/>
      <c r="NV129" s="59"/>
      <c r="NW129" s="59"/>
      <c r="NX129" s="59"/>
      <c r="NY129" s="59"/>
      <c r="NZ129" s="59"/>
      <c r="OA129" s="59"/>
      <c r="OB129" s="59"/>
      <c r="OC129" s="59"/>
      <c r="OD129" s="59"/>
      <c r="OE129" s="59"/>
      <c r="OF129" s="59"/>
      <c r="OG129" s="59"/>
      <c r="OH129" s="59"/>
      <c r="OI129" s="59"/>
      <c r="OJ129" s="59"/>
      <c r="OK129" s="59"/>
      <c r="OL129" s="59"/>
      <c r="OM129" s="59"/>
      <c r="ON129" s="59"/>
      <c r="OO129" s="59"/>
      <c r="OP129" s="59"/>
      <c r="OQ129" s="59"/>
      <c r="OR129" s="59"/>
      <c r="OS129" s="59"/>
      <c r="OT129" s="59"/>
      <c r="OU129" s="59"/>
      <c r="OV129" s="59"/>
      <c r="OW129" s="59"/>
      <c r="OX129" s="59"/>
      <c r="OY129" s="59"/>
      <c r="OZ129" s="59"/>
      <c r="PA129" s="59"/>
      <c r="PB129" s="59"/>
      <c r="PC129" s="59"/>
      <c r="PD129" s="59"/>
      <c r="PE129" s="59"/>
      <c r="PF129" s="59"/>
      <c r="PG129" s="59"/>
      <c r="PH129" s="59"/>
      <c r="PI129" s="59"/>
      <c r="PJ129" s="59"/>
      <c r="PK129" s="59"/>
      <c r="PL129" s="59"/>
      <c r="PM129" s="59"/>
      <c r="PN129" s="59"/>
      <c r="PO129" s="59"/>
      <c r="PP129" s="59"/>
      <c r="PQ129" s="59"/>
      <c r="PR129" s="59"/>
      <c r="PS129" s="59"/>
      <c r="PT129" s="59"/>
      <c r="PU129" s="59"/>
      <c r="PV129" s="59"/>
      <c r="PW129" s="59"/>
      <c r="PX129" s="59"/>
      <c r="PY129" s="59"/>
      <c r="PZ129" s="59"/>
      <c r="QA129" s="59"/>
      <c r="QB129" s="59"/>
      <c r="QC129" s="59"/>
      <c r="QD129" s="59"/>
      <c r="QE129" s="59"/>
      <c r="QF129" s="59"/>
      <c r="QG129" s="59"/>
      <c r="QH129" s="59"/>
      <c r="QI129" s="59"/>
      <c r="QJ129" s="59"/>
      <c r="QK129" s="59"/>
      <c r="QL129" s="59"/>
      <c r="QM129" s="59"/>
      <c r="QN129" s="59"/>
      <c r="QO129" s="59"/>
      <c r="QP129" s="59"/>
      <c r="QQ129" s="59"/>
      <c r="QR129" s="59"/>
      <c r="QS129" s="59"/>
      <c r="QT129" s="59"/>
      <c r="QU129" s="59"/>
      <c r="QV129" s="59"/>
      <c r="QW129" s="59"/>
      <c r="QX129" s="59"/>
      <c r="QY129" s="59"/>
      <c r="QZ129" s="59"/>
      <c r="RA129" s="59"/>
      <c r="RB129" s="59"/>
      <c r="RC129" s="59"/>
      <c r="RD129" s="59"/>
      <c r="RE129" s="59"/>
      <c r="RF129" s="59"/>
      <c r="RG129" s="59"/>
      <c r="RH129" s="59"/>
      <c r="RI129" s="59"/>
      <c r="RJ129" s="59"/>
      <c r="RK129" s="59"/>
      <c r="RL129" s="59"/>
      <c r="RM129" s="59"/>
      <c r="RN129" s="59"/>
      <c r="RO129" s="59"/>
      <c r="RP129" s="59"/>
      <c r="RQ129" s="59"/>
      <c r="RR129" s="59"/>
      <c r="RS129" s="59"/>
      <c r="RT129" s="59"/>
      <c r="RU129" s="59"/>
      <c r="RV129" s="59"/>
      <c r="RW129" s="59"/>
      <c r="RX129" s="59"/>
      <c r="RY129" s="59"/>
      <c r="RZ129" s="59"/>
      <c r="SA129" s="59"/>
      <c r="SB129" s="59"/>
      <c r="SC129" s="59"/>
      <c r="SD129" s="59"/>
      <c r="SE129" s="59"/>
      <c r="SF129" s="59"/>
      <c r="SG129" s="59"/>
      <c r="SH129" s="59"/>
      <c r="SI129" s="59"/>
      <c r="SJ129" s="59"/>
      <c r="SK129" s="59"/>
      <c r="SL129" s="59"/>
      <c r="SM129" s="59"/>
      <c r="SN129" s="59"/>
      <c r="SO129" s="59"/>
      <c r="SP129" s="59"/>
      <c r="SQ129" s="59"/>
      <c r="SR129" s="59"/>
      <c r="SS129" s="59"/>
      <c r="ST129" s="59"/>
      <c r="SU129" s="59"/>
      <c r="SV129" s="59"/>
      <c r="SW129" s="59"/>
      <c r="SX129" s="59"/>
      <c r="SY129" s="59"/>
      <c r="SZ129" s="59"/>
      <c r="TA129" s="59"/>
      <c r="TB129" s="59"/>
      <c r="TC129" s="59"/>
      <c r="TD129" s="59"/>
      <c r="TE129" s="59"/>
      <c r="TF129" s="59"/>
      <c r="TG129" s="59"/>
      <c r="TH129" s="59"/>
      <c r="TI129" s="59"/>
      <c r="TJ129" s="59"/>
      <c r="TK129" s="59"/>
      <c r="TL129" s="59"/>
      <c r="TM129" s="59"/>
      <c r="TN129" s="59"/>
      <c r="TO129" s="59"/>
      <c r="TP129" s="59"/>
      <c r="TQ129" s="59"/>
      <c r="TR129" s="59"/>
      <c r="TS129" s="59"/>
      <c r="TT129" s="59"/>
      <c r="TU129" s="59"/>
      <c r="TV129" s="59"/>
      <c r="TW129" s="59"/>
      <c r="TX129" s="59"/>
      <c r="TY129" s="59"/>
      <c r="TZ129" s="59"/>
      <c r="UA129" s="59"/>
      <c r="UB129" s="59"/>
      <c r="UC129" s="59"/>
      <c r="UD129" s="59"/>
      <c r="UE129" s="59"/>
      <c r="UF129" s="59"/>
      <c r="UG129" s="59"/>
      <c r="UH129" s="59"/>
      <c r="UI129" s="59"/>
      <c r="UJ129" s="59"/>
      <c r="UK129" s="59"/>
      <c r="UL129" s="59"/>
      <c r="UM129" s="59"/>
      <c r="UN129" s="59"/>
      <c r="UO129" s="59"/>
      <c r="UP129" s="59"/>
      <c r="UQ129" s="59"/>
      <c r="UR129" s="59"/>
      <c r="US129" s="59"/>
      <c r="UT129" s="59"/>
      <c r="UU129" s="59"/>
      <c r="UV129" s="59"/>
      <c r="UW129" s="59"/>
      <c r="UX129" s="59"/>
      <c r="UY129" s="59"/>
      <c r="UZ129" s="59"/>
      <c r="VA129" s="59"/>
      <c r="VB129" s="59"/>
      <c r="VC129" s="59"/>
      <c r="VD129" s="59"/>
      <c r="VE129" s="59"/>
      <c r="VF129" s="59"/>
      <c r="VG129" s="59"/>
      <c r="VH129" s="59"/>
      <c r="VI129" s="59"/>
      <c r="VJ129" s="59"/>
      <c r="VK129" s="59"/>
      <c r="VL129" s="59"/>
      <c r="VM129" s="59"/>
      <c r="VN129" s="59"/>
      <c r="VO129" s="59"/>
      <c r="VP129" s="59"/>
      <c r="VQ129" s="59"/>
      <c r="VR129" s="59"/>
      <c r="VS129" s="59"/>
      <c r="VT129" s="59"/>
      <c r="VU129" s="59"/>
      <c r="VV129" s="59"/>
      <c r="VW129" s="59"/>
      <c r="VX129" s="59"/>
      <c r="VY129" s="59"/>
      <c r="VZ129" s="59"/>
      <c r="WA129" s="59"/>
      <c r="WB129" s="59"/>
      <c r="WC129" s="59"/>
      <c r="WD129" s="59"/>
      <c r="WE129" s="59"/>
      <c r="WF129" s="59"/>
      <c r="WG129" s="59"/>
      <c r="WH129" s="59"/>
      <c r="WI129" s="59"/>
      <c r="WJ129" s="59"/>
      <c r="WK129" s="59"/>
      <c r="WL129" s="59"/>
      <c r="WM129" s="59"/>
      <c r="WN129" s="59"/>
      <c r="WO129" s="59"/>
      <c r="WP129" s="59"/>
      <c r="WQ129" s="59"/>
      <c r="WR129" s="59"/>
      <c r="WS129" s="59"/>
      <c r="WT129" s="59"/>
      <c r="WU129" s="59"/>
      <c r="WV129" s="59"/>
      <c r="WW129" s="59"/>
      <c r="WX129" s="59"/>
      <c r="WY129" s="59"/>
      <c r="WZ129" s="59"/>
      <c r="XA129" s="59"/>
      <c r="XB129" s="59"/>
      <c r="XC129" s="59"/>
      <c r="XD129" s="59"/>
      <c r="XE129" s="59"/>
      <c r="XF129" s="59"/>
      <c r="XG129" s="59"/>
      <c r="XH129" s="59"/>
      <c r="XI129" s="59"/>
      <c r="XJ129" s="59"/>
      <c r="XK129" s="59"/>
      <c r="XL129" s="59"/>
      <c r="XM129" s="59"/>
      <c r="XN129" s="59"/>
      <c r="XO129" s="59"/>
      <c r="XP129" s="59"/>
      <c r="XQ129" s="59"/>
      <c r="XR129" s="59"/>
      <c r="XS129" s="59"/>
      <c r="XT129" s="59"/>
      <c r="XU129" s="59"/>
      <c r="XV129" s="59"/>
      <c r="XW129" s="59"/>
      <c r="XX129" s="59"/>
      <c r="XY129" s="59"/>
      <c r="XZ129" s="59"/>
      <c r="YA129" s="59"/>
      <c r="YB129" s="59"/>
      <c r="YC129" s="59"/>
      <c r="YD129" s="59"/>
      <c r="YE129" s="59"/>
      <c r="YF129" s="59"/>
      <c r="YG129" s="59"/>
      <c r="YH129" s="59"/>
      <c r="YI129" s="59"/>
      <c r="YJ129" s="59"/>
      <c r="YK129" s="59"/>
      <c r="YL129" s="59"/>
      <c r="YM129" s="59"/>
      <c r="YN129" s="59"/>
      <c r="YO129" s="59"/>
      <c r="YP129" s="59"/>
      <c r="YQ129" s="59"/>
      <c r="YR129" s="59"/>
    </row>
    <row r="130" spans="1:668" ht="18" customHeight="1" x14ac:dyDescent="0.25">
      <c r="A130" s="35" t="s">
        <v>21</v>
      </c>
      <c r="B130" s="30" t="s">
        <v>16</v>
      </c>
      <c r="C130" s="90" t="s">
        <v>77</v>
      </c>
      <c r="D130" s="104">
        <v>44448</v>
      </c>
      <c r="E130" s="11" t="s">
        <v>132</v>
      </c>
      <c r="F130" s="96">
        <v>45000</v>
      </c>
      <c r="G130" s="90">
        <f>F130*0.0287</f>
        <v>1291.5</v>
      </c>
      <c r="H130" s="100">
        <v>1148.33</v>
      </c>
      <c r="I130" s="100">
        <f>F130*0.0304</f>
        <v>1368</v>
      </c>
      <c r="J130" s="155">
        <v>162</v>
      </c>
      <c r="K130" s="100">
        <v>3969.83</v>
      </c>
      <c r="L130" s="102">
        <v>41030.17</v>
      </c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59"/>
      <c r="AS130" s="59"/>
      <c r="IC130" s="59"/>
      <c r="ID130" s="59"/>
      <c r="IE130" s="59"/>
      <c r="IF130" s="59"/>
      <c r="IG130" s="59"/>
      <c r="IH130" s="59"/>
      <c r="II130" s="59"/>
      <c r="IJ130" s="59"/>
      <c r="IK130" s="59"/>
      <c r="IL130" s="59"/>
      <c r="IM130" s="59"/>
      <c r="IN130" s="59"/>
      <c r="IO130" s="59"/>
      <c r="IP130" s="59"/>
      <c r="IQ130" s="59"/>
      <c r="IR130" s="59"/>
      <c r="IS130" s="59"/>
      <c r="IT130" s="59"/>
      <c r="IU130" s="59"/>
      <c r="IV130" s="59"/>
      <c r="IW130" s="59"/>
      <c r="IX130" s="59"/>
      <c r="IY130" s="59"/>
      <c r="IZ130" s="59"/>
      <c r="JA130" s="59"/>
      <c r="JB130" s="59"/>
      <c r="JC130" s="59"/>
      <c r="JD130" s="59"/>
      <c r="JE130" s="59"/>
      <c r="JF130" s="59"/>
      <c r="JG130" s="59"/>
      <c r="JH130" s="59"/>
      <c r="JI130" s="59"/>
      <c r="JJ130" s="59"/>
      <c r="JK130" s="59"/>
      <c r="JL130" s="59"/>
      <c r="JM130" s="59"/>
      <c r="JN130" s="59"/>
      <c r="JO130" s="59"/>
      <c r="JP130" s="59"/>
      <c r="JQ130" s="59"/>
      <c r="JR130" s="59"/>
      <c r="JS130" s="59"/>
      <c r="JT130" s="59"/>
      <c r="JU130" s="59"/>
      <c r="JV130" s="59"/>
      <c r="JW130" s="59"/>
      <c r="JX130" s="59"/>
      <c r="JY130" s="59"/>
      <c r="JZ130" s="59"/>
      <c r="KA130" s="59"/>
      <c r="KB130" s="59"/>
      <c r="KC130" s="59"/>
      <c r="KD130" s="59"/>
      <c r="KE130" s="59"/>
      <c r="KF130" s="59"/>
      <c r="KG130" s="59"/>
      <c r="KH130" s="59"/>
      <c r="KI130" s="59"/>
      <c r="KJ130" s="59"/>
      <c r="KK130" s="59"/>
      <c r="KL130" s="59"/>
      <c r="KM130" s="59"/>
      <c r="KN130" s="59"/>
      <c r="KO130" s="59"/>
      <c r="KP130" s="59"/>
      <c r="KQ130" s="59"/>
      <c r="KR130" s="59"/>
      <c r="KS130" s="59"/>
      <c r="KT130" s="59"/>
      <c r="KU130" s="59"/>
      <c r="KV130" s="59"/>
      <c r="KW130" s="59"/>
      <c r="KX130" s="59"/>
      <c r="KY130" s="59"/>
      <c r="KZ130" s="59"/>
      <c r="LA130" s="59"/>
      <c r="LB130" s="59"/>
      <c r="LC130" s="59"/>
      <c r="LD130" s="59"/>
      <c r="LE130" s="59"/>
      <c r="LF130" s="59"/>
      <c r="LG130" s="59"/>
      <c r="LH130" s="59"/>
      <c r="LI130" s="59"/>
      <c r="LJ130" s="59"/>
      <c r="LK130" s="59"/>
      <c r="LL130" s="59"/>
      <c r="LM130" s="59"/>
      <c r="LN130" s="59"/>
      <c r="LO130" s="59"/>
      <c r="LP130" s="59"/>
      <c r="LQ130" s="59"/>
      <c r="LR130" s="59"/>
      <c r="LS130" s="59"/>
      <c r="LT130" s="59"/>
      <c r="LU130" s="59"/>
      <c r="LV130" s="59"/>
      <c r="LW130" s="59"/>
      <c r="LX130" s="59"/>
      <c r="LY130" s="59"/>
      <c r="LZ130" s="59"/>
      <c r="MA130" s="59"/>
      <c r="MB130" s="59"/>
      <c r="MC130" s="59"/>
      <c r="MD130" s="59"/>
      <c r="ME130" s="59"/>
      <c r="MF130" s="59"/>
      <c r="MG130" s="59"/>
      <c r="MH130" s="59"/>
      <c r="MI130" s="59"/>
      <c r="MJ130" s="59"/>
      <c r="MK130" s="59"/>
      <c r="ML130" s="59"/>
      <c r="MM130" s="59"/>
      <c r="MN130" s="59"/>
      <c r="MO130" s="59"/>
      <c r="MP130" s="59"/>
      <c r="MQ130" s="59"/>
      <c r="MR130" s="59"/>
      <c r="MS130" s="59"/>
      <c r="MT130" s="59"/>
      <c r="MU130" s="59"/>
      <c r="MV130" s="59"/>
      <c r="MW130" s="59"/>
      <c r="MX130" s="59"/>
      <c r="MY130" s="59"/>
      <c r="MZ130" s="59"/>
      <c r="NA130" s="59"/>
      <c r="NB130" s="59"/>
      <c r="NC130" s="59"/>
      <c r="ND130" s="59"/>
      <c r="NE130" s="59"/>
      <c r="NF130" s="59"/>
      <c r="NG130" s="59"/>
      <c r="NH130" s="59"/>
      <c r="NI130" s="59"/>
      <c r="NJ130" s="59"/>
      <c r="NK130" s="59"/>
      <c r="NL130" s="59"/>
      <c r="NM130" s="59"/>
      <c r="NN130" s="59"/>
      <c r="NO130" s="59"/>
      <c r="NP130" s="59"/>
      <c r="NQ130" s="59"/>
      <c r="NR130" s="59"/>
      <c r="NS130" s="59"/>
      <c r="NT130" s="59"/>
      <c r="NU130" s="59"/>
      <c r="NV130" s="59"/>
      <c r="NW130" s="59"/>
      <c r="NX130" s="59"/>
      <c r="NY130" s="59"/>
      <c r="NZ130" s="59"/>
      <c r="OA130" s="59"/>
      <c r="OB130" s="59"/>
      <c r="OC130" s="59"/>
      <c r="OD130" s="59"/>
      <c r="OE130" s="59"/>
      <c r="OF130" s="59"/>
      <c r="OG130" s="59"/>
      <c r="OH130" s="59"/>
      <c r="OI130" s="59"/>
      <c r="OJ130" s="59"/>
      <c r="OK130" s="59"/>
      <c r="OL130" s="59"/>
      <c r="OM130" s="59"/>
      <c r="ON130" s="59"/>
      <c r="OO130" s="59"/>
      <c r="OP130" s="59"/>
      <c r="OQ130" s="59"/>
      <c r="OR130" s="59"/>
      <c r="OS130" s="59"/>
      <c r="OT130" s="59"/>
      <c r="OU130" s="59"/>
      <c r="OV130" s="59"/>
      <c r="OW130" s="59"/>
      <c r="OX130" s="59"/>
      <c r="OY130" s="59"/>
      <c r="OZ130" s="59"/>
      <c r="PA130" s="59"/>
      <c r="PB130" s="59"/>
      <c r="PC130" s="59"/>
      <c r="PD130" s="59"/>
      <c r="PE130" s="59"/>
      <c r="PF130" s="59"/>
      <c r="PG130" s="59"/>
      <c r="PH130" s="59"/>
      <c r="PI130" s="59"/>
      <c r="PJ130" s="59"/>
      <c r="PK130" s="59"/>
      <c r="PL130" s="59"/>
      <c r="PM130" s="59"/>
      <c r="PN130" s="59"/>
      <c r="PO130" s="59"/>
      <c r="PP130" s="59"/>
      <c r="PQ130" s="59"/>
      <c r="PR130" s="59"/>
      <c r="PS130" s="59"/>
      <c r="PT130" s="59"/>
      <c r="PU130" s="59"/>
      <c r="PV130" s="59"/>
      <c r="PW130" s="59"/>
      <c r="PX130" s="59"/>
      <c r="PY130" s="59"/>
      <c r="PZ130" s="59"/>
      <c r="QA130" s="59"/>
      <c r="QB130" s="59"/>
      <c r="QC130" s="59"/>
      <c r="QD130" s="59"/>
      <c r="QE130" s="59"/>
      <c r="QF130" s="59"/>
      <c r="QG130" s="59"/>
      <c r="QH130" s="59"/>
      <c r="QI130" s="59"/>
      <c r="QJ130" s="59"/>
      <c r="QK130" s="59"/>
      <c r="QL130" s="59"/>
      <c r="QM130" s="59"/>
      <c r="QN130" s="59"/>
      <c r="QO130" s="59"/>
      <c r="QP130" s="59"/>
      <c r="QQ130" s="59"/>
      <c r="QR130" s="59"/>
      <c r="QS130" s="59"/>
      <c r="QT130" s="59"/>
      <c r="QU130" s="59"/>
      <c r="QV130" s="59"/>
      <c r="QW130" s="59"/>
      <c r="QX130" s="59"/>
      <c r="QY130" s="59"/>
      <c r="QZ130" s="59"/>
      <c r="RA130" s="59"/>
      <c r="RB130" s="59"/>
      <c r="RC130" s="59"/>
      <c r="RD130" s="59"/>
      <c r="RE130" s="59"/>
      <c r="RF130" s="59"/>
      <c r="RG130" s="59"/>
      <c r="RH130" s="59"/>
      <c r="RI130" s="59"/>
      <c r="RJ130" s="59"/>
      <c r="RK130" s="59"/>
      <c r="RL130" s="59"/>
      <c r="RM130" s="59"/>
      <c r="RN130" s="59"/>
      <c r="RO130" s="59"/>
      <c r="RP130" s="59"/>
      <c r="RQ130" s="59"/>
      <c r="RR130" s="59"/>
      <c r="RS130" s="59"/>
      <c r="RT130" s="59"/>
      <c r="RU130" s="59"/>
      <c r="RV130" s="59"/>
      <c r="RW130" s="59"/>
      <c r="RX130" s="59"/>
      <c r="RY130" s="59"/>
      <c r="RZ130" s="59"/>
      <c r="SA130" s="59"/>
      <c r="SB130" s="59"/>
      <c r="SC130" s="59"/>
      <c r="SD130" s="59"/>
      <c r="SE130" s="59"/>
      <c r="SF130" s="59"/>
      <c r="SG130" s="59"/>
      <c r="SH130" s="59"/>
      <c r="SI130" s="59"/>
      <c r="SJ130" s="59"/>
      <c r="SK130" s="59"/>
      <c r="SL130" s="59"/>
      <c r="SM130" s="59"/>
      <c r="SN130" s="59"/>
      <c r="SO130" s="59"/>
      <c r="SP130" s="59"/>
      <c r="SQ130" s="59"/>
      <c r="SR130" s="59"/>
      <c r="SS130" s="59"/>
      <c r="ST130" s="59"/>
      <c r="SU130" s="59"/>
      <c r="SV130" s="59"/>
      <c r="SW130" s="59"/>
      <c r="SX130" s="59"/>
      <c r="SY130" s="59"/>
      <c r="SZ130" s="59"/>
      <c r="TA130" s="59"/>
      <c r="TB130" s="59"/>
      <c r="TC130" s="59"/>
      <c r="TD130" s="59"/>
      <c r="TE130" s="59"/>
      <c r="TF130" s="59"/>
      <c r="TG130" s="59"/>
      <c r="TH130" s="59"/>
      <c r="TI130" s="59"/>
      <c r="TJ130" s="59"/>
      <c r="TK130" s="59"/>
      <c r="TL130" s="59"/>
      <c r="TM130" s="59"/>
      <c r="TN130" s="59"/>
      <c r="TO130" s="59"/>
      <c r="TP130" s="59"/>
      <c r="TQ130" s="59"/>
      <c r="TR130" s="59"/>
      <c r="TS130" s="59"/>
      <c r="TT130" s="59"/>
      <c r="TU130" s="59"/>
      <c r="TV130" s="59"/>
      <c r="TW130" s="59"/>
      <c r="TX130" s="59"/>
      <c r="TY130" s="59"/>
      <c r="TZ130" s="59"/>
      <c r="UA130" s="59"/>
      <c r="UB130" s="59"/>
      <c r="UC130" s="59"/>
      <c r="UD130" s="59"/>
      <c r="UE130" s="59"/>
      <c r="UF130" s="59"/>
      <c r="UG130" s="59"/>
      <c r="UH130" s="59"/>
      <c r="UI130" s="59"/>
      <c r="UJ130" s="59"/>
      <c r="UK130" s="59"/>
      <c r="UL130" s="59"/>
      <c r="UM130" s="59"/>
      <c r="UN130" s="59"/>
      <c r="UO130" s="59"/>
      <c r="UP130" s="59"/>
      <c r="UQ130" s="59"/>
      <c r="UR130" s="59"/>
      <c r="US130" s="59"/>
      <c r="UT130" s="59"/>
      <c r="UU130" s="59"/>
      <c r="UV130" s="59"/>
      <c r="UW130" s="59"/>
      <c r="UX130" s="59"/>
      <c r="UY130" s="59"/>
      <c r="UZ130" s="59"/>
      <c r="VA130" s="59"/>
      <c r="VB130" s="59"/>
      <c r="VC130" s="59"/>
      <c r="VD130" s="59"/>
      <c r="VE130" s="59"/>
      <c r="VF130" s="59"/>
      <c r="VG130" s="59"/>
      <c r="VH130" s="59"/>
      <c r="VI130" s="59"/>
      <c r="VJ130" s="59"/>
      <c r="VK130" s="59"/>
      <c r="VL130" s="59"/>
      <c r="VM130" s="59"/>
      <c r="VN130" s="59"/>
      <c r="VO130" s="59"/>
      <c r="VP130" s="59"/>
      <c r="VQ130" s="59"/>
      <c r="VR130" s="59"/>
      <c r="VS130" s="59"/>
      <c r="VT130" s="59"/>
      <c r="VU130" s="59"/>
      <c r="VV130" s="59"/>
      <c r="VW130" s="59"/>
      <c r="VX130" s="59"/>
      <c r="VY130" s="59"/>
      <c r="VZ130" s="59"/>
      <c r="WA130" s="59"/>
      <c r="WB130" s="59"/>
      <c r="WC130" s="59"/>
      <c r="WD130" s="59"/>
      <c r="WE130" s="59"/>
      <c r="WF130" s="59"/>
      <c r="WG130" s="59"/>
      <c r="WH130" s="59"/>
      <c r="WI130" s="59"/>
      <c r="WJ130" s="59"/>
      <c r="WK130" s="59"/>
      <c r="WL130" s="59"/>
      <c r="WM130" s="59"/>
      <c r="WN130" s="59"/>
      <c r="WO130" s="59"/>
      <c r="WP130" s="59"/>
      <c r="WQ130" s="59"/>
      <c r="WR130" s="59"/>
      <c r="WS130" s="59"/>
      <c r="WT130" s="59"/>
      <c r="WU130" s="59"/>
      <c r="WV130" s="59"/>
      <c r="WW130" s="59"/>
      <c r="WX130" s="59"/>
      <c r="WY130" s="59"/>
      <c r="WZ130" s="59"/>
      <c r="XA130" s="59"/>
      <c r="XB130" s="59"/>
      <c r="XC130" s="59"/>
      <c r="XD130" s="59"/>
      <c r="XE130" s="59"/>
      <c r="XF130" s="59"/>
      <c r="XG130" s="59"/>
      <c r="XH130" s="59"/>
      <c r="XI130" s="59"/>
      <c r="XJ130" s="59"/>
      <c r="XK130" s="59"/>
      <c r="XL130" s="59"/>
      <c r="XM130" s="59"/>
      <c r="XN130" s="59"/>
      <c r="XO130" s="59"/>
      <c r="XP130" s="59"/>
      <c r="XQ130" s="59"/>
      <c r="XR130" s="59"/>
      <c r="XS130" s="59"/>
      <c r="XT130" s="59"/>
      <c r="XU130" s="59"/>
      <c r="XV130" s="59"/>
      <c r="XW130" s="59"/>
      <c r="XX130" s="59"/>
      <c r="XY130" s="59"/>
      <c r="XZ130" s="59"/>
      <c r="YA130" s="59"/>
      <c r="YB130" s="59"/>
      <c r="YC130" s="59"/>
      <c r="YD130" s="59"/>
      <c r="YE130" s="59"/>
      <c r="YF130" s="59"/>
      <c r="YG130" s="59"/>
      <c r="YH130" s="59"/>
      <c r="YI130" s="59"/>
      <c r="YJ130" s="59"/>
      <c r="YK130" s="59"/>
      <c r="YL130" s="59"/>
      <c r="YM130" s="59"/>
      <c r="YN130" s="59"/>
      <c r="YO130" s="59"/>
      <c r="YP130" s="59"/>
      <c r="YQ130" s="59"/>
      <c r="YR130" s="59"/>
    </row>
    <row r="131" spans="1:668" ht="15.75" x14ac:dyDescent="0.25">
      <c r="A131" s="35" t="s">
        <v>22</v>
      </c>
      <c r="B131" s="30" t="s">
        <v>16</v>
      </c>
      <c r="C131" s="90" t="s">
        <v>77</v>
      </c>
      <c r="D131" s="104">
        <v>44440</v>
      </c>
      <c r="E131" s="11" t="s">
        <v>132</v>
      </c>
      <c r="F131" s="96">
        <v>45000</v>
      </c>
      <c r="G131" s="90">
        <f>F131*0.0287</f>
        <v>1291.5</v>
      </c>
      <c r="H131" s="100">
        <v>1148.33</v>
      </c>
      <c r="I131" s="100">
        <f>F131*0.0304</f>
        <v>1368</v>
      </c>
      <c r="J131" s="155">
        <v>252.5</v>
      </c>
      <c r="K131" s="100">
        <v>4060.33</v>
      </c>
      <c r="L131" s="102">
        <v>40939.67</v>
      </c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IC131" s="59"/>
      <c r="ID131" s="59"/>
      <c r="IE131" s="59"/>
      <c r="IF131" s="59"/>
      <c r="IG131" s="59"/>
      <c r="IH131" s="59"/>
      <c r="II131" s="59"/>
      <c r="IJ131" s="59"/>
      <c r="IK131" s="59"/>
      <c r="IL131" s="59"/>
      <c r="IM131" s="59"/>
      <c r="IN131" s="59"/>
      <c r="IO131" s="59"/>
      <c r="IP131" s="59"/>
      <c r="IQ131" s="59"/>
      <c r="IR131" s="59"/>
      <c r="IS131" s="59"/>
      <c r="IT131" s="59"/>
      <c r="IU131" s="59"/>
      <c r="IV131" s="59"/>
      <c r="IW131" s="59"/>
      <c r="IX131" s="59"/>
      <c r="IY131" s="59"/>
      <c r="IZ131" s="59"/>
      <c r="JA131" s="59"/>
      <c r="JB131" s="59"/>
      <c r="JC131" s="59"/>
      <c r="JD131" s="59"/>
      <c r="JE131" s="59"/>
      <c r="JF131" s="59"/>
      <c r="JG131" s="59"/>
      <c r="JH131" s="59"/>
      <c r="JI131" s="59"/>
      <c r="JJ131" s="59"/>
      <c r="JK131" s="59"/>
      <c r="JL131" s="59"/>
      <c r="JM131" s="59"/>
      <c r="JN131" s="59"/>
      <c r="JO131" s="59"/>
      <c r="JP131" s="59"/>
      <c r="JQ131" s="59"/>
      <c r="JR131" s="59"/>
      <c r="JS131" s="59"/>
      <c r="JT131" s="59"/>
      <c r="JU131" s="59"/>
      <c r="JV131" s="59"/>
      <c r="JW131" s="59"/>
      <c r="JX131" s="59"/>
      <c r="JY131" s="59"/>
      <c r="JZ131" s="59"/>
      <c r="KA131" s="59"/>
      <c r="KB131" s="59"/>
      <c r="KC131" s="59"/>
      <c r="KD131" s="59"/>
      <c r="KE131" s="59"/>
      <c r="KF131" s="59"/>
      <c r="KG131" s="59"/>
      <c r="KH131" s="59"/>
      <c r="KI131" s="59"/>
      <c r="KJ131" s="59"/>
      <c r="KK131" s="59"/>
      <c r="KL131" s="59"/>
      <c r="KM131" s="59"/>
      <c r="KN131" s="59"/>
      <c r="KO131" s="59"/>
      <c r="KP131" s="59"/>
      <c r="KQ131" s="59"/>
      <c r="KR131" s="59"/>
      <c r="KS131" s="59"/>
      <c r="KT131" s="59"/>
      <c r="KU131" s="59"/>
      <c r="KV131" s="59"/>
      <c r="KW131" s="59"/>
      <c r="KX131" s="59"/>
      <c r="KY131" s="59"/>
      <c r="KZ131" s="59"/>
      <c r="LA131" s="59"/>
      <c r="LB131" s="59"/>
      <c r="LC131" s="59"/>
      <c r="LD131" s="59"/>
      <c r="LE131" s="59"/>
      <c r="LF131" s="59"/>
      <c r="LG131" s="59"/>
      <c r="LH131" s="59"/>
      <c r="LI131" s="59"/>
      <c r="LJ131" s="59"/>
      <c r="LK131" s="59"/>
      <c r="LL131" s="59"/>
      <c r="LM131" s="59"/>
      <c r="LN131" s="59"/>
      <c r="LO131" s="59"/>
      <c r="LP131" s="59"/>
      <c r="LQ131" s="59"/>
      <c r="LR131" s="59"/>
      <c r="LS131" s="59"/>
      <c r="LT131" s="59"/>
      <c r="LU131" s="59"/>
      <c r="LV131" s="59"/>
      <c r="LW131" s="59"/>
      <c r="LX131" s="59"/>
      <c r="LY131" s="59"/>
      <c r="LZ131" s="59"/>
      <c r="MA131" s="59"/>
      <c r="MB131" s="59"/>
      <c r="MC131" s="59"/>
      <c r="MD131" s="59"/>
      <c r="ME131" s="59"/>
      <c r="MF131" s="59"/>
      <c r="MG131" s="59"/>
      <c r="MH131" s="59"/>
      <c r="MI131" s="59"/>
      <c r="MJ131" s="59"/>
      <c r="MK131" s="59"/>
      <c r="ML131" s="59"/>
      <c r="MM131" s="59"/>
      <c r="MN131" s="59"/>
      <c r="MO131" s="59"/>
      <c r="MP131" s="59"/>
      <c r="MQ131" s="59"/>
      <c r="MR131" s="59"/>
      <c r="MS131" s="59"/>
      <c r="MT131" s="59"/>
      <c r="MU131" s="59"/>
      <c r="MV131" s="59"/>
      <c r="MW131" s="59"/>
      <c r="MX131" s="59"/>
      <c r="MY131" s="59"/>
      <c r="MZ131" s="59"/>
      <c r="NA131" s="59"/>
      <c r="NB131" s="59"/>
      <c r="NC131" s="59"/>
      <c r="ND131" s="59"/>
      <c r="NE131" s="59"/>
      <c r="NF131" s="59"/>
      <c r="NG131" s="59"/>
      <c r="NH131" s="59"/>
      <c r="NI131" s="59"/>
      <c r="NJ131" s="59"/>
      <c r="NK131" s="59"/>
      <c r="NL131" s="59"/>
      <c r="NM131" s="59"/>
      <c r="NN131" s="59"/>
      <c r="NO131" s="59"/>
      <c r="NP131" s="59"/>
      <c r="NQ131" s="59"/>
      <c r="NR131" s="59"/>
      <c r="NS131" s="59"/>
      <c r="NT131" s="59"/>
      <c r="NU131" s="59"/>
      <c r="NV131" s="59"/>
      <c r="NW131" s="59"/>
      <c r="NX131" s="59"/>
      <c r="NY131" s="59"/>
      <c r="NZ131" s="59"/>
      <c r="OA131" s="59"/>
      <c r="OB131" s="59"/>
      <c r="OC131" s="59"/>
      <c r="OD131" s="59"/>
      <c r="OE131" s="59"/>
      <c r="OF131" s="59"/>
      <c r="OG131" s="59"/>
      <c r="OH131" s="59"/>
      <c r="OI131" s="59"/>
      <c r="OJ131" s="59"/>
      <c r="OK131" s="59"/>
      <c r="OL131" s="59"/>
      <c r="OM131" s="59"/>
      <c r="ON131" s="59"/>
      <c r="OO131" s="59"/>
      <c r="OP131" s="59"/>
      <c r="OQ131" s="59"/>
      <c r="OR131" s="59"/>
      <c r="OS131" s="59"/>
      <c r="OT131" s="59"/>
      <c r="OU131" s="59"/>
      <c r="OV131" s="59"/>
      <c r="OW131" s="59"/>
      <c r="OX131" s="59"/>
      <c r="OY131" s="59"/>
      <c r="OZ131" s="59"/>
      <c r="PA131" s="59"/>
      <c r="PB131" s="59"/>
      <c r="PC131" s="59"/>
      <c r="PD131" s="59"/>
      <c r="PE131" s="59"/>
      <c r="PF131" s="59"/>
      <c r="PG131" s="59"/>
      <c r="PH131" s="59"/>
      <c r="PI131" s="59"/>
      <c r="PJ131" s="59"/>
      <c r="PK131" s="59"/>
      <c r="PL131" s="59"/>
      <c r="PM131" s="59"/>
      <c r="PN131" s="59"/>
      <c r="PO131" s="59"/>
      <c r="PP131" s="59"/>
      <c r="PQ131" s="59"/>
      <c r="PR131" s="59"/>
      <c r="PS131" s="59"/>
      <c r="PT131" s="59"/>
      <c r="PU131" s="59"/>
      <c r="PV131" s="59"/>
      <c r="PW131" s="59"/>
      <c r="PX131" s="59"/>
      <c r="PY131" s="59"/>
      <c r="PZ131" s="59"/>
      <c r="QA131" s="59"/>
      <c r="QB131" s="59"/>
      <c r="QC131" s="59"/>
      <c r="QD131" s="59"/>
      <c r="QE131" s="59"/>
      <c r="QF131" s="59"/>
      <c r="QG131" s="59"/>
      <c r="QH131" s="59"/>
      <c r="QI131" s="59"/>
      <c r="QJ131" s="59"/>
      <c r="QK131" s="59"/>
      <c r="QL131" s="59"/>
      <c r="QM131" s="59"/>
      <c r="QN131" s="59"/>
      <c r="QO131" s="59"/>
      <c r="QP131" s="59"/>
      <c r="QQ131" s="59"/>
      <c r="QR131" s="59"/>
      <c r="QS131" s="59"/>
      <c r="QT131" s="59"/>
      <c r="QU131" s="59"/>
      <c r="QV131" s="59"/>
      <c r="QW131" s="59"/>
      <c r="QX131" s="59"/>
      <c r="QY131" s="59"/>
      <c r="QZ131" s="59"/>
      <c r="RA131" s="59"/>
      <c r="RB131" s="59"/>
      <c r="RC131" s="59"/>
      <c r="RD131" s="59"/>
      <c r="RE131" s="59"/>
      <c r="RF131" s="59"/>
      <c r="RG131" s="59"/>
      <c r="RH131" s="59"/>
      <c r="RI131" s="59"/>
      <c r="RJ131" s="59"/>
      <c r="RK131" s="59"/>
      <c r="RL131" s="59"/>
      <c r="RM131" s="59"/>
      <c r="RN131" s="59"/>
      <c r="RO131" s="59"/>
      <c r="RP131" s="59"/>
      <c r="RQ131" s="59"/>
      <c r="RR131" s="59"/>
      <c r="RS131" s="59"/>
      <c r="RT131" s="59"/>
      <c r="RU131" s="59"/>
      <c r="RV131" s="59"/>
      <c r="RW131" s="59"/>
      <c r="RX131" s="59"/>
      <c r="RY131" s="59"/>
      <c r="RZ131" s="59"/>
      <c r="SA131" s="59"/>
      <c r="SB131" s="59"/>
      <c r="SC131" s="59"/>
      <c r="SD131" s="59"/>
      <c r="SE131" s="59"/>
      <c r="SF131" s="59"/>
      <c r="SG131" s="59"/>
      <c r="SH131" s="59"/>
      <c r="SI131" s="59"/>
      <c r="SJ131" s="59"/>
      <c r="SK131" s="59"/>
      <c r="SL131" s="59"/>
      <c r="SM131" s="59"/>
      <c r="SN131" s="59"/>
      <c r="SO131" s="59"/>
      <c r="SP131" s="59"/>
      <c r="SQ131" s="59"/>
      <c r="SR131" s="59"/>
      <c r="SS131" s="59"/>
      <c r="ST131" s="59"/>
      <c r="SU131" s="59"/>
      <c r="SV131" s="59"/>
      <c r="SW131" s="59"/>
      <c r="SX131" s="59"/>
      <c r="SY131" s="59"/>
      <c r="SZ131" s="59"/>
      <c r="TA131" s="59"/>
      <c r="TB131" s="59"/>
      <c r="TC131" s="59"/>
      <c r="TD131" s="59"/>
      <c r="TE131" s="59"/>
      <c r="TF131" s="59"/>
      <c r="TG131" s="59"/>
      <c r="TH131" s="59"/>
      <c r="TI131" s="59"/>
      <c r="TJ131" s="59"/>
      <c r="TK131" s="59"/>
      <c r="TL131" s="59"/>
      <c r="TM131" s="59"/>
      <c r="TN131" s="59"/>
      <c r="TO131" s="59"/>
      <c r="TP131" s="59"/>
      <c r="TQ131" s="59"/>
      <c r="TR131" s="59"/>
      <c r="TS131" s="59"/>
      <c r="TT131" s="59"/>
      <c r="TU131" s="59"/>
      <c r="TV131" s="59"/>
      <c r="TW131" s="59"/>
      <c r="TX131" s="59"/>
      <c r="TY131" s="59"/>
      <c r="TZ131" s="59"/>
      <c r="UA131" s="59"/>
      <c r="UB131" s="59"/>
      <c r="UC131" s="59"/>
      <c r="UD131" s="59"/>
      <c r="UE131" s="59"/>
      <c r="UF131" s="59"/>
      <c r="UG131" s="59"/>
      <c r="UH131" s="59"/>
      <c r="UI131" s="59"/>
      <c r="UJ131" s="59"/>
      <c r="UK131" s="59"/>
      <c r="UL131" s="59"/>
      <c r="UM131" s="59"/>
      <c r="UN131" s="59"/>
      <c r="UO131" s="59"/>
      <c r="UP131" s="59"/>
      <c r="UQ131" s="59"/>
      <c r="UR131" s="59"/>
      <c r="US131" s="59"/>
      <c r="UT131" s="59"/>
      <c r="UU131" s="59"/>
      <c r="UV131" s="59"/>
      <c r="UW131" s="59"/>
      <c r="UX131" s="59"/>
      <c r="UY131" s="59"/>
      <c r="UZ131" s="59"/>
      <c r="VA131" s="59"/>
      <c r="VB131" s="59"/>
      <c r="VC131" s="59"/>
      <c r="VD131" s="59"/>
      <c r="VE131" s="59"/>
      <c r="VF131" s="59"/>
      <c r="VG131" s="59"/>
      <c r="VH131" s="59"/>
      <c r="VI131" s="59"/>
      <c r="VJ131" s="59"/>
      <c r="VK131" s="59"/>
      <c r="VL131" s="59"/>
      <c r="VM131" s="59"/>
      <c r="VN131" s="59"/>
      <c r="VO131" s="59"/>
      <c r="VP131" s="59"/>
      <c r="VQ131" s="59"/>
      <c r="VR131" s="59"/>
      <c r="VS131" s="59"/>
      <c r="VT131" s="59"/>
      <c r="VU131" s="59"/>
      <c r="VV131" s="59"/>
      <c r="VW131" s="59"/>
      <c r="VX131" s="59"/>
      <c r="VY131" s="59"/>
      <c r="VZ131" s="59"/>
      <c r="WA131" s="59"/>
      <c r="WB131" s="59"/>
      <c r="WC131" s="59"/>
      <c r="WD131" s="59"/>
      <c r="WE131" s="59"/>
      <c r="WF131" s="59"/>
      <c r="WG131" s="59"/>
      <c r="WH131" s="59"/>
      <c r="WI131" s="59"/>
      <c r="WJ131" s="59"/>
      <c r="WK131" s="59"/>
      <c r="WL131" s="59"/>
      <c r="WM131" s="59"/>
      <c r="WN131" s="59"/>
      <c r="WO131" s="59"/>
      <c r="WP131" s="59"/>
      <c r="WQ131" s="59"/>
      <c r="WR131" s="59"/>
      <c r="WS131" s="59"/>
      <c r="WT131" s="59"/>
      <c r="WU131" s="59"/>
      <c r="WV131" s="59"/>
      <c r="WW131" s="59"/>
      <c r="WX131" s="59"/>
      <c r="WY131" s="59"/>
      <c r="WZ131" s="59"/>
      <c r="XA131" s="59"/>
      <c r="XB131" s="59"/>
      <c r="XC131" s="59"/>
      <c r="XD131" s="59"/>
      <c r="XE131" s="59"/>
      <c r="XF131" s="59"/>
      <c r="XG131" s="59"/>
      <c r="XH131" s="59"/>
      <c r="XI131" s="59"/>
      <c r="XJ131" s="59"/>
      <c r="XK131" s="59"/>
      <c r="XL131" s="59"/>
      <c r="XM131" s="59"/>
      <c r="XN131" s="59"/>
      <c r="XO131" s="59"/>
      <c r="XP131" s="59"/>
      <c r="XQ131" s="59"/>
      <c r="XR131" s="59"/>
      <c r="XS131" s="59"/>
      <c r="XT131" s="59"/>
      <c r="XU131" s="59"/>
      <c r="XV131" s="59"/>
      <c r="XW131" s="59"/>
      <c r="XX131" s="59"/>
      <c r="XY131" s="59"/>
      <c r="XZ131" s="59"/>
      <c r="YA131" s="59"/>
      <c r="YB131" s="59"/>
      <c r="YC131" s="59"/>
      <c r="YD131" s="59"/>
      <c r="YE131" s="59"/>
      <c r="YF131" s="59"/>
      <c r="YG131" s="59"/>
      <c r="YH131" s="59"/>
      <c r="YI131" s="59"/>
      <c r="YJ131" s="59"/>
      <c r="YK131" s="59"/>
      <c r="YL131" s="59"/>
      <c r="YM131" s="59"/>
      <c r="YN131" s="59"/>
      <c r="YO131" s="59"/>
      <c r="YP131" s="59"/>
      <c r="YQ131" s="59"/>
      <c r="YR131" s="59"/>
    </row>
    <row r="132" spans="1:668" ht="19.5" customHeight="1" x14ac:dyDescent="0.25">
      <c r="A132" s="141" t="s">
        <v>14</v>
      </c>
      <c r="B132" s="44">
        <v>2</v>
      </c>
      <c r="C132" s="79"/>
      <c r="D132" s="91"/>
      <c r="E132" s="91"/>
      <c r="F132" s="97">
        <f>SUM(F130:F131)</f>
        <v>90000</v>
      </c>
      <c r="G132" s="110">
        <f>SUM(G130:G131)</f>
        <v>2583</v>
      </c>
      <c r="H132" s="97">
        <f>SUM(H130:H131)</f>
        <v>2296.66</v>
      </c>
      <c r="I132" s="97">
        <f>SUM(I130:I131)</f>
        <v>2736</v>
      </c>
      <c r="J132" s="97">
        <f>SUM(J130:J131)</f>
        <v>414.5</v>
      </c>
      <c r="K132" s="97">
        <f>K130+K131</f>
        <v>8030.16</v>
      </c>
      <c r="L132" s="109">
        <f>SUM(L130:L131)</f>
        <v>81969.84</v>
      </c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IC132" s="59"/>
      <c r="ID132" s="59"/>
      <c r="IE132" s="59"/>
      <c r="IF132" s="59"/>
      <c r="IG132" s="59"/>
      <c r="IH132" s="59"/>
      <c r="II132" s="59"/>
      <c r="IJ132" s="59"/>
      <c r="IK132" s="59"/>
      <c r="IL132" s="59"/>
      <c r="IM132" s="59"/>
      <c r="IN132" s="59"/>
      <c r="IO132" s="59"/>
      <c r="IP132" s="59"/>
      <c r="IQ132" s="59"/>
      <c r="IR132" s="59"/>
      <c r="IS132" s="59"/>
      <c r="IT132" s="59"/>
      <c r="IU132" s="59"/>
      <c r="IV132" s="59"/>
      <c r="IW132" s="59"/>
      <c r="IX132" s="59"/>
      <c r="IY132" s="59"/>
      <c r="IZ132" s="59"/>
      <c r="JA132" s="59"/>
      <c r="JB132" s="59"/>
      <c r="JC132" s="59"/>
      <c r="JD132" s="59"/>
      <c r="JE132" s="59"/>
      <c r="JF132" s="59"/>
      <c r="JG132" s="59"/>
      <c r="JH132" s="59"/>
      <c r="JI132" s="59"/>
      <c r="JJ132" s="59"/>
      <c r="JK132" s="59"/>
      <c r="JL132" s="59"/>
      <c r="JM132" s="59"/>
      <c r="JN132" s="59"/>
      <c r="JO132" s="59"/>
      <c r="JP132" s="59"/>
      <c r="JQ132" s="59"/>
      <c r="JR132" s="59"/>
      <c r="JS132" s="59"/>
      <c r="JT132" s="59"/>
      <c r="JU132" s="59"/>
      <c r="JV132" s="59"/>
      <c r="JW132" s="59"/>
      <c r="JX132" s="59"/>
      <c r="JY132" s="59"/>
      <c r="JZ132" s="59"/>
      <c r="KA132" s="59"/>
      <c r="KB132" s="59"/>
      <c r="KC132" s="59"/>
      <c r="KD132" s="59"/>
      <c r="KE132" s="59"/>
      <c r="KF132" s="59"/>
      <c r="KG132" s="59"/>
      <c r="KH132" s="59"/>
      <c r="KI132" s="59"/>
      <c r="KJ132" s="59"/>
      <c r="KK132" s="59"/>
      <c r="KL132" s="59"/>
      <c r="KM132" s="59"/>
      <c r="KN132" s="59"/>
      <c r="KO132" s="59"/>
      <c r="KP132" s="59"/>
      <c r="KQ132" s="59"/>
      <c r="KR132" s="59"/>
      <c r="KS132" s="59"/>
      <c r="KT132" s="59"/>
      <c r="KU132" s="59"/>
      <c r="KV132" s="59"/>
      <c r="KW132" s="59"/>
      <c r="KX132" s="59"/>
      <c r="KY132" s="59"/>
      <c r="KZ132" s="59"/>
      <c r="LA132" s="59"/>
      <c r="LB132" s="59"/>
      <c r="LC132" s="59"/>
      <c r="LD132" s="59"/>
      <c r="LE132" s="59"/>
      <c r="LF132" s="59"/>
      <c r="LG132" s="59"/>
      <c r="LH132" s="59"/>
      <c r="LI132" s="59"/>
      <c r="LJ132" s="59"/>
      <c r="LK132" s="59"/>
      <c r="LL132" s="59"/>
      <c r="LM132" s="59"/>
      <c r="LN132" s="59"/>
      <c r="LO132" s="59"/>
      <c r="LP132" s="59"/>
      <c r="LQ132" s="59"/>
      <c r="LR132" s="59"/>
      <c r="LS132" s="59"/>
      <c r="LT132" s="59"/>
      <c r="LU132" s="59"/>
      <c r="LV132" s="59"/>
      <c r="LW132" s="59"/>
      <c r="LX132" s="59"/>
      <c r="LY132" s="59"/>
      <c r="LZ132" s="59"/>
      <c r="MA132" s="59"/>
      <c r="MB132" s="59"/>
      <c r="MC132" s="59"/>
      <c r="MD132" s="59"/>
      <c r="ME132" s="59"/>
      <c r="MF132" s="59"/>
      <c r="MG132" s="59"/>
      <c r="MH132" s="59"/>
      <c r="MI132" s="59"/>
      <c r="MJ132" s="59"/>
      <c r="MK132" s="59"/>
      <c r="ML132" s="59"/>
      <c r="MM132" s="59"/>
      <c r="MN132" s="59"/>
      <c r="MO132" s="59"/>
      <c r="MP132" s="59"/>
      <c r="MQ132" s="59"/>
      <c r="MR132" s="59"/>
      <c r="MS132" s="59"/>
      <c r="MT132" s="59"/>
      <c r="MU132" s="59"/>
      <c r="MV132" s="59"/>
      <c r="MW132" s="59"/>
      <c r="MX132" s="59"/>
      <c r="MY132" s="59"/>
      <c r="MZ132" s="59"/>
      <c r="NA132" s="59"/>
      <c r="NB132" s="59"/>
      <c r="NC132" s="59"/>
      <c r="ND132" s="59"/>
      <c r="NE132" s="59"/>
      <c r="NF132" s="59"/>
      <c r="NG132" s="59"/>
      <c r="NH132" s="59"/>
      <c r="NI132" s="59"/>
      <c r="NJ132" s="59"/>
      <c r="NK132" s="59"/>
      <c r="NL132" s="59"/>
      <c r="NM132" s="59"/>
      <c r="NN132" s="59"/>
      <c r="NO132" s="59"/>
      <c r="NP132" s="59"/>
      <c r="NQ132" s="59"/>
      <c r="NR132" s="59"/>
      <c r="NS132" s="59"/>
      <c r="NT132" s="59"/>
      <c r="NU132" s="59"/>
      <c r="NV132" s="59"/>
      <c r="NW132" s="59"/>
      <c r="NX132" s="59"/>
      <c r="NY132" s="59"/>
      <c r="NZ132" s="59"/>
      <c r="OA132" s="59"/>
      <c r="OB132" s="59"/>
      <c r="OC132" s="59"/>
      <c r="OD132" s="59"/>
      <c r="OE132" s="59"/>
      <c r="OF132" s="59"/>
      <c r="OG132" s="59"/>
      <c r="OH132" s="59"/>
      <c r="OI132" s="59"/>
      <c r="OJ132" s="59"/>
      <c r="OK132" s="59"/>
      <c r="OL132" s="59"/>
      <c r="OM132" s="59"/>
      <c r="ON132" s="59"/>
      <c r="OO132" s="59"/>
      <c r="OP132" s="59"/>
      <c r="OQ132" s="59"/>
      <c r="OR132" s="59"/>
      <c r="OS132" s="59"/>
      <c r="OT132" s="59"/>
      <c r="OU132" s="59"/>
      <c r="OV132" s="59"/>
      <c r="OW132" s="59"/>
      <c r="OX132" s="59"/>
      <c r="OY132" s="59"/>
      <c r="OZ132" s="59"/>
      <c r="PA132" s="59"/>
      <c r="PB132" s="59"/>
      <c r="PC132" s="59"/>
      <c r="PD132" s="59"/>
      <c r="PE132" s="59"/>
      <c r="PF132" s="59"/>
      <c r="PG132" s="59"/>
      <c r="PH132" s="59"/>
      <c r="PI132" s="59"/>
      <c r="PJ132" s="59"/>
      <c r="PK132" s="59"/>
      <c r="PL132" s="59"/>
      <c r="PM132" s="59"/>
      <c r="PN132" s="59"/>
      <c r="PO132" s="59"/>
      <c r="PP132" s="59"/>
      <c r="PQ132" s="59"/>
      <c r="PR132" s="59"/>
      <c r="PS132" s="59"/>
      <c r="PT132" s="59"/>
      <c r="PU132" s="59"/>
      <c r="PV132" s="59"/>
      <c r="PW132" s="59"/>
      <c r="PX132" s="59"/>
      <c r="PY132" s="59"/>
      <c r="PZ132" s="59"/>
      <c r="QA132" s="59"/>
      <c r="QB132" s="59"/>
      <c r="QC132" s="59"/>
      <c r="QD132" s="59"/>
      <c r="QE132" s="59"/>
      <c r="QF132" s="59"/>
      <c r="QG132" s="59"/>
      <c r="QH132" s="59"/>
      <c r="QI132" s="59"/>
      <c r="QJ132" s="59"/>
      <c r="QK132" s="59"/>
      <c r="QL132" s="59"/>
      <c r="QM132" s="59"/>
      <c r="QN132" s="59"/>
      <c r="QO132" s="59"/>
      <c r="QP132" s="59"/>
      <c r="QQ132" s="59"/>
      <c r="QR132" s="59"/>
      <c r="QS132" s="59"/>
      <c r="QT132" s="59"/>
      <c r="QU132" s="59"/>
      <c r="QV132" s="59"/>
      <c r="QW132" s="59"/>
      <c r="QX132" s="59"/>
      <c r="QY132" s="59"/>
      <c r="QZ132" s="59"/>
      <c r="RA132" s="59"/>
      <c r="RB132" s="59"/>
      <c r="RC132" s="59"/>
      <c r="RD132" s="59"/>
      <c r="RE132" s="59"/>
      <c r="RF132" s="59"/>
      <c r="RG132" s="59"/>
      <c r="RH132" s="59"/>
      <c r="RI132" s="59"/>
      <c r="RJ132" s="59"/>
      <c r="RK132" s="59"/>
      <c r="RL132" s="59"/>
      <c r="RM132" s="59"/>
      <c r="RN132" s="59"/>
      <c r="RO132" s="59"/>
      <c r="RP132" s="59"/>
      <c r="RQ132" s="59"/>
      <c r="RR132" s="59"/>
      <c r="RS132" s="59"/>
      <c r="RT132" s="59"/>
      <c r="RU132" s="59"/>
      <c r="RV132" s="59"/>
      <c r="RW132" s="59"/>
      <c r="RX132" s="59"/>
      <c r="RY132" s="59"/>
      <c r="RZ132" s="59"/>
      <c r="SA132" s="59"/>
      <c r="SB132" s="59"/>
      <c r="SC132" s="59"/>
      <c r="SD132" s="59"/>
      <c r="SE132" s="59"/>
      <c r="SF132" s="59"/>
      <c r="SG132" s="59"/>
      <c r="SH132" s="59"/>
      <c r="SI132" s="59"/>
      <c r="SJ132" s="59"/>
      <c r="SK132" s="59"/>
      <c r="SL132" s="59"/>
      <c r="SM132" s="59"/>
      <c r="SN132" s="59"/>
      <c r="SO132" s="59"/>
      <c r="SP132" s="59"/>
      <c r="SQ132" s="59"/>
      <c r="SR132" s="59"/>
      <c r="SS132" s="59"/>
      <c r="ST132" s="59"/>
      <c r="SU132" s="59"/>
      <c r="SV132" s="59"/>
      <c r="SW132" s="59"/>
      <c r="SX132" s="59"/>
      <c r="SY132" s="59"/>
      <c r="SZ132" s="59"/>
      <c r="TA132" s="59"/>
      <c r="TB132" s="59"/>
      <c r="TC132" s="59"/>
      <c r="TD132" s="59"/>
      <c r="TE132" s="59"/>
      <c r="TF132" s="59"/>
      <c r="TG132" s="59"/>
      <c r="TH132" s="59"/>
      <c r="TI132" s="59"/>
      <c r="TJ132" s="59"/>
      <c r="TK132" s="59"/>
      <c r="TL132" s="59"/>
      <c r="TM132" s="59"/>
      <c r="TN132" s="59"/>
      <c r="TO132" s="59"/>
      <c r="TP132" s="59"/>
      <c r="TQ132" s="59"/>
      <c r="TR132" s="59"/>
      <c r="TS132" s="59"/>
      <c r="TT132" s="59"/>
      <c r="TU132" s="59"/>
      <c r="TV132" s="59"/>
      <c r="TW132" s="59"/>
      <c r="TX132" s="59"/>
      <c r="TY132" s="59"/>
      <c r="TZ132" s="59"/>
      <c r="UA132" s="59"/>
      <c r="UB132" s="59"/>
      <c r="UC132" s="59"/>
      <c r="UD132" s="59"/>
      <c r="UE132" s="59"/>
      <c r="UF132" s="59"/>
      <c r="UG132" s="59"/>
      <c r="UH132" s="59"/>
      <c r="UI132" s="59"/>
      <c r="UJ132" s="59"/>
      <c r="UK132" s="59"/>
      <c r="UL132" s="59"/>
      <c r="UM132" s="59"/>
      <c r="UN132" s="59"/>
      <c r="UO132" s="59"/>
      <c r="UP132" s="59"/>
      <c r="UQ132" s="59"/>
      <c r="UR132" s="59"/>
      <c r="US132" s="59"/>
      <c r="UT132" s="59"/>
      <c r="UU132" s="59"/>
      <c r="UV132" s="59"/>
      <c r="UW132" s="59"/>
      <c r="UX132" s="59"/>
      <c r="UY132" s="59"/>
      <c r="UZ132" s="59"/>
      <c r="VA132" s="59"/>
      <c r="VB132" s="59"/>
      <c r="VC132" s="59"/>
      <c r="VD132" s="59"/>
      <c r="VE132" s="59"/>
      <c r="VF132" s="59"/>
      <c r="VG132" s="59"/>
      <c r="VH132" s="59"/>
      <c r="VI132" s="59"/>
      <c r="VJ132" s="59"/>
      <c r="VK132" s="59"/>
      <c r="VL132" s="59"/>
      <c r="VM132" s="59"/>
      <c r="VN132" s="59"/>
      <c r="VO132" s="59"/>
      <c r="VP132" s="59"/>
      <c r="VQ132" s="59"/>
      <c r="VR132" s="59"/>
      <c r="VS132" s="59"/>
      <c r="VT132" s="59"/>
      <c r="VU132" s="59"/>
      <c r="VV132" s="59"/>
      <c r="VW132" s="59"/>
      <c r="VX132" s="59"/>
      <c r="VY132" s="59"/>
      <c r="VZ132" s="59"/>
      <c r="WA132" s="59"/>
      <c r="WB132" s="59"/>
      <c r="WC132" s="59"/>
      <c r="WD132" s="59"/>
      <c r="WE132" s="59"/>
      <c r="WF132" s="59"/>
      <c r="WG132" s="59"/>
      <c r="WH132" s="59"/>
      <c r="WI132" s="59"/>
      <c r="WJ132" s="59"/>
      <c r="WK132" s="59"/>
      <c r="WL132" s="59"/>
      <c r="WM132" s="59"/>
      <c r="WN132" s="59"/>
      <c r="WO132" s="59"/>
      <c r="WP132" s="59"/>
      <c r="WQ132" s="59"/>
      <c r="WR132" s="59"/>
      <c r="WS132" s="59"/>
      <c r="WT132" s="59"/>
      <c r="WU132" s="59"/>
      <c r="WV132" s="59"/>
      <c r="WW132" s="59"/>
      <c r="WX132" s="59"/>
      <c r="WY132" s="59"/>
      <c r="WZ132" s="59"/>
      <c r="XA132" s="59"/>
      <c r="XB132" s="59"/>
      <c r="XC132" s="59"/>
      <c r="XD132" s="59"/>
      <c r="XE132" s="59"/>
      <c r="XF132" s="59"/>
      <c r="XG132" s="59"/>
      <c r="XH132" s="59"/>
      <c r="XI132" s="59"/>
      <c r="XJ132" s="59"/>
      <c r="XK132" s="59"/>
      <c r="XL132" s="59"/>
      <c r="XM132" s="59"/>
      <c r="XN132" s="59"/>
      <c r="XO132" s="59"/>
      <c r="XP132" s="59"/>
      <c r="XQ132" s="59"/>
      <c r="XR132" s="59"/>
      <c r="XS132" s="59"/>
      <c r="XT132" s="59"/>
      <c r="XU132" s="59"/>
      <c r="XV132" s="59"/>
      <c r="XW132" s="59"/>
      <c r="XX132" s="59"/>
      <c r="XY132" s="59"/>
      <c r="XZ132" s="59"/>
      <c r="YA132" s="59"/>
      <c r="YB132" s="59"/>
      <c r="YC132" s="59"/>
      <c r="YD132" s="59"/>
      <c r="YE132" s="59"/>
      <c r="YF132" s="59"/>
      <c r="YG132" s="59"/>
      <c r="YH132" s="59"/>
      <c r="YI132" s="59"/>
      <c r="YJ132" s="59"/>
      <c r="YK132" s="59"/>
      <c r="YL132" s="59"/>
      <c r="YM132" s="59"/>
      <c r="YN132" s="59"/>
      <c r="YO132" s="59"/>
      <c r="YP132" s="59"/>
      <c r="YQ132" s="59"/>
      <c r="YR132" s="59"/>
    </row>
    <row r="133" spans="1:668" s="9" customFormat="1" ht="15.75" x14ac:dyDescent="0.25">
      <c r="A133" s="133" t="s">
        <v>125</v>
      </c>
      <c r="B133" s="127"/>
      <c r="C133" s="128"/>
      <c r="D133" s="128"/>
      <c r="E133" s="83"/>
      <c r="F133" s="129"/>
      <c r="G133" s="130"/>
      <c r="H133" s="129"/>
      <c r="I133" s="129"/>
      <c r="J133" s="129"/>
      <c r="K133" s="129"/>
      <c r="L133" s="131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56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6"/>
      <c r="HA133" s="56"/>
      <c r="HB133" s="56"/>
      <c r="HC133" s="56"/>
      <c r="HD133" s="56"/>
      <c r="HE133" s="56"/>
      <c r="HF133" s="56"/>
      <c r="HG133" s="56"/>
      <c r="HH133" s="56"/>
      <c r="HI133" s="56"/>
      <c r="HJ133" s="56"/>
      <c r="HK133" s="56"/>
      <c r="HL133" s="56"/>
      <c r="HM133" s="56"/>
      <c r="HN133" s="56"/>
      <c r="HO133" s="56"/>
      <c r="HP133" s="56"/>
      <c r="HQ133" s="56"/>
      <c r="HR133" s="56"/>
      <c r="HS133" s="56"/>
      <c r="HT133" s="56"/>
      <c r="HU133" s="56"/>
      <c r="HV133" s="56"/>
      <c r="HW133" s="56"/>
      <c r="HX133" s="56"/>
      <c r="HY133" s="56"/>
      <c r="HZ133" s="56"/>
      <c r="IA133" s="56"/>
      <c r="IB133" s="56"/>
      <c r="IC133" s="56"/>
      <c r="ID133" s="56"/>
      <c r="IE133" s="56"/>
      <c r="IF133" s="56"/>
      <c r="IG133" s="56"/>
      <c r="IH133" s="56"/>
      <c r="II133" s="56"/>
      <c r="IJ133" s="56"/>
      <c r="IK133" s="56"/>
      <c r="IL133" s="56"/>
      <c r="IM133" s="56"/>
      <c r="IN133" s="56"/>
      <c r="IO133" s="56"/>
      <c r="IP133" s="56"/>
      <c r="IQ133" s="56"/>
      <c r="IR133" s="56"/>
      <c r="IS133" s="56"/>
      <c r="IT133" s="56"/>
      <c r="IU133" s="56"/>
      <c r="IV133" s="56"/>
      <c r="IW133" s="56"/>
      <c r="IX133" s="56"/>
      <c r="IY133" s="56"/>
      <c r="IZ133" s="56"/>
      <c r="JA133" s="56"/>
      <c r="JB133" s="56"/>
      <c r="JC133" s="56"/>
      <c r="JD133" s="56"/>
      <c r="JE133" s="56"/>
      <c r="JF133" s="56"/>
      <c r="JG133" s="56"/>
      <c r="JH133" s="56"/>
      <c r="JI133" s="56"/>
      <c r="JJ133" s="56"/>
      <c r="JK133" s="56"/>
      <c r="JL133" s="56"/>
      <c r="JM133" s="56"/>
      <c r="JN133" s="56"/>
      <c r="JO133" s="56"/>
      <c r="JP133" s="56"/>
      <c r="JQ133" s="56"/>
      <c r="JR133" s="56"/>
      <c r="JS133" s="56"/>
      <c r="JT133" s="56"/>
      <c r="JU133" s="56"/>
      <c r="JV133" s="56"/>
      <c r="JW133" s="56"/>
      <c r="JX133" s="56"/>
      <c r="JY133" s="56"/>
      <c r="JZ133" s="56"/>
      <c r="KA133" s="56"/>
      <c r="KB133" s="56"/>
      <c r="KC133" s="56"/>
      <c r="KD133" s="56"/>
      <c r="KE133" s="56"/>
      <c r="KF133" s="56"/>
      <c r="KG133" s="56"/>
      <c r="KH133" s="56"/>
      <c r="KI133" s="56"/>
      <c r="KJ133" s="56"/>
      <c r="KK133" s="56"/>
      <c r="KL133" s="56"/>
      <c r="KM133" s="56"/>
      <c r="KN133" s="56"/>
      <c r="KO133" s="56"/>
      <c r="KP133" s="56"/>
      <c r="KQ133" s="56"/>
      <c r="KR133" s="56"/>
      <c r="KS133" s="56"/>
      <c r="KT133" s="56"/>
      <c r="KU133" s="56"/>
      <c r="KV133" s="56"/>
      <c r="KW133" s="56"/>
      <c r="KX133" s="56"/>
      <c r="KY133" s="56"/>
      <c r="KZ133" s="56"/>
      <c r="LA133" s="56"/>
      <c r="LB133" s="56"/>
      <c r="LC133" s="56"/>
      <c r="LD133" s="56"/>
      <c r="LE133" s="56"/>
      <c r="LF133" s="56"/>
      <c r="LG133" s="56"/>
      <c r="LH133" s="56"/>
      <c r="LI133" s="56"/>
      <c r="LJ133" s="56"/>
      <c r="LK133" s="56"/>
      <c r="LL133" s="56"/>
      <c r="LM133" s="56"/>
      <c r="LN133" s="56"/>
      <c r="LO133" s="56"/>
      <c r="LP133" s="56"/>
      <c r="LQ133" s="56"/>
      <c r="LR133" s="56"/>
      <c r="LS133" s="56"/>
      <c r="LT133" s="56"/>
      <c r="LU133" s="56"/>
      <c r="LV133" s="56"/>
      <c r="LW133" s="56"/>
      <c r="LX133" s="56"/>
      <c r="LY133" s="56"/>
      <c r="LZ133" s="56"/>
      <c r="MA133" s="56"/>
      <c r="MB133" s="56"/>
      <c r="MC133" s="56"/>
      <c r="MD133" s="56"/>
      <c r="ME133" s="56"/>
      <c r="MF133" s="56"/>
      <c r="MG133" s="56"/>
      <c r="MH133" s="56"/>
      <c r="MI133" s="56"/>
      <c r="MJ133" s="56"/>
      <c r="MK133" s="56"/>
      <c r="ML133" s="56"/>
      <c r="MM133" s="56"/>
      <c r="MN133" s="56"/>
      <c r="MO133" s="56"/>
      <c r="MP133" s="56"/>
      <c r="MQ133" s="56"/>
      <c r="MR133" s="56"/>
      <c r="MS133" s="56"/>
      <c r="MT133" s="56"/>
      <c r="MU133" s="56"/>
      <c r="MV133" s="56"/>
      <c r="MW133" s="56"/>
      <c r="MX133" s="56"/>
      <c r="MY133" s="56"/>
      <c r="MZ133" s="56"/>
      <c r="NA133" s="56"/>
      <c r="NB133" s="56"/>
      <c r="NC133" s="56"/>
      <c r="ND133" s="56"/>
      <c r="NE133" s="56"/>
      <c r="NF133" s="56"/>
      <c r="NG133" s="56"/>
      <c r="NH133" s="56"/>
      <c r="NI133" s="56"/>
      <c r="NJ133" s="56"/>
      <c r="NK133" s="56"/>
      <c r="NL133" s="56"/>
      <c r="NM133" s="56"/>
      <c r="NN133" s="56"/>
      <c r="NO133" s="56"/>
      <c r="NP133" s="56"/>
      <c r="NQ133" s="56"/>
      <c r="NR133" s="56"/>
      <c r="NS133" s="56"/>
      <c r="NT133" s="56"/>
      <c r="NU133" s="56"/>
      <c r="NV133" s="56"/>
      <c r="NW133" s="56"/>
      <c r="NX133" s="56"/>
      <c r="NY133" s="56"/>
      <c r="NZ133" s="56"/>
      <c r="OA133" s="56"/>
      <c r="OB133" s="56"/>
      <c r="OC133" s="56"/>
      <c r="OD133" s="56"/>
      <c r="OE133" s="56"/>
      <c r="OF133" s="56"/>
      <c r="OG133" s="56"/>
      <c r="OH133" s="56"/>
      <c r="OI133" s="56"/>
      <c r="OJ133" s="56"/>
      <c r="OK133" s="56"/>
      <c r="OL133" s="56"/>
      <c r="OM133" s="56"/>
      <c r="ON133" s="56"/>
      <c r="OO133" s="56"/>
      <c r="OP133" s="56"/>
      <c r="OQ133" s="56"/>
      <c r="OR133" s="56"/>
      <c r="OS133" s="56"/>
      <c r="OT133" s="56"/>
      <c r="OU133" s="56"/>
      <c r="OV133" s="56"/>
      <c r="OW133" s="56"/>
      <c r="OX133" s="56"/>
      <c r="OY133" s="56"/>
      <c r="OZ133" s="56"/>
      <c r="PA133" s="56"/>
      <c r="PB133" s="56"/>
      <c r="PC133" s="56"/>
      <c r="PD133" s="56"/>
      <c r="PE133" s="56"/>
      <c r="PF133" s="56"/>
      <c r="PG133" s="56"/>
      <c r="PH133" s="56"/>
      <c r="PI133" s="56"/>
      <c r="PJ133" s="56"/>
      <c r="PK133" s="56"/>
      <c r="PL133" s="56"/>
      <c r="PM133" s="56"/>
      <c r="PN133" s="56"/>
      <c r="PO133" s="56"/>
      <c r="PP133" s="56"/>
      <c r="PQ133" s="56"/>
      <c r="PR133" s="56"/>
      <c r="PS133" s="56"/>
      <c r="PT133" s="56"/>
      <c r="PU133" s="56"/>
      <c r="PV133" s="56"/>
      <c r="PW133" s="56"/>
      <c r="PX133" s="56"/>
      <c r="PY133" s="56"/>
      <c r="PZ133" s="56"/>
      <c r="QA133" s="56"/>
      <c r="QB133" s="56"/>
      <c r="QC133" s="56"/>
      <c r="QD133" s="56"/>
      <c r="QE133" s="56"/>
      <c r="QF133" s="56"/>
      <c r="QG133" s="56"/>
      <c r="QH133" s="56"/>
      <c r="QI133" s="56"/>
      <c r="QJ133" s="56"/>
      <c r="QK133" s="56"/>
      <c r="QL133" s="56"/>
      <c r="QM133" s="56"/>
      <c r="QN133" s="56"/>
      <c r="QO133" s="56"/>
      <c r="QP133" s="56"/>
      <c r="QQ133" s="56"/>
      <c r="QR133" s="56"/>
      <c r="QS133" s="56"/>
      <c r="QT133" s="56"/>
      <c r="QU133" s="56"/>
      <c r="QV133" s="56"/>
      <c r="QW133" s="56"/>
      <c r="QX133" s="56"/>
      <c r="QY133" s="56"/>
      <c r="QZ133" s="56"/>
      <c r="RA133" s="56"/>
      <c r="RB133" s="56"/>
      <c r="RC133" s="56"/>
      <c r="RD133" s="56"/>
      <c r="RE133" s="56"/>
      <c r="RF133" s="56"/>
      <c r="RG133" s="56"/>
      <c r="RH133" s="56"/>
      <c r="RI133" s="56"/>
      <c r="RJ133" s="56"/>
      <c r="RK133" s="56"/>
      <c r="RL133" s="56"/>
      <c r="RM133" s="56"/>
      <c r="RN133" s="56"/>
      <c r="RO133" s="56"/>
      <c r="RP133" s="56"/>
      <c r="RQ133" s="56"/>
      <c r="RR133" s="56"/>
      <c r="RS133" s="56"/>
      <c r="RT133" s="56"/>
      <c r="RU133" s="56"/>
      <c r="RV133" s="56"/>
      <c r="RW133" s="56"/>
      <c r="RX133" s="56"/>
      <c r="RY133" s="56"/>
      <c r="RZ133" s="56"/>
      <c r="SA133" s="56"/>
      <c r="SB133" s="56"/>
      <c r="SC133" s="56"/>
      <c r="SD133" s="56"/>
      <c r="SE133" s="56"/>
      <c r="SF133" s="56"/>
      <c r="SG133" s="56"/>
      <c r="SH133" s="56"/>
      <c r="SI133" s="56"/>
      <c r="SJ133" s="56"/>
      <c r="SK133" s="56"/>
      <c r="SL133" s="56"/>
      <c r="SM133" s="56"/>
      <c r="SN133" s="56"/>
      <c r="SO133" s="56"/>
      <c r="SP133" s="56"/>
      <c r="SQ133" s="56"/>
      <c r="SR133" s="56"/>
      <c r="SS133" s="56"/>
      <c r="ST133" s="56"/>
      <c r="SU133" s="56"/>
      <c r="SV133" s="56"/>
      <c r="SW133" s="56"/>
      <c r="SX133" s="56"/>
      <c r="SY133" s="56"/>
      <c r="SZ133" s="56"/>
      <c r="TA133" s="56"/>
      <c r="TB133" s="56"/>
      <c r="TC133" s="56"/>
      <c r="TD133" s="56"/>
      <c r="TE133" s="56"/>
      <c r="TF133" s="56"/>
      <c r="TG133" s="56"/>
      <c r="TH133" s="56"/>
      <c r="TI133" s="56"/>
      <c r="TJ133" s="56"/>
      <c r="TK133" s="56"/>
      <c r="TL133" s="56"/>
      <c r="TM133" s="56"/>
      <c r="TN133" s="56"/>
      <c r="TO133" s="56"/>
      <c r="TP133" s="56"/>
      <c r="TQ133" s="56"/>
      <c r="TR133" s="56"/>
      <c r="TS133" s="56"/>
      <c r="TT133" s="56"/>
      <c r="TU133" s="56"/>
      <c r="TV133" s="56"/>
      <c r="TW133" s="56"/>
      <c r="TX133" s="56"/>
      <c r="TY133" s="56"/>
      <c r="TZ133" s="56"/>
      <c r="UA133" s="56"/>
      <c r="UB133" s="56"/>
      <c r="UC133" s="56"/>
      <c r="UD133" s="56"/>
      <c r="UE133" s="56"/>
      <c r="UF133" s="56"/>
      <c r="UG133" s="56"/>
      <c r="UH133" s="56"/>
      <c r="UI133" s="56"/>
      <c r="UJ133" s="56"/>
      <c r="UK133" s="56"/>
      <c r="UL133" s="56"/>
      <c r="UM133" s="56"/>
      <c r="UN133" s="56"/>
      <c r="UO133" s="56"/>
      <c r="UP133" s="56"/>
      <c r="UQ133" s="56"/>
      <c r="UR133" s="56"/>
      <c r="US133" s="56"/>
      <c r="UT133" s="56"/>
      <c r="UU133" s="56"/>
      <c r="UV133" s="56"/>
      <c r="UW133" s="56"/>
      <c r="UX133" s="56"/>
      <c r="UY133" s="56"/>
      <c r="UZ133" s="56"/>
      <c r="VA133" s="56"/>
      <c r="VB133" s="56"/>
      <c r="VC133" s="56"/>
      <c r="VD133" s="56"/>
      <c r="VE133" s="56"/>
      <c r="VF133" s="56"/>
      <c r="VG133" s="56"/>
      <c r="VH133" s="56"/>
      <c r="VI133" s="56"/>
      <c r="VJ133" s="56"/>
      <c r="VK133" s="56"/>
      <c r="VL133" s="56"/>
      <c r="VM133" s="56"/>
      <c r="VN133" s="56"/>
      <c r="VO133" s="56"/>
      <c r="VP133" s="56"/>
      <c r="VQ133" s="56"/>
      <c r="VR133" s="56"/>
      <c r="VS133" s="56"/>
      <c r="VT133" s="56"/>
      <c r="VU133" s="56"/>
      <c r="VV133" s="56"/>
      <c r="VW133" s="56"/>
      <c r="VX133" s="56"/>
      <c r="VY133" s="56"/>
      <c r="VZ133" s="56"/>
      <c r="WA133" s="56"/>
      <c r="WB133" s="56"/>
      <c r="WC133" s="56"/>
      <c r="WD133" s="56"/>
      <c r="WE133" s="56"/>
      <c r="WF133" s="56"/>
      <c r="WG133" s="56"/>
      <c r="WH133" s="56"/>
      <c r="WI133" s="56"/>
      <c r="WJ133" s="56"/>
      <c r="WK133" s="56"/>
      <c r="WL133" s="56"/>
      <c r="WM133" s="56"/>
      <c r="WN133" s="56"/>
      <c r="WO133" s="56"/>
      <c r="WP133" s="56"/>
      <c r="WQ133" s="56"/>
      <c r="WR133" s="56"/>
      <c r="WS133" s="56"/>
      <c r="WT133" s="56"/>
      <c r="WU133" s="56"/>
      <c r="WV133" s="56"/>
      <c r="WW133" s="56"/>
      <c r="WX133" s="56"/>
      <c r="WY133" s="56"/>
      <c r="WZ133" s="56"/>
      <c r="XA133" s="56"/>
      <c r="XB133" s="56"/>
      <c r="XC133" s="56"/>
      <c r="XD133" s="56"/>
      <c r="XE133" s="56"/>
      <c r="XF133" s="56"/>
      <c r="XG133" s="56"/>
      <c r="XH133" s="56"/>
      <c r="XI133" s="56"/>
      <c r="XJ133" s="56"/>
      <c r="XK133" s="56"/>
      <c r="XL133" s="56"/>
      <c r="XM133" s="56"/>
      <c r="XN133" s="56"/>
      <c r="XO133" s="56"/>
      <c r="XP133" s="56"/>
      <c r="XQ133" s="56"/>
      <c r="XR133" s="56"/>
      <c r="XS133" s="56"/>
      <c r="XT133" s="56"/>
      <c r="XU133" s="56"/>
      <c r="XV133" s="56"/>
      <c r="XW133" s="56"/>
      <c r="XX133" s="56"/>
      <c r="XY133" s="56"/>
      <c r="XZ133" s="56"/>
      <c r="YA133" s="56"/>
      <c r="YB133" s="56"/>
      <c r="YC133" s="56"/>
      <c r="YD133" s="56"/>
      <c r="YE133" s="56"/>
      <c r="YF133" s="56"/>
      <c r="YG133" s="56"/>
      <c r="YH133" s="56"/>
      <c r="YI133" s="56"/>
      <c r="YJ133" s="56"/>
      <c r="YK133" s="56"/>
      <c r="YL133" s="56"/>
      <c r="YM133" s="56"/>
      <c r="YN133" s="56"/>
      <c r="YO133" s="56"/>
      <c r="YP133" s="56"/>
      <c r="YQ133" s="56"/>
      <c r="YR133" s="56"/>
    </row>
    <row r="134" spans="1:668" s="26" customFormat="1" ht="15.75" x14ac:dyDescent="0.25">
      <c r="A134" s="136" t="s">
        <v>126</v>
      </c>
      <c r="B134" s="137" t="s">
        <v>92</v>
      </c>
      <c r="C134" s="138" t="s">
        <v>77</v>
      </c>
      <c r="D134" s="139">
        <v>44470</v>
      </c>
      <c r="E134" s="11" t="s">
        <v>132</v>
      </c>
      <c r="F134" s="135">
        <v>65166.67</v>
      </c>
      <c r="G134" s="138">
        <v>1870.28</v>
      </c>
      <c r="H134" s="135">
        <v>4458.9399999999996</v>
      </c>
      <c r="I134" s="135">
        <v>1981.07</v>
      </c>
      <c r="J134" s="135">
        <v>0</v>
      </c>
      <c r="K134" s="135">
        <v>8310.2900000000009</v>
      </c>
      <c r="L134" s="140">
        <v>56856.38</v>
      </c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53"/>
      <c r="FK134" s="53"/>
      <c r="FL134" s="53"/>
      <c r="FM134" s="53"/>
      <c r="FN134" s="53"/>
      <c r="FO134" s="53"/>
      <c r="FP134" s="53"/>
      <c r="FQ134" s="53"/>
      <c r="FR134" s="53"/>
      <c r="FS134" s="53"/>
      <c r="FT134" s="53"/>
      <c r="FU134" s="53"/>
      <c r="FV134" s="53"/>
      <c r="FW134" s="53"/>
      <c r="FX134" s="53"/>
      <c r="FY134" s="53"/>
      <c r="FZ134" s="53"/>
      <c r="GA134" s="53"/>
      <c r="GB134" s="53"/>
      <c r="GC134" s="53"/>
      <c r="GD134" s="53"/>
      <c r="GE134" s="53"/>
      <c r="GF134" s="53"/>
      <c r="GG134" s="53"/>
      <c r="GH134" s="53"/>
      <c r="GI134" s="53"/>
      <c r="GJ134" s="53"/>
      <c r="GK134" s="53"/>
      <c r="GL134" s="53"/>
      <c r="GM134" s="53"/>
      <c r="GN134" s="53"/>
      <c r="GO134" s="53"/>
      <c r="GP134" s="53"/>
      <c r="GQ134" s="53"/>
      <c r="GR134" s="53"/>
      <c r="GS134" s="53"/>
      <c r="GT134" s="53"/>
      <c r="GU134" s="53"/>
      <c r="GV134" s="53"/>
      <c r="GW134" s="53"/>
      <c r="GX134" s="53"/>
      <c r="GY134" s="53"/>
      <c r="GZ134" s="53"/>
      <c r="HA134" s="53"/>
      <c r="HB134" s="53"/>
      <c r="HC134" s="53"/>
      <c r="HD134" s="53"/>
      <c r="HE134" s="53"/>
      <c r="HF134" s="53"/>
      <c r="HG134" s="53"/>
      <c r="HH134" s="53"/>
      <c r="HI134" s="53"/>
      <c r="HJ134" s="53"/>
      <c r="HK134" s="53"/>
      <c r="HL134" s="53"/>
      <c r="HM134" s="53"/>
      <c r="HN134" s="53"/>
      <c r="HO134" s="53"/>
      <c r="HP134" s="53"/>
      <c r="HQ134" s="53"/>
      <c r="HR134" s="53"/>
      <c r="HS134" s="53"/>
      <c r="HT134" s="53"/>
      <c r="HU134" s="53"/>
      <c r="HV134" s="53"/>
      <c r="HW134" s="53"/>
      <c r="HX134" s="53"/>
      <c r="HY134" s="53"/>
      <c r="HZ134" s="53"/>
      <c r="IA134" s="53"/>
      <c r="IB134" s="53"/>
      <c r="IC134" s="53"/>
      <c r="ID134" s="53"/>
      <c r="IE134" s="53"/>
      <c r="IF134" s="53"/>
      <c r="IG134" s="53"/>
      <c r="IH134" s="53"/>
      <c r="II134" s="53"/>
      <c r="IJ134" s="53"/>
      <c r="IK134" s="53"/>
      <c r="IL134" s="53"/>
      <c r="IM134" s="53"/>
      <c r="IN134" s="53"/>
      <c r="IO134" s="53"/>
      <c r="IP134" s="53"/>
      <c r="IQ134" s="53"/>
      <c r="IR134" s="53"/>
      <c r="IS134" s="53"/>
      <c r="IT134" s="53"/>
      <c r="IU134" s="53"/>
      <c r="IV134" s="53"/>
      <c r="IW134" s="53"/>
      <c r="IX134" s="53"/>
      <c r="IY134" s="53"/>
      <c r="IZ134" s="53"/>
      <c r="JA134" s="53"/>
      <c r="JB134" s="53"/>
      <c r="JC134" s="53"/>
      <c r="JD134" s="53"/>
      <c r="JE134" s="53"/>
      <c r="JF134" s="53"/>
      <c r="JG134" s="53"/>
      <c r="JH134" s="53"/>
      <c r="JI134" s="53"/>
      <c r="JJ134" s="53"/>
      <c r="JK134" s="53"/>
      <c r="JL134" s="53"/>
      <c r="JM134" s="53"/>
      <c r="JN134" s="53"/>
      <c r="JO134" s="53"/>
      <c r="JP134" s="53"/>
      <c r="JQ134" s="53"/>
      <c r="JR134" s="53"/>
      <c r="JS134" s="53"/>
      <c r="JT134" s="53"/>
      <c r="JU134" s="53"/>
      <c r="JV134" s="53"/>
      <c r="JW134" s="53"/>
      <c r="JX134" s="53"/>
      <c r="JY134" s="53"/>
      <c r="JZ134" s="53"/>
      <c r="KA134" s="53"/>
      <c r="KB134" s="53"/>
      <c r="KC134" s="53"/>
      <c r="KD134" s="53"/>
      <c r="KE134" s="53"/>
      <c r="KF134" s="53"/>
      <c r="KG134" s="53"/>
      <c r="KH134" s="53"/>
      <c r="KI134" s="53"/>
      <c r="KJ134" s="53"/>
      <c r="KK134" s="53"/>
      <c r="KL134" s="53"/>
      <c r="KM134" s="53"/>
      <c r="KN134" s="53"/>
      <c r="KO134" s="53"/>
      <c r="KP134" s="53"/>
      <c r="KQ134" s="53"/>
      <c r="KR134" s="53"/>
      <c r="KS134" s="53"/>
      <c r="KT134" s="53"/>
      <c r="KU134" s="53"/>
      <c r="KV134" s="53"/>
      <c r="KW134" s="53"/>
      <c r="KX134" s="53"/>
      <c r="KY134" s="53"/>
      <c r="KZ134" s="53"/>
      <c r="LA134" s="53"/>
      <c r="LB134" s="53"/>
      <c r="LC134" s="53"/>
      <c r="LD134" s="53"/>
      <c r="LE134" s="53"/>
      <c r="LF134" s="53"/>
      <c r="LG134" s="53"/>
      <c r="LH134" s="53"/>
      <c r="LI134" s="53"/>
      <c r="LJ134" s="53"/>
      <c r="LK134" s="53"/>
      <c r="LL134" s="53"/>
      <c r="LM134" s="53"/>
      <c r="LN134" s="53"/>
      <c r="LO134" s="53"/>
      <c r="LP134" s="53"/>
      <c r="LQ134" s="53"/>
      <c r="LR134" s="53"/>
      <c r="LS134" s="53"/>
      <c r="LT134" s="53"/>
      <c r="LU134" s="53"/>
      <c r="LV134" s="53"/>
      <c r="LW134" s="53"/>
      <c r="LX134" s="53"/>
      <c r="LY134" s="53"/>
      <c r="LZ134" s="53"/>
      <c r="MA134" s="53"/>
      <c r="MB134" s="53"/>
      <c r="MC134" s="53"/>
      <c r="MD134" s="53"/>
      <c r="ME134" s="53"/>
      <c r="MF134" s="53"/>
      <c r="MG134" s="53"/>
      <c r="MH134" s="53"/>
      <c r="MI134" s="53"/>
      <c r="MJ134" s="53"/>
      <c r="MK134" s="53"/>
      <c r="ML134" s="53"/>
      <c r="MM134" s="53"/>
      <c r="MN134" s="53"/>
      <c r="MO134" s="53"/>
      <c r="MP134" s="53"/>
      <c r="MQ134" s="53"/>
      <c r="MR134" s="53"/>
      <c r="MS134" s="53"/>
      <c r="MT134" s="53"/>
      <c r="MU134" s="53"/>
      <c r="MV134" s="53"/>
      <c r="MW134" s="53"/>
      <c r="MX134" s="53"/>
      <c r="MY134" s="53"/>
      <c r="MZ134" s="53"/>
      <c r="NA134" s="53"/>
      <c r="NB134" s="53"/>
      <c r="NC134" s="53"/>
      <c r="ND134" s="53"/>
      <c r="NE134" s="53"/>
      <c r="NF134" s="53"/>
      <c r="NG134" s="53"/>
      <c r="NH134" s="53"/>
      <c r="NI134" s="53"/>
      <c r="NJ134" s="53"/>
      <c r="NK134" s="53"/>
      <c r="NL134" s="53"/>
      <c r="NM134" s="53"/>
      <c r="NN134" s="53"/>
      <c r="NO134" s="53"/>
      <c r="NP134" s="53"/>
      <c r="NQ134" s="53"/>
      <c r="NR134" s="53"/>
      <c r="NS134" s="53"/>
      <c r="NT134" s="53"/>
      <c r="NU134" s="53"/>
      <c r="NV134" s="53"/>
      <c r="NW134" s="53"/>
      <c r="NX134" s="53"/>
      <c r="NY134" s="53"/>
      <c r="NZ134" s="53"/>
      <c r="OA134" s="53"/>
      <c r="OB134" s="53"/>
      <c r="OC134" s="53"/>
      <c r="OD134" s="53"/>
      <c r="OE134" s="53"/>
      <c r="OF134" s="53"/>
      <c r="OG134" s="53"/>
      <c r="OH134" s="53"/>
      <c r="OI134" s="53"/>
      <c r="OJ134" s="53"/>
      <c r="OK134" s="53"/>
      <c r="OL134" s="53"/>
      <c r="OM134" s="53"/>
      <c r="ON134" s="53"/>
      <c r="OO134" s="53"/>
      <c r="OP134" s="53"/>
      <c r="OQ134" s="53"/>
      <c r="OR134" s="53"/>
      <c r="OS134" s="53"/>
      <c r="OT134" s="53"/>
      <c r="OU134" s="53"/>
      <c r="OV134" s="53"/>
      <c r="OW134" s="53"/>
      <c r="OX134" s="53"/>
      <c r="OY134" s="53"/>
      <c r="OZ134" s="53"/>
      <c r="PA134" s="53"/>
      <c r="PB134" s="53"/>
      <c r="PC134" s="53"/>
      <c r="PD134" s="53"/>
      <c r="PE134" s="53"/>
      <c r="PF134" s="53"/>
      <c r="PG134" s="53"/>
      <c r="PH134" s="53"/>
      <c r="PI134" s="53"/>
      <c r="PJ134" s="53"/>
      <c r="PK134" s="53"/>
      <c r="PL134" s="53"/>
      <c r="PM134" s="53"/>
      <c r="PN134" s="53"/>
      <c r="PO134" s="53"/>
      <c r="PP134" s="53"/>
      <c r="PQ134" s="53"/>
      <c r="PR134" s="53"/>
      <c r="PS134" s="53"/>
      <c r="PT134" s="53"/>
      <c r="PU134" s="53"/>
      <c r="PV134" s="53"/>
      <c r="PW134" s="53"/>
      <c r="PX134" s="53"/>
      <c r="PY134" s="53"/>
      <c r="PZ134" s="53"/>
      <c r="QA134" s="53"/>
      <c r="QB134" s="53"/>
      <c r="QC134" s="53"/>
      <c r="QD134" s="53"/>
      <c r="QE134" s="53"/>
      <c r="QF134" s="53"/>
      <c r="QG134" s="53"/>
      <c r="QH134" s="53"/>
      <c r="QI134" s="53"/>
      <c r="QJ134" s="53"/>
      <c r="QK134" s="53"/>
      <c r="QL134" s="53"/>
      <c r="QM134" s="53"/>
      <c r="QN134" s="53"/>
      <c r="QO134" s="53"/>
      <c r="QP134" s="53"/>
      <c r="QQ134" s="53"/>
      <c r="QR134" s="53"/>
      <c r="QS134" s="53"/>
      <c r="QT134" s="53"/>
      <c r="QU134" s="53"/>
      <c r="QV134" s="53"/>
      <c r="QW134" s="53"/>
      <c r="QX134" s="53"/>
      <c r="QY134" s="53"/>
      <c r="QZ134" s="53"/>
      <c r="RA134" s="53"/>
      <c r="RB134" s="53"/>
      <c r="RC134" s="53"/>
      <c r="RD134" s="53"/>
      <c r="RE134" s="53"/>
      <c r="RF134" s="53"/>
      <c r="RG134" s="53"/>
      <c r="RH134" s="53"/>
      <c r="RI134" s="53"/>
      <c r="RJ134" s="53"/>
      <c r="RK134" s="53"/>
      <c r="RL134" s="53"/>
      <c r="RM134" s="53"/>
      <c r="RN134" s="53"/>
      <c r="RO134" s="53"/>
      <c r="RP134" s="53"/>
      <c r="RQ134" s="53"/>
      <c r="RR134" s="53"/>
      <c r="RS134" s="53"/>
      <c r="RT134" s="53"/>
      <c r="RU134" s="53"/>
      <c r="RV134" s="53"/>
      <c r="RW134" s="53"/>
      <c r="RX134" s="53"/>
      <c r="RY134" s="53"/>
      <c r="RZ134" s="53"/>
      <c r="SA134" s="53"/>
      <c r="SB134" s="53"/>
      <c r="SC134" s="53"/>
      <c r="SD134" s="53"/>
      <c r="SE134" s="53"/>
      <c r="SF134" s="53"/>
      <c r="SG134" s="53"/>
      <c r="SH134" s="53"/>
      <c r="SI134" s="53"/>
      <c r="SJ134" s="53"/>
      <c r="SK134" s="53"/>
      <c r="SL134" s="53"/>
      <c r="SM134" s="53"/>
      <c r="SN134" s="53"/>
      <c r="SO134" s="53"/>
      <c r="SP134" s="53"/>
      <c r="SQ134" s="53"/>
      <c r="SR134" s="53"/>
      <c r="SS134" s="53"/>
      <c r="ST134" s="53"/>
      <c r="SU134" s="53"/>
      <c r="SV134" s="53"/>
      <c r="SW134" s="53"/>
      <c r="SX134" s="53"/>
      <c r="SY134" s="53"/>
      <c r="SZ134" s="53"/>
      <c r="TA134" s="53"/>
      <c r="TB134" s="53"/>
      <c r="TC134" s="53"/>
      <c r="TD134" s="53"/>
      <c r="TE134" s="53"/>
      <c r="TF134" s="53"/>
      <c r="TG134" s="53"/>
      <c r="TH134" s="53"/>
      <c r="TI134" s="53"/>
      <c r="TJ134" s="53"/>
      <c r="TK134" s="53"/>
      <c r="TL134" s="53"/>
      <c r="TM134" s="53"/>
      <c r="TN134" s="53"/>
      <c r="TO134" s="53"/>
      <c r="TP134" s="53"/>
      <c r="TQ134" s="53"/>
      <c r="TR134" s="53"/>
      <c r="TS134" s="53"/>
      <c r="TT134" s="53"/>
      <c r="TU134" s="53"/>
      <c r="TV134" s="53"/>
      <c r="TW134" s="53"/>
      <c r="TX134" s="53"/>
      <c r="TY134" s="53"/>
      <c r="TZ134" s="53"/>
      <c r="UA134" s="53"/>
      <c r="UB134" s="53"/>
      <c r="UC134" s="53"/>
      <c r="UD134" s="53"/>
      <c r="UE134" s="53"/>
      <c r="UF134" s="53"/>
      <c r="UG134" s="53"/>
      <c r="UH134" s="53"/>
      <c r="UI134" s="53"/>
      <c r="UJ134" s="53"/>
      <c r="UK134" s="53"/>
      <c r="UL134" s="53"/>
      <c r="UM134" s="53"/>
      <c r="UN134" s="53"/>
      <c r="UO134" s="53"/>
      <c r="UP134" s="53"/>
      <c r="UQ134" s="53"/>
      <c r="UR134" s="53"/>
      <c r="US134" s="53"/>
      <c r="UT134" s="53"/>
      <c r="UU134" s="53"/>
      <c r="UV134" s="53"/>
      <c r="UW134" s="53"/>
      <c r="UX134" s="53"/>
      <c r="UY134" s="53"/>
      <c r="UZ134" s="53"/>
      <c r="VA134" s="53"/>
      <c r="VB134" s="53"/>
      <c r="VC134" s="53"/>
      <c r="VD134" s="53"/>
      <c r="VE134" s="53"/>
      <c r="VF134" s="53"/>
      <c r="VG134" s="53"/>
      <c r="VH134" s="53"/>
      <c r="VI134" s="53"/>
      <c r="VJ134" s="53"/>
      <c r="VK134" s="53"/>
      <c r="VL134" s="53"/>
      <c r="VM134" s="53"/>
      <c r="VN134" s="53"/>
      <c r="VO134" s="53"/>
      <c r="VP134" s="53"/>
      <c r="VQ134" s="53"/>
      <c r="VR134" s="53"/>
      <c r="VS134" s="53"/>
      <c r="VT134" s="53"/>
      <c r="VU134" s="53"/>
      <c r="VV134" s="53"/>
      <c r="VW134" s="53"/>
      <c r="VX134" s="53"/>
      <c r="VY134" s="53"/>
      <c r="VZ134" s="53"/>
      <c r="WA134" s="53"/>
      <c r="WB134" s="53"/>
      <c r="WC134" s="53"/>
      <c r="WD134" s="53"/>
      <c r="WE134" s="53"/>
      <c r="WF134" s="53"/>
      <c r="WG134" s="53"/>
      <c r="WH134" s="53"/>
      <c r="WI134" s="53"/>
      <c r="WJ134" s="53"/>
      <c r="WK134" s="53"/>
      <c r="WL134" s="53"/>
      <c r="WM134" s="53"/>
      <c r="WN134" s="53"/>
      <c r="WO134" s="53"/>
      <c r="WP134" s="53"/>
      <c r="WQ134" s="53"/>
      <c r="WR134" s="53"/>
      <c r="WS134" s="53"/>
      <c r="WT134" s="53"/>
      <c r="WU134" s="53"/>
      <c r="WV134" s="53"/>
      <c r="WW134" s="53"/>
      <c r="WX134" s="53"/>
      <c r="WY134" s="53"/>
      <c r="WZ134" s="53"/>
      <c r="XA134" s="53"/>
      <c r="XB134" s="53"/>
      <c r="XC134" s="53"/>
      <c r="XD134" s="53"/>
      <c r="XE134" s="53"/>
      <c r="XF134" s="53"/>
      <c r="XG134" s="53"/>
      <c r="XH134" s="53"/>
      <c r="XI134" s="53"/>
      <c r="XJ134" s="53"/>
      <c r="XK134" s="53"/>
      <c r="XL134" s="53"/>
      <c r="XM134" s="53"/>
      <c r="XN134" s="53"/>
      <c r="XO134" s="53"/>
      <c r="XP134" s="53"/>
      <c r="XQ134" s="53"/>
      <c r="XR134" s="53"/>
      <c r="XS134" s="53"/>
      <c r="XT134" s="53"/>
      <c r="XU134" s="53"/>
      <c r="XV134" s="53"/>
      <c r="XW134" s="53"/>
      <c r="XX134" s="53"/>
      <c r="XY134" s="53"/>
      <c r="XZ134" s="53"/>
      <c r="YA134" s="53"/>
      <c r="YB134" s="53"/>
      <c r="YC134" s="53"/>
      <c r="YD134" s="53"/>
      <c r="YE134" s="53"/>
      <c r="YF134" s="53"/>
      <c r="YG134" s="53"/>
      <c r="YH134" s="53"/>
      <c r="YI134" s="53"/>
      <c r="YJ134" s="53"/>
      <c r="YK134" s="53"/>
      <c r="YL134" s="53"/>
      <c r="YM134" s="53"/>
      <c r="YN134" s="53"/>
      <c r="YO134" s="53"/>
      <c r="YP134" s="53"/>
      <c r="YQ134" s="53"/>
      <c r="YR134" s="53"/>
    </row>
    <row r="135" spans="1:668" s="142" customFormat="1" ht="15.75" x14ac:dyDescent="0.25">
      <c r="A135" s="141" t="s">
        <v>14</v>
      </c>
      <c r="B135" s="44">
        <v>1</v>
      </c>
      <c r="C135" s="91"/>
      <c r="D135" s="91"/>
      <c r="E135" s="91"/>
      <c r="F135" s="97">
        <f>F134</f>
        <v>65166.67</v>
      </c>
      <c r="G135" s="110">
        <f>G134</f>
        <v>1870.28</v>
      </c>
      <c r="H135" s="97">
        <f>H134</f>
        <v>4458.9399999999996</v>
      </c>
      <c r="I135" s="97">
        <f>I134</f>
        <v>1981.07</v>
      </c>
      <c r="J135" s="97"/>
      <c r="K135" s="97">
        <f>K134</f>
        <v>8310.2900000000009</v>
      </c>
      <c r="L135" s="109">
        <f>L134</f>
        <v>56856.38</v>
      </c>
      <c r="M135" s="9"/>
      <c r="N135" s="9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4"/>
      <c r="BJ135" s="124"/>
      <c r="BK135" s="124"/>
      <c r="BL135" s="124"/>
      <c r="BM135" s="124"/>
      <c r="BN135" s="124"/>
      <c r="BO135" s="124"/>
      <c r="BP135" s="124"/>
      <c r="BQ135" s="124"/>
      <c r="BR135" s="124"/>
      <c r="BS135" s="124"/>
      <c r="BT135" s="124"/>
      <c r="BU135" s="124"/>
      <c r="BV135" s="124"/>
      <c r="BW135" s="124"/>
      <c r="BX135" s="124"/>
      <c r="BY135" s="124"/>
      <c r="BZ135" s="124"/>
      <c r="CA135" s="124"/>
      <c r="CB135" s="124"/>
      <c r="CC135" s="124"/>
      <c r="CD135" s="124"/>
      <c r="CE135" s="124"/>
      <c r="CF135" s="124"/>
      <c r="CG135" s="124"/>
      <c r="CH135" s="124"/>
      <c r="CI135" s="124"/>
      <c r="CJ135" s="124"/>
      <c r="CK135" s="124"/>
      <c r="CL135" s="124"/>
      <c r="CM135" s="124"/>
      <c r="CN135" s="124"/>
      <c r="CO135" s="124"/>
      <c r="CP135" s="124"/>
      <c r="CQ135" s="124"/>
      <c r="CR135" s="124"/>
      <c r="CS135" s="124"/>
      <c r="CT135" s="124"/>
      <c r="CU135" s="124"/>
      <c r="CV135" s="124"/>
      <c r="CW135" s="124"/>
      <c r="CX135" s="124"/>
      <c r="CY135" s="124"/>
      <c r="CZ135" s="124"/>
      <c r="DA135" s="124"/>
      <c r="DB135" s="124"/>
      <c r="DC135" s="124"/>
      <c r="DD135" s="124"/>
      <c r="DE135" s="124"/>
      <c r="DF135" s="124"/>
      <c r="DG135" s="124"/>
      <c r="DH135" s="124"/>
      <c r="DI135" s="124"/>
      <c r="DJ135" s="124"/>
      <c r="DK135" s="124"/>
      <c r="DL135" s="124"/>
      <c r="DM135" s="124"/>
      <c r="DN135" s="124"/>
      <c r="DO135" s="124"/>
      <c r="DP135" s="124"/>
      <c r="DQ135" s="124"/>
      <c r="DR135" s="124"/>
      <c r="DS135" s="124"/>
      <c r="DT135" s="124"/>
      <c r="DU135" s="124"/>
      <c r="DV135" s="124"/>
      <c r="DW135" s="124"/>
      <c r="DX135" s="124"/>
      <c r="DY135" s="124"/>
      <c r="DZ135" s="124"/>
      <c r="EA135" s="124"/>
      <c r="EB135" s="124"/>
      <c r="EC135" s="124"/>
      <c r="ED135" s="124"/>
      <c r="EE135" s="124"/>
      <c r="EF135" s="124"/>
      <c r="EG135" s="124"/>
      <c r="EH135" s="124"/>
      <c r="EI135" s="124"/>
      <c r="EJ135" s="124"/>
      <c r="EK135" s="124"/>
      <c r="EL135" s="124"/>
      <c r="EM135" s="124"/>
      <c r="EN135" s="124"/>
      <c r="EO135" s="124"/>
      <c r="EP135" s="124"/>
      <c r="EQ135" s="124"/>
      <c r="ER135" s="124"/>
      <c r="ES135" s="124"/>
      <c r="ET135" s="124"/>
      <c r="EU135" s="124"/>
      <c r="EV135" s="124"/>
      <c r="EW135" s="124"/>
      <c r="EX135" s="124"/>
      <c r="EY135" s="124"/>
      <c r="EZ135" s="124"/>
      <c r="FA135" s="124"/>
      <c r="FB135" s="124"/>
      <c r="FC135" s="124"/>
      <c r="FD135" s="124"/>
      <c r="FE135" s="124"/>
      <c r="FF135" s="124"/>
      <c r="FG135" s="124"/>
      <c r="FH135" s="124"/>
      <c r="FI135" s="124"/>
      <c r="FJ135" s="124"/>
      <c r="FK135" s="124"/>
      <c r="FL135" s="124"/>
      <c r="FM135" s="124"/>
      <c r="FN135" s="124"/>
      <c r="FO135" s="124"/>
      <c r="FP135" s="124"/>
      <c r="FQ135" s="124"/>
      <c r="FR135" s="124"/>
      <c r="FS135" s="124"/>
      <c r="FT135" s="124"/>
      <c r="FU135" s="124"/>
      <c r="FV135" s="124"/>
      <c r="FW135" s="124"/>
      <c r="FX135" s="124"/>
      <c r="FY135" s="124"/>
      <c r="FZ135" s="124"/>
      <c r="GA135" s="124"/>
      <c r="GB135" s="124"/>
      <c r="GC135" s="124"/>
      <c r="GD135" s="124"/>
      <c r="GE135" s="124"/>
      <c r="GF135" s="124"/>
      <c r="GG135" s="124"/>
      <c r="GH135" s="124"/>
      <c r="GI135" s="124"/>
      <c r="GJ135" s="124"/>
      <c r="GK135" s="124"/>
      <c r="GL135" s="124"/>
      <c r="GM135" s="124"/>
      <c r="GN135" s="124"/>
      <c r="GO135" s="124"/>
      <c r="GP135" s="124"/>
      <c r="GQ135" s="124"/>
      <c r="GR135" s="124"/>
      <c r="GS135" s="124"/>
      <c r="GT135" s="124"/>
      <c r="GU135" s="124"/>
      <c r="GV135" s="124"/>
      <c r="GW135" s="124"/>
      <c r="GX135" s="124"/>
      <c r="GY135" s="124"/>
      <c r="GZ135" s="124"/>
      <c r="HA135" s="124"/>
      <c r="HB135" s="124"/>
      <c r="HC135" s="124"/>
      <c r="HD135" s="124"/>
      <c r="HE135" s="124"/>
      <c r="HF135" s="124"/>
      <c r="HG135" s="124"/>
      <c r="HH135" s="124"/>
      <c r="HI135" s="124"/>
      <c r="HJ135" s="124"/>
      <c r="HK135" s="124"/>
      <c r="HL135" s="124"/>
      <c r="HM135" s="124"/>
      <c r="HN135" s="124"/>
      <c r="HO135" s="124"/>
      <c r="HP135" s="124"/>
      <c r="HQ135" s="124"/>
      <c r="HR135" s="124"/>
      <c r="HS135" s="124"/>
      <c r="HT135" s="124"/>
      <c r="HU135" s="124"/>
      <c r="HV135" s="124"/>
      <c r="HW135" s="124"/>
      <c r="HX135" s="124"/>
      <c r="HY135" s="124"/>
      <c r="HZ135" s="124"/>
      <c r="IA135" s="124"/>
      <c r="IB135" s="124"/>
      <c r="IC135" s="124"/>
      <c r="ID135" s="124"/>
      <c r="IE135" s="124"/>
      <c r="IF135" s="124"/>
      <c r="IG135" s="124"/>
      <c r="IH135" s="124"/>
      <c r="II135" s="124"/>
      <c r="IJ135" s="124"/>
      <c r="IK135" s="124"/>
      <c r="IL135" s="124"/>
      <c r="IM135" s="124"/>
      <c r="IN135" s="124"/>
      <c r="IO135" s="124"/>
      <c r="IP135" s="124"/>
      <c r="IQ135" s="124"/>
      <c r="IR135" s="124"/>
      <c r="IS135" s="124"/>
      <c r="IT135" s="124"/>
      <c r="IU135" s="124"/>
      <c r="IV135" s="124"/>
      <c r="IW135" s="124"/>
      <c r="IX135" s="124"/>
      <c r="IY135" s="124"/>
      <c r="IZ135" s="124"/>
      <c r="JA135" s="124"/>
      <c r="JB135" s="124"/>
      <c r="JC135" s="124"/>
      <c r="JD135" s="124"/>
      <c r="JE135" s="124"/>
      <c r="JF135" s="124"/>
      <c r="JG135" s="124"/>
      <c r="JH135" s="124"/>
      <c r="JI135" s="124"/>
      <c r="JJ135" s="124"/>
      <c r="JK135" s="124"/>
      <c r="JL135" s="124"/>
      <c r="JM135" s="124"/>
      <c r="JN135" s="124"/>
      <c r="JO135" s="124"/>
      <c r="JP135" s="124"/>
      <c r="JQ135" s="124"/>
      <c r="JR135" s="124"/>
      <c r="JS135" s="124"/>
      <c r="JT135" s="124"/>
      <c r="JU135" s="124"/>
      <c r="JV135" s="124"/>
      <c r="JW135" s="124"/>
      <c r="JX135" s="124"/>
      <c r="JY135" s="124"/>
      <c r="JZ135" s="124"/>
      <c r="KA135" s="124"/>
      <c r="KB135" s="124"/>
      <c r="KC135" s="124"/>
      <c r="KD135" s="124"/>
      <c r="KE135" s="124"/>
      <c r="KF135" s="124"/>
      <c r="KG135" s="124"/>
      <c r="KH135" s="124"/>
      <c r="KI135" s="124"/>
      <c r="KJ135" s="124"/>
      <c r="KK135" s="124"/>
      <c r="KL135" s="124"/>
      <c r="KM135" s="124"/>
      <c r="KN135" s="124"/>
      <c r="KO135" s="124"/>
      <c r="KP135" s="124"/>
      <c r="KQ135" s="124"/>
      <c r="KR135" s="124"/>
      <c r="KS135" s="124"/>
      <c r="KT135" s="124"/>
      <c r="KU135" s="124"/>
      <c r="KV135" s="124"/>
      <c r="KW135" s="124"/>
      <c r="KX135" s="124"/>
      <c r="KY135" s="124"/>
      <c r="KZ135" s="124"/>
      <c r="LA135" s="124"/>
      <c r="LB135" s="124"/>
      <c r="LC135" s="124"/>
      <c r="LD135" s="124"/>
      <c r="LE135" s="124"/>
      <c r="LF135" s="124"/>
      <c r="LG135" s="124"/>
      <c r="LH135" s="124"/>
      <c r="LI135" s="124"/>
      <c r="LJ135" s="124"/>
      <c r="LK135" s="124"/>
      <c r="LL135" s="124"/>
      <c r="LM135" s="124"/>
      <c r="LN135" s="124"/>
      <c r="LO135" s="124"/>
      <c r="LP135" s="124"/>
      <c r="LQ135" s="124"/>
      <c r="LR135" s="124"/>
      <c r="LS135" s="124"/>
      <c r="LT135" s="124"/>
      <c r="LU135" s="124"/>
      <c r="LV135" s="124"/>
      <c r="LW135" s="124"/>
      <c r="LX135" s="124"/>
      <c r="LY135" s="124"/>
      <c r="LZ135" s="124"/>
      <c r="MA135" s="124"/>
      <c r="MB135" s="124"/>
      <c r="MC135" s="124"/>
      <c r="MD135" s="124"/>
      <c r="ME135" s="124"/>
      <c r="MF135" s="124"/>
      <c r="MG135" s="124"/>
      <c r="MH135" s="124"/>
      <c r="MI135" s="124"/>
      <c r="MJ135" s="124"/>
      <c r="MK135" s="124"/>
      <c r="ML135" s="124"/>
      <c r="MM135" s="124"/>
      <c r="MN135" s="124"/>
      <c r="MO135" s="124"/>
      <c r="MP135" s="124"/>
      <c r="MQ135" s="124"/>
      <c r="MR135" s="124"/>
      <c r="MS135" s="124"/>
      <c r="MT135" s="124"/>
      <c r="MU135" s="124"/>
      <c r="MV135" s="124"/>
      <c r="MW135" s="124"/>
      <c r="MX135" s="124"/>
      <c r="MY135" s="124"/>
      <c r="MZ135" s="124"/>
      <c r="NA135" s="124"/>
      <c r="NB135" s="124"/>
      <c r="NC135" s="124"/>
      <c r="ND135" s="124"/>
      <c r="NE135" s="124"/>
      <c r="NF135" s="124"/>
      <c r="NG135" s="124"/>
      <c r="NH135" s="124"/>
      <c r="NI135" s="124"/>
      <c r="NJ135" s="124"/>
      <c r="NK135" s="124"/>
      <c r="NL135" s="124"/>
      <c r="NM135" s="124"/>
      <c r="NN135" s="124"/>
      <c r="NO135" s="124"/>
      <c r="NP135" s="124"/>
      <c r="NQ135" s="124"/>
      <c r="NR135" s="124"/>
      <c r="NS135" s="124"/>
      <c r="NT135" s="124"/>
      <c r="NU135" s="124"/>
      <c r="NV135" s="124"/>
      <c r="NW135" s="124"/>
      <c r="NX135" s="124"/>
      <c r="NY135" s="124"/>
      <c r="NZ135" s="124"/>
      <c r="OA135" s="124"/>
      <c r="OB135" s="124"/>
      <c r="OC135" s="124"/>
      <c r="OD135" s="124"/>
      <c r="OE135" s="124"/>
      <c r="OF135" s="124"/>
      <c r="OG135" s="124"/>
      <c r="OH135" s="124"/>
      <c r="OI135" s="124"/>
      <c r="OJ135" s="124"/>
      <c r="OK135" s="124"/>
      <c r="OL135" s="124"/>
      <c r="OM135" s="124"/>
      <c r="ON135" s="124"/>
      <c r="OO135" s="124"/>
      <c r="OP135" s="124"/>
      <c r="OQ135" s="124"/>
      <c r="OR135" s="124"/>
      <c r="OS135" s="124"/>
      <c r="OT135" s="124"/>
      <c r="OU135" s="124"/>
      <c r="OV135" s="124"/>
      <c r="OW135" s="124"/>
      <c r="OX135" s="124"/>
      <c r="OY135" s="124"/>
      <c r="OZ135" s="124"/>
      <c r="PA135" s="124"/>
      <c r="PB135" s="124"/>
      <c r="PC135" s="124"/>
      <c r="PD135" s="124"/>
      <c r="PE135" s="124"/>
      <c r="PF135" s="124"/>
      <c r="PG135" s="124"/>
      <c r="PH135" s="124"/>
      <c r="PI135" s="124"/>
      <c r="PJ135" s="124"/>
      <c r="PK135" s="124"/>
      <c r="PL135" s="124"/>
      <c r="PM135" s="124"/>
      <c r="PN135" s="124"/>
      <c r="PO135" s="124"/>
      <c r="PP135" s="124"/>
      <c r="PQ135" s="124"/>
      <c r="PR135" s="124"/>
      <c r="PS135" s="124"/>
      <c r="PT135" s="124"/>
      <c r="PU135" s="124"/>
      <c r="PV135" s="124"/>
      <c r="PW135" s="124"/>
      <c r="PX135" s="124"/>
      <c r="PY135" s="124"/>
      <c r="PZ135" s="124"/>
      <c r="QA135" s="124"/>
      <c r="QB135" s="124"/>
      <c r="QC135" s="124"/>
      <c r="QD135" s="124"/>
      <c r="QE135" s="124"/>
      <c r="QF135" s="124"/>
      <c r="QG135" s="124"/>
      <c r="QH135" s="124"/>
      <c r="QI135" s="124"/>
      <c r="QJ135" s="124"/>
      <c r="QK135" s="124"/>
      <c r="QL135" s="124"/>
      <c r="QM135" s="124"/>
      <c r="QN135" s="124"/>
      <c r="QO135" s="124"/>
      <c r="QP135" s="124"/>
      <c r="QQ135" s="124"/>
      <c r="QR135" s="124"/>
      <c r="QS135" s="124"/>
      <c r="QT135" s="124"/>
      <c r="QU135" s="124"/>
      <c r="QV135" s="124"/>
      <c r="QW135" s="124"/>
      <c r="QX135" s="124"/>
      <c r="QY135" s="124"/>
      <c r="QZ135" s="124"/>
      <c r="RA135" s="124"/>
      <c r="RB135" s="124"/>
      <c r="RC135" s="124"/>
      <c r="RD135" s="124"/>
      <c r="RE135" s="124"/>
      <c r="RF135" s="124"/>
      <c r="RG135" s="124"/>
      <c r="RH135" s="124"/>
      <c r="RI135" s="124"/>
      <c r="RJ135" s="124"/>
      <c r="RK135" s="124"/>
      <c r="RL135" s="124"/>
      <c r="RM135" s="124"/>
      <c r="RN135" s="124"/>
      <c r="RO135" s="124"/>
      <c r="RP135" s="124"/>
      <c r="RQ135" s="124"/>
      <c r="RR135" s="124"/>
      <c r="RS135" s="124"/>
      <c r="RT135" s="124"/>
      <c r="RU135" s="124"/>
      <c r="RV135" s="124"/>
      <c r="RW135" s="124"/>
      <c r="RX135" s="124"/>
      <c r="RY135" s="124"/>
      <c r="RZ135" s="124"/>
      <c r="SA135" s="124"/>
      <c r="SB135" s="124"/>
      <c r="SC135" s="124"/>
      <c r="SD135" s="124"/>
      <c r="SE135" s="124"/>
      <c r="SF135" s="124"/>
      <c r="SG135" s="124"/>
      <c r="SH135" s="124"/>
      <c r="SI135" s="124"/>
      <c r="SJ135" s="124"/>
      <c r="SK135" s="124"/>
      <c r="SL135" s="124"/>
      <c r="SM135" s="124"/>
      <c r="SN135" s="124"/>
      <c r="SO135" s="124"/>
      <c r="SP135" s="124"/>
      <c r="SQ135" s="124"/>
      <c r="SR135" s="124"/>
      <c r="SS135" s="124"/>
      <c r="ST135" s="124"/>
      <c r="SU135" s="124"/>
      <c r="SV135" s="124"/>
      <c r="SW135" s="124"/>
      <c r="SX135" s="124"/>
      <c r="SY135" s="124"/>
      <c r="SZ135" s="124"/>
      <c r="TA135" s="124"/>
      <c r="TB135" s="124"/>
      <c r="TC135" s="124"/>
      <c r="TD135" s="124"/>
      <c r="TE135" s="124"/>
      <c r="TF135" s="124"/>
      <c r="TG135" s="124"/>
      <c r="TH135" s="124"/>
      <c r="TI135" s="124"/>
      <c r="TJ135" s="124"/>
      <c r="TK135" s="124"/>
      <c r="TL135" s="124"/>
      <c r="TM135" s="124"/>
      <c r="TN135" s="124"/>
      <c r="TO135" s="124"/>
      <c r="TP135" s="124"/>
      <c r="TQ135" s="124"/>
      <c r="TR135" s="124"/>
      <c r="TS135" s="124"/>
      <c r="TT135" s="124"/>
      <c r="TU135" s="124"/>
      <c r="TV135" s="124"/>
      <c r="TW135" s="124"/>
      <c r="TX135" s="124"/>
      <c r="TY135" s="124"/>
      <c r="TZ135" s="124"/>
      <c r="UA135" s="124"/>
      <c r="UB135" s="124"/>
      <c r="UC135" s="124"/>
      <c r="UD135" s="124"/>
      <c r="UE135" s="124"/>
      <c r="UF135" s="124"/>
      <c r="UG135" s="124"/>
      <c r="UH135" s="124"/>
      <c r="UI135" s="124"/>
      <c r="UJ135" s="124"/>
      <c r="UK135" s="124"/>
      <c r="UL135" s="124"/>
      <c r="UM135" s="124"/>
      <c r="UN135" s="124"/>
      <c r="UO135" s="124"/>
      <c r="UP135" s="124"/>
      <c r="UQ135" s="124"/>
      <c r="UR135" s="124"/>
      <c r="US135" s="124"/>
      <c r="UT135" s="124"/>
      <c r="UU135" s="124"/>
      <c r="UV135" s="124"/>
      <c r="UW135" s="124"/>
      <c r="UX135" s="124"/>
      <c r="UY135" s="124"/>
      <c r="UZ135" s="124"/>
      <c r="VA135" s="124"/>
      <c r="VB135" s="124"/>
      <c r="VC135" s="124"/>
      <c r="VD135" s="124"/>
      <c r="VE135" s="124"/>
      <c r="VF135" s="124"/>
      <c r="VG135" s="124"/>
      <c r="VH135" s="124"/>
      <c r="VI135" s="124"/>
      <c r="VJ135" s="124"/>
      <c r="VK135" s="124"/>
      <c r="VL135" s="124"/>
      <c r="VM135" s="124"/>
      <c r="VN135" s="124"/>
      <c r="VO135" s="124"/>
      <c r="VP135" s="124"/>
      <c r="VQ135" s="124"/>
      <c r="VR135" s="124"/>
      <c r="VS135" s="124"/>
      <c r="VT135" s="124"/>
      <c r="VU135" s="124"/>
      <c r="VV135" s="124"/>
      <c r="VW135" s="124"/>
      <c r="VX135" s="124"/>
      <c r="VY135" s="124"/>
      <c r="VZ135" s="124"/>
      <c r="WA135" s="124"/>
      <c r="WB135" s="124"/>
      <c r="WC135" s="124"/>
      <c r="WD135" s="124"/>
      <c r="WE135" s="124"/>
      <c r="WF135" s="124"/>
      <c r="WG135" s="124"/>
      <c r="WH135" s="124"/>
      <c r="WI135" s="124"/>
      <c r="WJ135" s="124"/>
      <c r="WK135" s="124"/>
      <c r="WL135" s="124"/>
      <c r="WM135" s="124"/>
      <c r="WN135" s="124"/>
      <c r="WO135" s="124"/>
      <c r="WP135" s="124"/>
      <c r="WQ135" s="124"/>
      <c r="WR135" s="124"/>
      <c r="WS135" s="124"/>
      <c r="WT135" s="124"/>
      <c r="WU135" s="124"/>
      <c r="WV135" s="124"/>
      <c r="WW135" s="124"/>
      <c r="WX135" s="124"/>
      <c r="WY135" s="124"/>
      <c r="WZ135" s="124"/>
      <c r="XA135" s="124"/>
      <c r="XB135" s="124"/>
      <c r="XC135" s="124"/>
      <c r="XD135" s="124"/>
      <c r="XE135" s="124"/>
      <c r="XF135" s="124"/>
      <c r="XG135" s="124"/>
      <c r="XH135" s="124"/>
      <c r="XI135" s="124"/>
      <c r="XJ135" s="124"/>
      <c r="XK135" s="124"/>
      <c r="XL135" s="124"/>
      <c r="XM135" s="124"/>
      <c r="XN135" s="124"/>
      <c r="XO135" s="124"/>
      <c r="XP135" s="124"/>
      <c r="XQ135" s="124"/>
      <c r="XR135" s="124"/>
      <c r="XS135" s="124"/>
      <c r="XT135" s="124"/>
      <c r="XU135" s="124"/>
      <c r="XV135" s="124"/>
      <c r="XW135" s="124"/>
      <c r="XX135" s="124"/>
      <c r="XY135" s="124"/>
      <c r="XZ135" s="124"/>
      <c r="YA135" s="124"/>
      <c r="YB135" s="124"/>
      <c r="YC135" s="124"/>
      <c r="YD135" s="124"/>
      <c r="YE135" s="124"/>
      <c r="YF135" s="124"/>
      <c r="YG135" s="124"/>
      <c r="YH135" s="124"/>
      <c r="YI135" s="124"/>
      <c r="YJ135" s="124"/>
      <c r="YK135" s="124"/>
      <c r="YL135" s="124"/>
      <c r="YM135" s="124"/>
      <c r="YN135" s="124"/>
      <c r="YO135" s="124"/>
      <c r="YP135" s="124"/>
      <c r="YQ135" s="124"/>
      <c r="YR135" s="124"/>
    </row>
    <row r="136" spans="1:668" s="9" customFormat="1" ht="15.75" x14ac:dyDescent="0.25">
      <c r="A136" s="133" t="s">
        <v>127</v>
      </c>
      <c r="B136" s="127"/>
      <c r="C136" s="128"/>
      <c r="D136" s="128"/>
      <c r="E136" s="83"/>
      <c r="F136" s="129"/>
      <c r="G136" s="130"/>
      <c r="H136" s="129"/>
      <c r="I136" s="129"/>
      <c r="J136" s="129"/>
      <c r="K136" s="129"/>
      <c r="L136" s="131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56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  <c r="HC136" s="56"/>
      <c r="HD136" s="56"/>
      <c r="HE136" s="56"/>
      <c r="HF136" s="56"/>
      <c r="HG136" s="56"/>
      <c r="HH136" s="56"/>
      <c r="HI136" s="56"/>
      <c r="HJ136" s="56"/>
      <c r="HK136" s="56"/>
      <c r="HL136" s="56"/>
      <c r="HM136" s="56"/>
      <c r="HN136" s="56"/>
      <c r="HO136" s="56"/>
      <c r="HP136" s="56"/>
      <c r="HQ136" s="56"/>
      <c r="HR136" s="56"/>
      <c r="HS136" s="56"/>
      <c r="HT136" s="56"/>
      <c r="HU136" s="56"/>
      <c r="HV136" s="56"/>
      <c r="HW136" s="56"/>
      <c r="HX136" s="56"/>
      <c r="HY136" s="56"/>
      <c r="HZ136" s="56"/>
      <c r="IA136" s="56"/>
      <c r="IB136" s="56"/>
      <c r="IC136" s="56"/>
      <c r="ID136" s="56"/>
      <c r="IE136" s="56"/>
      <c r="IF136" s="56"/>
      <c r="IG136" s="56"/>
      <c r="IH136" s="56"/>
      <c r="II136" s="56"/>
      <c r="IJ136" s="56"/>
      <c r="IK136" s="56"/>
      <c r="IL136" s="56"/>
      <c r="IM136" s="56"/>
      <c r="IN136" s="56"/>
      <c r="IO136" s="56"/>
      <c r="IP136" s="56"/>
      <c r="IQ136" s="56"/>
      <c r="IR136" s="56"/>
      <c r="IS136" s="56"/>
      <c r="IT136" s="56"/>
      <c r="IU136" s="56"/>
      <c r="IV136" s="56"/>
      <c r="IW136" s="56"/>
      <c r="IX136" s="56"/>
      <c r="IY136" s="56"/>
      <c r="IZ136" s="56"/>
      <c r="JA136" s="56"/>
      <c r="JB136" s="56"/>
      <c r="JC136" s="56"/>
      <c r="JD136" s="56"/>
      <c r="JE136" s="56"/>
      <c r="JF136" s="56"/>
      <c r="JG136" s="56"/>
      <c r="JH136" s="56"/>
      <c r="JI136" s="56"/>
      <c r="JJ136" s="56"/>
      <c r="JK136" s="56"/>
      <c r="JL136" s="56"/>
      <c r="JM136" s="56"/>
      <c r="JN136" s="56"/>
      <c r="JO136" s="56"/>
      <c r="JP136" s="56"/>
      <c r="JQ136" s="56"/>
      <c r="JR136" s="56"/>
      <c r="JS136" s="56"/>
      <c r="JT136" s="56"/>
      <c r="JU136" s="56"/>
      <c r="JV136" s="56"/>
      <c r="JW136" s="56"/>
      <c r="JX136" s="56"/>
      <c r="JY136" s="56"/>
      <c r="JZ136" s="56"/>
      <c r="KA136" s="56"/>
      <c r="KB136" s="56"/>
      <c r="KC136" s="56"/>
      <c r="KD136" s="56"/>
      <c r="KE136" s="56"/>
      <c r="KF136" s="56"/>
      <c r="KG136" s="56"/>
      <c r="KH136" s="56"/>
      <c r="KI136" s="56"/>
      <c r="KJ136" s="56"/>
      <c r="KK136" s="56"/>
      <c r="KL136" s="56"/>
      <c r="KM136" s="56"/>
      <c r="KN136" s="56"/>
      <c r="KO136" s="56"/>
      <c r="KP136" s="56"/>
      <c r="KQ136" s="56"/>
      <c r="KR136" s="56"/>
      <c r="KS136" s="56"/>
      <c r="KT136" s="56"/>
      <c r="KU136" s="56"/>
      <c r="KV136" s="56"/>
      <c r="KW136" s="56"/>
      <c r="KX136" s="56"/>
      <c r="KY136" s="56"/>
      <c r="KZ136" s="56"/>
      <c r="LA136" s="56"/>
      <c r="LB136" s="56"/>
      <c r="LC136" s="56"/>
      <c r="LD136" s="56"/>
      <c r="LE136" s="56"/>
      <c r="LF136" s="56"/>
      <c r="LG136" s="56"/>
      <c r="LH136" s="56"/>
      <c r="LI136" s="56"/>
      <c r="LJ136" s="56"/>
      <c r="LK136" s="56"/>
      <c r="LL136" s="56"/>
      <c r="LM136" s="56"/>
      <c r="LN136" s="56"/>
      <c r="LO136" s="56"/>
      <c r="LP136" s="56"/>
      <c r="LQ136" s="56"/>
      <c r="LR136" s="56"/>
      <c r="LS136" s="56"/>
      <c r="LT136" s="56"/>
      <c r="LU136" s="56"/>
      <c r="LV136" s="56"/>
      <c r="LW136" s="56"/>
      <c r="LX136" s="56"/>
      <c r="LY136" s="56"/>
      <c r="LZ136" s="56"/>
      <c r="MA136" s="56"/>
      <c r="MB136" s="56"/>
      <c r="MC136" s="56"/>
      <c r="MD136" s="56"/>
      <c r="ME136" s="56"/>
      <c r="MF136" s="56"/>
      <c r="MG136" s="56"/>
      <c r="MH136" s="56"/>
      <c r="MI136" s="56"/>
      <c r="MJ136" s="56"/>
      <c r="MK136" s="56"/>
      <c r="ML136" s="56"/>
      <c r="MM136" s="56"/>
      <c r="MN136" s="56"/>
      <c r="MO136" s="56"/>
      <c r="MP136" s="56"/>
      <c r="MQ136" s="56"/>
      <c r="MR136" s="56"/>
      <c r="MS136" s="56"/>
      <c r="MT136" s="56"/>
      <c r="MU136" s="56"/>
      <c r="MV136" s="56"/>
      <c r="MW136" s="56"/>
      <c r="MX136" s="56"/>
      <c r="MY136" s="56"/>
      <c r="MZ136" s="56"/>
      <c r="NA136" s="56"/>
      <c r="NB136" s="56"/>
      <c r="NC136" s="56"/>
      <c r="ND136" s="56"/>
      <c r="NE136" s="56"/>
      <c r="NF136" s="56"/>
      <c r="NG136" s="56"/>
      <c r="NH136" s="56"/>
      <c r="NI136" s="56"/>
      <c r="NJ136" s="56"/>
      <c r="NK136" s="56"/>
      <c r="NL136" s="56"/>
      <c r="NM136" s="56"/>
      <c r="NN136" s="56"/>
      <c r="NO136" s="56"/>
      <c r="NP136" s="56"/>
      <c r="NQ136" s="56"/>
      <c r="NR136" s="56"/>
      <c r="NS136" s="56"/>
      <c r="NT136" s="56"/>
      <c r="NU136" s="56"/>
      <c r="NV136" s="56"/>
      <c r="NW136" s="56"/>
      <c r="NX136" s="56"/>
      <c r="NY136" s="56"/>
      <c r="NZ136" s="56"/>
      <c r="OA136" s="56"/>
      <c r="OB136" s="56"/>
      <c r="OC136" s="56"/>
      <c r="OD136" s="56"/>
      <c r="OE136" s="56"/>
      <c r="OF136" s="56"/>
      <c r="OG136" s="56"/>
      <c r="OH136" s="56"/>
      <c r="OI136" s="56"/>
      <c r="OJ136" s="56"/>
      <c r="OK136" s="56"/>
      <c r="OL136" s="56"/>
      <c r="OM136" s="56"/>
      <c r="ON136" s="56"/>
      <c r="OO136" s="56"/>
      <c r="OP136" s="56"/>
      <c r="OQ136" s="56"/>
      <c r="OR136" s="56"/>
      <c r="OS136" s="56"/>
      <c r="OT136" s="56"/>
      <c r="OU136" s="56"/>
      <c r="OV136" s="56"/>
      <c r="OW136" s="56"/>
      <c r="OX136" s="56"/>
      <c r="OY136" s="56"/>
      <c r="OZ136" s="56"/>
      <c r="PA136" s="56"/>
      <c r="PB136" s="56"/>
      <c r="PC136" s="56"/>
      <c r="PD136" s="56"/>
      <c r="PE136" s="56"/>
      <c r="PF136" s="56"/>
      <c r="PG136" s="56"/>
      <c r="PH136" s="56"/>
      <c r="PI136" s="56"/>
      <c r="PJ136" s="56"/>
      <c r="PK136" s="56"/>
      <c r="PL136" s="56"/>
      <c r="PM136" s="56"/>
      <c r="PN136" s="56"/>
      <c r="PO136" s="56"/>
      <c r="PP136" s="56"/>
      <c r="PQ136" s="56"/>
      <c r="PR136" s="56"/>
      <c r="PS136" s="56"/>
      <c r="PT136" s="56"/>
      <c r="PU136" s="56"/>
      <c r="PV136" s="56"/>
      <c r="PW136" s="56"/>
      <c r="PX136" s="56"/>
      <c r="PY136" s="56"/>
      <c r="PZ136" s="56"/>
      <c r="QA136" s="56"/>
      <c r="QB136" s="56"/>
      <c r="QC136" s="56"/>
      <c r="QD136" s="56"/>
      <c r="QE136" s="56"/>
      <c r="QF136" s="56"/>
      <c r="QG136" s="56"/>
      <c r="QH136" s="56"/>
      <c r="QI136" s="56"/>
      <c r="QJ136" s="56"/>
      <c r="QK136" s="56"/>
      <c r="QL136" s="56"/>
      <c r="QM136" s="56"/>
      <c r="QN136" s="56"/>
      <c r="QO136" s="56"/>
      <c r="QP136" s="56"/>
      <c r="QQ136" s="56"/>
      <c r="QR136" s="56"/>
      <c r="QS136" s="56"/>
      <c r="QT136" s="56"/>
      <c r="QU136" s="56"/>
      <c r="QV136" s="56"/>
      <c r="QW136" s="56"/>
      <c r="QX136" s="56"/>
      <c r="QY136" s="56"/>
      <c r="QZ136" s="56"/>
      <c r="RA136" s="56"/>
      <c r="RB136" s="56"/>
      <c r="RC136" s="56"/>
      <c r="RD136" s="56"/>
      <c r="RE136" s="56"/>
      <c r="RF136" s="56"/>
      <c r="RG136" s="56"/>
      <c r="RH136" s="56"/>
      <c r="RI136" s="56"/>
      <c r="RJ136" s="56"/>
      <c r="RK136" s="56"/>
      <c r="RL136" s="56"/>
      <c r="RM136" s="56"/>
      <c r="RN136" s="56"/>
      <c r="RO136" s="56"/>
      <c r="RP136" s="56"/>
      <c r="RQ136" s="56"/>
      <c r="RR136" s="56"/>
      <c r="RS136" s="56"/>
      <c r="RT136" s="56"/>
      <c r="RU136" s="56"/>
      <c r="RV136" s="56"/>
      <c r="RW136" s="56"/>
      <c r="RX136" s="56"/>
      <c r="RY136" s="56"/>
      <c r="RZ136" s="56"/>
      <c r="SA136" s="56"/>
      <c r="SB136" s="56"/>
      <c r="SC136" s="56"/>
      <c r="SD136" s="56"/>
      <c r="SE136" s="56"/>
      <c r="SF136" s="56"/>
      <c r="SG136" s="56"/>
      <c r="SH136" s="56"/>
      <c r="SI136" s="56"/>
      <c r="SJ136" s="56"/>
      <c r="SK136" s="56"/>
      <c r="SL136" s="56"/>
      <c r="SM136" s="56"/>
      <c r="SN136" s="56"/>
      <c r="SO136" s="56"/>
      <c r="SP136" s="56"/>
      <c r="SQ136" s="56"/>
      <c r="SR136" s="56"/>
      <c r="SS136" s="56"/>
      <c r="ST136" s="56"/>
      <c r="SU136" s="56"/>
      <c r="SV136" s="56"/>
      <c r="SW136" s="56"/>
      <c r="SX136" s="56"/>
      <c r="SY136" s="56"/>
      <c r="SZ136" s="56"/>
      <c r="TA136" s="56"/>
      <c r="TB136" s="56"/>
      <c r="TC136" s="56"/>
      <c r="TD136" s="56"/>
      <c r="TE136" s="56"/>
      <c r="TF136" s="56"/>
      <c r="TG136" s="56"/>
      <c r="TH136" s="56"/>
      <c r="TI136" s="56"/>
      <c r="TJ136" s="56"/>
      <c r="TK136" s="56"/>
      <c r="TL136" s="56"/>
      <c r="TM136" s="56"/>
      <c r="TN136" s="56"/>
      <c r="TO136" s="56"/>
      <c r="TP136" s="56"/>
      <c r="TQ136" s="56"/>
      <c r="TR136" s="56"/>
      <c r="TS136" s="56"/>
      <c r="TT136" s="56"/>
      <c r="TU136" s="56"/>
      <c r="TV136" s="56"/>
      <c r="TW136" s="56"/>
      <c r="TX136" s="56"/>
      <c r="TY136" s="56"/>
      <c r="TZ136" s="56"/>
      <c r="UA136" s="56"/>
      <c r="UB136" s="56"/>
      <c r="UC136" s="56"/>
      <c r="UD136" s="56"/>
      <c r="UE136" s="56"/>
      <c r="UF136" s="56"/>
      <c r="UG136" s="56"/>
      <c r="UH136" s="56"/>
      <c r="UI136" s="56"/>
      <c r="UJ136" s="56"/>
      <c r="UK136" s="56"/>
      <c r="UL136" s="56"/>
      <c r="UM136" s="56"/>
      <c r="UN136" s="56"/>
      <c r="UO136" s="56"/>
      <c r="UP136" s="56"/>
      <c r="UQ136" s="56"/>
      <c r="UR136" s="56"/>
      <c r="US136" s="56"/>
      <c r="UT136" s="56"/>
      <c r="UU136" s="56"/>
      <c r="UV136" s="56"/>
      <c r="UW136" s="56"/>
      <c r="UX136" s="56"/>
      <c r="UY136" s="56"/>
      <c r="UZ136" s="56"/>
      <c r="VA136" s="56"/>
      <c r="VB136" s="56"/>
      <c r="VC136" s="56"/>
      <c r="VD136" s="56"/>
      <c r="VE136" s="56"/>
      <c r="VF136" s="56"/>
      <c r="VG136" s="56"/>
      <c r="VH136" s="56"/>
      <c r="VI136" s="56"/>
      <c r="VJ136" s="56"/>
      <c r="VK136" s="56"/>
      <c r="VL136" s="56"/>
      <c r="VM136" s="56"/>
      <c r="VN136" s="56"/>
      <c r="VO136" s="56"/>
      <c r="VP136" s="56"/>
      <c r="VQ136" s="56"/>
      <c r="VR136" s="56"/>
      <c r="VS136" s="56"/>
      <c r="VT136" s="56"/>
      <c r="VU136" s="56"/>
      <c r="VV136" s="56"/>
      <c r="VW136" s="56"/>
      <c r="VX136" s="56"/>
      <c r="VY136" s="56"/>
      <c r="VZ136" s="56"/>
      <c r="WA136" s="56"/>
      <c r="WB136" s="56"/>
      <c r="WC136" s="56"/>
      <c r="WD136" s="56"/>
      <c r="WE136" s="56"/>
      <c r="WF136" s="56"/>
      <c r="WG136" s="56"/>
      <c r="WH136" s="56"/>
      <c r="WI136" s="56"/>
      <c r="WJ136" s="56"/>
      <c r="WK136" s="56"/>
      <c r="WL136" s="56"/>
      <c r="WM136" s="56"/>
      <c r="WN136" s="56"/>
      <c r="WO136" s="56"/>
      <c r="WP136" s="56"/>
      <c r="WQ136" s="56"/>
      <c r="WR136" s="56"/>
      <c r="WS136" s="56"/>
      <c r="WT136" s="56"/>
      <c r="WU136" s="56"/>
      <c r="WV136" s="56"/>
      <c r="WW136" s="56"/>
      <c r="WX136" s="56"/>
      <c r="WY136" s="56"/>
      <c r="WZ136" s="56"/>
      <c r="XA136" s="56"/>
      <c r="XB136" s="56"/>
      <c r="XC136" s="56"/>
      <c r="XD136" s="56"/>
      <c r="XE136" s="56"/>
      <c r="XF136" s="56"/>
      <c r="XG136" s="56"/>
      <c r="XH136" s="56"/>
      <c r="XI136" s="56"/>
      <c r="XJ136" s="56"/>
      <c r="XK136" s="56"/>
      <c r="XL136" s="56"/>
      <c r="XM136" s="56"/>
      <c r="XN136" s="56"/>
      <c r="XO136" s="56"/>
      <c r="XP136" s="56"/>
      <c r="XQ136" s="56"/>
      <c r="XR136" s="56"/>
      <c r="XS136" s="56"/>
      <c r="XT136" s="56"/>
      <c r="XU136" s="56"/>
      <c r="XV136" s="56"/>
      <c r="XW136" s="56"/>
      <c r="XX136" s="56"/>
      <c r="XY136" s="56"/>
      <c r="XZ136" s="56"/>
      <c r="YA136" s="56"/>
      <c r="YB136" s="56"/>
      <c r="YC136" s="56"/>
      <c r="YD136" s="56"/>
      <c r="YE136" s="56"/>
      <c r="YF136" s="56"/>
      <c r="YG136" s="56"/>
      <c r="YH136" s="56"/>
      <c r="YI136" s="56"/>
      <c r="YJ136" s="56"/>
      <c r="YK136" s="56"/>
      <c r="YL136" s="56"/>
      <c r="YM136" s="56"/>
      <c r="YN136" s="56"/>
      <c r="YO136" s="56"/>
      <c r="YP136" s="56"/>
      <c r="YQ136" s="56"/>
      <c r="YR136" s="56"/>
    </row>
    <row r="137" spans="1:668" s="9" customFormat="1" ht="15.75" x14ac:dyDescent="0.25">
      <c r="A137" s="34" t="s">
        <v>128</v>
      </c>
      <c r="B137" s="127" t="s">
        <v>92</v>
      </c>
      <c r="C137" s="128" t="s">
        <v>77</v>
      </c>
      <c r="D137" s="134">
        <v>44470</v>
      </c>
      <c r="E137" s="11" t="s">
        <v>132</v>
      </c>
      <c r="F137" s="135">
        <v>89000</v>
      </c>
      <c r="G137" s="138">
        <v>2568.65</v>
      </c>
      <c r="H137" s="135">
        <v>9635.51</v>
      </c>
      <c r="I137" s="135">
        <v>2720.8</v>
      </c>
      <c r="J137" s="135">
        <v>0</v>
      </c>
      <c r="K137" s="135">
        <v>14924.96</v>
      </c>
      <c r="L137" s="140">
        <v>74575.039999999994</v>
      </c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/>
      <c r="FL137" s="56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/>
      <c r="HA137" s="56"/>
      <c r="HB137" s="56"/>
      <c r="HC137" s="56"/>
      <c r="HD137" s="56"/>
      <c r="HE137" s="56"/>
      <c r="HF137" s="56"/>
      <c r="HG137" s="56"/>
      <c r="HH137" s="56"/>
      <c r="HI137" s="56"/>
      <c r="HJ137" s="56"/>
      <c r="HK137" s="56"/>
      <c r="HL137" s="56"/>
      <c r="HM137" s="56"/>
      <c r="HN137" s="56"/>
      <c r="HO137" s="56"/>
      <c r="HP137" s="56"/>
      <c r="HQ137" s="56"/>
      <c r="HR137" s="56"/>
      <c r="HS137" s="56"/>
      <c r="HT137" s="56"/>
      <c r="HU137" s="56"/>
      <c r="HV137" s="56"/>
      <c r="HW137" s="56"/>
      <c r="HX137" s="56"/>
      <c r="HY137" s="56"/>
      <c r="HZ137" s="56"/>
      <c r="IA137" s="56"/>
      <c r="IB137" s="56"/>
      <c r="IC137" s="56"/>
      <c r="ID137" s="56"/>
      <c r="IE137" s="56"/>
      <c r="IF137" s="56"/>
      <c r="IG137" s="56"/>
      <c r="IH137" s="56"/>
      <c r="II137" s="56"/>
      <c r="IJ137" s="56"/>
      <c r="IK137" s="56"/>
      <c r="IL137" s="56"/>
      <c r="IM137" s="56"/>
      <c r="IN137" s="56"/>
      <c r="IO137" s="56"/>
      <c r="IP137" s="56"/>
      <c r="IQ137" s="56"/>
      <c r="IR137" s="56"/>
      <c r="IS137" s="56"/>
      <c r="IT137" s="56"/>
      <c r="IU137" s="56"/>
      <c r="IV137" s="56"/>
      <c r="IW137" s="56"/>
      <c r="IX137" s="56"/>
      <c r="IY137" s="56"/>
      <c r="IZ137" s="56"/>
      <c r="JA137" s="56"/>
      <c r="JB137" s="56"/>
      <c r="JC137" s="56"/>
      <c r="JD137" s="56"/>
      <c r="JE137" s="56"/>
      <c r="JF137" s="56"/>
      <c r="JG137" s="56"/>
      <c r="JH137" s="56"/>
      <c r="JI137" s="56"/>
      <c r="JJ137" s="56"/>
      <c r="JK137" s="56"/>
      <c r="JL137" s="56"/>
      <c r="JM137" s="56"/>
      <c r="JN137" s="56"/>
      <c r="JO137" s="56"/>
      <c r="JP137" s="56"/>
      <c r="JQ137" s="56"/>
      <c r="JR137" s="56"/>
      <c r="JS137" s="56"/>
      <c r="JT137" s="56"/>
      <c r="JU137" s="56"/>
      <c r="JV137" s="56"/>
      <c r="JW137" s="56"/>
      <c r="JX137" s="56"/>
      <c r="JY137" s="56"/>
      <c r="JZ137" s="56"/>
      <c r="KA137" s="56"/>
      <c r="KB137" s="56"/>
      <c r="KC137" s="56"/>
      <c r="KD137" s="56"/>
      <c r="KE137" s="56"/>
      <c r="KF137" s="56"/>
      <c r="KG137" s="56"/>
      <c r="KH137" s="56"/>
      <c r="KI137" s="56"/>
      <c r="KJ137" s="56"/>
      <c r="KK137" s="56"/>
      <c r="KL137" s="56"/>
      <c r="KM137" s="56"/>
      <c r="KN137" s="56"/>
      <c r="KO137" s="56"/>
      <c r="KP137" s="56"/>
      <c r="KQ137" s="56"/>
      <c r="KR137" s="56"/>
      <c r="KS137" s="56"/>
      <c r="KT137" s="56"/>
      <c r="KU137" s="56"/>
      <c r="KV137" s="56"/>
      <c r="KW137" s="56"/>
      <c r="KX137" s="56"/>
      <c r="KY137" s="56"/>
      <c r="KZ137" s="56"/>
      <c r="LA137" s="56"/>
      <c r="LB137" s="56"/>
      <c r="LC137" s="56"/>
      <c r="LD137" s="56"/>
      <c r="LE137" s="56"/>
      <c r="LF137" s="56"/>
      <c r="LG137" s="56"/>
      <c r="LH137" s="56"/>
      <c r="LI137" s="56"/>
      <c r="LJ137" s="56"/>
      <c r="LK137" s="56"/>
      <c r="LL137" s="56"/>
      <c r="LM137" s="56"/>
      <c r="LN137" s="56"/>
      <c r="LO137" s="56"/>
      <c r="LP137" s="56"/>
      <c r="LQ137" s="56"/>
      <c r="LR137" s="56"/>
      <c r="LS137" s="56"/>
      <c r="LT137" s="56"/>
      <c r="LU137" s="56"/>
      <c r="LV137" s="56"/>
      <c r="LW137" s="56"/>
      <c r="LX137" s="56"/>
      <c r="LY137" s="56"/>
      <c r="LZ137" s="56"/>
      <c r="MA137" s="56"/>
      <c r="MB137" s="56"/>
      <c r="MC137" s="56"/>
      <c r="MD137" s="56"/>
      <c r="ME137" s="56"/>
      <c r="MF137" s="56"/>
      <c r="MG137" s="56"/>
      <c r="MH137" s="56"/>
      <c r="MI137" s="56"/>
      <c r="MJ137" s="56"/>
      <c r="MK137" s="56"/>
      <c r="ML137" s="56"/>
      <c r="MM137" s="56"/>
      <c r="MN137" s="56"/>
      <c r="MO137" s="56"/>
      <c r="MP137" s="56"/>
      <c r="MQ137" s="56"/>
      <c r="MR137" s="56"/>
      <c r="MS137" s="56"/>
      <c r="MT137" s="56"/>
      <c r="MU137" s="56"/>
      <c r="MV137" s="56"/>
      <c r="MW137" s="56"/>
      <c r="MX137" s="56"/>
      <c r="MY137" s="56"/>
      <c r="MZ137" s="56"/>
      <c r="NA137" s="56"/>
      <c r="NB137" s="56"/>
      <c r="NC137" s="56"/>
      <c r="ND137" s="56"/>
      <c r="NE137" s="56"/>
      <c r="NF137" s="56"/>
      <c r="NG137" s="56"/>
      <c r="NH137" s="56"/>
      <c r="NI137" s="56"/>
      <c r="NJ137" s="56"/>
      <c r="NK137" s="56"/>
      <c r="NL137" s="56"/>
      <c r="NM137" s="56"/>
      <c r="NN137" s="56"/>
      <c r="NO137" s="56"/>
      <c r="NP137" s="56"/>
      <c r="NQ137" s="56"/>
      <c r="NR137" s="56"/>
      <c r="NS137" s="56"/>
      <c r="NT137" s="56"/>
      <c r="NU137" s="56"/>
      <c r="NV137" s="56"/>
      <c r="NW137" s="56"/>
      <c r="NX137" s="56"/>
      <c r="NY137" s="56"/>
      <c r="NZ137" s="56"/>
      <c r="OA137" s="56"/>
      <c r="OB137" s="56"/>
      <c r="OC137" s="56"/>
      <c r="OD137" s="56"/>
      <c r="OE137" s="56"/>
      <c r="OF137" s="56"/>
      <c r="OG137" s="56"/>
      <c r="OH137" s="56"/>
      <c r="OI137" s="56"/>
      <c r="OJ137" s="56"/>
      <c r="OK137" s="56"/>
      <c r="OL137" s="56"/>
      <c r="OM137" s="56"/>
      <c r="ON137" s="56"/>
      <c r="OO137" s="56"/>
      <c r="OP137" s="56"/>
      <c r="OQ137" s="56"/>
      <c r="OR137" s="56"/>
      <c r="OS137" s="56"/>
      <c r="OT137" s="56"/>
      <c r="OU137" s="56"/>
      <c r="OV137" s="56"/>
      <c r="OW137" s="56"/>
      <c r="OX137" s="56"/>
      <c r="OY137" s="56"/>
      <c r="OZ137" s="56"/>
      <c r="PA137" s="56"/>
      <c r="PB137" s="56"/>
      <c r="PC137" s="56"/>
      <c r="PD137" s="56"/>
      <c r="PE137" s="56"/>
      <c r="PF137" s="56"/>
      <c r="PG137" s="56"/>
      <c r="PH137" s="56"/>
      <c r="PI137" s="56"/>
      <c r="PJ137" s="56"/>
      <c r="PK137" s="56"/>
      <c r="PL137" s="56"/>
      <c r="PM137" s="56"/>
      <c r="PN137" s="56"/>
      <c r="PO137" s="56"/>
      <c r="PP137" s="56"/>
      <c r="PQ137" s="56"/>
      <c r="PR137" s="56"/>
      <c r="PS137" s="56"/>
      <c r="PT137" s="56"/>
      <c r="PU137" s="56"/>
      <c r="PV137" s="56"/>
      <c r="PW137" s="56"/>
      <c r="PX137" s="56"/>
      <c r="PY137" s="56"/>
      <c r="PZ137" s="56"/>
      <c r="QA137" s="56"/>
      <c r="QB137" s="56"/>
      <c r="QC137" s="56"/>
      <c r="QD137" s="56"/>
      <c r="QE137" s="56"/>
      <c r="QF137" s="56"/>
      <c r="QG137" s="56"/>
      <c r="QH137" s="56"/>
      <c r="QI137" s="56"/>
      <c r="QJ137" s="56"/>
      <c r="QK137" s="56"/>
      <c r="QL137" s="56"/>
      <c r="QM137" s="56"/>
      <c r="QN137" s="56"/>
      <c r="QO137" s="56"/>
      <c r="QP137" s="56"/>
      <c r="QQ137" s="56"/>
      <c r="QR137" s="56"/>
      <c r="QS137" s="56"/>
      <c r="QT137" s="56"/>
      <c r="QU137" s="56"/>
      <c r="QV137" s="56"/>
      <c r="QW137" s="56"/>
      <c r="QX137" s="56"/>
      <c r="QY137" s="56"/>
      <c r="QZ137" s="56"/>
      <c r="RA137" s="56"/>
      <c r="RB137" s="56"/>
      <c r="RC137" s="56"/>
      <c r="RD137" s="56"/>
      <c r="RE137" s="56"/>
      <c r="RF137" s="56"/>
      <c r="RG137" s="56"/>
      <c r="RH137" s="56"/>
      <c r="RI137" s="56"/>
      <c r="RJ137" s="56"/>
      <c r="RK137" s="56"/>
      <c r="RL137" s="56"/>
      <c r="RM137" s="56"/>
      <c r="RN137" s="56"/>
      <c r="RO137" s="56"/>
      <c r="RP137" s="56"/>
      <c r="RQ137" s="56"/>
      <c r="RR137" s="56"/>
      <c r="RS137" s="56"/>
      <c r="RT137" s="56"/>
      <c r="RU137" s="56"/>
      <c r="RV137" s="56"/>
      <c r="RW137" s="56"/>
      <c r="RX137" s="56"/>
      <c r="RY137" s="56"/>
      <c r="RZ137" s="56"/>
      <c r="SA137" s="56"/>
      <c r="SB137" s="56"/>
      <c r="SC137" s="56"/>
      <c r="SD137" s="56"/>
      <c r="SE137" s="56"/>
      <c r="SF137" s="56"/>
      <c r="SG137" s="56"/>
      <c r="SH137" s="56"/>
      <c r="SI137" s="56"/>
      <c r="SJ137" s="56"/>
      <c r="SK137" s="56"/>
      <c r="SL137" s="56"/>
      <c r="SM137" s="56"/>
      <c r="SN137" s="56"/>
      <c r="SO137" s="56"/>
      <c r="SP137" s="56"/>
      <c r="SQ137" s="56"/>
      <c r="SR137" s="56"/>
      <c r="SS137" s="56"/>
      <c r="ST137" s="56"/>
      <c r="SU137" s="56"/>
      <c r="SV137" s="56"/>
      <c r="SW137" s="56"/>
      <c r="SX137" s="56"/>
      <c r="SY137" s="56"/>
      <c r="SZ137" s="56"/>
      <c r="TA137" s="56"/>
      <c r="TB137" s="56"/>
      <c r="TC137" s="56"/>
      <c r="TD137" s="56"/>
      <c r="TE137" s="56"/>
      <c r="TF137" s="56"/>
      <c r="TG137" s="56"/>
      <c r="TH137" s="56"/>
      <c r="TI137" s="56"/>
      <c r="TJ137" s="56"/>
      <c r="TK137" s="56"/>
      <c r="TL137" s="56"/>
      <c r="TM137" s="56"/>
      <c r="TN137" s="56"/>
      <c r="TO137" s="56"/>
      <c r="TP137" s="56"/>
      <c r="TQ137" s="56"/>
      <c r="TR137" s="56"/>
      <c r="TS137" s="56"/>
      <c r="TT137" s="56"/>
      <c r="TU137" s="56"/>
      <c r="TV137" s="56"/>
      <c r="TW137" s="56"/>
      <c r="TX137" s="56"/>
      <c r="TY137" s="56"/>
      <c r="TZ137" s="56"/>
      <c r="UA137" s="56"/>
      <c r="UB137" s="56"/>
      <c r="UC137" s="56"/>
      <c r="UD137" s="56"/>
      <c r="UE137" s="56"/>
      <c r="UF137" s="56"/>
      <c r="UG137" s="56"/>
      <c r="UH137" s="56"/>
      <c r="UI137" s="56"/>
      <c r="UJ137" s="56"/>
      <c r="UK137" s="56"/>
      <c r="UL137" s="56"/>
      <c r="UM137" s="56"/>
      <c r="UN137" s="56"/>
      <c r="UO137" s="56"/>
      <c r="UP137" s="56"/>
      <c r="UQ137" s="56"/>
      <c r="UR137" s="56"/>
      <c r="US137" s="56"/>
      <c r="UT137" s="56"/>
      <c r="UU137" s="56"/>
      <c r="UV137" s="56"/>
      <c r="UW137" s="56"/>
      <c r="UX137" s="56"/>
      <c r="UY137" s="56"/>
      <c r="UZ137" s="56"/>
      <c r="VA137" s="56"/>
      <c r="VB137" s="56"/>
      <c r="VC137" s="56"/>
      <c r="VD137" s="56"/>
      <c r="VE137" s="56"/>
      <c r="VF137" s="56"/>
      <c r="VG137" s="56"/>
      <c r="VH137" s="56"/>
      <c r="VI137" s="56"/>
      <c r="VJ137" s="56"/>
      <c r="VK137" s="56"/>
      <c r="VL137" s="56"/>
      <c r="VM137" s="56"/>
      <c r="VN137" s="56"/>
      <c r="VO137" s="56"/>
      <c r="VP137" s="56"/>
      <c r="VQ137" s="56"/>
      <c r="VR137" s="56"/>
      <c r="VS137" s="56"/>
      <c r="VT137" s="56"/>
      <c r="VU137" s="56"/>
      <c r="VV137" s="56"/>
      <c r="VW137" s="56"/>
      <c r="VX137" s="56"/>
      <c r="VY137" s="56"/>
      <c r="VZ137" s="56"/>
      <c r="WA137" s="56"/>
      <c r="WB137" s="56"/>
      <c r="WC137" s="56"/>
      <c r="WD137" s="56"/>
      <c r="WE137" s="56"/>
      <c r="WF137" s="56"/>
      <c r="WG137" s="56"/>
      <c r="WH137" s="56"/>
      <c r="WI137" s="56"/>
      <c r="WJ137" s="56"/>
      <c r="WK137" s="56"/>
      <c r="WL137" s="56"/>
      <c r="WM137" s="56"/>
      <c r="WN137" s="56"/>
      <c r="WO137" s="56"/>
      <c r="WP137" s="56"/>
      <c r="WQ137" s="56"/>
      <c r="WR137" s="56"/>
      <c r="WS137" s="56"/>
      <c r="WT137" s="56"/>
      <c r="WU137" s="56"/>
      <c r="WV137" s="56"/>
      <c r="WW137" s="56"/>
      <c r="WX137" s="56"/>
      <c r="WY137" s="56"/>
      <c r="WZ137" s="56"/>
      <c r="XA137" s="56"/>
      <c r="XB137" s="56"/>
      <c r="XC137" s="56"/>
      <c r="XD137" s="56"/>
      <c r="XE137" s="56"/>
      <c r="XF137" s="56"/>
      <c r="XG137" s="56"/>
      <c r="XH137" s="56"/>
      <c r="XI137" s="56"/>
      <c r="XJ137" s="56"/>
      <c r="XK137" s="56"/>
      <c r="XL137" s="56"/>
      <c r="XM137" s="56"/>
      <c r="XN137" s="56"/>
      <c r="XO137" s="56"/>
      <c r="XP137" s="56"/>
      <c r="XQ137" s="56"/>
      <c r="XR137" s="56"/>
      <c r="XS137" s="56"/>
      <c r="XT137" s="56"/>
      <c r="XU137" s="56"/>
      <c r="XV137" s="56"/>
      <c r="XW137" s="56"/>
      <c r="XX137" s="56"/>
      <c r="XY137" s="56"/>
      <c r="XZ137" s="56"/>
      <c r="YA137" s="56"/>
      <c r="YB137" s="56"/>
      <c r="YC137" s="56"/>
      <c r="YD137" s="56"/>
      <c r="YE137" s="56"/>
      <c r="YF137" s="56"/>
      <c r="YG137" s="56"/>
      <c r="YH137" s="56"/>
      <c r="YI137" s="56"/>
      <c r="YJ137" s="56"/>
      <c r="YK137" s="56"/>
      <c r="YL137" s="56"/>
      <c r="YM137" s="56"/>
      <c r="YN137" s="56"/>
      <c r="YO137" s="56"/>
      <c r="YP137" s="56"/>
      <c r="YQ137" s="56"/>
      <c r="YR137" s="56"/>
    </row>
    <row r="138" spans="1:668" s="142" customFormat="1" ht="15.75" x14ac:dyDescent="0.25">
      <c r="A138" s="141" t="s">
        <v>14</v>
      </c>
      <c r="B138" s="44">
        <v>1</v>
      </c>
      <c r="C138" s="91"/>
      <c r="D138" s="145"/>
      <c r="E138" s="146"/>
      <c r="F138" s="97">
        <f t="shared" ref="F138:L138" si="27">F137</f>
        <v>89000</v>
      </c>
      <c r="G138" s="110">
        <f t="shared" si="27"/>
        <v>2568.65</v>
      </c>
      <c r="H138" s="97">
        <f t="shared" si="27"/>
        <v>9635.51</v>
      </c>
      <c r="I138" s="97">
        <f t="shared" si="27"/>
        <v>2720.8</v>
      </c>
      <c r="J138" s="97">
        <f>J137</f>
        <v>0</v>
      </c>
      <c r="K138" s="97">
        <f t="shared" si="27"/>
        <v>14924.96</v>
      </c>
      <c r="L138" s="109">
        <f t="shared" si="27"/>
        <v>74575.039999999994</v>
      </c>
      <c r="M138" s="9"/>
      <c r="N138" s="9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4"/>
      <c r="BM138" s="124"/>
      <c r="BN138" s="124"/>
      <c r="BO138" s="124"/>
      <c r="BP138" s="124"/>
      <c r="BQ138" s="124"/>
      <c r="BR138" s="124"/>
      <c r="BS138" s="124"/>
      <c r="BT138" s="124"/>
      <c r="BU138" s="124"/>
      <c r="BV138" s="124"/>
      <c r="BW138" s="124"/>
      <c r="BX138" s="124"/>
      <c r="BY138" s="124"/>
      <c r="BZ138" s="124"/>
      <c r="CA138" s="124"/>
      <c r="CB138" s="124"/>
      <c r="CC138" s="124"/>
      <c r="CD138" s="124"/>
      <c r="CE138" s="124"/>
      <c r="CF138" s="124"/>
      <c r="CG138" s="124"/>
      <c r="CH138" s="124"/>
      <c r="CI138" s="124"/>
      <c r="CJ138" s="124"/>
      <c r="CK138" s="124"/>
      <c r="CL138" s="124"/>
      <c r="CM138" s="124"/>
      <c r="CN138" s="124"/>
      <c r="CO138" s="124"/>
      <c r="CP138" s="124"/>
      <c r="CQ138" s="124"/>
      <c r="CR138" s="124"/>
      <c r="CS138" s="124"/>
      <c r="CT138" s="124"/>
      <c r="CU138" s="124"/>
      <c r="CV138" s="124"/>
      <c r="CW138" s="124"/>
      <c r="CX138" s="124"/>
      <c r="CY138" s="124"/>
      <c r="CZ138" s="124"/>
      <c r="DA138" s="124"/>
      <c r="DB138" s="124"/>
      <c r="DC138" s="124"/>
      <c r="DD138" s="124"/>
      <c r="DE138" s="124"/>
      <c r="DF138" s="124"/>
      <c r="DG138" s="124"/>
      <c r="DH138" s="124"/>
      <c r="DI138" s="124"/>
      <c r="DJ138" s="124"/>
      <c r="DK138" s="124"/>
      <c r="DL138" s="124"/>
      <c r="DM138" s="124"/>
      <c r="DN138" s="124"/>
      <c r="DO138" s="124"/>
      <c r="DP138" s="124"/>
      <c r="DQ138" s="124"/>
      <c r="DR138" s="124"/>
      <c r="DS138" s="124"/>
      <c r="DT138" s="124"/>
      <c r="DU138" s="124"/>
      <c r="DV138" s="124"/>
      <c r="DW138" s="124"/>
      <c r="DX138" s="124"/>
      <c r="DY138" s="124"/>
      <c r="DZ138" s="124"/>
      <c r="EA138" s="124"/>
      <c r="EB138" s="124"/>
      <c r="EC138" s="124"/>
      <c r="ED138" s="124"/>
      <c r="EE138" s="124"/>
      <c r="EF138" s="124"/>
      <c r="EG138" s="124"/>
      <c r="EH138" s="124"/>
      <c r="EI138" s="124"/>
      <c r="EJ138" s="124"/>
      <c r="EK138" s="124"/>
      <c r="EL138" s="124"/>
      <c r="EM138" s="124"/>
      <c r="EN138" s="124"/>
      <c r="EO138" s="124"/>
      <c r="EP138" s="124"/>
      <c r="EQ138" s="124"/>
      <c r="ER138" s="124"/>
      <c r="ES138" s="124"/>
      <c r="ET138" s="124"/>
      <c r="EU138" s="124"/>
      <c r="EV138" s="124"/>
      <c r="EW138" s="124"/>
      <c r="EX138" s="124"/>
      <c r="EY138" s="124"/>
      <c r="EZ138" s="124"/>
      <c r="FA138" s="124"/>
      <c r="FB138" s="124"/>
      <c r="FC138" s="124"/>
      <c r="FD138" s="124"/>
      <c r="FE138" s="124"/>
      <c r="FF138" s="124"/>
      <c r="FG138" s="124"/>
      <c r="FH138" s="124"/>
      <c r="FI138" s="124"/>
      <c r="FJ138" s="124"/>
      <c r="FK138" s="124"/>
      <c r="FL138" s="124"/>
      <c r="FM138" s="124"/>
      <c r="FN138" s="124"/>
      <c r="FO138" s="124"/>
      <c r="FP138" s="124"/>
      <c r="FQ138" s="124"/>
      <c r="FR138" s="124"/>
      <c r="FS138" s="124"/>
      <c r="FT138" s="124"/>
      <c r="FU138" s="124"/>
      <c r="FV138" s="124"/>
      <c r="FW138" s="124"/>
      <c r="FX138" s="124"/>
      <c r="FY138" s="124"/>
      <c r="FZ138" s="124"/>
      <c r="GA138" s="124"/>
      <c r="GB138" s="124"/>
      <c r="GC138" s="124"/>
      <c r="GD138" s="124"/>
      <c r="GE138" s="124"/>
      <c r="GF138" s="124"/>
      <c r="GG138" s="124"/>
      <c r="GH138" s="124"/>
      <c r="GI138" s="124"/>
      <c r="GJ138" s="124"/>
      <c r="GK138" s="124"/>
      <c r="GL138" s="124"/>
      <c r="GM138" s="124"/>
      <c r="GN138" s="124"/>
      <c r="GO138" s="124"/>
      <c r="GP138" s="124"/>
      <c r="GQ138" s="124"/>
      <c r="GR138" s="124"/>
      <c r="GS138" s="124"/>
      <c r="GT138" s="124"/>
      <c r="GU138" s="124"/>
      <c r="GV138" s="124"/>
      <c r="GW138" s="124"/>
      <c r="GX138" s="124"/>
      <c r="GY138" s="124"/>
      <c r="GZ138" s="124"/>
      <c r="HA138" s="124"/>
      <c r="HB138" s="124"/>
      <c r="HC138" s="124"/>
      <c r="HD138" s="124"/>
      <c r="HE138" s="124"/>
      <c r="HF138" s="124"/>
      <c r="HG138" s="124"/>
      <c r="HH138" s="124"/>
      <c r="HI138" s="124"/>
      <c r="HJ138" s="124"/>
      <c r="HK138" s="124"/>
      <c r="HL138" s="124"/>
      <c r="HM138" s="124"/>
      <c r="HN138" s="124"/>
      <c r="HO138" s="124"/>
      <c r="HP138" s="124"/>
      <c r="HQ138" s="124"/>
      <c r="HR138" s="124"/>
      <c r="HS138" s="124"/>
      <c r="HT138" s="124"/>
      <c r="HU138" s="124"/>
      <c r="HV138" s="124"/>
      <c r="HW138" s="124"/>
      <c r="HX138" s="124"/>
      <c r="HY138" s="124"/>
      <c r="HZ138" s="124"/>
      <c r="IA138" s="124"/>
      <c r="IB138" s="124"/>
      <c r="IC138" s="124"/>
      <c r="ID138" s="124"/>
      <c r="IE138" s="124"/>
      <c r="IF138" s="124"/>
      <c r="IG138" s="124"/>
      <c r="IH138" s="124"/>
      <c r="II138" s="124"/>
      <c r="IJ138" s="124"/>
      <c r="IK138" s="124"/>
      <c r="IL138" s="124"/>
      <c r="IM138" s="124"/>
      <c r="IN138" s="124"/>
      <c r="IO138" s="124"/>
      <c r="IP138" s="124"/>
      <c r="IQ138" s="124"/>
      <c r="IR138" s="124"/>
      <c r="IS138" s="124"/>
      <c r="IT138" s="124"/>
      <c r="IU138" s="124"/>
      <c r="IV138" s="124"/>
      <c r="IW138" s="124"/>
      <c r="IX138" s="124"/>
      <c r="IY138" s="124"/>
      <c r="IZ138" s="124"/>
      <c r="JA138" s="124"/>
      <c r="JB138" s="124"/>
      <c r="JC138" s="124"/>
      <c r="JD138" s="124"/>
      <c r="JE138" s="124"/>
      <c r="JF138" s="124"/>
      <c r="JG138" s="124"/>
      <c r="JH138" s="124"/>
      <c r="JI138" s="124"/>
      <c r="JJ138" s="124"/>
      <c r="JK138" s="124"/>
      <c r="JL138" s="124"/>
      <c r="JM138" s="124"/>
      <c r="JN138" s="124"/>
      <c r="JO138" s="124"/>
      <c r="JP138" s="124"/>
      <c r="JQ138" s="124"/>
      <c r="JR138" s="124"/>
      <c r="JS138" s="124"/>
      <c r="JT138" s="124"/>
      <c r="JU138" s="124"/>
      <c r="JV138" s="124"/>
      <c r="JW138" s="124"/>
      <c r="JX138" s="124"/>
      <c r="JY138" s="124"/>
      <c r="JZ138" s="124"/>
      <c r="KA138" s="124"/>
      <c r="KB138" s="124"/>
      <c r="KC138" s="124"/>
      <c r="KD138" s="124"/>
      <c r="KE138" s="124"/>
      <c r="KF138" s="124"/>
      <c r="KG138" s="124"/>
      <c r="KH138" s="124"/>
      <c r="KI138" s="124"/>
      <c r="KJ138" s="124"/>
      <c r="KK138" s="124"/>
      <c r="KL138" s="124"/>
      <c r="KM138" s="124"/>
      <c r="KN138" s="124"/>
      <c r="KO138" s="124"/>
      <c r="KP138" s="124"/>
      <c r="KQ138" s="124"/>
      <c r="KR138" s="124"/>
      <c r="KS138" s="124"/>
      <c r="KT138" s="124"/>
      <c r="KU138" s="124"/>
      <c r="KV138" s="124"/>
      <c r="KW138" s="124"/>
      <c r="KX138" s="124"/>
      <c r="KY138" s="124"/>
      <c r="KZ138" s="124"/>
      <c r="LA138" s="124"/>
      <c r="LB138" s="124"/>
      <c r="LC138" s="124"/>
      <c r="LD138" s="124"/>
      <c r="LE138" s="124"/>
      <c r="LF138" s="124"/>
      <c r="LG138" s="124"/>
      <c r="LH138" s="124"/>
      <c r="LI138" s="124"/>
      <c r="LJ138" s="124"/>
      <c r="LK138" s="124"/>
      <c r="LL138" s="124"/>
      <c r="LM138" s="124"/>
      <c r="LN138" s="124"/>
      <c r="LO138" s="124"/>
      <c r="LP138" s="124"/>
      <c r="LQ138" s="124"/>
      <c r="LR138" s="124"/>
      <c r="LS138" s="124"/>
      <c r="LT138" s="124"/>
      <c r="LU138" s="124"/>
      <c r="LV138" s="124"/>
      <c r="LW138" s="124"/>
      <c r="LX138" s="124"/>
      <c r="LY138" s="124"/>
      <c r="LZ138" s="124"/>
      <c r="MA138" s="124"/>
      <c r="MB138" s="124"/>
      <c r="MC138" s="124"/>
      <c r="MD138" s="124"/>
      <c r="ME138" s="124"/>
      <c r="MF138" s="124"/>
      <c r="MG138" s="124"/>
      <c r="MH138" s="124"/>
      <c r="MI138" s="124"/>
      <c r="MJ138" s="124"/>
      <c r="MK138" s="124"/>
      <c r="ML138" s="124"/>
      <c r="MM138" s="124"/>
      <c r="MN138" s="124"/>
      <c r="MO138" s="124"/>
      <c r="MP138" s="124"/>
      <c r="MQ138" s="124"/>
      <c r="MR138" s="124"/>
      <c r="MS138" s="124"/>
      <c r="MT138" s="124"/>
      <c r="MU138" s="124"/>
      <c r="MV138" s="124"/>
      <c r="MW138" s="124"/>
      <c r="MX138" s="124"/>
      <c r="MY138" s="124"/>
      <c r="MZ138" s="124"/>
      <c r="NA138" s="124"/>
      <c r="NB138" s="124"/>
      <c r="NC138" s="124"/>
      <c r="ND138" s="124"/>
      <c r="NE138" s="124"/>
      <c r="NF138" s="124"/>
      <c r="NG138" s="124"/>
      <c r="NH138" s="124"/>
      <c r="NI138" s="124"/>
      <c r="NJ138" s="124"/>
      <c r="NK138" s="124"/>
      <c r="NL138" s="124"/>
      <c r="NM138" s="124"/>
      <c r="NN138" s="124"/>
      <c r="NO138" s="124"/>
      <c r="NP138" s="124"/>
      <c r="NQ138" s="124"/>
      <c r="NR138" s="124"/>
      <c r="NS138" s="124"/>
      <c r="NT138" s="124"/>
      <c r="NU138" s="124"/>
      <c r="NV138" s="124"/>
      <c r="NW138" s="124"/>
      <c r="NX138" s="124"/>
      <c r="NY138" s="124"/>
      <c r="NZ138" s="124"/>
      <c r="OA138" s="124"/>
      <c r="OB138" s="124"/>
      <c r="OC138" s="124"/>
      <c r="OD138" s="124"/>
      <c r="OE138" s="124"/>
      <c r="OF138" s="124"/>
      <c r="OG138" s="124"/>
      <c r="OH138" s="124"/>
      <c r="OI138" s="124"/>
      <c r="OJ138" s="124"/>
      <c r="OK138" s="124"/>
      <c r="OL138" s="124"/>
      <c r="OM138" s="124"/>
      <c r="ON138" s="124"/>
      <c r="OO138" s="124"/>
      <c r="OP138" s="124"/>
      <c r="OQ138" s="124"/>
      <c r="OR138" s="124"/>
      <c r="OS138" s="124"/>
      <c r="OT138" s="124"/>
      <c r="OU138" s="124"/>
      <c r="OV138" s="124"/>
      <c r="OW138" s="124"/>
      <c r="OX138" s="124"/>
      <c r="OY138" s="124"/>
      <c r="OZ138" s="124"/>
      <c r="PA138" s="124"/>
      <c r="PB138" s="124"/>
      <c r="PC138" s="124"/>
      <c r="PD138" s="124"/>
      <c r="PE138" s="124"/>
      <c r="PF138" s="124"/>
      <c r="PG138" s="124"/>
      <c r="PH138" s="124"/>
      <c r="PI138" s="124"/>
      <c r="PJ138" s="124"/>
      <c r="PK138" s="124"/>
      <c r="PL138" s="124"/>
      <c r="PM138" s="124"/>
      <c r="PN138" s="124"/>
      <c r="PO138" s="124"/>
      <c r="PP138" s="124"/>
      <c r="PQ138" s="124"/>
      <c r="PR138" s="124"/>
      <c r="PS138" s="124"/>
      <c r="PT138" s="124"/>
      <c r="PU138" s="124"/>
      <c r="PV138" s="124"/>
      <c r="PW138" s="124"/>
      <c r="PX138" s="124"/>
      <c r="PY138" s="124"/>
      <c r="PZ138" s="124"/>
      <c r="QA138" s="124"/>
      <c r="QB138" s="124"/>
      <c r="QC138" s="124"/>
      <c r="QD138" s="124"/>
      <c r="QE138" s="124"/>
      <c r="QF138" s="124"/>
      <c r="QG138" s="124"/>
      <c r="QH138" s="124"/>
      <c r="QI138" s="124"/>
      <c r="QJ138" s="124"/>
      <c r="QK138" s="124"/>
      <c r="QL138" s="124"/>
      <c r="QM138" s="124"/>
      <c r="QN138" s="124"/>
      <c r="QO138" s="124"/>
      <c r="QP138" s="124"/>
      <c r="QQ138" s="124"/>
      <c r="QR138" s="124"/>
      <c r="QS138" s="124"/>
      <c r="QT138" s="124"/>
      <c r="QU138" s="124"/>
      <c r="QV138" s="124"/>
      <c r="QW138" s="124"/>
      <c r="QX138" s="124"/>
      <c r="QY138" s="124"/>
      <c r="QZ138" s="124"/>
      <c r="RA138" s="124"/>
      <c r="RB138" s="124"/>
      <c r="RC138" s="124"/>
      <c r="RD138" s="124"/>
      <c r="RE138" s="124"/>
      <c r="RF138" s="124"/>
      <c r="RG138" s="124"/>
      <c r="RH138" s="124"/>
      <c r="RI138" s="124"/>
      <c r="RJ138" s="124"/>
      <c r="RK138" s="124"/>
      <c r="RL138" s="124"/>
      <c r="RM138" s="124"/>
      <c r="RN138" s="124"/>
      <c r="RO138" s="124"/>
      <c r="RP138" s="124"/>
      <c r="RQ138" s="124"/>
      <c r="RR138" s="124"/>
      <c r="RS138" s="124"/>
      <c r="RT138" s="124"/>
      <c r="RU138" s="124"/>
      <c r="RV138" s="124"/>
      <c r="RW138" s="124"/>
      <c r="RX138" s="124"/>
      <c r="RY138" s="124"/>
      <c r="RZ138" s="124"/>
      <c r="SA138" s="124"/>
      <c r="SB138" s="124"/>
      <c r="SC138" s="124"/>
      <c r="SD138" s="124"/>
      <c r="SE138" s="124"/>
      <c r="SF138" s="124"/>
      <c r="SG138" s="124"/>
      <c r="SH138" s="124"/>
      <c r="SI138" s="124"/>
      <c r="SJ138" s="124"/>
      <c r="SK138" s="124"/>
      <c r="SL138" s="124"/>
      <c r="SM138" s="124"/>
      <c r="SN138" s="124"/>
      <c r="SO138" s="124"/>
      <c r="SP138" s="124"/>
      <c r="SQ138" s="124"/>
      <c r="SR138" s="124"/>
      <c r="SS138" s="124"/>
      <c r="ST138" s="124"/>
      <c r="SU138" s="124"/>
      <c r="SV138" s="124"/>
      <c r="SW138" s="124"/>
      <c r="SX138" s="124"/>
      <c r="SY138" s="124"/>
      <c r="SZ138" s="124"/>
      <c r="TA138" s="124"/>
      <c r="TB138" s="124"/>
      <c r="TC138" s="124"/>
      <c r="TD138" s="124"/>
      <c r="TE138" s="124"/>
      <c r="TF138" s="124"/>
      <c r="TG138" s="124"/>
      <c r="TH138" s="124"/>
      <c r="TI138" s="124"/>
      <c r="TJ138" s="124"/>
      <c r="TK138" s="124"/>
      <c r="TL138" s="124"/>
      <c r="TM138" s="124"/>
      <c r="TN138" s="124"/>
      <c r="TO138" s="124"/>
      <c r="TP138" s="124"/>
      <c r="TQ138" s="124"/>
      <c r="TR138" s="124"/>
      <c r="TS138" s="124"/>
      <c r="TT138" s="124"/>
      <c r="TU138" s="124"/>
      <c r="TV138" s="124"/>
      <c r="TW138" s="124"/>
      <c r="TX138" s="124"/>
      <c r="TY138" s="124"/>
      <c r="TZ138" s="124"/>
      <c r="UA138" s="124"/>
      <c r="UB138" s="124"/>
      <c r="UC138" s="124"/>
      <c r="UD138" s="124"/>
      <c r="UE138" s="124"/>
      <c r="UF138" s="124"/>
      <c r="UG138" s="124"/>
      <c r="UH138" s="124"/>
      <c r="UI138" s="124"/>
      <c r="UJ138" s="124"/>
      <c r="UK138" s="124"/>
      <c r="UL138" s="124"/>
      <c r="UM138" s="124"/>
      <c r="UN138" s="124"/>
      <c r="UO138" s="124"/>
      <c r="UP138" s="124"/>
      <c r="UQ138" s="124"/>
      <c r="UR138" s="124"/>
      <c r="US138" s="124"/>
      <c r="UT138" s="124"/>
      <c r="UU138" s="124"/>
      <c r="UV138" s="124"/>
      <c r="UW138" s="124"/>
      <c r="UX138" s="124"/>
      <c r="UY138" s="124"/>
      <c r="UZ138" s="124"/>
      <c r="VA138" s="124"/>
      <c r="VB138" s="124"/>
      <c r="VC138" s="124"/>
      <c r="VD138" s="124"/>
      <c r="VE138" s="124"/>
      <c r="VF138" s="124"/>
      <c r="VG138" s="124"/>
      <c r="VH138" s="124"/>
      <c r="VI138" s="124"/>
      <c r="VJ138" s="124"/>
      <c r="VK138" s="124"/>
      <c r="VL138" s="124"/>
      <c r="VM138" s="124"/>
      <c r="VN138" s="124"/>
      <c r="VO138" s="124"/>
      <c r="VP138" s="124"/>
      <c r="VQ138" s="124"/>
      <c r="VR138" s="124"/>
      <c r="VS138" s="124"/>
      <c r="VT138" s="124"/>
      <c r="VU138" s="124"/>
      <c r="VV138" s="124"/>
      <c r="VW138" s="124"/>
      <c r="VX138" s="124"/>
      <c r="VY138" s="124"/>
      <c r="VZ138" s="124"/>
      <c r="WA138" s="124"/>
      <c r="WB138" s="124"/>
      <c r="WC138" s="124"/>
      <c r="WD138" s="124"/>
      <c r="WE138" s="124"/>
      <c r="WF138" s="124"/>
      <c r="WG138" s="124"/>
      <c r="WH138" s="124"/>
      <c r="WI138" s="124"/>
      <c r="WJ138" s="124"/>
      <c r="WK138" s="124"/>
      <c r="WL138" s="124"/>
      <c r="WM138" s="124"/>
      <c r="WN138" s="124"/>
      <c r="WO138" s="124"/>
      <c r="WP138" s="124"/>
      <c r="WQ138" s="124"/>
      <c r="WR138" s="124"/>
      <c r="WS138" s="124"/>
      <c r="WT138" s="124"/>
      <c r="WU138" s="124"/>
      <c r="WV138" s="124"/>
      <c r="WW138" s="124"/>
      <c r="WX138" s="124"/>
      <c r="WY138" s="124"/>
      <c r="WZ138" s="124"/>
      <c r="XA138" s="124"/>
      <c r="XB138" s="124"/>
      <c r="XC138" s="124"/>
      <c r="XD138" s="124"/>
      <c r="XE138" s="124"/>
      <c r="XF138" s="124"/>
      <c r="XG138" s="124"/>
      <c r="XH138" s="124"/>
      <c r="XI138" s="124"/>
      <c r="XJ138" s="124"/>
      <c r="XK138" s="124"/>
      <c r="XL138" s="124"/>
      <c r="XM138" s="124"/>
      <c r="XN138" s="124"/>
      <c r="XO138" s="124"/>
      <c r="XP138" s="124"/>
      <c r="XQ138" s="124"/>
      <c r="XR138" s="124"/>
      <c r="XS138" s="124"/>
      <c r="XT138" s="124"/>
      <c r="XU138" s="124"/>
      <c r="XV138" s="124"/>
      <c r="XW138" s="124"/>
      <c r="XX138" s="124"/>
      <c r="XY138" s="124"/>
      <c r="XZ138" s="124"/>
      <c r="YA138" s="124"/>
      <c r="YB138" s="124"/>
      <c r="YC138" s="124"/>
      <c r="YD138" s="124"/>
      <c r="YE138" s="124"/>
      <c r="YF138" s="124"/>
      <c r="YG138" s="124"/>
      <c r="YH138" s="124"/>
      <c r="YI138" s="124"/>
      <c r="YJ138" s="124"/>
      <c r="YK138" s="124"/>
      <c r="YL138" s="124"/>
      <c r="YM138" s="124"/>
      <c r="YN138" s="124"/>
      <c r="YO138" s="124"/>
      <c r="YP138" s="124"/>
      <c r="YQ138" s="124"/>
      <c r="YR138" s="124"/>
    </row>
    <row r="139" spans="1:668" s="56" customFormat="1" x14ac:dyDescent="0.25">
      <c r="A139" s="39" t="s">
        <v>80</v>
      </c>
      <c r="B139" s="31"/>
      <c r="C139" s="80"/>
      <c r="D139" s="88"/>
      <c r="E139" s="88"/>
      <c r="F139" s="96"/>
      <c r="G139" s="88"/>
      <c r="H139" s="96"/>
      <c r="I139" s="96"/>
      <c r="J139" s="96"/>
      <c r="K139" s="96"/>
      <c r="L139" s="101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  <c r="HN139" s="47"/>
      <c r="HO139" s="47"/>
      <c r="HP139" s="47"/>
      <c r="HQ139" s="47"/>
      <c r="HR139" s="47"/>
      <c r="HS139" s="47"/>
      <c r="HT139" s="47"/>
      <c r="HU139" s="47"/>
      <c r="HV139" s="47"/>
      <c r="HW139" s="47"/>
      <c r="HX139" s="47"/>
      <c r="HY139" s="47"/>
      <c r="HZ139" s="47"/>
      <c r="IA139" s="47"/>
      <c r="IB139" s="47"/>
    </row>
    <row r="140" spans="1:668" s="56" customFormat="1" x14ac:dyDescent="0.25">
      <c r="A140" s="31" t="s">
        <v>81</v>
      </c>
      <c r="B140" s="31" t="s">
        <v>112</v>
      </c>
      <c r="C140" s="88" t="s">
        <v>77</v>
      </c>
      <c r="D140" s="105">
        <v>44409</v>
      </c>
      <c r="E140" s="11" t="s">
        <v>132</v>
      </c>
      <c r="F140" s="180">
        <v>133000</v>
      </c>
      <c r="G140" s="88">
        <v>3817.1</v>
      </c>
      <c r="H140" s="96">
        <v>19867.79</v>
      </c>
      <c r="I140" s="96">
        <v>4043.2</v>
      </c>
      <c r="J140" s="96">
        <v>16206.19</v>
      </c>
      <c r="K140" s="96">
        <v>42621.59</v>
      </c>
      <c r="L140" s="181">
        <v>90378.41</v>
      </c>
      <c r="N140" s="182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  <c r="HN140" s="47"/>
      <c r="HO140" s="47"/>
      <c r="HP140" s="47"/>
      <c r="HQ140" s="47"/>
      <c r="HR140" s="47"/>
      <c r="HS140" s="47"/>
      <c r="HT140" s="47"/>
      <c r="HU140" s="47"/>
      <c r="HV140" s="47"/>
      <c r="HW140" s="47"/>
      <c r="HX140" s="47"/>
      <c r="HY140" s="47"/>
      <c r="HZ140" s="47"/>
      <c r="IA140" s="47"/>
      <c r="IB140" s="47"/>
    </row>
    <row r="141" spans="1:668" x14ac:dyDescent="0.25">
      <c r="A141" s="144" t="s">
        <v>14</v>
      </c>
      <c r="B141" s="168">
        <v>1</v>
      </c>
      <c r="C141" s="89"/>
      <c r="D141" s="89"/>
      <c r="E141" s="81"/>
      <c r="F141" s="98">
        <f>F140</f>
        <v>133000</v>
      </c>
      <c r="G141" s="112">
        <f>G140</f>
        <v>3817.1</v>
      </c>
      <c r="H141" s="98">
        <f>H140</f>
        <v>19867.79</v>
      </c>
      <c r="I141" s="98">
        <f>I140</f>
        <v>4043.2</v>
      </c>
      <c r="J141" s="98">
        <f>J140</f>
        <v>16206.19</v>
      </c>
      <c r="K141" s="98">
        <v>42198.29</v>
      </c>
      <c r="L141" s="183">
        <f>L140</f>
        <v>90378.41</v>
      </c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</row>
    <row r="142" spans="1:668" s="9" customFormat="1" ht="15.75" x14ac:dyDescent="0.25">
      <c r="A142" s="133" t="s">
        <v>129</v>
      </c>
      <c r="B142" s="127"/>
      <c r="C142" s="128"/>
      <c r="D142" s="128"/>
      <c r="E142" s="83"/>
      <c r="F142" s="129"/>
      <c r="G142" s="130"/>
      <c r="H142" s="129"/>
      <c r="I142" s="129"/>
      <c r="J142" s="129"/>
      <c r="K142" s="129"/>
      <c r="L142" s="131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56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  <c r="HF142" s="56"/>
      <c r="HG142" s="56"/>
      <c r="HH142" s="56"/>
      <c r="HI142" s="56"/>
      <c r="HJ142" s="56"/>
      <c r="HK142" s="56"/>
      <c r="HL142" s="56"/>
      <c r="HM142" s="56"/>
      <c r="HN142" s="56"/>
      <c r="HO142" s="56"/>
      <c r="HP142" s="56"/>
      <c r="HQ142" s="56"/>
      <c r="HR142" s="56"/>
      <c r="HS142" s="56"/>
      <c r="HT142" s="56"/>
      <c r="HU142" s="56"/>
      <c r="HV142" s="56"/>
      <c r="HW142" s="56"/>
      <c r="HX142" s="56"/>
      <c r="HY142" s="56"/>
      <c r="HZ142" s="56"/>
      <c r="IA142" s="56"/>
      <c r="IB142" s="56"/>
      <c r="IC142" s="56"/>
      <c r="ID142" s="56"/>
      <c r="IE142" s="56"/>
      <c r="IF142" s="56"/>
      <c r="IG142" s="56"/>
      <c r="IH142" s="56"/>
      <c r="II142" s="56"/>
      <c r="IJ142" s="56"/>
      <c r="IK142" s="56"/>
      <c r="IL142" s="56"/>
      <c r="IM142" s="56"/>
      <c r="IN142" s="56"/>
      <c r="IO142" s="56"/>
      <c r="IP142" s="56"/>
      <c r="IQ142" s="56"/>
      <c r="IR142" s="56"/>
      <c r="IS142" s="56"/>
      <c r="IT142" s="56"/>
      <c r="IU142" s="56"/>
      <c r="IV142" s="56"/>
      <c r="IW142" s="56"/>
      <c r="IX142" s="56"/>
      <c r="IY142" s="56"/>
      <c r="IZ142" s="56"/>
      <c r="JA142" s="56"/>
      <c r="JB142" s="56"/>
      <c r="JC142" s="56"/>
      <c r="JD142" s="56"/>
      <c r="JE142" s="56"/>
      <c r="JF142" s="56"/>
      <c r="JG142" s="56"/>
      <c r="JH142" s="56"/>
      <c r="JI142" s="56"/>
      <c r="JJ142" s="56"/>
      <c r="JK142" s="56"/>
      <c r="JL142" s="56"/>
      <c r="JM142" s="56"/>
      <c r="JN142" s="56"/>
      <c r="JO142" s="56"/>
      <c r="JP142" s="56"/>
      <c r="JQ142" s="56"/>
      <c r="JR142" s="56"/>
      <c r="JS142" s="56"/>
      <c r="JT142" s="56"/>
      <c r="JU142" s="56"/>
      <c r="JV142" s="56"/>
      <c r="JW142" s="56"/>
      <c r="JX142" s="56"/>
      <c r="JY142" s="56"/>
      <c r="JZ142" s="56"/>
      <c r="KA142" s="56"/>
      <c r="KB142" s="56"/>
      <c r="KC142" s="56"/>
      <c r="KD142" s="56"/>
      <c r="KE142" s="56"/>
      <c r="KF142" s="56"/>
      <c r="KG142" s="56"/>
      <c r="KH142" s="56"/>
      <c r="KI142" s="56"/>
      <c r="KJ142" s="56"/>
      <c r="KK142" s="56"/>
      <c r="KL142" s="56"/>
      <c r="KM142" s="56"/>
      <c r="KN142" s="56"/>
      <c r="KO142" s="56"/>
      <c r="KP142" s="56"/>
      <c r="KQ142" s="56"/>
      <c r="KR142" s="56"/>
      <c r="KS142" s="56"/>
      <c r="KT142" s="56"/>
      <c r="KU142" s="56"/>
      <c r="KV142" s="56"/>
      <c r="KW142" s="56"/>
      <c r="KX142" s="56"/>
      <c r="KY142" s="56"/>
      <c r="KZ142" s="56"/>
      <c r="LA142" s="56"/>
      <c r="LB142" s="56"/>
      <c r="LC142" s="56"/>
      <c r="LD142" s="56"/>
      <c r="LE142" s="56"/>
      <c r="LF142" s="56"/>
      <c r="LG142" s="56"/>
      <c r="LH142" s="56"/>
      <c r="LI142" s="56"/>
      <c r="LJ142" s="56"/>
      <c r="LK142" s="56"/>
      <c r="LL142" s="56"/>
      <c r="LM142" s="56"/>
      <c r="LN142" s="56"/>
      <c r="LO142" s="56"/>
      <c r="LP142" s="56"/>
      <c r="LQ142" s="56"/>
      <c r="LR142" s="56"/>
      <c r="LS142" s="56"/>
      <c r="LT142" s="56"/>
      <c r="LU142" s="56"/>
      <c r="LV142" s="56"/>
      <c r="LW142" s="56"/>
      <c r="LX142" s="56"/>
      <c r="LY142" s="56"/>
      <c r="LZ142" s="56"/>
      <c r="MA142" s="56"/>
      <c r="MB142" s="56"/>
      <c r="MC142" s="56"/>
      <c r="MD142" s="56"/>
      <c r="ME142" s="56"/>
      <c r="MF142" s="56"/>
      <c r="MG142" s="56"/>
      <c r="MH142" s="56"/>
      <c r="MI142" s="56"/>
      <c r="MJ142" s="56"/>
      <c r="MK142" s="56"/>
      <c r="ML142" s="56"/>
      <c r="MM142" s="56"/>
      <c r="MN142" s="56"/>
      <c r="MO142" s="56"/>
      <c r="MP142" s="56"/>
      <c r="MQ142" s="56"/>
      <c r="MR142" s="56"/>
      <c r="MS142" s="56"/>
      <c r="MT142" s="56"/>
      <c r="MU142" s="56"/>
      <c r="MV142" s="56"/>
      <c r="MW142" s="56"/>
      <c r="MX142" s="56"/>
      <c r="MY142" s="56"/>
      <c r="MZ142" s="56"/>
      <c r="NA142" s="56"/>
      <c r="NB142" s="56"/>
      <c r="NC142" s="56"/>
      <c r="ND142" s="56"/>
      <c r="NE142" s="56"/>
      <c r="NF142" s="56"/>
      <c r="NG142" s="56"/>
      <c r="NH142" s="56"/>
      <c r="NI142" s="56"/>
      <c r="NJ142" s="56"/>
      <c r="NK142" s="56"/>
      <c r="NL142" s="56"/>
      <c r="NM142" s="56"/>
      <c r="NN142" s="56"/>
      <c r="NO142" s="56"/>
      <c r="NP142" s="56"/>
      <c r="NQ142" s="56"/>
      <c r="NR142" s="56"/>
      <c r="NS142" s="56"/>
      <c r="NT142" s="56"/>
      <c r="NU142" s="56"/>
      <c r="NV142" s="56"/>
      <c r="NW142" s="56"/>
      <c r="NX142" s="56"/>
      <c r="NY142" s="56"/>
      <c r="NZ142" s="56"/>
      <c r="OA142" s="56"/>
      <c r="OB142" s="56"/>
      <c r="OC142" s="56"/>
      <c r="OD142" s="56"/>
      <c r="OE142" s="56"/>
      <c r="OF142" s="56"/>
      <c r="OG142" s="56"/>
      <c r="OH142" s="56"/>
      <c r="OI142" s="56"/>
      <c r="OJ142" s="56"/>
      <c r="OK142" s="56"/>
      <c r="OL142" s="56"/>
      <c r="OM142" s="56"/>
      <c r="ON142" s="56"/>
      <c r="OO142" s="56"/>
      <c r="OP142" s="56"/>
      <c r="OQ142" s="56"/>
      <c r="OR142" s="56"/>
      <c r="OS142" s="56"/>
      <c r="OT142" s="56"/>
      <c r="OU142" s="56"/>
      <c r="OV142" s="56"/>
      <c r="OW142" s="56"/>
      <c r="OX142" s="56"/>
      <c r="OY142" s="56"/>
      <c r="OZ142" s="56"/>
      <c r="PA142" s="56"/>
      <c r="PB142" s="56"/>
      <c r="PC142" s="56"/>
      <c r="PD142" s="56"/>
      <c r="PE142" s="56"/>
      <c r="PF142" s="56"/>
      <c r="PG142" s="56"/>
      <c r="PH142" s="56"/>
      <c r="PI142" s="56"/>
      <c r="PJ142" s="56"/>
      <c r="PK142" s="56"/>
      <c r="PL142" s="56"/>
      <c r="PM142" s="56"/>
      <c r="PN142" s="56"/>
      <c r="PO142" s="56"/>
      <c r="PP142" s="56"/>
      <c r="PQ142" s="56"/>
      <c r="PR142" s="56"/>
      <c r="PS142" s="56"/>
      <c r="PT142" s="56"/>
      <c r="PU142" s="56"/>
      <c r="PV142" s="56"/>
      <c r="PW142" s="56"/>
      <c r="PX142" s="56"/>
      <c r="PY142" s="56"/>
      <c r="PZ142" s="56"/>
      <c r="QA142" s="56"/>
      <c r="QB142" s="56"/>
      <c r="QC142" s="56"/>
      <c r="QD142" s="56"/>
      <c r="QE142" s="56"/>
      <c r="QF142" s="56"/>
      <c r="QG142" s="56"/>
      <c r="QH142" s="56"/>
      <c r="QI142" s="56"/>
      <c r="QJ142" s="56"/>
      <c r="QK142" s="56"/>
      <c r="QL142" s="56"/>
      <c r="QM142" s="56"/>
      <c r="QN142" s="56"/>
      <c r="QO142" s="56"/>
      <c r="QP142" s="56"/>
      <c r="QQ142" s="56"/>
      <c r="QR142" s="56"/>
      <c r="QS142" s="56"/>
      <c r="QT142" s="56"/>
      <c r="QU142" s="56"/>
      <c r="QV142" s="56"/>
      <c r="QW142" s="56"/>
      <c r="QX142" s="56"/>
      <c r="QY142" s="56"/>
      <c r="QZ142" s="56"/>
      <c r="RA142" s="56"/>
      <c r="RB142" s="56"/>
      <c r="RC142" s="56"/>
      <c r="RD142" s="56"/>
      <c r="RE142" s="56"/>
      <c r="RF142" s="56"/>
      <c r="RG142" s="56"/>
      <c r="RH142" s="56"/>
      <c r="RI142" s="56"/>
      <c r="RJ142" s="56"/>
      <c r="RK142" s="56"/>
      <c r="RL142" s="56"/>
      <c r="RM142" s="56"/>
      <c r="RN142" s="56"/>
      <c r="RO142" s="56"/>
      <c r="RP142" s="56"/>
      <c r="RQ142" s="56"/>
      <c r="RR142" s="56"/>
      <c r="RS142" s="56"/>
      <c r="RT142" s="56"/>
      <c r="RU142" s="56"/>
      <c r="RV142" s="56"/>
      <c r="RW142" s="56"/>
      <c r="RX142" s="56"/>
      <c r="RY142" s="56"/>
      <c r="RZ142" s="56"/>
      <c r="SA142" s="56"/>
      <c r="SB142" s="56"/>
      <c r="SC142" s="56"/>
      <c r="SD142" s="56"/>
      <c r="SE142" s="56"/>
      <c r="SF142" s="56"/>
      <c r="SG142" s="56"/>
      <c r="SH142" s="56"/>
      <c r="SI142" s="56"/>
      <c r="SJ142" s="56"/>
      <c r="SK142" s="56"/>
      <c r="SL142" s="56"/>
      <c r="SM142" s="56"/>
      <c r="SN142" s="56"/>
      <c r="SO142" s="56"/>
      <c r="SP142" s="56"/>
      <c r="SQ142" s="56"/>
      <c r="SR142" s="56"/>
      <c r="SS142" s="56"/>
      <c r="ST142" s="56"/>
      <c r="SU142" s="56"/>
      <c r="SV142" s="56"/>
      <c r="SW142" s="56"/>
      <c r="SX142" s="56"/>
      <c r="SY142" s="56"/>
      <c r="SZ142" s="56"/>
      <c r="TA142" s="56"/>
      <c r="TB142" s="56"/>
      <c r="TC142" s="56"/>
      <c r="TD142" s="56"/>
      <c r="TE142" s="56"/>
      <c r="TF142" s="56"/>
      <c r="TG142" s="56"/>
      <c r="TH142" s="56"/>
      <c r="TI142" s="56"/>
      <c r="TJ142" s="56"/>
      <c r="TK142" s="56"/>
      <c r="TL142" s="56"/>
      <c r="TM142" s="56"/>
      <c r="TN142" s="56"/>
      <c r="TO142" s="56"/>
      <c r="TP142" s="56"/>
      <c r="TQ142" s="56"/>
      <c r="TR142" s="56"/>
      <c r="TS142" s="56"/>
      <c r="TT142" s="56"/>
      <c r="TU142" s="56"/>
      <c r="TV142" s="56"/>
      <c r="TW142" s="56"/>
      <c r="TX142" s="56"/>
      <c r="TY142" s="56"/>
      <c r="TZ142" s="56"/>
      <c r="UA142" s="56"/>
      <c r="UB142" s="56"/>
      <c r="UC142" s="56"/>
      <c r="UD142" s="56"/>
      <c r="UE142" s="56"/>
      <c r="UF142" s="56"/>
      <c r="UG142" s="56"/>
      <c r="UH142" s="56"/>
      <c r="UI142" s="56"/>
      <c r="UJ142" s="56"/>
      <c r="UK142" s="56"/>
      <c r="UL142" s="56"/>
      <c r="UM142" s="56"/>
      <c r="UN142" s="56"/>
      <c r="UO142" s="56"/>
      <c r="UP142" s="56"/>
      <c r="UQ142" s="56"/>
      <c r="UR142" s="56"/>
      <c r="US142" s="56"/>
      <c r="UT142" s="56"/>
      <c r="UU142" s="56"/>
      <c r="UV142" s="56"/>
      <c r="UW142" s="56"/>
      <c r="UX142" s="56"/>
      <c r="UY142" s="56"/>
      <c r="UZ142" s="56"/>
      <c r="VA142" s="56"/>
      <c r="VB142" s="56"/>
      <c r="VC142" s="56"/>
      <c r="VD142" s="56"/>
      <c r="VE142" s="56"/>
      <c r="VF142" s="56"/>
      <c r="VG142" s="56"/>
      <c r="VH142" s="56"/>
      <c r="VI142" s="56"/>
      <c r="VJ142" s="56"/>
      <c r="VK142" s="56"/>
      <c r="VL142" s="56"/>
      <c r="VM142" s="56"/>
      <c r="VN142" s="56"/>
      <c r="VO142" s="56"/>
      <c r="VP142" s="56"/>
      <c r="VQ142" s="56"/>
      <c r="VR142" s="56"/>
      <c r="VS142" s="56"/>
      <c r="VT142" s="56"/>
      <c r="VU142" s="56"/>
      <c r="VV142" s="56"/>
      <c r="VW142" s="56"/>
      <c r="VX142" s="56"/>
      <c r="VY142" s="56"/>
      <c r="VZ142" s="56"/>
      <c r="WA142" s="56"/>
      <c r="WB142" s="56"/>
      <c r="WC142" s="56"/>
      <c r="WD142" s="56"/>
      <c r="WE142" s="56"/>
      <c r="WF142" s="56"/>
      <c r="WG142" s="56"/>
      <c r="WH142" s="56"/>
      <c r="WI142" s="56"/>
      <c r="WJ142" s="56"/>
      <c r="WK142" s="56"/>
      <c r="WL142" s="56"/>
      <c r="WM142" s="56"/>
      <c r="WN142" s="56"/>
      <c r="WO142" s="56"/>
      <c r="WP142" s="56"/>
      <c r="WQ142" s="56"/>
      <c r="WR142" s="56"/>
      <c r="WS142" s="56"/>
      <c r="WT142" s="56"/>
      <c r="WU142" s="56"/>
      <c r="WV142" s="56"/>
      <c r="WW142" s="56"/>
      <c r="WX142" s="56"/>
      <c r="WY142" s="56"/>
      <c r="WZ142" s="56"/>
      <c r="XA142" s="56"/>
      <c r="XB142" s="56"/>
      <c r="XC142" s="56"/>
      <c r="XD142" s="56"/>
      <c r="XE142" s="56"/>
      <c r="XF142" s="56"/>
      <c r="XG142" s="56"/>
      <c r="XH142" s="56"/>
      <c r="XI142" s="56"/>
      <c r="XJ142" s="56"/>
      <c r="XK142" s="56"/>
      <c r="XL142" s="56"/>
      <c r="XM142" s="56"/>
      <c r="XN142" s="56"/>
      <c r="XO142" s="56"/>
      <c r="XP142" s="56"/>
      <c r="XQ142" s="56"/>
      <c r="XR142" s="56"/>
      <c r="XS142" s="56"/>
      <c r="XT142" s="56"/>
      <c r="XU142" s="56"/>
      <c r="XV142" s="56"/>
      <c r="XW142" s="56"/>
      <c r="XX142" s="56"/>
      <c r="XY142" s="56"/>
      <c r="XZ142" s="56"/>
      <c r="YA142" s="56"/>
      <c r="YB142" s="56"/>
      <c r="YC142" s="56"/>
      <c r="YD142" s="56"/>
      <c r="YE142" s="56"/>
      <c r="YF142" s="56"/>
      <c r="YG142" s="56"/>
      <c r="YH142" s="56"/>
      <c r="YI142" s="56"/>
      <c r="YJ142" s="56"/>
      <c r="YK142" s="56"/>
      <c r="YL142" s="56"/>
      <c r="YM142" s="56"/>
      <c r="YN142" s="56"/>
      <c r="YO142" s="56"/>
      <c r="YP142" s="56"/>
      <c r="YQ142" s="56"/>
      <c r="YR142" s="56"/>
    </row>
    <row r="143" spans="1:668" s="9" customFormat="1" ht="15.75" x14ac:dyDescent="0.25">
      <c r="A143" s="34" t="s">
        <v>130</v>
      </c>
      <c r="B143" s="127" t="s">
        <v>92</v>
      </c>
      <c r="C143" s="128" t="s">
        <v>76</v>
      </c>
      <c r="D143" s="134">
        <v>44470</v>
      </c>
      <c r="E143" s="11" t="s">
        <v>132</v>
      </c>
      <c r="F143" s="135">
        <v>89500</v>
      </c>
      <c r="G143" s="138">
        <v>2568.65</v>
      </c>
      <c r="H143" s="135">
        <v>9635.51</v>
      </c>
      <c r="I143" s="135">
        <v>2720.8</v>
      </c>
      <c r="J143" s="135"/>
      <c r="K143" s="135">
        <v>14924.96</v>
      </c>
      <c r="L143" s="140">
        <f>F143-K143</f>
        <v>74575.040000000008</v>
      </c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56"/>
      <c r="FG143" s="56"/>
      <c r="FH143" s="56"/>
      <c r="FI143" s="56"/>
      <c r="FJ143" s="56"/>
      <c r="FK143" s="56"/>
      <c r="FL143" s="56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6"/>
      <c r="GD143" s="56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/>
      <c r="GY143" s="56"/>
      <c r="GZ143" s="56"/>
      <c r="HA143" s="56"/>
      <c r="HB143" s="56"/>
      <c r="HC143" s="56"/>
      <c r="HD143" s="56"/>
      <c r="HE143" s="56"/>
      <c r="HF143" s="56"/>
      <c r="HG143" s="56"/>
      <c r="HH143" s="56"/>
      <c r="HI143" s="56"/>
      <c r="HJ143" s="56"/>
      <c r="HK143" s="56"/>
      <c r="HL143" s="56"/>
      <c r="HM143" s="56"/>
      <c r="HN143" s="56"/>
      <c r="HO143" s="56"/>
      <c r="HP143" s="56"/>
      <c r="HQ143" s="56"/>
      <c r="HR143" s="56"/>
      <c r="HS143" s="56"/>
      <c r="HT143" s="56"/>
      <c r="HU143" s="56"/>
      <c r="HV143" s="56"/>
      <c r="HW143" s="56"/>
      <c r="HX143" s="56"/>
      <c r="HY143" s="56"/>
      <c r="HZ143" s="56"/>
      <c r="IA143" s="56"/>
      <c r="IB143" s="56"/>
      <c r="IC143" s="56"/>
      <c r="ID143" s="56"/>
      <c r="IE143" s="56"/>
      <c r="IF143" s="56"/>
      <c r="IG143" s="56"/>
      <c r="IH143" s="56"/>
      <c r="II143" s="56"/>
      <c r="IJ143" s="56"/>
      <c r="IK143" s="56"/>
      <c r="IL143" s="56"/>
      <c r="IM143" s="56"/>
      <c r="IN143" s="56"/>
      <c r="IO143" s="56"/>
      <c r="IP143" s="56"/>
      <c r="IQ143" s="56"/>
      <c r="IR143" s="56"/>
      <c r="IS143" s="56"/>
      <c r="IT143" s="56"/>
      <c r="IU143" s="56"/>
      <c r="IV143" s="56"/>
      <c r="IW143" s="56"/>
      <c r="IX143" s="56"/>
      <c r="IY143" s="56"/>
      <c r="IZ143" s="56"/>
      <c r="JA143" s="56"/>
      <c r="JB143" s="56"/>
      <c r="JC143" s="56"/>
      <c r="JD143" s="56"/>
      <c r="JE143" s="56"/>
      <c r="JF143" s="56"/>
      <c r="JG143" s="56"/>
      <c r="JH143" s="56"/>
      <c r="JI143" s="56"/>
      <c r="JJ143" s="56"/>
      <c r="JK143" s="56"/>
      <c r="JL143" s="56"/>
      <c r="JM143" s="56"/>
      <c r="JN143" s="56"/>
      <c r="JO143" s="56"/>
      <c r="JP143" s="56"/>
      <c r="JQ143" s="56"/>
      <c r="JR143" s="56"/>
      <c r="JS143" s="56"/>
      <c r="JT143" s="56"/>
      <c r="JU143" s="56"/>
      <c r="JV143" s="56"/>
      <c r="JW143" s="56"/>
      <c r="JX143" s="56"/>
      <c r="JY143" s="56"/>
      <c r="JZ143" s="56"/>
      <c r="KA143" s="56"/>
      <c r="KB143" s="56"/>
      <c r="KC143" s="56"/>
      <c r="KD143" s="56"/>
      <c r="KE143" s="56"/>
      <c r="KF143" s="56"/>
      <c r="KG143" s="56"/>
      <c r="KH143" s="56"/>
      <c r="KI143" s="56"/>
      <c r="KJ143" s="56"/>
      <c r="KK143" s="56"/>
      <c r="KL143" s="56"/>
      <c r="KM143" s="56"/>
      <c r="KN143" s="56"/>
      <c r="KO143" s="56"/>
      <c r="KP143" s="56"/>
      <c r="KQ143" s="56"/>
      <c r="KR143" s="56"/>
      <c r="KS143" s="56"/>
      <c r="KT143" s="56"/>
      <c r="KU143" s="56"/>
      <c r="KV143" s="56"/>
      <c r="KW143" s="56"/>
      <c r="KX143" s="56"/>
      <c r="KY143" s="56"/>
      <c r="KZ143" s="56"/>
      <c r="LA143" s="56"/>
      <c r="LB143" s="56"/>
      <c r="LC143" s="56"/>
      <c r="LD143" s="56"/>
      <c r="LE143" s="56"/>
      <c r="LF143" s="56"/>
      <c r="LG143" s="56"/>
      <c r="LH143" s="56"/>
      <c r="LI143" s="56"/>
      <c r="LJ143" s="56"/>
      <c r="LK143" s="56"/>
      <c r="LL143" s="56"/>
      <c r="LM143" s="56"/>
      <c r="LN143" s="56"/>
      <c r="LO143" s="56"/>
      <c r="LP143" s="56"/>
      <c r="LQ143" s="56"/>
      <c r="LR143" s="56"/>
      <c r="LS143" s="56"/>
      <c r="LT143" s="56"/>
      <c r="LU143" s="56"/>
      <c r="LV143" s="56"/>
      <c r="LW143" s="56"/>
      <c r="LX143" s="56"/>
      <c r="LY143" s="56"/>
      <c r="LZ143" s="56"/>
      <c r="MA143" s="56"/>
      <c r="MB143" s="56"/>
      <c r="MC143" s="56"/>
      <c r="MD143" s="56"/>
      <c r="ME143" s="56"/>
      <c r="MF143" s="56"/>
      <c r="MG143" s="56"/>
      <c r="MH143" s="56"/>
      <c r="MI143" s="56"/>
      <c r="MJ143" s="56"/>
      <c r="MK143" s="56"/>
      <c r="ML143" s="56"/>
      <c r="MM143" s="56"/>
      <c r="MN143" s="56"/>
      <c r="MO143" s="56"/>
      <c r="MP143" s="56"/>
      <c r="MQ143" s="56"/>
      <c r="MR143" s="56"/>
      <c r="MS143" s="56"/>
      <c r="MT143" s="56"/>
      <c r="MU143" s="56"/>
      <c r="MV143" s="56"/>
      <c r="MW143" s="56"/>
      <c r="MX143" s="56"/>
      <c r="MY143" s="56"/>
      <c r="MZ143" s="56"/>
      <c r="NA143" s="56"/>
      <c r="NB143" s="56"/>
      <c r="NC143" s="56"/>
      <c r="ND143" s="56"/>
      <c r="NE143" s="56"/>
      <c r="NF143" s="56"/>
      <c r="NG143" s="56"/>
      <c r="NH143" s="56"/>
      <c r="NI143" s="56"/>
      <c r="NJ143" s="56"/>
      <c r="NK143" s="56"/>
      <c r="NL143" s="56"/>
      <c r="NM143" s="56"/>
      <c r="NN143" s="56"/>
      <c r="NO143" s="56"/>
      <c r="NP143" s="56"/>
      <c r="NQ143" s="56"/>
      <c r="NR143" s="56"/>
      <c r="NS143" s="56"/>
      <c r="NT143" s="56"/>
      <c r="NU143" s="56"/>
      <c r="NV143" s="56"/>
      <c r="NW143" s="56"/>
      <c r="NX143" s="56"/>
      <c r="NY143" s="56"/>
      <c r="NZ143" s="56"/>
      <c r="OA143" s="56"/>
      <c r="OB143" s="56"/>
      <c r="OC143" s="56"/>
      <c r="OD143" s="56"/>
      <c r="OE143" s="56"/>
      <c r="OF143" s="56"/>
      <c r="OG143" s="56"/>
      <c r="OH143" s="56"/>
      <c r="OI143" s="56"/>
      <c r="OJ143" s="56"/>
      <c r="OK143" s="56"/>
      <c r="OL143" s="56"/>
      <c r="OM143" s="56"/>
      <c r="ON143" s="56"/>
      <c r="OO143" s="56"/>
      <c r="OP143" s="56"/>
      <c r="OQ143" s="56"/>
      <c r="OR143" s="56"/>
      <c r="OS143" s="56"/>
      <c r="OT143" s="56"/>
      <c r="OU143" s="56"/>
      <c r="OV143" s="56"/>
      <c r="OW143" s="56"/>
      <c r="OX143" s="56"/>
      <c r="OY143" s="56"/>
      <c r="OZ143" s="56"/>
      <c r="PA143" s="56"/>
      <c r="PB143" s="56"/>
      <c r="PC143" s="56"/>
      <c r="PD143" s="56"/>
      <c r="PE143" s="56"/>
      <c r="PF143" s="56"/>
      <c r="PG143" s="56"/>
      <c r="PH143" s="56"/>
      <c r="PI143" s="56"/>
      <c r="PJ143" s="56"/>
      <c r="PK143" s="56"/>
      <c r="PL143" s="56"/>
      <c r="PM143" s="56"/>
      <c r="PN143" s="56"/>
      <c r="PO143" s="56"/>
      <c r="PP143" s="56"/>
      <c r="PQ143" s="56"/>
      <c r="PR143" s="56"/>
      <c r="PS143" s="56"/>
      <c r="PT143" s="56"/>
      <c r="PU143" s="56"/>
      <c r="PV143" s="56"/>
      <c r="PW143" s="56"/>
      <c r="PX143" s="56"/>
      <c r="PY143" s="56"/>
      <c r="PZ143" s="56"/>
      <c r="QA143" s="56"/>
      <c r="QB143" s="56"/>
      <c r="QC143" s="56"/>
      <c r="QD143" s="56"/>
      <c r="QE143" s="56"/>
      <c r="QF143" s="56"/>
      <c r="QG143" s="56"/>
      <c r="QH143" s="56"/>
      <c r="QI143" s="56"/>
      <c r="QJ143" s="56"/>
      <c r="QK143" s="56"/>
      <c r="QL143" s="56"/>
      <c r="QM143" s="56"/>
      <c r="QN143" s="56"/>
      <c r="QO143" s="56"/>
      <c r="QP143" s="56"/>
      <c r="QQ143" s="56"/>
      <c r="QR143" s="56"/>
      <c r="QS143" s="56"/>
      <c r="QT143" s="56"/>
      <c r="QU143" s="56"/>
      <c r="QV143" s="56"/>
      <c r="QW143" s="56"/>
      <c r="QX143" s="56"/>
      <c r="QY143" s="56"/>
      <c r="QZ143" s="56"/>
      <c r="RA143" s="56"/>
      <c r="RB143" s="56"/>
      <c r="RC143" s="56"/>
      <c r="RD143" s="56"/>
      <c r="RE143" s="56"/>
      <c r="RF143" s="56"/>
      <c r="RG143" s="56"/>
      <c r="RH143" s="56"/>
      <c r="RI143" s="56"/>
      <c r="RJ143" s="56"/>
      <c r="RK143" s="56"/>
      <c r="RL143" s="56"/>
      <c r="RM143" s="56"/>
      <c r="RN143" s="56"/>
      <c r="RO143" s="56"/>
      <c r="RP143" s="56"/>
      <c r="RQ143" s="56"/>
      <c r="RR143" s="56"/>
      <c r="RS143" s="56"/>
      <c r="RT143" s="56"/>
      <c r="RU143" s="56"/>
      <c r="RV143" s="56"/>
      <c r="RW143" s="56"/>
      <c r="RX143" s="56"/>
      <c r="RY143" s="56"/>
      <c r="RZ143" s="56"/>
      <c r="SA143" s="56"/>
      <c r="SB143" s="56"/>
      <c r="SC143" s="56"/>
      <c r="SD143" s="56"/>
      <c r="SE143" s="56"/>
      <c r="SF143" s="56"/>
      <c r="SG143" s="56"/>
      <c r="SH143" s="56"/>
      <c r="SI143" s="56"/>
      <c r="SJ143" s="56"/>
      <c r="SK143" s="56"/>
      <c r="SL143" s="56"/>
      <c r="SM143" s="56"/>
      <c r="SN143" s="56"/>
      <c r="SO143" s="56"/>
      <c r="SP143" s="56"/>
      <c r="SQ143" s="56"/>
      <c r="SR143" s="56"/>
      <c r="SS143" s="56"/>
      <c r="ST143" s="56"/>
      <c r="SU143" s="56"/>
      <c r="SV143" s="56"/>
      <c r="SW143" s="56"/>
      <c r="SX143" s="56"/>
      <c r="SY143" s="56"/>
      <c r="SZ143" s="56"/>
      <c r="TA143" s="56"/>
      <c r="TB143" s="56"/>
      <c r="TC143" s="56"/>
      <c r="TD143" s="56"/>
      <c r="TE143" s="56"/>
      <c r="TF143" s="56"/>
      <c r="TG143" s="56"/>
      <c r="TH143" s="56"/>
      <c r="TI143" s="56"/>
      <c r="TJ143" s="56"/>
      <c r="TK143" s="56"/>
      <c r="TL143" s="56"/>
      <c r="TM143" s="56"/>
      <c r="TN143" s="56"/>
      <c r="TO143" s="56"/>
      <c r="TP143" s="56"/>
      <c r="TQ143" s="56"/>
      <c r="TR143" s="56"/>
      <c r="TS143" s="56"/>
      <c r="TT143" s="56"/>
      <c r="TU143" s="56"/>
      <c r="TV143" s="56"/>
      <c r="TW143" s="56"/>
      <c r="TX143" s="56"/>
      <c r="TY143" s="56"/>
      <c r="TZ143" s="56"/>
      <c r="UA143" s="56"/>
      <c r="UB143" s="56"/>
      <c r="UC143" s="56"/>
      <c r="UD143" s="56"/>
      <c r="UE143" s="56"/>
      <c r="UF143" s="56"/>
      <c r="UG143" s="56"/>
      <c r="UH143" s="56"/>
      <c r="UI143" s="56"/>
      <c r="UJ143" s="56"/>
      <c r="UK143" s="56"/>
      <c r="UL143" s="56"/>
      <c r="UM143" s="56"/>
      <c r="UN143" s="56"/>
      <c r="UO143" s="56"/>
      <c r="UP143" s="56"/>
      <c r="UQ143" s="56"/>
      <c r="UR143" s="56"/>
      <c r="US143" s="56"/>
      <c r="UT143" s="56"/>
      <c r="UU143" s="56"/>
      <c r="UV143" s="56"/>
      <c r="UW143" s="56"/>
      <c r="UX143" s="56"/>
      <c r="UY143" s="56"/>
      <c r="UZ143" s="56"/>
      <c r="VA143" s="56"/>
      <c r="VB143" s="56"/>
      <c r="VC143" s="56"/>
      <c r="VD143" s="56"/>
      <c r="VE143" s="56"/>
      <c r="VF143" s="56"/>
      <c r="VG143" s="56"/>
      <c r="VH143" s="56"/>
      <c r="VI143" s="56"/>
      <c r="VJ143" s="56"/>
      <c r="VK143" s="56"/>
      <c r="VL143" s="56"/>
      <c r="VM143" s="56"/>
      <c r="VN143" s="56"/>
      <c r="VO143" s="56"/>
      <c r="VP143" s="56"/>
      <c r="VQ143" s="56"/>
      <c r="VR143" s="56"/>
      <c r="VS143" s="56"/>
      <c r="VT143" s="56"/>
      <c r="VU143" s="56"/>
      <c r="VV143" s="56"/>
      <c r="VW143" s="56"/>
      <c r="VX143" s="56"/>
      <c r="VY143" s="56"/>
      <c r="VZ143" s="56"/>
      <c r="WA143" s="56"/>
      <c r="WB143" s="56"/>
      <c r="WC143" s="56"/>
      <c r="WD143" s="56"/>
      <c r="WE143" s="56"/>
      <c r="WF143" s="56"/>
      <c r="WG143" s="56"/>
      <c r="WH143" s="56"/>
      <c r="WI143" s="56"/>
      <c r="WJ143" s="56"/>
      <c r="WK143" s="56"/>
      <c r="WL143" s="56"/>
      <c r="WM143" s="56"/>
      <c r="WN143" s="56"/>
      <c r="WO143" s="56"/>
      <c r="WP143" s="56"/>
      <c r="WQ143" s="56"/>
      <c r="WR143" s="56"/>
      <c r="WS143" s="56"/>
      <c r="WT143" s="56"/>
      <c r="WU143" s="56"/>
      <c r="WV143" s="56"/>
      <c r="WW143" s="56"/>
      <c r="WX143" s="56"/>
      <c r="WY143" s="56"/>
      <c r="WZ143" s="56"/>
      <c r="XA143" s="56"/>
      <c r="XB143" s="56"/>
      <c r="XC143" s="56"/>
      <c r="XD143" s="56"/>
      <c r="XE143" s="56"/>
      <c r="XF143" s="56"/>
      <c r="XG143" s="56"/>
      <c r="XH143" s="56"/>
      <c r="XI143" s="56"/>
      <c r="XJ143" s="56"/>
      <c r="XK143" s="56"/>
      <c r="XL143" s="56"/>
      <c r="XM143" s="56"/>
      <c r="XN143" s="56"/>
      <c r="XO143" s="56"/>
      <c r="XP143" s="56"/>
      <c r="XQ143" s="56"/>
      <c r="XR143" s="56"/>
      <c r="XS143" s="56"/>
      <c r="XT143" s="56"/>
      <c r="XU143" s="56"/>
      <c r="XV143" s="56"/>
      <c r="XW143" s="56"/>
      <c r="XX143" s="56"/>
      <c r="XY143" s="56"/>
      <c r="XZ143" s="56"/>
      <c r="YA143" s="56"/>
      <c r="YB143" s="56"/>
      <c r="YC143" s="56"/>
      <c r="YD143" s="56"/>
      <c r="YE143" s="56"/>
      <c r="YF143" s="56"/>
      <c r="YG143" s="56"/>
      <c r="YH143" s="56"/>
      <c r="YI143" s="56"/>
      <c r="YJ143" s="56"/>
      <c r="YK143" s="56"/>
      <c r="YL143" s="56"/>
      <c r="YM143" s="56"/>
      <c r="YN143" s="56"/>
      <c r="YO143" s="56"/>
      <c r="YP143" s="56"/>
      <c r="YQ143" s="56"/>
      <c r="YR143" s="56"/>
    </row>
    <row r="144" spans="1:668" s="9" customFormat="1" ht="15.75" x14ac:dyDescent="0.25">
      <c r="A144" s="144" t="s">
        <v>14</v>
      </c>
      <c r="B144" s="168">
        <v>1</v>
      </c>
      <c r="C144" s="89"/>
      <c r="D144" s="89"/>
      <c r="E144" s="81"/>
      <c r="F144" s="98">
        <v>89000</v>
      </c>
      <c r="G144" s="112">
        <v>2568.65</v>
      </c>
      <c r="H144" s="98">
        <v>9635.51</v>
      </c>
      <c r="I144" s="98">
        <v>2720.8</v>
      </c>
      <c r="J144" s="98">
        <v>0</v>
      </c>
      <c r="K144" s="98">
        <v>14924.96</v>
      </c>
      <c r="L144" s="111">
        <f>F144-K144</f>
        <v>74075.040000000008</v>
      </c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56"/>
      <c r="FG144" s="56"/>
      <c r="FH144" s="56"/>
      <c r="FI144" s="56"/>
      <c r="FJ144" s="56"/>
      <c r="FK144" s="56"/>
      <c r="FL144" s="56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  <c r="HC144" s="56"/>
      <c r="HD144" s="56"/>
      <c r="HE144" s="56"/>
      <c r="HF144" s="56"/>
      <c r="HG144" s="56"/>
      <c r="HH144" s="56"/>
      <c r="HI144" s="56"/>
      <c r="HJ144" s="56"/>
      <c r="HK144" s="56"/>
      <c r="HL144" s="56"/>
      <c r="HM144" s="56"/>
      <c r="HN144" s="56"/>
      <c r="HO144" s="56"/>
      <c r="HP144" s="56"/>
      <c r="HQ144" s="56"/>
      <c r="HR144" s="56"/>
      <c r="HS144" s="56"/>
      <c r="HT144" s="56"/>
      <c r="HU144" s="56"/>
      <c r="HV144" s="56"/>
      <c r="HW144" s="56"/>
      <c r="HX144" s="56"/>
      <c r="HY144" s="56"/>
      <c r="HZ144" s="56"/>
      <c r="IA144" s="56"/>
      <c r="IB144" s="56"/>
      <c r="IC144" s="56"/>
      <c r="ID144" s="56"/>
      <c r="IE144" s="56"/>
      <c r="IF144" s="56"/>
      <c r="IG144" s="56"/>
      <c r="IH144" s="56"/>
      <c r="II144" s="56"/>
      <c r="IJ144" s="56"/>
      <c r="IK144" s="56"/>
      <c r="IL144" s="56"/>
      <c r="IM144" s="56"/>
      <c r="IN144" s="56"/>
      <c r="IO144" s="56"/>
      <c r="IP144" s="56"/>
      <c r="IQ144" s="56"/>
      <c r="IR144" s="56"/>
      <c r="IS144" s="56"/>
      <c r="IT144" s="56"/>
      <c r="IU144" s="56"/>
      <c r="IV144" s="56"/>
      <c r="IW144" s="56"/>
      <c r="IX144" s="56"/>
      <c r="IY144" s="56"/>
      <c r="IZ144" s="56"/>
      <c r="JA144" s="56"/>
      <c r="JB144" s="56"/>
      <c r="JC144" s="56"/>
      <c r="JD144" s="56"/>
      <c r="JE144" s="56"/>
      <c r="JF144" s="56"/>
      <c r="JG144" s="56"/>
      <c r="JH144" s="56"/>
      <c r="JI144" s="56"/>
      <c r="JJ144" s="56"/>
      <c r="JK144" s="56"/>
      <c r="JL144" s="56"/>
      <c r="JM144" s="56"/>
      <c r="JN144" s="56"/>
      <c r="JO144" s="56"/>
      <c r="JP144" s="56"/>
      <c r="JQ144" s="56"/>
      <c r="JR144" s="56"/>
      <c r="JS144" s="56"/>
      <c r="JT144" s="56"/>
      <c r="JU144" s="56"/>
      <c r="JV144" s="56"/>
      <c r="JW144" s="56"/>
      <c r="JX144" s="56"/>
      <c r="JY144" s="56"/>
      <c r="JZ144" s="56"/>
      <c r="KA144" s="56"/>
      <c r="KB144" s="56"/>
      <c r="KC144" s="56"/>
      <c r="KD144" s="56"/>
      <c r="KE144" s="56"/>
      <c r="KF144" s="56"/>
      <c r="KG144" s="56"/>
      <c r="KH144" s="56"/>
      <c r="KI144" s="56"/>
      <c r="KJ144" s="56"/>
      <c r="KK144" s="56"/>
      <c r="KL144" s="56"/>
      <c r="KM144" s="56"/>
      <c r="KN144" s="56"/>
      <c r="KO144" s="56"/>
      <c r="KP144" s="56"/>
      <c r="KQ144" s="56"/>
      <c r="KR144" s="56"/>
      <c r="KS144" s="56"/>
      <c r="KT144" s="56"/>
      <c r="KU144" s="56"/>
      <c r="KV144" s="56"/>
      <c r="KW144" s="56"/>
      <c r="KX144" s="56"/>
      <c r="KY144" s="56"/>
      <c r="KZ144" s="56"/>
      <c r="LA144" s="56"/>
      <c r="LB144" s="56"/>
      <c r="LC144" s="56"/>
      <c r="LD144" s="56"/>
      <c r="LE144" s="56"/>
      <c r="LF144" s="56"/>
      <c r="LG144" s="56"/>
      <c r="LH144" s="56"/>
      <c r="LI144" s="56"/>
      <c r="LJ144" s="56"/>
      <c r="LK144" s="56"/>
      <c r="LL144" s="56"/>
      <c r="LM144" s="56"/>
      <c r="LN144" s="56"/>
      <c r="LO144" s="56"/>
      <c r="LP144" s="56"/>
      <c r="LQ144" s="56"/>
      <c r="LR144" s="56"/>
      <c r="LS144" s="56"/>
      <c r="LT144" s="56"/>
      <c r="LU144" s="56"/>
      <c r="LV144" s="56"/>
      <c r="LW144" s="56"/>
      <c r="LX144" s="56"/>
      <c r="LY144" s="56"/>
      <c r="LZ144" s="56"/>
      <c r="MA144" s="56"/>
      <c r="MB144" s="56"/>
      <c r="MC144" s="56"/>
      <c r="MD144" s="56"/>
      <c r="ME144" s="56"/>
      <c r="MF144" s="56"/>
      <c r="MG144" s="56"/>
      <c r="MH144" s="56"/>
      <c r="MI144" s="56"/>
      <c r="MJ144" s="56"/>
      <c r="MK144" s="56"/>
      <c r="ML144" s="56"/>
      <c r="MM144" s="56"/>
      <c r="MN144" s="56"/>
      <c r="MO144" s="56"/>
      <c r="MP144" s="56"/>
      <c r="MQ144" s="56"/>
      <c r="MR144" s="56"/>
      <c r="MS144" s="56"/>
      <c r="MT144" s="56"/>
      <c r="MU144" s="56"/>
      <c r="MV144" s="56"/>
      <c r="MW144" s="56"/>
      <c r="MX144" s="56"/>
      <c r="MY144" s="56"/>
      <c r="MZ144" s="56"/>
      <c r="NA144" s="56"/>
      <c r="NB144" s="56"/>
      <c r="NC144" s="56"/>
      <c r="ND144" s="56"/>
      <c r="NE144" s="56"/>
      <c r="NF144" s="56"/>
      <c r="NG144" s="56"/>
      <c r="NH144" s="56"/>
      <c r="NI144" s="56"/>
      <c r="NJ144" s="56"/>
      <c r="NK144" s="56"/>
      <c r="NL144" s="56"/>
      <c r="NM144" s="56"/>
      <c r="NN144" s="56"/>
      <c r="NO144" s="56"/>
      <c r="NP144" s="56"/>
      <c r="NQ144" s="56"/>
      <c r="NR144" s="56"/>
      <c r="NS144" s="56"/>
      <c r="NT144" s="56"/>
      <c r="NU144" s="56"/>
      <c r="NV144" s="56"/>
      <c r="NW144" s="56"/>
      <c r="NX144" s="56"/>
      <c r="NY144" s="56"/>
      <c r="NZ144" s="56"/>
      <c r="OA144" s="56"/>
      <c r="OB144" s="56"/>
      <c r="OC144" s="56"/>
      <c r="OD144" s="56"/>
      <c r="OE144" s="56"/>
      <c r="OF144" s="56"/>
      <c r="OG144" s="56"/>
      <c r="OH144" s="56"/>
      <c r="OI144" s="56"/>
      <c r="OJ144" s="56"/>
      <c r="OK144" s="56"/>
      <c r="OL144" s="56"/>
      <c r="OM144" s="56"/>
      <c r="ON144" s="56"/>
      <c r="OO144" s="56"/>
      <c r="OP144" s="56"/>
      <c r="OQ144" s="56"/>
      <c r="OR144" s="56"/>
      <c r="OS144" s="56"/>
      <c r="OT144" s="56"/>
      <c r="OU144" s="56"/>
      <c r="OV144" s="56"/>
      <c r="OW144" s="56"/>
      <c r="OX144" s="56"/>
      <c r="OY144" s="56"/>
      <c r="OZ144" s="56"/>
      <c r="PA144" s="56"/>
      <c r="PB144" s="56"/>
      <c r="PC144" s="56"/>
      <c r="PD144" s="56"/>
      <c r="PE144" s="56"/>
      <c r="PF144" s="56"/>
      <c r="PG144" s="56"/>
      <c r="PH144" s="56"/>
      <c r="PI144" s="56"/>
      <c r="PJ144" s="56"/>
      <c r="PK144" s="56"/>
      <c r="PL144" s="56"/>
      <c r="PM144" s="56"/>
      <c r="PN144" s="56"/>
      <c r="PO144" s="56"/>
      <c r="PP144" s="56"/>
      <c r="PQ144" s="56"/>
      <c r="PR144" s="56"/>
      <c r="PS144" s="56"/>
      <c r="PT144" s="56"/>
      <c r="PU144" s="56"/>
      <c r="PV144" s="56"/>
      <c r="PW144" s="56"/>
      <c r="PX144" s="56"/>
      <c r="PY144" s="56"/>
      <c r="PZ144" s="56"/>
      <c r="QA144" s="56"/>
      <c r="QB144" s="56"/>
      <c r="QC144" s="56"/>
      <c r="QD144" s="56"/>
      <c r="QE144" s="56"/>
      <c r="QF144" s="56"/>
      <c r="QG144" s="56"/>
      <c r="QH144" s="56"/>
      <c r="QI144" s="56"/>
      <c r="QJ144" s="56"/>
      <c r="QK144" s="56"/>
      <c r="QL144" s="56"/>
      <c r="QM144" s="56"/>
      <c r="QN144" s="56"/>
      <c r="QO144" s="56"/>
      <c r="QP144" s="56"/>
      <c r="QQ144" s="56"/>
      <c r="QR144" s="56"/>
      <c r="QS144" s="56"/>
      <c r="QT144" s="56"/>
      <c r="QU144" s="56"/>
      <c r="QV144" s="56"/>
      <c r="QW144" s="56"/>
      <c r="QX144" s="56"/>
      <c r="QY144" s="56"/>
      <c r="QZ144" s="56"/>
      <c r="RA144" s="56"/>
      <c r="RB144" s="56"/>
      <c r="RC144" s="56"/>
      <c r="RD144" s="56"/>
      <c r="RE144" s="56"/>
      <c r="RF144" s="56"/>
      <c r="RG144" s="56"/>
      <c r="RH144" s="56"/>
      <c r="RI144" s="56"/>
      <c r="RJ144" s="56"/>
      <c r="RK144" s="56"/>
      <c r="RL144" s="56"/>
      <c r="RM144" s="56"/>
      <c r="RN144" s="56"/>
      <c r="RO144" s="56"/>
      <c r="RP144" s="56"/>
      <c r="RQ144" s="56"/>
      <c r="RR144" s="56"/>
      <c r="RS144" s="56"/>
      <c r="RT144" s="56"/>
      <c r="RU144" s="56"/>
      <c r="RV144" s="56"/>
      <c r="RW144" s="56"/>
      <c r="RX144" s="56"/>
      <c r="RY144" s="56"/>
      <c r="RZ144" s="56"/>
      <c r="SA144" s="56"/>
      <c r="SB144" s="56"/>
      <c r="SC144" s="56"/>
      <c r="SD144" s="56"/>
      <c r="SE144" s="56"/>
      <c r="SF144" s="56"/>
      <c r="SG144" s="56"/>
      <c r="SH144" s="56"/>
      <c r="SI144" s="56"/>
      <c r="SJ144" s="56"/>
      <c r="SK144" s="56"/>
      <c r="SL144" s="56"/>
      <c r="SM144" s="56"/>
      <c r="SN144" s="56"/>
      <c r="SO144" s="56"/>
      <c r="SP144" s="56"/>
      <c r="SQ144" s="56"/>
      <c r="SR144" s="56"/>
      <c r="SS144" s="56"/>
      <c r="ST144" s="56"/>
      <c r="SU144" s="56"/>
      <c r="SV144" s="56"/>
      <c r="SW144" s="56"/>
      <c r="SX144" s="56"/>
      <c r="SY144" s="56"/>
      <c r="SZ144" s="56"/>
      <c r="TA144" s="56"/>
      <c r="TB144" s="56"/>
      <c r="TC144" s="56"/>
      <c r="TD144" s="56"/>
      <c r="TE144" s="56"/>
      <c r="TF144" s="56"/>
      <c r="TG144" s="56"/>
      <c r="TH144" s="56"/>
      <c r="TI144" s="56"/>
      <c r="TJ144" s="56"/>
      <c r="TK144" s="56"/>
      <c r="TL144" s="56"/>
      <c r="TM144" s="56"/>
      <c r="TN144" s="56"/>
      <c r="TO144" s="56"/>
      <c r="TP144" s="56"/>
      <c r="TQ144" s="56"/>
      <c r="TR144" s="56"/>
      <c r="TS144" s="56"/>
      <c r="TT144" s="56"/>
      <c r="TU144" s="56"/>
      <c r="TV144" s="56"/>
      <c r="TW144" s="56"/>
      <c r="TX144" s="56"/>
      <c r="TY144" s="56"/>
      <c r="TZ144" s="56"/>
      <c r="UA144" s="56"/>
      <c r="UB144" s="56"/>
      <c r="UC144" s="56"/>
      <c r="UD144" s="56"/>
      <c r="UE144" s="56"/>
      <c r="UF144" s="56"/>
      <c r="UG144" s="56"/>
      <c r="UH144" s="56"/>
      <c r="UI144" s="56"/>
      <c r="UJ144" s="56"/>
      <c r="UK144" s="56"/>
      <c r="UL144" s="56"/>
      <c r="UM144" s="56"/>
      <c r="UN144" s="56"/>
      <c r="UO144" s="56"/>
      <c r="UP144" s="56"/>
      <c r="UQ144" s="56"/>
      <c r="UR144" s="56"/>
      <c r="US144" s="56"/>
      <c r="UT144" s="56"/>
      <c r="UU144" s="56"/>
      <c r="UV144" s="56"/>
      <c r="UW144" s="56"/>
      <c r="UX144" s="56"/>
      <c r="UY144" s="56"/>
      <c r="UZ144" s="56"/>
      <c r="VA144" s="56"/>
      <c r="VB144" s="56"/>
      <c r="VC144" s="56"/>
      <c r="VD144" s="56"/>
      <c r="VE144" s="56"/>
      <c r="VF144" s="56"/>
      <c r="VG144" s="56"/>
      <c r="VH144" s="56"/>
      <c r="VI144" s="56"/>
      <c r="VJ144" s="56"/>
      <c r="VK144" s="56"/>
      <c r="VL144" s="56"/>
      <c r="VM144" s="56"/>
      <c r="VN144" s="56"/>
      <c r="VO144" s="56"/>
      <c r="VP144" s="56"/>
      <c r="VQ144" s="56"/>
      <c r="VR144" s="56"/>
      <c r="VS144" s="56"/>
      <c r="VT144" s="56"/>
      <c r="VU144" s="56"/>
      <c r="VV144" s="56"/>
      <c r="VW144" s="56"/>
      <c r="VX144" s="56"/>
      <c r="VY144" s="56"/>
      <c r="VZ144" s="56"/>
      <c r="WA144" s="56"/>
      <c r="WB144" s="56"/>
      <c r="WC144" s="56"/>
      <c r="WD144" s="56"/>
      <c r="WE144" s="56"/>
      <c r="WF144" s="56"/>
      <c r="WG144" s="56"/>
      <c r="WH144" s="56"/>
      <c r="WI144" s="56"/>
      <c r="WJ144" s="56"/>
      <c r="WK144" s="56"/>
      <c r="WL144" s="56"/>
      <c r="WM144" s="56"/>
      <c r="WN144" s="56"/>
      <c r="WO144" s="56"/>
      <c r="WP144" s="56"/>
      <c r="WQ144" s="56"/>
      <c r="WR144" s="56"/>
      <c r="WS144" s="56"/>
      <c r="WT144" s="56"/>
      <c r="WU144" s="56"/>
      <c r="WV144" s="56"/>
      <c r="WW144" s="56"/>
      <c r="WX144" s="56"/>
      <c r="WY144" s="56"/>
      <c r="WZ144" s="56"/>
      <c r="XA144" s="56"/>
      <c r="XB144" s="56"/>
      <c r="XC144" s="56"/>
      <c r="XD144" s="56"/>
      <c r="XE144" s="56"/>
      <c r="XF144" s="56"/>
      <c r="XG144" s="56"/>
      <c r="XH144" s="56"/>
      <c r="XI144" s="56"/>
      <c r="XJ144" s="56"/>
      <c r="XK144" s="56"/>
      <c r="XL144" s="56"/>
      <c r="XM144" s="56"/>
      <c r="XN144" s="56"/>
      <c r="XO144" s="56"/>
      <c r="XP144" s="56"/>
      <c r="XQ144" s="56"/>
      <c r="XR144" s="56"/>
      <c r="XS144" s="56"/>
      <c r="XT144" s="56"/>
      <c r="XU144" s="56"/>
      <c r="XV144" s="56"/>
      <c r="XW144" s="56"/>
      <c r="XX144" s="56"/>
      <c r="XY144" s="56"/>
      <c r="XZ144" s="56"/>
      <c r="YA144" s="56"/>
      <c r="YB144" s="56"/>
      <c r="YC144" s="56"/>
      <c r="YD144" s="56"/>
      <c r="YE144" s="56"/>
      <c r="YF144" s="56"/>
      <c r="YG144" s="56"/>
      <c r="YH144" s="56"/>
      <c r="YI144" s="56"/>
      <c r="YJ144" s="56"/>
      <c r="YK144" s="56"/>
      <c r="YL144" s="56"/>
      <c r="YM144" s="56"/>
      <c r="YN144" s="56"/>
      <c r="YO144" s="56"/>
      <c r="YP144" s="56"/>
      <c r="YQ144" s="56"/>
      <c r="YR144" s="56"/>
    </row>
    <row r="145" spans="1:668" s="9" customFormat="1" ht="15.75" x14ac:dyDescent="0.25">
      <c r="A145" s="133" t="s">
        <v>98</v>
      </c>
      <c r="B145" s="127"/>
      <c r="C145" s="128"/>
      <c r="D145" s="128"/>
      <c r="E145" s="83"/>
      <c r="F145" s="129"/>
      <c r="G145" s="130"/>
      <c r="H145" s="129"/>
      <c r="I145" s="129"/>
      <c r="J145" s="129"/>
      <c r="K145" s="129"/>
      <c r="L145" s="131"/>
      <c r="M145" s="19"/>
      <c r="N145" s="19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32"/>
      <c r="AR145" s="132"/>
      <c r="AS145" s="132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56"/>
      <c r="FG145" s="56"/>
      <c r="FH145" s="56"/>
      <c r="FI145" s="56"/>
      <c r="FJ145" s="56"/>
      <c r="FK145" s="56"/>
      <c r="FL145" s="56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D145" s="56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/>
      <c r="GQ145" s="56"/>
      <c r="GR145" s="56"/>
      <c r="GS145" s="56"/>
      <c r="GT145" s="56"/>
      <c r="GU145" s="56"/>
      <c r="GV145" s="56"/>
      <c r="GW145" s="56"/>
      <c r="GX145" s="56"/>
      <c r="GY145" s="56"/>
      <c r="GZ145" s="56"/>
      <c r="HA145" s="56"/>
      <c r="HB145" s="56"/>
      <c r="HC145" s="56"/>
      <c r="HD145" s="56"/>
      <c r="HE145" s="56"/>
      <c r="HF145" s="56"/>
      <c r="HG145" s="56"/>
      <c r="HH145" s="56"/>
      <c r="HI145" s="56"/>
      <c r="HJ145" s="56"/>
      <c r="HK145" s="56"/>
      <c r="HL145" s="56"/>
      <c r="HM145" s="56"/>
      <c r="HN145" s="56"/>
      <c r="HO145" s="56"/>
      <c r="HP145" s="56"/>
      <c r="HQ145" s="56"/>
      <c r="HR145" s="56"/>
      <c r="HS145" s="56"/>
      <c r="HT145" s="56"/>
      <c r="HU145" s="56"/>
      <c r="HV145" s="56"/>
      <c r="HW145" s="56"/>
      <c r="HX145" s="56"/>
      <c r="HY145" s="56"/>
      <c r="HZ145" s="56"/>
      <c r="IA145" s="56"/>
      <c r="IB145" s="56"/>
      <c r="IC145" s="56"/>
      <c r="ID145" s="56"/>
      <c r="IE145" s="56"/>
      <c r="IF145" s="56"/>
      <c r="IG145" s="56"/>
      <c r="IH145" s="56"/>
      <c r="II145" s="56"/>
      <c r="IJ145" s="56"/>
      <c r="IK145" s="56"/>
      <c r="IL145" s="56"/>
      <c r="IM145" s="56"/>
      <c r="IN145" s="56"/>
      <c r="IO145" s="56"/>
      <c r="IP145" s="56"/>
      <c r="IQ145" s="56"/>
      <c r="IR145" s="56"/>
      <c r="IS145" s="56"/>
      <c r="IT145" s="56"/>
      <c r="IU145" s="56"/>
      <c r="IV145" s="56"/>
      <c r="IW145" s="56"/>
      <c r="IX145" s="56"/>
      <c r="IY145" s="56"/>
      <c r="IZ145" s="56"/>
      <c r="JA145" s="56"/>
      <c r="JB145" s="56"/>
      <c r="JC145" s="56"/>
      <c r="JD145" s="56"/>
      <c r="JE145" s="56"/>
      <c r="JF145" s="56"/>
      <c r="JG145" s="56"/>
      <c r="JH145" s="56"/>
      <c r="JI145" s="56"/>
      <c r="JJ145" s="56"/>
      <c r="JK145" s="56"/>
      <c r="JL145" s="56"/>
      <c r="JM145" s="56"/>
      <c r="JN145" s="56"/>
      <c r="JO145" s="56"/>
      <c r="JP145" s="56"/>
      <c r="JQ145" s="56"/>
      <c r="JR145" s="56"/>
      <c r="JS145" s="56"/>
      <c r="JT145" s="56"/>
      <c r="JU145" s="56"/>
      <c r="JV145" s="56"/>
      <c r="JW145" s="56"/>
      <c r="JX145" s="56"/>
      <c r="JY145" s="56"/>
      <c r="JZ145" s="56"/>
      <c r="KA145" s="56"/>
      <c r="KB145" s="56"/>
      <c r="KC145" s="56"/>
      <c r="KD145" s="56"/>
      <c r="KE145" s="56"/>
      <c r="KF145" s="56"/>
      <c r="KG145" s="56"/>
      <c r="KH145" s="56"/>
      <c r="KI145" s="56"/>
      <c r="KJ145" s="56"/>
      <c r="KK145" s="56"/>
      <c r="KL145" s="56"/>
      <c r="KM145" s="56"/>
      <c r="KN145" s="56"/>
      <c r="KO145" s="56"/>
      <c r="KP145" s="56"/>
      <c r="KQ145" s="56"/>
      <c r="KR145" s="56"/>
      <c r="KS145" s="56"/>
      <c r="KT145" s="56"/>
      <c r="KU145" s="56"/>
      <c r="KV145" s="56"/>
      <c r="KW145" s="56"/>
      <c r="KX145" s="56"/>
      <c r="KY145" s="56"/>
      <c r="KZ145" s="56"/>
      <c r="LA145" s="56"/>
      <c r="LB145" s="56"/>
      <c r="LC145" s="56"/>
      <c r="LD145" s="56"/>
      <c r="LE145" s="56"/>
      <c r="LF145" s="56"/>
      <c r="LG145" s="56"/>
      <c r="LH145" s="56"/>
      <c r="LI145" s="56"/>
      <c r="LJ145" s="56"/>
      <c r="LK145" s="56"/>
      <c r="LL145" s="56"/>
      <c r="LM145" s="56"/>
      <c r="LN145" s="56"/>
      <c r="LO145" s="56"/>
      <c r="LP145" s="56"/>
      <c r="LQ145" s="56"/>
      <c r="LR145" s="56"/>
      <c r="LS145" s="56"/>
      <c r="LT145" s="56"/>
      <c r="LU145" s="56"/>
      <c r="LV145" s="56"/>
      <c r="LW145" s="56"/>
      <c r="LX145" s="56"/>
      <c r="LY145" s="56"/>
      <c r="LZ145" s="56"/>
      <c r="MA145" s="56"/>
      <c r="MB145" s="56"/>
      <c r="MC145" s="56"/>
      <c r="MD145" s="56"/>
      <c r="ME145" s="56"/>
      <c r="MF145" s="56"/>
      <c r="MG145" s="56"/>
      <c r="MH145" s="56"/>
      <c r="MI145" s="56"/>
      <c r="MJ145" s="56"/>
      <c r="MK145" s="56"/>
      <c r="ML145" s="56"/>
      <c r="MM145" s="56"/>
      <c r="MN145" s="56"/>
      <c r="MO145" s="56"/>
      <c r="MP145" s="56"/>
      <c r="MQ145" s="56"/>
      <c r="MR145" s="56"/>
      <c r="MS145" s="56"/>
      <c r="MT145" s="56"/>
      <c r="MU145" s="56"/>
      <c r="MV145" s="56"/>
      <c r="MW145" s="56"/>
      <c r="MX145" s="56"/>
      <c r="MY145" s="56"/>
      <c r="MZ145" s="56"/>
      <c r="NA145" s="56"/>
      <c r="NB145" s="56"/>
      <c r="NC145" s="56"/>
      <c r="ND145" s="56"/>
      <c r="NE145" s="56"/>
      <c r="NF145" s="56"/>
      <c r="NG145" s="56"/>
      <c r="NH145" s="56"/>
      <c r="NI145" s="56"/>
      <c r="NJ145" s="56"/>
      <c r="NK145" s="56"/>
      <c r="NL145" s="56"/>
      <c r="NM145" s="56"/>
      <c r="NN145" s="56"/>
      <c r="NO145" s="56"/>
      <c r="NP145" s="56"/>
      <c r="NQ145" s="56"/>
      <c r="NR145" s="56"/>
      <c r="NS145" s="56"/>
      <c r="NT145" s="56"/>
      <c r="NU145" s="56"/>
      <c r="NV145" s="56"/>
      <c r="NW145" s="56"/>
      <c r="NX145" s="56"/>
      <c r="NY145" s="56"/>
      <c r="NZ145" s="56"/>
      <c r="OA145" s="56"/>
      <c r="OB145" s="56"/>
      <c r="OC145" s="56"/>
      <c r="OD145" s="56"/>
      <c r="OE145" s="56"/>
      <c r="OF145" s="56"/>
      <c r="OG145" s="56"/>
      <c r="OH145" s="56"/>
      <c r="OI145" s="56"/>
      <c r="OJ145" s="56"/>
      <c r="OK145" s="56"/>
      <c r="OL145" s="56"/>
      <c r="OM145" s="56"/>
      <c r="ON145" s="56"/>
      <c r="OO145" s="56"/>
      <c r="OP145" s="56"/>
      <c r="OQ145" s="56"/>
      <c r="OR145" s="56"/>
      <c r="OS145" s="56"/>
      <c r="OT145" s="56"/>
      <c r="OU145" s="56"/>
      <c r="OV145" s="56"/>
      <c r="OW145" s="56"/>
      <c r="OX145" s="56"/>
      <c r="OY145" s="56"/>
      <c r="OZ145" s="56"/>
      <c r="PA145" s="56"/>
      <c r="PB145" s="56"/>
      <c r="PC145" s="56"/>
      <c r="PD145" s="56"/>
      <c r="PE145" s="56"/>
      <c r="PF145" s="56"/>
      <c r="PG145" s="56"/>
      <c r="PH145" s="56"/>
      <c r="PI145" s="56"/>
      <c r="PJ145" s="56"/>
      <c r="PK145" s="56"/>
      <c r="PL145" s="56"/>
      <c r="PM145" s="56"/>
      <c r="PN145" s="56"/>
      <c r="PO145" s="56"/>
      <c r="PP145" s="56"/>
      <c r="PQ145" s="56"/>
      <c r="PR145" s="56"/>
      <c r="PS145" s="56"/>
      <c r="PT145" s="56"/>
      <c r="PU145" s="56"/>
      <c r="PV145" s="56"/>
      <c r="PW145" s="56"/>
      <c r="PX145" s="56"/>
      <c r="PY145" s="56"/>
      <c r="PZ145" s="56"/>
      <c r="QA145" s="56"/>
      <c r="QB145" s="56"/>
      <c r="QC145" s="56"/>
      <c r="QD145" s="56"/>
      <c r="QE145" s="56"/>
      <c r="QF145" s="56"/>
      <c r="QG145" s="56"/>
      <c r="QH145" s="56"/>
      <c r="QI145" s="56"/>
      <c r="QJ145" s="56"/>
      <c r="QK145" s="56"/>
      <c r="QL145" s="56"/>
      <c r="QM145" s="56"/>
      <c r="QN145" s="56"/>
      <c r="QO145" s="56"/>
      <c r="QP145" s="56"/>
      <c r="QQ145" s="56"/>
      <c r="QR145" s="56"/>
      <c r="QS145" s="56"/>
      <c r="QT145" s="56"/>
      <c r="QU145" s="56"/>
      <c r="QV145" s="56"/>
      <c r="QW145" s="56"/>
      <c r="QX145" s="56"/>
      <c r="QY145" s="56"/>
      <c r="QZ145" s="56"/>
      <c r="RA145" s="56"/>
      <c r="RB145" s="56"/>
      <c r="RC145" s="56"/>
      <c r="RD145" s="56"/>
      <c r="RE145" s="56"/>
      <c r="RF145" s="56"/>
      <c r="RG145" s="56"/>
      <c r="RH145" s="56"/>
      <c r="RI145" s="56"/>
      <c r="RJ145" s="56"/>
      <c r="RK145" s="56"/>
      <c r="RL145" s="56"/>
      <c r="RM145" s="56"/>
      <c r="RN145" s="56"/>
      <c r="RO145" s="56"/>
      <c r="RP145" s="56"/>
      <c r="RQ145" s="56"/>
      <c r="RR145" s="56"/>
      <c r="RS145" s="56"/>
      <c r="RT145" s="56"/>
      <c r="RU145" s="56"/>
      <c r="RV145" s="56"/>
      <c r="RW145" s="56"/>
      <c r="RX145" s="56"/>
      <c r="RY145" s="56"/>
      <c r="RZ145" s="56"/>
      <c r="SA145" s="56"/>
      <c r="SB145" s="56"/>
      <c r="SC145" s="56"/>
      <c r="SD145" s="56"/>
      <c r="SE145" s="56"/>
      <c r="SF145" s="56"/>
      <c r="SG145" s="56"/>
      <c r="SH145" s="56"/>
      <c r="SI145" s="56"/>
      <c r="SJ145" s="56"/>
      <c r="SK145" s="56"/>
      <c r="SL145" s="56"/>
      <c r="SM145" s="56"/>
      <c r="SN145" s="56"/>
      <c r="SO145" s="56"/>
      <c r="SP145" s="56"/>
      <c r="SQ145" s="56"/>
      <c r="SR145" s="56"/>
      <c r="SS145" s="56"/>
      <c r="ST145" s="56"/>
      <c r="SU145" s="56"/>
      <c r="SV145" s="56"/>
      <c r="SW145" s="56"/>
      <c r="SX145" s="56"/>
      <c r="SY145" s="56"/>
      <c r="SZ145" s="56"/>
      <c r="TA145" s="56"/>
      <c r="TB145" s="56"/>
      <c r="TC145" s="56"/>
      <c r="TD145" s="56"/>
      <c r="TE145" s="56"/>
      <c r="TF145" s="56"/>
      <c r="TG145" s="56"/>
      <c r="TH145" s="56"/>
      <c r="TI145" s="56"/>
      <c r="TJ145" s="56"/>
      <c r="TK145" s="56"/>
      <c r="TL145" s="56"/>
      <c r="TM145" s="56"/>
      <c r="TN145" s="56"/>
      <c r="TO145" s="56"/>
      <c r="TP145" s="56"/>
      <c r="TQ145" s="56"/>
      <c r="TR145" s="56"/>
      <c r="TS145" s="56"/>
      <c r="TT145" s="56"/>
      <c r="TU145" s="56"/>
      <c r="TV145" s="56"/>
      <c r="TW145" s="56"/>
      <c r="TX145" s="56"/>
      <c r="TY145" s="56"/>
      <c r="TZ145" s="56"/>
      <c r="UA145" s="56"/>
      <c r="UB145" s="56"/>
      <c r="UC145" s="56"/>
      <c r="UD145" s="56"/>
      <c r="UE145" s="56"/>
      <c r="UF145" s="56"/>
      <c r="UG145" s="56"/>
      <c r="UH145" s="56"/>
      <c r="UI145" s="56"/>
      <c r="UJ145" s="56"/>
      <c r="UK145" s="56"/>
      <c r="UL145" s="56"/>
      <c r="UM145" s="56"/>
      <c r="UN145" s="56"/>
      <c r="UO145" s="56"/>
      <c r="UP145" s="56"/>
      <c r="UQ145" s="56"/>
      <c r="UR145" s="56"/>
      <c r="US145" s="56"/>
      <c r="UT145" s="56"/>
      <c r="UU145" s="56"/>
      <c r="UV145" s="56"/>
      <c r="UW145" s="56"/>
      <c r="UX145" s="56"/>
      <c r="UY145" s="56"/>
      <c r="UZ145" s="56"/>
      <c r="VA145" s="56"/>
      <c r="VB145" s="56"/>
      <c r="VC145" s="56"/>
      <c r="VD145" s="56"/>
      <c r="VE145" s="56"/>
      <c r="VF145" s="56"/>
      <c r="VG145" s="56"/>
      <c r="VH145" s="56"/>
      <c r="VI145" s="56"/>
      <c r="VJ145" s="56"/>
      <c r="VK145" s="56"/>
      <c r="VL145" s="56"/>
      <c r="VM145" s="56"/>
      <c r="VN145" s="56"/>
      <c r="VO145" s="56"/>
      <c r="VP145" s="56"/>
      <c r="VQ145" s="56"/>
      <c r="VR145" s="56"/>
      <c r="VS145" s="56"/>
      <c r="VT145" s="56"/>
      <c r="VU145" s="56"/>
      <c r="VV145" s="56"/>
      <c r="VW145" s="56"/>
      <c r="VX145" s="56"/>
      <c r="VY145" s="56"/>
      <c r="VZ145" s="56"/>
      <c r="WA145" s="56"/>
      <c r="WB145" s="56"/>
      <c r="WC145" s="56"/>
      <c r="WD145" s="56"/>
      <c r="WE145" s="56"/>
      <c r="WF145" s="56"/>
      <c r="WG145" s="56"/>
      <c r="WH145" s="56"/>
      <c r="WI145" s="56"/>
      <c r="WJ145" s="56"/>
      <c r="WK145" s="56"/>
      <c r="WL145" s="56"/>
      <c r="WM145" s="56"/>
      <c r="WN145" s="56"/>
      <c r="WO145" s="56"/>
      <c r="WP145" s="56"/>
      <c r="WQ145" s="56"/>
      <c r="WR145" s="56"/>
      <c r="WS145" s="56"/>
      <c r="WT145" s="56"/>
      <c r="WU145" s="56"/>
      <c r="WV145" s="56"/>
      <c r="WW145" s="56"/>
      <c r="WX145" s="56"/>
      <c r="WY145" s="56"/>
      <c r="WZ145" s="56"/>
      <c r="XA145" s="56"/>
      <c r="XB145" s="56"/>
      <c r="XC145" s="56"/>
      <c r="XD145" s="56"/>
      <c r="XE145" s="56"/>
      <c r="XF145" s="56"/>
      <c r="XG145" s="56"/>
      <c r="XH145" s="56"/>
      <c r="XI145" s="56"/>
      <c r="XJ145" s="56"/>
      <c r="XK145" s="56"/>
      <c r="XL145" s="56"/>
      <c r="XM145" s="56"/>
      <c r="XN145" s="56"/>
      <c r="XO145" s="56"/>
      <c r="XP145" s="56"/>
      <c r="XQ145" s="56"/>
      <c r="XR145" s="56"/>
      <c r="XS145" s="56"/>
      <c r="XT145" s="56"/>
      <c r="XU145" s="56"/>
      <c r="XV145" s="56"/>
      <c r="XW145" s="56"/>
      <c r="XX145" s="56"/>
      <c r="XY145" s="56"/>
      <c r="XZ145" s="56"/>
      <c r="YA145" s="56"/>
      <c r="YB145" s="56"/>
      <c r="YC145" s="56"/>
      <c r="YD145" s="56"/>
      <c r="YE145" s="56"/>
      <c r="YF145" s="56"/>
      <c r="YG145" s="56"/>
      <c r="YH145" s="56"/>
      <c r="YI145" s="56"/>
      <c r="YJ145" s="56"/>
      <c r="YK145" s="56"/>
      <c r="YL145" s="56"/>
      <c r="YM145" s="56"/>
      <c r="YN145" s="56"/>
      <c r="YO145" s="56"/>
      <c r="YP145" s="56"/>
      <c r="YQ145" s="56"/>
      <c r="YR145" s="56"/>
    </row>
    <row r="146" spans="1:668" s="19" customFormat="1" ht="15.75" x14ac:dyDescent="0.25">
      <c r="A146" s="171" t="s">
        <v>131</v>
      </c>
      <c r="B146" s="172" t="s">
        <v>92</v>
      </c>
      <c r="C146" s="173" t="s">
        <v>77</v>
      </c>
      <c r="D146" s="174">
        <v>44470</v>
      </c>
      <c r="E146" s="175" t="s">
        <v>132</v>
      </c>
      <c r="F146" s="176">
        <v>89500</v>
      </c>
      <c r="G146" s="177">
        <v>2568.65</v>
      </c>
      <c r="H146" s="176">
        <v>9635.51</v>
      </c>
      <c r="I146" s="176">
        <v>2720.8</v>
      </c>
      <c r="J146" s="176">
        <v>0</v>
      </c>
      <c r="K146" s="176">
        <v>14924.96</v>
      </c>
      <c r="L146" s="178">
        <f>F146-K146</f>
        <v>74575.040000000008</v>
      </c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  <c r="FW146" s="54"/>
      <c r="FX146" s="54"/>
      <c r="FY146" s="54"/>
      <c r="FZ146" s="54"/>
      <c r="GA146" s="54"/>
      <c r="GB146" s="54"/>
      <c r="GC146" s="54"/>
      <c r="GD146" s="54"/>
      <c r="GE146" s="54"/>
      <c r="GF146" s="54"/>
      <c r="GG146" s="54"/>
      <c r="GH146" s="54"/>
      <c r="GI146" s="54"/>
      <c r="GJ146" s="54"/>
      <c r="GK146" s="54"/>
      <c r="GL146" s="54"/>
      <c r="GM146" s="54"/>
      <c r="GN146" s="54"/>
      <c r="GO146" s="54"/>
      <c r="GP146" s="54"/>
      <c r="GQ146" s="54"/>
      <c r="GR146" s="54"/>
      <c r="GS146" s="54"/>
      <c r="GT146" s="54"/>
      <c r="GU146" s="54"/>
      <c r="GV146" s="54"/>
      <c r="GW146" s="54"/>
      <c r="GX146" s="54"/>
      <c r="GY146" s="54"/>
      <c r="GZ146" s="54"/>
      <c r="HA146" s="54"/>
      <c r="HB146" s="54"/>
      <c r="HC146" s="54"/>
      <c r="HD146" s="54"/>
      <c r="HE146" s="54"/>
      <c r="HF146" s="54"/>
      <c r="HG146" s="54"/>
      <c r="HH146" s="54"/>
      <c r="HI146" s="54"/>
      <c r="HJ146" s="54"/>
      <c r="HK146" s="54"/>
      <c r="HL146" s="54"/>
      <c r="HM146" s="54"/>
      <c r="HN146" s="54"/>
      <c r="HO146" s="54"/>
      <c r="HP146" s="54"/>
      <c r="HQ146" s="54"/>
      <c r="HR146" s="54"/>
      <c r="HS146" s="54"/>
      <c r="HT146" s="54"/>
      <c r="HU146" s="54"/>
      <c r="HV146" s="54"/>
      <c r="HW146" s="54"/>
      <c r="HX146" s="54"/>
      <c r="HY146" s="54"/>
      <c r="HZ146" s="54"/>
      <c r="IA146" s="54"/>
      <c r="IB146" s="54"/>
      <c r="IC146" s="54"/>
      <c r="ID146" s="54"/>
      <c r="IE146" s="54"/>
      <c r="IF146" s="54"/>
      <c r="IG146" s="54"/>
      <c r="IH146" s="54"/>
      <c r="II146" s="54"/>
      <c r="IJ146" s="54"/>
      <c r="IK146" s="54"/>
      <c r="IL146" s="54"/>
      <c r="IM146" s="54"/>
      <c r="IN146" s="54"/>
      <c r="IO146" s="54"/>
      <c r="IP146" s="54"/>
      <c r="IQ146" s="54"/>
      <c r="IR146" s="54"/>
      <c r="IS146" s="54"/>
      <c r="IT146" s="54"/>
      <c r="IU146" s="54"/>
      <c r="IV146" s="54"/>
      <c r="IW146" s="54"/>
      <c r="IX146" s="54"/>
      <c r="IY146" s="54"/>
      <c r="IZ146" s="54"/>
      <c r="JA146" s="54"/>
      <c r="JB146" s="54"/>
      <c r="JC146" s="54"/>
      <c r="JD146" s="54"/>
      <c r="JE146" s="54"/>
      <c r="JF146" s="54"/>
      <c r="JG146" s="54"/>
      <c r="JH146" s="54"/>
      <c r="JI146" s="54"/>
      <c r="JJ146" s="54"/>
      <c r="JK146" s="54"/>
      <c r="JL146" s="54"/>
      <c r="JM146" s="54"/>
      <c r="JN146" s="54"/>
      <c r="JO146" s="54"/>
      <c r="JP146" s="54"/>
      <c r="JQ146" s="54"/>
      <c r="JR146" s="54"/>
      <c r="JS146" s="54"/>
      <c r="JT146" s="54"/>
      <c r="JU146" s="54"/>
      <c r="JV146" s="54"/>
      <c r="JW146" s="54"/>
      <c r="JX146" s="54"/>
      <c r="JY146" s="54"/>
      <c r="JZ146" s="54"/>
      <c r="KA146" s="54"/>
      <c r="KB146" s="54"/>
      <c r="KC146" s="54"/>
      <c r="KD146" s="54"/>
      <c r="KE146" s="54"/>
      <c r="KF146" s="54"/>
      <c r="KG146" s="54"/>
      <c r="KH146" s="54"/>
      <c r="KI146" s="54"/>
      <c r="KJ146" s="54"/>
      <c r="KK146" s="54"/>
      <c r="KL146" s="54"/>
      <c r="KM146" s="54"/>
      <c r="KN146" s="54"/>
      <c r="KO146" s="54"/>
      <c r="KP146" s="54"/>
      <c r="KQ146" s="54"/>
      <c r="KR146" s="54"/>
      <c r="KS146" s="54"/>
      <c r="KT146" s="54"/>
      <c r="KU146" s="54"/>
      <c r="KV146" s="54"/>
      <c r="KW146" s="54"/>
      <c r="KX146" s="54"/>
      <c r="KY146" s="54"/>
      <c r="KZ146" s="54"/>
      <c r="LA146" s="54"/>
      <c r="LB146" s="54"/>
      <c r="LC146" s="54"/>
      <c r="LD146" s="54"/>
      <c r="LE146" s="54"/>
      <c r="LF146" s="54"/>
      <c r="LG146" s="54"/>
      <c r="LH146" s="54"/>
      <c r="LI146" s="54"/>
      <c r="LJ146" s="54"/>
      <c r="LK146" s="54"/>
      <c r="LL146" s="54"/>
      <c r="LM146" s="54"/>
      <c r="LN146" s="54"/>
      <c r="LO146" s="54"/>
      <c r="LP146" s="54"/>
      <c r="LQ146" s="54"/>
      <c r="LR146" s="54"/>
      <c r="LS146" s="54"/>
      <c r="LT146" s="54"/>
      <c r="LU146" s="54"/>
      <c r="LV146" s="54"/>
      <c r="LW146" s="54"/>
      <c r="LX146" s="54"/>
      <c r="LY146" s="54"/>
      <c r="LZ146" s="54"/>
      <c r="MA146" s="54"/>
      <c r="MB146" s="54"/>
      <c r="MC146" s="54"/>
      <c r="MD146" s="54"/>
      <c r="ME146" s="54"/>
      <c r="MF146" s="54"/>
      <c r="MG146" s="54"/>
      <c r="MH146" s="54"/>
      <c r="MI146" s="54"/>
      <c r="MJ146" s="54"/>
      <c r="MK146" s="54"/>
      <c r="ML146" s="54"/>
      <c r="MM146" s="54"/>
      <c r="MN146" s="54"/>
      <c r="MO146" s="54"/>
      <c r="MP146" s="54"/>
      <c r="MQ146" s="54"/>
      <c r="MR146" s="54"/>
      <c r="MS146" s="54"/>
      <c r="MT146" s="54"/>
      <c r="MU146" s="54"/>
      <c r="MV146" s="54"/>
      <c r="MW146" s="54"/>
      <c r="MX146" s="54"/>
      <c r="MY146" s="54"/>
      <c r="MZ146" s="54"/>
      <c r="NA146" s="54"/>
      <c r="NB146" s="54"/>
      <c r="NC146" s="54"/>
      <c r="ND146" s="54"/>
      <c r="NE146" s="54"/>
      <c r="NF146" s="54"/>
      <c r="NG146" s="54"/>
      <c r="NH146" s="54"/>
      <c r="NI146" s="54"/>
      <c r="NJ146" s="54"/>
      <c r="NK146" s="54"/>
      <c r="NL146" s="54"/>
      <c r="NM146" s="54"/>
      <c r="NN146" s="54"/>
      <c r="NO146" s="54"/>
      <c r="NP146" s="54"/>
      <c r="NQ146" s="54"/>
      <c r="NR146" s="54"/>
      <c r="NS146" s="54"/>
      <c r="NT146" s="54"/>
      <c r="NU146" s="54"/>
      <c r="NV146" s="54"/>
      <c r="NW146" s="54"/>
      <c r="NX146" s="54"/>
      <c r="NY146" s="54"/>
      <c r="NZ146" s="54"/>
      <c r="OA146" s="54"/>
      <c r="OB146" s="54"/>
      <c r="OC146" s="54"/>
      <c r="OD146" s="54"/>
      <c r="OE146" s="54"/>
      <c r="OF146" s="54"/>
      <c r="OG146" s="54"/>
      <c r="OH146" s="54"/>
      <c r="OI146" s="54"/>
      <c r="OJ146" s="54"/>
      <c r="OK146" s="54"/>
      <c r="OL146" s="54"/>
      <c r="OM146" s="54"/>
      <c r="ON146" s="54"/>
      <c r="OO146" s="54"/>
      <c r="OP146" s="54"/>
      <c r="OQ146" s="54"/>
      <c r="OR146" s="54"/>
      <c r="OS146" s="54"/>
      <c r="OT146" s="54"/>
      <c r="OU146" s="54"/>
      <c r="OV146" s="54"/>
      <c r="OW146" s="54"/>
      <c r="OX146" s="54"/>
      <c r="OY146" s="54"/>
      <c r="OZ146" s="54"/>
      <c r="PA146" s="54"/>
      <c r="PB146" s="54"/>
      <c r="PC146" s="54"/>
      <c r="PD146" s="54"/>
      <c r="PE146" s="54"/>
      <c r="PF146" s="54"/>
      <c r="PG146" s="54"/>
      <c r="PH146" s="54"/>
      <c r="PI146" s="54"/>
      <c r="PJ146" s="54"/>
      <c r="PK146" s="54"/>
      <c r="PL146" s="54"/>
      <c r="PM146" s="54"/>
      <c r="PN146" s="54"/>
      <c r="PO146" s="54"/>
      <c r="PP146" s="54"/>
      <c r="PQ146" s="54"/>
      <c r="PR146" s="54"/>
      <c r="PS146" s="54"/>
      <c r="PT146" s="54"/>
      <c r="PU146" s="54"/>
      <c r="PV146" s="54"/>
      <c r="PW146" s="54"/>
      <c r="PX146" s="54"/>
      <c r="PY146" s="54"/>
      <c r="PZ146" s="54"/>
      <c r="QA146" s="54"/>
      <c r="QB146" s="54"/>
      <c r="QC146" s="54"/>
      <c r="QD146" s="54"/>
      <c r="QE146" s="54"/>
      <c r="QF146" s="54"/>
      <c r="QG146" s="54"/>
      <c r="QH146" s="54"/>
      <c r="QI146" s="54"/>
      <c r="QJ146" s="54"/>
      <c r="QK146" s="54"/>
      <c r="QL146" s="54"/>
      <c r="QM146" s="54"/>
      <c r="QN146" s="54"/>
      <c r="QO146" s="54"/>
      <c r="QP146" s="54"/>
      <c r="QQ146" s="54"/>
      <c r="QR146" s="54"/>
      <c r="QS146" s="54"/>
      <c r="QT146" s="54"/>
      <c r="QU146" s="54"/>
      <c r="QV146" s="54"/>
      <c r="QW146" s="54"/>
      <c r="QX146" s="54"/>
      <c r="QY146" s="54"/>
      <c r="QZ146" s="54"/>
      <c r="RA146" s="54"/>
      <c r="RB146" s="54"/>
      <c r="RC146" s="54"/>
      <c r="RD146" s="54"/>
      <c r="RE146" s="54"/>
      <c r="RF146" s="54"/>
      <c r="RG146" s="54"/>
      <c r="RH146" s="54"/>
      <c r="RI146" s="54"/>
      <c r="RJ146" s="54"/>
      <c r="RK146" s="54"/>
      <c r="RL146" s="54"/>
      <c r="RM146" s="54"/>
      <c r="RN146" s="54"/>
      <c r="RO146" s="54"/>
      <c r="RP146" s="54"/>
      <c r="RQ146" s="54"/>
      <c r="RR146" s="54"/>
      <c r="RS146" s="54"/>
      <c r="RT146" s="54"/>
      <c r="RU146" s="54"/>
      <c r="RV146" s="54"/>
      <c r="RW146" s="54"/>
      <c r="RX146" s="54"/>
      <c r="RY146" s="54"/>
      <c r="RZ146" s="54"/>
      <c r="SA146" s="54"/>
      <c r="SB146" s="54"/>
      <c r="SC146" s="54"/>
      <c r="SD146" s="54"/>
      <c r="SE146" s="54"/>
      <c r="SF146" s="54"/>
      <c r="SG146" s="54"/>
      <c r="SH146" s="54"/>
      <c r="SI146" s="54"/>
      <c r="SJ146" s="54"/>
      <c r="SK146" s="54"/>
      <c r="SL146" s="54"/>
      <c r="SM146" s="54"/>
      <c r="SN146" s="54"/>
      <c r="SO146" s="54"/>
      <c r="SP146" s="54"/>
      <c r="SQ146" s="54"/>
      <c r="SR146" s="54"/>
      <c r="SS146" s="54"/>
      <c r="ST146" s="54"/>
      <c r="SU146" s="54"/>
      <c r="SV146" s="54"/>
      <c r="SW146" s="54"/>
      <c r="SX146" s="54"/>
      <c r="SY146" s="54"/>
      <c r="SZ146" s="54"/>
      <c r="TA146" s="54"/>
      <c r="TB146" s="54"/>
      <c r="TC146" s="54"/>
      <c r="TD146" s="54"/>
      <c r="TE146" s="54"/>
      <c r="TF146" s="54"/>
      <c r="TG146" s="54"/>
      <c r="TH146" s="54"/>
      <c r="TI146" s="54"/>
      <c r="TJ146" s="54"/>
      <c r="TK146" s="54"/>
      <c r="TL146" s="54"/>
      <c r="TM146" s="54"/>
      <c r="TN146" s="54"/>
      <c r="TO146" s="54"/>
      <c r="TP146" s="54"/>
      <c r="TQ146" s="54"/>
      <c r="TR146" s="54"/>
      <c r="TS146" s="54"/>
      <c r="TT146" s="54"/>
      <c r="TU146" s="54"/>
      <c r="TV146" s="54"/>
      <c r="TW146" s="54"/>
      <c r="TX146" s="54"/>
      <c r="TY146" s="54"/>
      <c r="TZ146" s="54"/>
      <c r="UA146" s="54"/>
      <c r="UB146" s="54"/>
      <c r="UC146" s="54"/>
      <c r="UD146" s="54"/>
      <c r="UE146" s="54"/>
      <c r="UF146" s="54"/>
      <c r="UG146" s="54"/>
      <c r="UH146" s="54"/>
      <c r="UI146" s="54"/>
      <c r="UJ146" s="54"/>
      <c r="UK146" s="54"/>
      <c r="UL146" s="54"/>
      <c r="UM146" s="54"/>
      <c r="UN146" s="54"/>
      <c r="UO146" s="54"/>
      <c r="UP146" s="54"/>
      <c r="UQ146" s="54"/>
      <c r="UR146" s="54"/>
      <c r="US146" s="54"/>
      <c r="UT146" s="54"/>
      <c r="UU146" s="54"/>
      <c r="UV146" s="54"/>
      <c r="UW146" s="54"/>
      <c r="UX146" s="54"/>
      <c r="UY146" s="54"/>
      <c r="UZ146" s="54"/>
      <c r="VA146" s="54"/>
      <c r="VB146" s="54"/>
      <c r="VC146" s="54"/>
      <c r="VD146" s="54"/>
      <c r="VE146" s="54"/>
      <c r="VF146" s="54"/>
      <c r="VG146" s="54"/>
      <c r="VH146" s="54"/>
      <c r="VI146" s="54"/>
      <c r="VJ146" s="54"/>
      <c r="VK146" s="54"/>
      <c r="VL146" s="54"/>
      <c r="VM146" s="54"/>
      <c r="VN146" s="54"/>
      <c r="VO146" s="54"/>
      <c r="VP146" s="54"/>
      <c r="VQ146" s="54"/>
      <c r="VR146" s="54"/>
      <c r="VS146" s="54"/>
      <c r="VT146" s="54"/>
      <c r="VU146" s="54"/>
      <c r="VV146" s="54"/>
      <c r="VW146" s="54"/>
      <c r="VX146" s="54"/>
      <c r="VY146" s="54"/>
      <c r="VZ146" s="54"/>
      <c r="WA146" s="54"/>
      <c r="WB146" s="54"/>
      <c r="WC146" s="54"/>
      <c r="WD146" s="54"/>
      <c r="WE146" s="54"/>
      <c r="WF146" s="54"/>
      <c r="WG146" s="54"/>
      <c r="WH146" s="54"/>
      <c r="WI146" s="54"/>
      <c r="WJ146" s="54"/>
      <c r="WK146" s="54"/>
      <c r="WL146" s="54"/>
      <c r="WM146" s="54"/>
      <c r="WN146" s="54"/>
      <c r="WO146" s="54"/>
      <c r="WP146" s="54"/>
      <c r="WQ146" s="54"/>
      <c r="WR146" s="54"/>
      <c r="WS146" s="54"/>
      <c r="WT146" s="54"/>
      <c r="WU146" s="54"/>
      <c r="WV146" s="54"/>
      <c r="WW146" s="54"/>
      <c r="WX146" s="54"/>
      <c r="WY146" s="54"/>
      <c r="WZ146" s="54"/>
      <c r="XA146" s="54"/>
      <c r="XB146" s="54"/>
      <c r="XC146" s="54"/>
      <c r="XD146" s="54"/>
      <c r="XE146" s="54"/>
      <c r="XF146" s="54"/>
      <c r="XG146" s="54"/>
      <c r="XH146" s="54"/>
      <c r="XI146" s="54"/>
      <c r="XJ146" s="54"/>
      <c r="XK146" s="54"/>
      <c r="XL146" s="54"/>
      <c r="XM146" s="54"/>
      <c r="XN146" s="54"/>
      <c r="XO146" s="54"/>
      <c r="XP146" s="54"/>
      <c r="XQ146" s="54"/>
      <c r="XR146" s="54"/>
      <c r="XS146" s="54"/>
      <c r="XT146" s="54"/>
      <c r="XU146" s="54"/>
      <c r="XV146" s="54"/>
      <c r="XW146" s="54"/>
      <c r="XX146" s="54"/>
      <c r="XY146" s="54"/>
      <c r="XZ146" s="54"/>
      <c r="YA146" s="54"/>
      <c r="YB146" s="54"/>
      <c r="YC146" s="54"/>
      <c r="YD146" s="54"/>
      <c r="YE146" s="54"/>
      <c r="YF146" s="54"/>
      <c r="YG146" s="54"/>
      <c r="YH146" s="54"/>
      <c r="YI146" s="54"/>
      <c r="YJ146" s="54"/>
      <c r="YK146" s="54"/>
      <c r="YL146" s="54"/>
      <c r="YM146" s="54"/>
      <c r="YN146" s="54"/>
      <c r="YO146" s="54"/>
      <c r="YP146" s="54"/>
      <c r="YQ146" s="54"/>
      <c r="YR146" s="54"/>
    </row>
    <row r="147" spans="1:668" s="54" customFormat="1" ht="19.5" customHeight="1" x14ac:dyDescent="0.25">
      <c r="A147" s="55" t="s">
        <v>99</v>
      </c>
      <c r="B147" s="22" t="s">
        <v>16</v>
      </c>
      <c r="C147" s="22" t="s">
        <v>76</v>
      </c>
      <c r="D147" s="93">
        <v>44448</v>
      </c>
      <c r="E147" s="11" t="s">
        <v>132</v>
      </c>
      <c r="F147" s="36">
        <v>60000</v>
      </c>
      <c r="G147" s="36">
        <v>1722</v>
      </c>
      <c r="H147" s="87">
        <v>3486.68</v>
      </c>
      <c r="I147" s="78">
        <v>1824</v>
      </c>
      <c r="J147" s="92">
        <v>0</v>
      </c>
      <c r="K147" s="87">
        <v>7032.68</v>
      </c>
      <c r="L147" s="157">
        <v>52967.32</v>
      </c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/>
      <c r="HK147" s="46"/>
      <c r="HL147" s="46"/>
      <c r="HM147" s="46"/>
      <c r="HN147" s="46"/>
      <c r="HO147" s="46"/>
      <c r="HP147" s="46"/>
      <c r="HQ147" s="46"/>
      <c r="HR147" s="46"/>
      <c r="HS147" s="46"/>
      <c r="HT147" s="46"/>
      <c r="HU147" s="46"/>
      <c r="HV147" s="46"/>
      <c r="HW147" s="46"/>
      <c r="HX147" s="46"/>
      <c r="HY147" s="46"/>
      <c r="HZ147" s="46"/>
      <c r="IA147" s="46"/>
      <c r="IB147" s="46"/>
      <c r="IC147" s="59"/>
      <c r="ID147" s="59"/>
      <c r="IE147" s="59"/>
      <c r="IF147" s="59"/>
      <c r="IG147" s="59"/>
      <c r="IH147" s="59"/>
      <c r="II147" s="59"/>
      <c r="IJ147" s="59"/>
      <c r="IK147" s="59"/>
      <c r="IL147" s="59"/>
      <c r="IM147" s="59"/>
      <c r="IN147" s="59"/>
      <c r="IO147" s="59"/>
      <c r="IP147" s="59"/>
      <c r="IQ147" s="59"/>
      <c r="IR147" s="59"/>
      <c r="IS147" s="59"/>
      <c r="IT147" s="59"/>
      <c r="IU147" s="59"/>
      <c r="IV147" s="59"/>
      <c r="IW147" s="59"/>
      <c r="IX147" s="59"/>
      <c r="IY147" s="59"/>
      <c r="IZ147" s="59"/>
      <c r="JA147" s="59"/>
      <c r="JB147" s="59"/>
      <c r="JC147" s="59"/>
      <c r="JD147" s="59"/>
      <c r="JE147" s="59"/>
      <c r="JF147" s="59"/>
      <c r="JG147" s="59"/>
      <c r="JH147" s="59"/>
      <c r="JI147" s="59"/>
      <c r="JJ147" s="59"/>
      <c r="JK147" s="59"/>
      <c r="JL147" s="59"/>
      <c r="JM147" s="59"/>
      <c r="JN147" s="59"/>
      <c r="JO147" s="59"/>
      <c r="JP147" s="59"/>
      <c r="JQ147" s="59"/>
      <c r="JR147" s="59"/>
      <c r="JS147" s="59"/>
      <c r="JT147" s="59"/>
      <c r="JU147" s="59"/>
      <c r="JV147" s="59"/>
      <c r="JW147" s="59"/>
      <c r="JX147" s="59"/>
      <c r="JY147" s="59"/>
      <c r="JZ147" s="59"/>
      <c r="KA147" s="59"/>
      <c r="KB147" s="59"/>
      <c r="KC147" s="59"/>
      <c r="KD147" s="59"/>
      <c r="KE147" s="59"/>
      <c r="KF147" s="59"/>
      <c r="KG147" s="59"/>
      <c r="KH147" s="59"/>
      <c r="KI147" s="59"/>
      <c r="KJ147" s="59"/>
      <c r="KK147" s="59"/>
      <c r="KL147" s="59"/>
      <c r="KM147" s="59"/>
      <c r="KN147" s="59"/>
      <c r="KO147" s="59"/>
      <c r="KP147" s="59"/>
      <c r="KQ147" s="59"/>
      <c r="KR147" s="59"/>
      <c r="KS147" s="59"/>
      <c r="KT147" s="59"/>
      <c r="KU147" s="59"/>
      <c r="KV147" s="59"/>
      <c r="KW147" s="59"/>
      <c r="KX147" s="59"/>
      <c r="KY147" s="59"/>
      <c r="KZ147" s="59"/>
      <c r="LA147" s="59"/>
      <c r="LB147" s="59"/>
      <c r="LC147" s="59"/>
      <c r="LD147" s="59"/>
      <c r="LE147" s="59"/>
      <c r="LF147" s="59"/>
      <c r="LG147" s="59"/>
      <c r="LH147" s="59"/>
      <c r="LI147" s="59"/>
      <c r="LJ147" s="59"/>
      <c r="LK147" s="59"/>
      <c r="LL147" s="59"/>
      <c r="LM147" s="59"/>
      <c r="LN147" s="59"/>
      <c r="LO147" s="59"/>
      <c r="LP147" s="59"/>
      <c r="LQ147" s="59"/>
      <c r="LR147" s="59"/>
      <c r="LS147" s="59"/>
      <c r="LT147" s="59"/>
      <c r="LU147" s="59"/>
      <c r="LV147" s="59"/>
      <c r="LW147" s="59"/>
      <c r="LX147" s="59"/>
      <c r="LY147" s="59"/>
      <c r="LZ147" s="59"/>
      <c r="MA147" s="59"/>
      <c r="MB147" s="59"/>
      <c r="MC147" s="59"/>
      <c r="MD147" s="59"/>
      <c r="ME147" s="59"/>
      <c r="MF147" s="59"/>
      <c r="MG147" s="59"/>
      <c r="MH147" s="59"/>
      <c r="MI147" s="59"/>
      <c r="MJ147" s="59"/>
      <c r="MK147" s="59"/>
      <c r="ML147" s="59"/>
      <c r="MM147" s="59"/>
      <c r="MN147" s="59"/>
      <c r="MO147" s="59"/>
      <c r="MP147" s="59"/>
      <c r="MQ147" s="59"/>
      <c r="MR147" s="59"/>
      <c r="MS147" s="59"/>
      <c r="MT147" s="59"/>
      <c r="MU147" s="59"/>
      <c r="MV147" s="59"/>
      <c r="MW147" s="59"/>
      <c r="MX147" s="59"/>
      <c r="MY147" s="59"/>
      <c r="MZ147" s="59"/>
      <c r="NA147" s="59"/>
      <c r="NB147" s="59"/>
      <c r="NC147" s="59"/>
      <c r="ND147" s="59"/>
      <c r="NE147" s="59"/>
      <c r="NF147" s="59"/>
      <c r="NG147" s="59"/>
      <c r="NH147" s="59"/>
      <c r="NI147" s="59"/>
      <c r="NJ147" s="59"/>
      <c r="NK147" s="59"/>
      <c r="NL147" s="59"/>
      <c r="NM147" s="59"/>
      <c r="NN147" s="59"/>
      <c r="NO147" s="59"/>
      <c r="NP147" s="59"/>
      <c r="NQ147" s="59"/>
      <c r="NR147" s="59"/>
      <c r="NS147" s="59"/>
      <c r="NT147" s="59"/>
      <c r="NU147" s="59"/>
      <c r="NV147" s="59"/>
      <c r="NW147" s="59"/>
      <c r="NX147" s="59"/>
      <c r="NY147" s="59"/>
      <c r="NZ147" s="59"/>
      <c r="OA147" s="59"/>
      <c r="OB147" s="59"/>
      <c r="OC147" s="59"/>
      <c r="OD147" s="59"/>
      <c r="OE147" s="59"/>
      <c r="OF147" s="59"/>
      <c r="OG147" s="59"/>
      <c r="OH147" s="59"/>
      <c r="OI147" s="59"/>
      <c r="OJ147" s="59"/>
      <c r="OK147" s="59"/>
      <c r="OL147" s="59"/>
      <c r="OM147" s="59"/>
      <c r="ON147" s="59"/>
      <c r="OO147" s="59"/>
      <c r="OP147" s="59"/>
      <c r="OQ147" s="59"/>
      <c r="OR147" s="59"/>
      <c r="OS147" s="59"/>
      <c r="OT147" s="59"/>
      <c r="OU147" s="59"/>
      <c r="OV147" s="59"/>
      <c r="OW147" s="59"/>
      <c r="OX147" s="59"/>
      <c r="OY147" s="59"/>
      <c r="OZ147" s="59"/>
      <c r="PA147" s="59"/>
      <c r="PB147" s="59"/>
      <c r="PC147" s="59"/>
      <c r="PD147" s="59"/>
      <c r="PE147" s="59"/>
      <c r="PF147" s="59"/>
      <c r="PG147" s="59"/>
      <c r="PH147" s="59"/>
      <c r="PI147" s="59"/>
      <c r="PJ147" s="59"/>
      <c r="PK147" s="59"/>
      <c r="PL147" s="59"/>
      <c r="PM147" s="59"/>
      <c r="PN147" s="59"/>
      <c r="PO147" s="59"/>
      <c r="PP147" s="59"/>
      <c r="PQ147" s="59"/>
      <c r="PR147" s="59"/>
      <c r="PS147" s="59"/>
      <c r="PT147" s="59"/>
      <c r="PU147" s="59"/>
      <c r="PV147" s="59"/>
      <c r="PW147" s="59"/>
      <c r="PX147" s="59"/>
      <c r="PY147" s="59"/>
      <c r="PZ147" s="59"/>
      <c r="QA147" s="59"/>
      <c r="QB147" s="59"/>
      <c r="QC147" s="59"/>
      <c r="QD147" s="59"/>
      <c r="QE147" s="59"/>
      <c r="QF147" s="59"/>
      <c r="QG147" s="59"/>
      <c r="QH147" s="59"/>
      <c r="QI147" s="59"/>
      <c r="QJ147" s="59"/>
      <c r="QK147" s="59"/>
      <c r="QL147" s="59"/>
      <c r="QM147" s="59"/>
      <c r="QN147" s="59"/>
      <c r="QO147" s="59"/>
      <c r="QP147" s="59"/>
      <c r="QQ147" s="59"/>
      <c r="QR147" s="59"/>
      <c r="QS147" s="59"/>
      <c r="QT147" s="59"/>
      <c r="QU147" s="59"/>
      <c r="QV147" s="59"/>
      <c r="QW147" s="59"/>
      <c r="QX147" s="59"/>
      <c r="QY147" s="59"/>
      <c r="QZ147" s="59"/>
      <c r="RA147" s="59"/>
      <c r="RB147" s="59"/>
      <c r="RC147" s="59"/>
      <c r="RD147" s="59"/>
      <c r="RE147" s="59"/>
      <c r="RF147" s="59"/>
      <c r="RG147" s="59"/>
      <c r="RH147" s="59"/>
      <c r="RI147" s="59"/>
      <c r="RJ147" s="59"/>
      <c r="RK147" s="59"/>
      <c r="RL147" s="59"/>
      <c r="RM147" s="59"/>
      <c r="RN147" s="59"/>
      <c r="RO147" s="59"/>
      <c r="RP147" s="59"/>
      <c r="RQ147" s="59"/>
      <c r="RR147" s="59"/>
      <c r="RS147" s="59"/>
      <c r="RT147" s="59"/>
      <c r="RU147" s="59"/>
      <c r="RV147" s="59"/>
      <c r="RW147" s="59"/>
      <c r="RX147" s="59"/>
      <c r="RY147" s="59"/>
      <c r="RZ147" s="59"/>
      <c r="SA147" s="59"/>
      <c r="SB147" s="59"/>
      <c r="SC147" s="59"/>
      <c r="SD147" s="59"/>
      <c r="SE147" s="59"/>
      <c r="SF147" s="59"/>
      <c r="SG147" s="59"/>
      <c r="SH147" s="59"/>
      <c r="SI147" s="59"/>
      <c r="SJ147" s="59"/>
      <c r="SK147" s="59"/>
      <c r="SL147" s="59"/>
      <c r="SM147" s="59"/>
      <c r="SN147" s="59"/>
      <c r="SO147" s="59"/>
      <c r="SP147" s="59"/>
      <c r="SQ147" s="59"/>
      <c r="SR147" s="59"/>
      <c r="SS147" s="59"/>
      <c r="ST147" s="59"/>
      <c r="SU147" s="59"/>
      <c r="SV147" s="59"/>
      <c r="SW147" s="59"/>
      <c r="SX147" s="59"/>
      <c r="SY147" s="59"/>
      <c r="SZ147" s="59"/>
      <c r="TA147" s="59"/>
      <c r="TB147" s="59"/>
      <c r="TC147" s="59"/>
      <c r="TD147" s="59"/>
      <c r="TE147" s="59"/>
      <c r="TF147" s="59"/>
      <c r="TG147" s="59"/>
      <c r="TH147" s="59"/>
      <c r="TI147" s="59"/>
      <c r="TJ147" s="59"/>
      <c r="TK147" s="59"/>
      <c r="TL147" s="59"/>
      <c r="TM147" s="59"/>
      <c r="TN147" s="59"/>
      <c r="TO147" s="59"/>
      <c r="TP147" s="59"/>
      <c r="TQ147" s="59"/>
      <c r="TR147" s="59"/>
      <c r="TS147" s="59"/>
      <c r="TT147" s="59"/>
      <c r="TU147" s="59"/>
      <c r="TV147" s="59"/>
      <c r="TW147" s="59"/>
      <c r="TX147" s="59"/>
      <c r="TY147" s="59"/>
      <c r="TZ147" s="59"/>
      <c r="UA147" s="59"/>
      <c r="UB147" s="59"/>
      <c r="UC147" s="59"/>
      <c r="UD147" s="59"/>
      <c r="UE147" s="59"/>
      <c r="UF147" s="59"/>
      <c r="UG147" s="59"/>
      <c r="UH147" s="59"/>
      <c r="UI147" s="59"/>
      <c r="UJ147" s="59"/>
      <c r="UK147" s="59"/>
      <c r="UL147" s="59"/>
      <c r="UM147" s="59"/>
      <c r="UN147" s="59"/>
      <c r="UO147" s="59"/>
      <c r="UP147" s="59"/>
      <c r="UQ147" s="59"/>
      <c r="UR147" s="59"/>
      <c r="US147" s="59"/>
      <c r="UT147" s="59"/>
      <c r="UU147" s="59"/>
      <c r="UV147" s="59"/>
      <c r="UW147" s="59"/>
      <c r="UX147" s="59"/>
      <c r="UY147" s="59"/>
      <c r="UZ147" s="59"/>
      <c r="VA147" s="59"/>
      <c r="VB147" s="59"/>
      <c r="VC147" s="59"/>
      <c r="VD147" s="59"/>
      <c r="VE147" s="59"/>
      <c r="VF147" s="59"/>
      <c r="VG147" s="59"/>
      <c r="VH147" s="59"/>
      <c r="VI147" s="59"/>
      <c r="VJ147" s="59"/>
      <c r="VK147" s="59"/>
      <c r="VL147" s="59"/>
      <c r="VM147" s="59"/>
      <c r="VN147" s="59"/>
      <c r="VO147" s="59"/>
      <c r="VP147" s="59"/>
      <c r="VQ147" s="59"/>
      <c r="VR147" s="59"/>
      <c r="VS147" s="59"/>
      <c r="VT147" s="59"/>
      <c r="VU147" s="59"/>
      <c r="VV147" s="59"/>
      <c r="VW147" s="59"/>
      <c r="VX147" s="59"/>
      <c r="VY147" s="59"/>
      <c r="VZ147" s="59"/>
      <c r="WA147" s="59"/>
      <c r="WB147" s="59"/>
      <c r="WC147" s="59"/>
      <c r="WD147" s="59"/>
      <c r="WE147" s="59"/>
      <c r="WF147" s="59"/>
      <c r="WG147" s="59"/>
      <c r="WH147" s="59"/>
      <c r="WI147" s="59"/>
      <c r="WJ147" s="59"/>
      <c r="WK147" s="59"/>
      <c r="WL147" s="59"/>
      <c r="WM147" s="59"/>
      <c r="WN147" s="59"/>
      <c r="WO147" s="59"/>
      <c r="WP147" s="59"/>
      <c r="WQ147" s="59"/>
      <c r="WR147" s="59"/>
      <c r="WS147" s="59"/>
      <c r="WT147" s="59"/>
      <c r="WU147" s="59"/>
      <c r="WV147" s="59"/>
      <c r="WW147" s="59"/>
      <c r="WX147" s="59"/>
      <c r="WY147" s="59"/>
      <c r="WZ147" s="59"/>
      <c r="XA147" s="59"/>
      <c r="XB147" s="59"/>
      <c r="XC147" s="59"/>
      <c r="XD147" s="59"/>
      <c r="XE147" s="59"/>
      <c r="XF147" s="59"/>
      <c r="XG147" s="59"/>
      <c r="XH147" s="59"/>
      <c r="XI147" s="59"/>
      <c r="XJ147" s="59"/>
      <c r="XK147" s="59"/>
      <c r="XL147" s="59"/>
      <c r="XM147" s="59"/>
      <c r="XN147" s="59"/>
      <c r="XO147" s="59"/>
      <c r="XP147" s="59"/>
      <c r="XQ147" s="59"/>
      <c r="XR147" s="59"/>
      <c r="XS147" s="59"/>
      <c r="XT147" s="59"/>
      <c r="XU147" s="59"/>
      <c r="XV147" s="59"/>
      <c r="XW147" s="59"/>
      <c r="XX147" s="59"/>
      <c r="XY147" s="59"/>
      <c r="XZ147" s="59"/>
      <c r="YA147" s="59"/>
      <c r="YB147" s="59"/>
      <c r="YC147" s="59"/>
      <c r="YD147" s="59"/>
      <c r="YE147" s="59"/>
      <c r="YF147" s="59"/>
      <c r="YG147" s="59"/>
      <c r="YH147" s="59"/>
      <c r="YI147" s="59"/>
      <c r="YJ147" s="59"/>
      <c r="YK147" s="59"/>
      <c r="YL147" s="59"/>
      <c r="YM147" s="59"/>
      <c r="YN147" s="59"/>
      <c r="YO147" s="59"/>
      <c r="YP147" s="59"/>
      <c r="YQ147" s="59"/>
      <c r="YR147" s="59"/>
    </row>
    <row r="148" spans="1:668" s="142" customFormat="1" ht="15.75" x14ac:dyDescent="0.25">
      <c r="A148" s="169" t="s">
        <v>14</v>
      </c>
      <c r="B148" s="44">
        <v>2</v>
      </c>
      <c r="C148" s="110"/>
      <c r="D148" s="110"/>
      <c r="E148" s="170"/>
      <c r="F148" s="97">
        <f>F146+F147</f>
        <v>149500</v>
      </c>
      <c r="G148" s="110">
        <f>G147+G146</f>
        <v>4290.6499999999996</v>
      </c>
      <c r="H148" s="97">
        <f>H147+H146</f>
        <v>13122.19</v>
      </c>
      <c r="I148" s="97">
        <f>I147+I146</f>
        <v>4544.8</v>
      </c>
      <c r="J148" s="97">
        <f>J147+J146</f>
        <v>0</v>
      </c>
      <c r="K148" s="97">
        <f>K147+K146</f>
        <v>21957.64</v>
      </c>
      <c r="L148" s="109">
        <f>F148-K148</f>
        <v>127542.36</v>
      </c>
      <c r="M148" s="19"/>
      <c r="N148" s="19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43"/>
      <c r="AR148" s="143"/>
      <c r="AS148" s="143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4"/>
      <c r="BR148" s="124"/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  <c r="CJ148" s="124"/>
      <c r="CK148" s="124"/>
      <c r="CL148" s="124"/>
      <c r="CM148" s="124"/>
      <c r="CN148" s="124"/>
      <c r="CO148" s="124"/>
      <c r="CP148" s="124"/>
      <c r="CQ148" s="124"/>
      <c r="CR148" s="124"/>
      <c r="CS148" s="124"/>
      <c r="CT148" s="124"/>
      <c r="CU148" s="124"/>
      <c r="CV148" s="124"/>
      <c r="CW148" s="124"/>
      <c r="CX148" s="124"/>
      <c r="CY148" s="124"/>
      <c r="CZ148" s="124"/>
      <c r="DA148" s="124"/>
      <c r="DB148" s="124"/>
      <c r="DC148" s="124"/>
      <c r="DD148" s="124"/>
      <c r="DE148" s="124"/>
      <c r="DF148" s="124"/>
      <c r="DG148" s="124"/>
      <c r="DH148" s="124"/>
      <c r="DI148" s="124"/>
      <c r="DJ148" s="124"/>
      <c r="DK148" s="124"/>
      <c r="DL148" s="124"/>
      <c r="DM148" s="124"/>
      <c r="DN148" s="124"/>
      <c r="DO148" s="124"/>
      <c r="DP148" s="124"/>
      <c r="DQ148" s="124"/>
      <c r="DR148" s="124"/>
      <c r="DS148" s="124"/>
      <c r="DT148" s="124"/>
      <c r="DU148" s="124"/>
      <c r="DV148" s="124"/>
      <c r="DW148" s="124"/>
      <c r="DX148" s="124"/>
      <c r="DY148" s="124"/>
      <c r="DZ148" s="124"/>
      <c r="EA148" s="124"/>
      <c r="EB148" s="124"/>
      <c r="EC148" s="124"/>
      <c r="ED148" s="124"/>
      <c r="EE148" s="124"/>
      <c r="EF148" s="124"/>
      <c r="EG148" s="124"/>
      <c r="EH148" s="124"/>
      <c r="EI148" s="124"/>
      <c r="EJ148" s="124"/>
      <c r="EK148" s="124"/>
      <c r="EL148" s="124"/>
      <c r="EM148" s="124"/>
      <c r="EN148" s="124"/>
      <c r="EO148" s="124"/>
      <c r="EP148" s="124"/>
      <c r="EQ148" s="124"/>
      <c r="ER148" s="124"/>
      <c r="ES148" s="124"/>
      <c r="ET148" s="124"/>
      <c r="EU148" s="124"/>
      <c r="EV148" s="124"/>
      <c r="EW148" s="124"/>
      <c r="EX148" s="124"/>
      <c r="EY148" s="124"/>
      <c r="EZ148" s="124"/>
      <c r="FA148" s="124"/>
      <c r="FB148" s="124"/>
      <c r="FC148" s="124"/>
      <c r="FD148" s="124"/>
      <c r="FE148" s="124"/>
      <c r="FF148" s="124"/>
      <c r="FG148" s="124"/>
      <c r="FH148" s="124"/>
      <c r="FI148" s="124"/>
      <c r="FJ148" s="124"/>
      <c r="FK148" s="124"/>
      <c r="FL148" s="124"/>
      <c r="FM148" s="124"/>
      <c r="FN148" s="124"/>
      <c r="FO148" s="124"/>
      <c r="FP148" s="124"/>
      <c r="FQ148" s="124"/>
      <c r="FR148" s="124"/>
      <c r="FS148" s="124"/>
      <c r="FT148" s="124"/>
      <c r="FU148" s="124"/>
      <c r="FV148" s="124"/>
      <c r="FW148" s="124"/>
      <c r="FX148" s="124"/>
      <c r="FY148" s="124"/>
      <c r="FZ148" s="124"/>
      <c r="GA148" s="124"/>
      <c r="GB148" s="124"/>
      <c r="GC148" s="124"/>
      <c r="GD148" s="124"/>
      <c r="GE148" s="124"/>
      <c r="GF148" s="124"/>
      <c r="GG148" s="124"/>
      <c r="GH148" s="124"/>
      <c r="GI148" s="124"/>
      <c r="GJ148" s="124"/>
      <c r="GK148" s="124"/>
      <c r="GL148" s="124"/>
      <c r="GM148" s="124"/>
      <c r="GN148" s="124"/>
      <c r="GO148" s="124"/>
      <c r="GP148" s="124"/>
      <c r="GQ148" s="124"/>
      <c r="GR148" s="124"/>
      <c r="GS148" s="124"/>
      <c r="GT148" s="124"/>
      <c r="GU148" s="124"/>
      <c r="GV148" s="124"/>
      <c r="GW148" s="124"/>
      <c r="GX148" s="124"/>
      <c r="GY148" s="124"/>
      <c r="GZ148" s="124"/>
      <c r="HA148" s="124"/>
      <c r="HB148" s="124"/>
      <c r="HC148" s="124"/>
      <c r="HD148" s="124"/>
      <c r="HE148" s="124"/>
      <c r="HF148" s="124"/>
      <c r="HG148" s="124"/>
      <c r="HH148" s="124"/>
      <c r="HI148" s="124"/>
      <c r="HJ148" s="124"/>
      <c r="HK148" s="124"/>
      <c r="HL148" s="124"/>
      <c r="HM148" s="124"/>
      <c r="HN148" s="124"/>
      <c r="HO148" s="124"/>
      <c r="HP148" s="124"/>
      <c r="HQ148" s="124"/>
      <c r="HR148" s="124"/>
      <c r="HS148" s="124"/>
      <c r="HT148" s="124"/>
      <c r="HU148" s="124"/>
      <c r="HV148" s="124"/>
      <c r="HW148" s="124"/>
      <c r="HX148" s="124"/>
      <c r="HY148" s="124"/>
      <c r="HZ148" s="124"/>
      <c r="IA148" s="124"/>
      <c r="IB148" s="124"/>
      <c r="IC148" s="124"/>
      <c r="ID148" s="124"/>
      <c r="IE148" s="124"/>
      <c r="IF148" s="124"/>
      <c r="IG148" s="124"/>
      <c r="IH148" s="124"/>
      <c r="II148" s="124"/>
      <c r="IJ148" s="124"/>
      <c r="IK148" s="124"/>
      <c r="IL148" s="124"/>
      <c r="IM148" s="124"/>
      <c r="IN148" s="124"/>
      <c r="IO148" s="124"/>
      <c r="IP148" s="124"/>
      <c r="IQ148" s="124"/>
      <c r="IR148" s="124"/>
      <c r="IS148" s="124"/>
      <c r="IT148" s="124"/>
      <c r="IU148" s="124"/>
      <c r="IV148" s="124"/>
      <c r="IW148" s="124"/>
      <c r="IX148" s="124"/>
      <c r="IY148" s="124"/>
      <c r="IZ148" s="124"/>
      <c r="JA148" s="124"/>
      <c r="JB148" s="124"/>
      <c r="JC148" s="124"/>
      <c r="JD148" s="124"/>
      <c r="JE148" s="124"/>
      <c r="JF148" s="124"/>
      <c r="JG148" s="124"/>
      <c r="JH148" s="124"/>
      <c r="JI148" s="124"/>
      <c r="JJ148" s="124"/>
      <c r="JK148" s="124"/>
      <c r="JL148" s="124"/>
      <c r="JM148" s="124"/>
      <c r="JN148" s="124"/>
      <c r="JO148" s="124"/>
      <c r="JP148" s="124"/>
      <c r="JQ148" s="124"/>
      <c r="JR148" s="124"/>
      <c r="JS148" s="124"/>
      <c r="JT148" s="124"/>
      <c r="JU148" s="124"/>
      <c r="JV148" s="124"/>
      <c r="JW148" s="124"/>
      <c r="JX148" s="124"/>
      <c r="JY148" s="124"/>
      <c r="JZ148" s="124"/>
      <c r="KA148" s="124"/>
      <c r="KB148" s="124"/>
      <c r="KC148" s="124"/>
      <c r="KD148" s="124"/>
      <c r="KE148" s="124"/>
      <c r="KF148" s="124"/>
      <c r="KG148" s="124"/>
      <c r="KH148" s="124"/>
      <c r="KI148" s="124"/>
      <c r="KJ148" s="124"/>
      <c r="KK148" s="124"/>
      <c r="KL148" s="124"/>
      <c r="KM148" s="124"/>
      <c r="KN148" s="124"/>
      <c r="KO148" s="124"/>
      <c r="KP148" s="124"/>
      <c r="KQ148" s="124"/>
      <c r="KR148" s="124"/>
      <c r="KS148" s="124"/>
      <c r="KT148" s="124"/>
      <c r="KU148" s="124"/>
      <c r="KV148" s="124"/>
      <c r="KW148" s="124"/>
      <c r="KX148" s="124"/>
      <c r="KY148" s="124"/>
      <c r="KZ148" s="124"/>
      <c r="LA148" s="124"/>
      <c r="LB148" s="124"/>
      <c r="LC148" s="124"/>
      <c r="LD148" s="124"/>
      <c r="LE148" s="124"/>
      <c r="LF148" s="124"/>
      <c r="LG148" s="124"/>
      <c r="LH148" s="124"/>
      <c r="LI148" s="124"/>
      <c r="LJ148" s="124"/>
      <c r="LK148" s="124"/>
      <c r="LL148" s="124"/>
      <c r="LM148" s="124"/>
      <c r="LN148" s="124"/>
      <c r="LO148" s="124"/>
      <c r="LP148" s="124"/>
      <c r="LQ148" s="124"/>
      <c r="LR148" s="124"/>
      <c r="LS148" s="124"/>
      <c r="LT148" s="124"/>
      <c r="LU148" s="124"/>
      <c r="LV148" s="124"/>
      <c r="LW148" s="124"/>
      <c r="LX148" s="124"/>
      <c r="LY148" s="124"/>
      <c r="LZ148" s="124"/>
      <c r="MA148" s="124"/>
      <c r="MB148" s="124"/>
      <c r="MC148" s="124"/>
      <c r="MD148" s="124"/>
      <c r="ME148" s="124"/>
      <c r="MF148" s="124"/>
      <c r="MG148" s="124"/>
      <c r="MH148" s="124"/>
      <c r="MI148" s="124"/>
      <c r="MJ148" s="124"/>
      <c r="MK148" s="124"/>
      <c r="ML148" s="124"/>
      <c r="MM148" s="124"/>
      <c r="MN148" s="124"/>
      <c r="MO148" s="124"/>
      <c r="MP148" s="124"/>
      <c r="MQ148" s="124"/>
      <c r="MR148" s="124"/>
      <c r="MS148" s="124"/>
      <c r="MT148" s="124"/>
      <c r="MU148" s="124"/>
      <c r="MV148" s="124"/>
      <c r="MW148" s="124"/>
      <c r="MX148" s="124"/>
      <c r="MY148" s="124"/>
      <c r="MZ148" s="124"/>
      <c r="NA148" s="124"/>
      <c r="NB148" s="124"/>
      <c r="NC148" s="124"/>
      <c r="ND148" s="124"/>
      <c r="NE148" s="124"/>
      <c r="NF148" s="124"/>
      <c r="NG148" s="124"/>
      <c r="NH148" s="124"/>
      <c r="NI148" s="124"/>
      <c r="NJ148" s="124"/>
      <c r="NK148" s="124"/>
      <c r="NL148" s="124"/>
      <c r="NM148" s="124"/>
      <c r="NN148" s="124"/>
      <c r="NO148" s="124"/>
      <c r="NP148" s="124"/>
      <c r="NQ148" s="124"/>
      <c r="NR148" s="124"/>
      <c r="NS148" s="124"/>
      <c r="NT148" s="124"/>
      <c r="NU148" s="124"/>
      <c r="NV148" s="124"/>
      <c r="NW148" s="124"/>
      <c r="NX148" s="124"/>
      <c r="NY148" s="124"/>
      <c r="NZ148" s="124"/>
      <c r="OA148" s="124"/>
      <c r="OB148" s="124"/>
      <c r="OC148" s="124"/>
      <c r="OD148" s="124"/>
      <c r="OE148" s="124"/>
      <c r="OF148" s="124"/>
      <c r="OG148" s="124"/>
      <c r="OH148" s="124"/>
      <c r="OI148" s="124"/>
      <c r="OJ148" s="124"/>
      <c r="OK148" s="124"/>
      <c r="OL148" s="124"/>
      <c r="OM148" s="124"/>
      <c r="ON148" s="124"/>
      <c r="OO148" s="124"/>
      <c r="OP148" s="124"/>
      <c r="OQ148" s="124"/>
      <c r="OR148" s="124"/>
      <c r="OS148" s="124"/>
      <c r="OT148" s="124"/>
      <c r="OU148" s="124"/>
      <c r="OV148" s="124"/>
      <c r="OW148" s="124"/>
      <c r="OX148" s="124"/>
      <c r="OY148" s="124"/>
      <c r="OZ148" s="124"/>
      <c r="PA148" s="124"/>
      <c r="PB148" s="124"/>
      <c r="PC148" s="124"/>
      <c r="PD148" s="124"/>
      <c r="PE148" s="124"/>
      <c r="PF148" s="124"/>
      <c r="PG148" s="124"/>
      <c r="PH148" s="124"/>
      <c r="PI148" s="124"/>
      <c r="PJ148" s="124"/>
      <c r="PK148" s="124"/>
      <c r="PL148" s="124"/>
      <c r="PM148" s="124"/>
      <c r="PN148" s="124"/>
      <c r="PO148" s="124"/>
      <c r="PP148" s="124"/>
      <c r="PQ148" s="124"/>
      <c r="PR148" s="124"/>
      <c r="PS148" s="124"/>
      <c r="PT148" s="124"/>
      <c r="PU148" s="124"/>
      <c r="PV148" s="124"/>
      <c r="PW148" s="124"/>
      <c r="PX148" s="124"/>
      <c r="PY148" s="124"/>
      <c r="PZ148" s="124"/>
      <c r="QA148" s="124"/>
      <c r="QB148" s="124"/>
      <c r="QC148" s="124"/>
      <c r="QD148" s="124"/>
      <c r="QE148" s="124"/>
      <c r="QF148" s="124"/>
      <c r="QG148" s="124"/>
      <c r="QH148" s="124"/>
      <c r="QI148" s="124"/>
      <c r="QJ148" s="124"/>
      <c r="QK148" s="124"/>
      <c r="QL148" s="124"/>
      <c r="QM148" s="124"/>
      <c r="QN148" s="124"/>
      <c r="QO148" s="124"/>
      <c r="QP148" s="124"/>
      <c r="QQ148" s="124"/>
      <c r="QR148" s="124"/>
      <c r="QS148" s="124"/>
      <c r="QT148" s="124"/>
      <c r="QU148" s="124"/>
      <c r="QV148" s="124"/>
      <c r="QW148" s="124"/>
      <c r="QX148" s="124"/>
      <c r="QY148" s="124"/>
      <c r="QZ148" s="124"/>
      <c r="RA148" s="124"/>
      <c r="RB148" s="124"/>
      <c r="RC148" s="124"/>
      <c r="RD148" s="124"/>
      <c r="RE148" s="124"/>
      <c r="RF148" s="124"/>
      <c r="RG148" s="124"/>
      <c r="RH148" s="124"/>
      <c r="RI148" s="124"/>
      <c r="RJ148" s="124"/>
      <c r="RK148" s="124"/>
      <c r="RL148" s="124"/>
      <c r="RM148" s="124"/>
      <c r="RN148" s="124"/>
      <c r="RO148" s="124"/>
      <c r="RP148" s="124"/>
      <c r="RQ148" s="124"/>
      <c r="RR148" s="124"/>
      <c r="RS148" s="124"/>
      <c r="RT148" s="124"/>
      <c r="RU148" s="124"/>
      <c r="RV148" s="124"/>
      <c r="RW148" s="124"/>
      <c r="RX148" s="124"/>
      <c r="RY148" s="124"/>
      <c r="RZ148" s="124"/>
      <c r="SA148" s="124"/>
      <c r="SB148" s="124"/>
      <c r="SC148" s="124"/>
      <c r="SD148" s="124"/>
      <c r="SE148" s="124"/>
      <c r="SF148" s="124"/>
      <c r="SG148" s="124"/>
      <c r="SH148" s="124"/>
      <c r="SI148" s="124"/>
      <c r="SJ148" s="124"/>
      <c r="SK148" s="124"/>
      <c r="SL148" s="124"/>
      <c r="SM148" s="124"/>
      <c r="SN148" s="124"/>
      <c r="SO148" s="124"/>
      <c r="SP148" s="124"/>
      <c r="SQ148" s="124"/>
      <c r="SR148" s="124"/>
      <c r="SS148" s="124"/>
      <c r="ST148" s="124"/>
      <c r="SU148" s="124"/>
      <c r="SV148" s="124"/>
      <c r="SW148" s="124"/>
      <c r="SX148" s="124"/>
      <c r="SY148" s="124"/>
      <c r="SZ148" s="124"/>
      <c r="TA148" s="124"/>
      <c r="TB148" s="124"/>
      <c r="TC148" s="124"/>
      <c r="TD148" s="124"/>
      <c r="TE148" s="124"/>
      <c r="TF148" s="124"/>
      <c r="TG148" s="124"/>
      <c r="TH148" s="124"/>
      <c r="TI148" s="124"/>
      <c r="TJ148" s="124"/>
      <c r="TK148" s="124"/>
      <c r="TL148" s="124"/>
      <c r="TM148" s="124"/>
      <c r="TN148" s="124"/>
      <c r="TO148" s="124"/>
      <c r="TP148" s="124"/>
      <c r="TQ148" s="124"/>
      <c r="TR148" s="124"/>
      <c r="TS148" s="124"/>
      <c r="TT148" s="124"/>
      <c r="TU148" s="124"/>
      <c r="TV148" s="124"/>
      <c r="TW148" s="124"/>
      <c r="TX148" s="124"/>
      <c r="TY148" s="124"/>
      <c r="TZ148" s="124"/>
      <c r="UA148" s="124"/>
      <c r="UB148" s="124"/>
      <c r="UC148" s="124"/>
      <c r="UD148" s="124"/>
      <c r="UE148" s="124"/>
      <c r="UF148" s="124"/>
      <c r="UG148" s="124"/>
      <c r="UH148" s="124"/>
      <c r="UI148" s="124"/>
      <c r="UJ148" s="124"/>
      <c r="UK148" s="124"/>
      <c r="UL148" s="124"/>
      <c r="UM148" s="124"/>
      <c r="UN148" s="124"/>
      <c r="UO148" s="124"/>
      <c r="UP148" s="124"/>
      <c r="UQ148" s="124"/>
      <c r="UR148" s="124"/>
      <c r="US148" s="124"/>
      <c r="UT148" s="124"/>
      <c r="UU148" s="124"/>
      <c r="UV148" s="124"/>
      <c r="UW148" s="124"/>
      <c r="UX148" s="124"/>
      <c r="UY148" s="124"/>
      <c r="UZ148" s="124"/>
      <c r="VA148" s="124"/>
      <c r="VB148" s="124"/>
      <c r="VC148" s="124"/>
      <c r="VD148" s="124"/>
      <c r="VE148" s="124"/>
      <c r="VF148" s="124"/>
      <c r="VG148" s="124"/>
      <c r="VH148" s="124"/>
      <c r="VI148" s="124"/>
      <c r="VJ148" s="124"/>
      <c r="VK148" s="124"/>
      <c r="VL148" s="124"/>
      <c r="VM148" s="124"/>
      <c r="VN148" s="124"/>
      <c r="VO148" s="124"/>
      <c r="VP148" s="124"/>
      <c r="VQ148" s="124"/>
      <c r="VR148" s="124"/>
      <c r="VS148" s="124"/>
      <c r="VT148" s="124"/>
      <c r="VU148" s="124"/>
      <c r="VV148" s="124"/>
      <c r="VW148" s="124"/>
      <c r="VX148" s="124"/>
      <c r="VY148" s="124"/>
      <c r="VZ148" s="124"/>
      <c r="WA148" s="124"/>
      <c r="WB148" s="124"/>
      <c r="WC148" s="124"/>
      <c r="WD148" s="124"/>
      <c r="WE148" s="124"/>
      <c r="WF148" s="124"/>
      <c r="WG148" s="124"/>
      <c r="WH148" s="124"/>
      <c r="WI148" s="124"/>
      <c r="WJ148" s="124"/>
      <c r="WK148" s="124"/>
      <c r="WL148" s="124"/>
      <c r="WM148" s="124"/>
      <c r="WN148" s="124"/>
      <c r="WO148" s="124"/>
      <c r="WP148" s="124"/>
      <c r="WQ148" s="124"/>
      <c r="WR148" s="124"/>
      <c r="WS148" s="124"/>
      <c r="WT148" s="124"/>
      <c r="WU148" s="124"/>
      <c r="WV148" s="124"/>
      <c r="WW148" s="124"/>
      <c r="WX148" s="124"/>
      <c r="WY148" s="124"/>
      <c r="WZ148" s="124"/>
      <c r="XA148" s="124"/>
      <c r="XB148" s="124"/>
      <c r="XC148" s="124"/>
      <c r="XD148" s="124"/>
      <c r="XE148" s="124"/>
      <c r="XF148" s="124"/>
      <c r="XG148" s="124"/>
      <c r="XH148" s="124"/>
      <c r="XI148" s="124"/>
      <c r="XJ148" s="124"/>
      <c r="XK148" s="124"/>
      <c r="XL148" s="124"/>
      <c r="XM148" s="124"/>
      <c r="XN148" s="124"/>
      <c r="XO148" s="124"/>
      <c r="XP148" s="124"/>
      <c r="XQ148" s="124"/>
      <c r="XR148" s="124"/>
      <c r="XS148" s="124"/>
      <c r="XT148" s="124"/>
      <c r="XU148" s="124"/>
      <c r="XV148" s="124"/>
      <c r="XW148" s="124"/>
      <c r="XX148" s="124"/>
      <c r="XY148" s="124"/>
      <c r="XZ148" s="124"/>
      <c r="YA148" s="124"/>
      <c r="YB148" s="124"/>
      <c r="YC148" s="124"/>
      <c r="YD148" s="124"/>
      <c r="YE148" s="124"/>
      <c r="YF148" s="124"/>
      <c r="YG148" s="124"/>
      <c r="YH148" s="124"/>
      <c r="YI148" s="124"/>
      <c r="YJ148" s="124"/>
      <c r="YK148" s="124"/>
      <c r="YL148" s="124"/>
      <c r="YM148" s="124"/>
      <c r="YN148" s="124"/>
      <c r="YO148" s="124"/>
      <c r="YP148" s="124"/>
      <c r="YQ148" s="124"/>
      <c r="YR148" s="124"/>
    </row>
    <row r="149" spans="1:668" s="3" customFormat="1" ht="15.75" x14ac:dyDescent="0.25">
      <c r="B149" s="31"/>
      <c r="C149" s="31"/>
      <c r="D149" s="31"/>
      <c r="E149" s="31"/>
      <c r="F149" s="96"/>
      <c r="G149" s="113"/>
      <c r="H149" s="114"/>
      <c r="I149" s="114"/>
      <c r="J149" s="114"/>
      <c r="K149" s="115"/>
      <c r="L149" s="96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  <c r="IO149" s="46"/>
      <c r="IP149" s="46"/>
      <c r="IQ149" s="46"/>
      <c r="IR149" s="46"/>
      <c r="IS149" s="46"/>
      <c r="IT149" s="46"/>
      <c r="IU149" s="46"/>
      <c r="IV149" s="46"/>
      <c r="IW149" s="46"/>
      <c r="IX149" s="46"/>
      <c r="IY149" s="46"/>
      <c r="IZ149" s="46"/>
      <c r="JA149" s="46"/>
      <c r="JB149" s="46"/>
      <c r="JC149" s="46"/>
      <c r="JD149" s="46"/>
      <c r="JE149" s="46"/>
      <c r="JF149" s="46"/>
      <c r="JG149" s="46"/>
      <c r="JH149" s="46"/>
      <c r="JI149" s="46"/>
      <c r="JJ149" s="46"/>
      <c r="JK149" s="46"/>
      <c r="JL149" s="46"/>
      <c r="JM149" s="46"/>
      <c r="JN149" s="46"/>
      <c r="JO149" s="46"/>
      <c r="JP149" s="46"/>
      <c r="JQ149" s="46"/>
      <c r="JR149" s="46"/>
      <c r="JS149" s="46"/>
      <c r="JT149" s="46"/>
      <c r="JU149" s="46"/>
      <c r="JV149" s="46"/>
      <c r="JW149" s="46"/>
      <c r="JX149" s="46"/>
      <c r="JY149" s="46"/>
      <c r="JZ149" s="46"/>
      <c r="KA149" s="46"/>
      <c r="KB149" s="46"/>
      <c r="KC149" s="46"/>
      <c r="KD149" s="46"/>
      <c r="KE149" s="46"/>
      <c r="KF149" s="46"/>
      <c r="KG149" s="46"/>
      <c r="KH149" s="46"/>
      <c r="KI149" s="46"/>
      <c r="KJ149" s="46"/>
      <c r="KK149" s="46"/>
      <c r="KL149" s="46"/>
      <c r="KM149" s="46"/>
      <c r="KN149" s="46"/>
      <c r="KO149" s="46"/>
      <c r="KP149" s="46"/>
      <c r="KQ149" s="46"/>
      <c r="KR149" s="46"/>
      <c r="KS149" s="46"/>
      <c r="KT149" s="46"/>
      <c r="KU149" s="46"/>
      <c r="KV149" s="46"/>
      <c r="KW149" s="46"/>
      <c r="KX149" s="46"/>
      <c r="KY149" s="46"/>
      <c r="KZ149" s="46"/>
      <c r="LA149" s="46"/>
      <c r="LB149" s="46"/>
      <c r="LC149" s="46"/>
      <c r="LD149" s="46"/>
      <c r="LE149" s="46"/>
      <c r="LF149" s="46"/>
      <c r="LG149" s="46"/>
      <c r="LH149" s="46"/>
      <c r="LI149" s="46"/>
      <c r="LJ149" s="46"/>
      <c r="LK149" s="46"/>
      <c r="LL149" s="46"/>
      <c r="LM149" s="46"/>
      <c r="LN149" s="46"/>
      <c r="LO149" s="46"/>
      <c r="LP149" s="46"/>
      <c r="LQ149" s="46"/>
      <c r="LR149" s="46"/>
      <c r="LS149" s="46"/>
      <c r="LT149" s="46"/>
      <c r="LU149" s="46"/>
      <c r="LV149" s="46"/>
      <c r="LW149" s="46"/>
      <c r="LX149" s="46"/>
      <c r="LY149" s="46"/>
      <c r="LZ149" s="46"/>
      <c r="MA149" s="46"/>
      <c r="MB149" s="46"/>
      <c r="MC149" s="46"/>
      <c r="MD149" s="46"/>
      <c r="ME149" s="46"/>
      <c r="MF149" s="46"/>
      <c r="MG149" s="46"/>
      <c r="MH149" s="46"/>
      <c r="MI149" s="46"/>
      <c r="MJ149" s="46"/>
      <c r="MK149" s="46"/>
      <c r="ML149" s="46"/>
      <c r="MM149" s="46"/>
      <c r="MN149" s="46"/>
      <c r="MO149" s="46"/>
      <c r="MP149" s="46"/>
      <c r="MQ149" s="46"/>
      <c r="MR149" s="46"/>
      <c r="MS149" s="46"/>
      <c r="MT149" s="46"/>
      <c r="MU149" s="46"/>
      <c r="MV149" s="46"/>
      <c r="MW149" s="46"/>
      <c r="MX149" s="46"/>
      <c r="MY149" s="46"/>
      <c r="MZ149" s="46"/>
      <c r="NA149" s="46"/>
      <c r="NB149" s="46"/>
      <c r="NC149" s="46"/>
      <c r="ND149" s="46"/>
      <c r="NE149" s="46"/>
      <c r="NF149" s="46"/>
      <c r="NG149" s="46"/>
      <c r="NH149" s="46"/>
      <c r="NI149" s="46"/>
      <c r="NJ149" s="46"/>
      <c r="NK149" s="46"/>
      <c r="NL149" s="46"/>
      <c r="NM149" s="46"/>
      <c r="NN149" s="46"/>
      <c r="NO149" s="46"/>
      <c r="NP149" s="46"/>
      <c r="NQ149" s="46"/>
      <c r="NR149" s="46"/>
      <c r="NS149" s="46"/>
      <c r="NT149" s="46"/>
      <c r="NU149" s="46"/>
      <c r="NV149" s="46"/>
      <c r="NW149" s="46"/>
      <c r="NX149" s="46"/>
      <c r="NY149" s="46"/>
      <c r="NZ149" s="46"/>
      <c r="OA149" s="46"/>
      <c r="OB149" s="46"/>
      <c r="OC149" s="46"/>
      <c r="OD149" s="46"/>
      <c r="OE149" s="46"/>
      <c r="OF149" s="46"/>
      <c r="OG149" s="46"/>
      <c r="OH149" s="46"/>
      <c r="OI149" s="46"/>
      <c r="OJ149" s="46"/>
      <c r="OK149" s="46"/>
      <c r="OL149" s="46"/>
      <c r="OM149" s="46"/>
      <c r="ON149" s="46"/>
      <c r="OO149" s="46"/>
      <c r="OP149" s="46"/>
      <c r="OQ149" s="46"/>
      <c r="OR149" s="46"/>
      <c r="OS149" s="46"/>
      <c r="OT149" s="46"/>
      <c r="OU149" s="46"/>
      <c r="OV149" s="46"/>
      <c r="OW149" s="46"/>
      <c r="OX149" s="46"/>
      <c r="OY149" s="46"/>
      <c r="OZ149" s="46"/>
      <c r="PA149" s="46"/>
      <c r="PB149" s="46"/>
      <c r="PC149" s="46"/>
      <c r="PD149" s="46"/>
      <c r="PE149" s="46"/>
      <c r="PF149" s="46"/>
      <c r="PG149" s="46"/>
      <c r="PH149" s="46"/>
      <c r="PI149" s="46"/>
      <c r="PJ149" s="46"/>
      <c r="PK149" s="46"/>
      <c r="PL149" s="46"/>
      <c r="PM149" s="46"/>
      <c r="PN149" s="46"/>
      <c r="PO149" s="46"/>
      <c r="PP149" s="46"/>
      <c r="PQ149" s="46"/>
      <c r="PR149" s="46"/>
      <c r="PS149" s="46"/>
      <c r="PT149" s="46"/>
      <c r="PU149" s="46"/>
      <c r="PV149" s="46"/>
      <c r="PW149" s="46"/>
      <c r="PX149" s="46"/>
      <c r="PY149" s="46"/>
      <c r="PZ149" s="46"/>
      <c r="QA149" s="46"/>
      <c r="QB149" s="46"/>
      <c r="QC149" s="46"/>
      <c r="QD149" s="46"/>
      <c r="QE149" s="46"/>
      <c r="QF149" s="46"/>
      <c r="QG149" s="46"/>
      <c r="QH149" s="46"/>
      <c r="QI149" s="46"/>
      <c r="QJ149" s="46"/>
      <c r="QK149" s="46"/>
      <c r="QL149" s="46"/>
      <c r="QM149" s="46"/>
      <c r="QN149" s="46"/>
      <c r="QO149" s="46"/>
      <c r="QP149" s="46"/>
      <c r="QQ149" s="46"/>
      <c r="QR149" s="46"/>
      <c r="QS149" s="46"/>
      <c r="QT149" s="46"/>
      <c r="QU149" s="46"/>
      <c r="QV149" s="46"/>
      <c r="QW149" s="46"/>
      <c r="QX149" s="46"/>
      <c r="QY149" s="46"/>
      <c r="QZ149" s="46"/>
      <c r="RA149" s="46"/>
      <c r="RB149" s="46"/>
      <c r="RC149" s="46"/>
      <c r="RD149" s="46"/>
      <c r="RE149" s="46"/>
      <c r="RF149" s="46"/>
      <c r="RG149" s="46"/>
      <c r="RH149" s="46"/>
      <c r="RI149" s="46"/>
      <c r="RJ149" s="46"/>
      <c r="RK149" s="46"/>
      <c r="RL149" s="46"/>
      <c r="RM149" s="46"/>
      <c r="RN149" s="46"/>
      <c r="RO149" s="46"/>
      <c r="RP149" s="46"/>
      <c r="RQ149" s="46"/>
      <c r="RR149" s="46"/>
      <c r="RS149" s="46"/>
      <c r="RT149" s="46"/>
      <c r="RU149" s="46"/>
      <c r="RV149" s="46"/>
      <c r="RW149" s="46"/>
      <c r="RX149" s="46"/>
      <c r="RY149" s="46"/>
      <c r="RZ149" s="46"/>
      <c r="SA149" s="46"/>
      <c r="SB149" s="46"/>
      <c r="SC149" s="46"/>
      <c r="SD149" s="46"/>
      <c r="SE149" s="46"/>
      <c r="SF149" s="46"/>
      <c r="SG149" s="46"/>
      <c r="SH149" s="46"/>
      <c r="SI149" s="46"/>
      <c r="SJ149" s="46"/>
      <c r="SK149" s="46"/>
      <c r="SL149" s="46"/>
      <c r="SM149" s="46"/>
      <c r="SN149" s="46"/>
      <c r="SO149" s="46"/>
      <c r="SP149" s="46"/>
      <c r="SQ149" s="46"/>
      <c r="SR149" s="46"/>
      <c r="SS149" s="46"/>
      <c r="ST149" s="46"/>
      <c r="SU149" s="46"/>
      <c r="SV149" s="46"/>
      <c r="SW149" s="46"/>
      <c r="SX149" s="46"/>
      <c r="SY149" s="46"/>
      <c r="SZ149" s="46"/>
      <c r="TA149" s="46"/>
      <c r="TB149" s="46"/>
      <c r="TC149" s="46"/>
      <c r="TD149" s="46"/>
      <c r="TE149" s="46"/>
      <c r="TF149" s="46"/>
      <c r="TG149" s="46"/>
      <c r="TH149" s="46"/>
      <c r="TI149" s="46"/>
      <c r="TJ149" s="46"/>
      <c r="TK149" s="46"/>
      <c r="TL149" s="46"/>
      <c r="TM149" s="46"/>
      <c r="TN149" s="46"/>
      <c r="TO149" s="46"/>
      <c r="TP149" s="46"/>
      <c r="TQ149" s="46"/>
      <c r="TR149" s="46"/>
      <c r="TS149" s="46"/>
      <c r="TT149" s="46"/>
      <c r="TU149" s="46"/>
      <c r="TV149" s="46"/>
      <c r="TW149" s="46"/>
      <c r="TX149" s="46"/>
      <c r="TY149" s="46"/>
      <c r="TZ149" s="46"/>
      <c r="UA149" s="46"/>
      <c r="UB149" s="46"/>
      <c r="UC149" s="46"/>
      <c r="UD149" s="46"/>
      <c r="UE149" s="46"/>
      <c r="UF149" s="46"/>
      <c r="UG149" s="46"/>
      <c r="UH149" s="46"/>
      <c r="UI149" s="46"/>
      <c r="UJ149" s="46"/>
      <c r="UK149" s="46"/>
      <c r="UL149" s="46"/>
      <c r="UM149" s="46"/>
      <c r="UN149" s="46"/>
      <c r="UO149" s="46"/>
      <c r="UP149" s="46"/>
      <c r="UQ149" s="46"/>
      <c r="UR149" s="46"/>
      <c r="US149" s="46"/>
      <c r="UT149" s="46"/>
      <c r="UU149" s="46"/>
      <c r="UV149" s="46"/>
      <c r="UW149" s="46"/>
      <c r="UX149" s="46"/>
      <c r="UY149" s="46"/>
      <c r="UZ149" s="46"/>
      <c r="VA149" s="46"/>
      <c r="VB149" s="46"/>
      <c r="VC149" s="46"/>
      <c r="VD149" s="46"/>
      <c r="VE149" s="46"/>
      <c r="VF149" s="46"/>
      <c r="VG149" s="46"/>
      <c r="VH149" s="46"/>
      <c r="VI149" s="46"/>
      <c r="VJ149" s="46"/>
      <c r="VK149" s="46"/>
      <c r="VL149" s="46"/>
      <c r="VM149" s="46"/>
      <c r="VN149" s="46"/>
      <c r="VO149" s="46"/>
      <c r="VP149" s="46"/>
      <c r="VQ149" s="46"/>
      <c r="VR149" s="46"/>
      <c r="VS149" s="46"/>
      <c r="VT149" s="46"/>
      <c r="VU149" s="46"/>
      <c r="VV149" s="46"/>
      <c r="VW149" s="46"/>
      <c r="VX149" s="46"/>
      <c r="VY149" s="46"/>
      <c r="VZ149" s="46"/>
      <c r="WA149" s="46"/>
      <c r="WB149" s="46"/>
      <c r="WC149" s="46"/>
      <c r="WD149" s="46"/>
      <c r="WE149" s="46"/>
      <c r="WF149" s="46"/>
      <c r="WG149" s="46"/>
      <c r="WH149" s="46"/>
      <c r="WI149" s="46"/>
      <c r="WJ149" s="46"/>
      <c r="WK149" s="46"/>
      <c r="WL149" s="46"/>
      <c r="WM149" s="46"/>
      <c r="WN149" s="46"/>
      <c r="WO149" s="46"/>
      <c r="WP149" s="46"/>
      <c r="WQ149" s="46"/>
      <c r="WR149" s="46"/>
      <c r="WS149" s="46"/>
      <c r="WT149" s="46"/>
      <c r="WU149" s="46"/>
      <c r="WV149" s="46"/>
      <c r="WW149" s="46"/>
      <c r="WX149" s="46"/>
      <c r="WY149" s="46"/>
      <c r="WZ149" s="46"/>
      <c r="XA149" s="46"/>
      <c r="XB149" s="46"/>
      <c r="XC149" s="46"/>
      <c r="XD149" s="46"/>
      <c r="XE149" s="46"/>
      <c r="XF149" s="46"/>
      <c r="XG149" s="46"/>
      <c r="XH149" s="46"/>
      <c r="XI149" s="46"/>
      <c r="XJ149" s="46"/>
      <c r="XK149" s="46"/>
      <c r="XL149" s="46"/>
      <c r="XM149" s="46"/>
      <c r="XN149" s="46"/>
      <c r="XO149" s="46"/>
      <c r="XP149" s="46"/>
      <c r="XQ149" s="46"/>
      <c r="XR149" s="46"/>
      <c r="XS149" s="46"/>
      <c r="XT149" s="46"/>
      <c r="XU149" s="46"/>
      <c r="XV149" s="46"/>
      <c r="XW149" s="46"/>
      <c r="XX149" s="46"/>
      <c r="XY149" s="46"/>
      <c r="XZ149" s="46"/>
      <c r="YA149" s="46"/>
      <c r="YB149" s="46"/>
      <c r="YC149" s="46"/>
      <c r="YD149" s="46"/>
      <c r="YE149" s="46"/>
      <c r="YF149" s="46"/>
      <c r="YG149" s="46"/>
      <c r="YH149" s="46"/>
      <c r="YI149" s="46"/>
      <c r="YJ149" s="46"/>
      <c r="YK149" s="46"/>
      <c r="YL149" s="46"/>
      <c r="YM149" s="46"/>
      <c r="YN149" s="46"/>
      <c r="YO149" s="46"/>
      <c r="YP149" s="46"/>
      <c r="YQ149" s="46"/>
      <c r="YR149" s="46"/>
    </row>
    <row r="150" spans="1:668" ht="15.75" x14ac:dyDescent="0.25">
      <c r="A150" s="32" t="s">
        <v>15</v>
      </c>
      <c r="B150" s="95">
        <f>B11+B16+B19+B24+B27+B30+B33+B38+B47+B51+B59+B62+B65+B68+B72+B75+B78+B82+B89+B96+B106+B110+B114+B119+B125+B122+B128+B132+B141+B135+B138+B144+B148+B43+B85+B55</f>
        <v>60</v>
      </c>
      <c r="C150" s="32"/>
      <c r="D150" s="32"/>
      <c r="E150" s="32"/>
      <c r="F150" s="99">
        <f>+F132+F128+F119+F114+F110++F106++F96+F82+F78+F75+F72+F68+F65+F51+F47+F43+F38+F19+F16+F11+F141+F148+F144+F138+F135+F125+F122+F89+F62+F59+F33+F30+F24+F27+F85+F55</f>
        <v>4090000</v>
      </c>
      <c r="G150" s="94">
        <f>+G132+G128+G119+G114+G110+G106+G96+G82+G78+G75+G72+G68+G65+G51+G47+G43+G38+G19+G16+G11+G141+G125+G122+G135+G138+G144+G89+G62+G59++G33+G30+G27+G24+G148+G85+G55</f>
        <v>116148.89657099999</v>
      </c>
      <c r="H150" s="99">
        <f>+H132+H128+H119+H114+H110+H106+H96+H82+H78+H75+H72+H68+H65+H51+H47+H43+H38+H19+H16+H11+H141+H148+H144+H138+H135+H125+H122+H89+H62+H59+H33+H30+H27+H24+H85+H55</f>
        <v>357977.55000000005</v>
      </c>
      <c r="I150" s="99">
        <f>+I132+I128+I119+I114+I110+I106+I96+I82+I78+I75+I72+I68+I65+I51+I47+I43+I38+I19+I16+I11+I141+I148+I144+I138+I135+I125+I122+I89+I62+I59+I33+I30+I27+I24+I85+I55</f>
        <v>122409.40323200001</v>
      </c>
      <c r="J150" s="99">
        <f>+J132+J128+J119+J114+J110+J106+J96+J82+J78+J75+J72+J68+J65+J51+J47+J43+J38+J19+J16+J11+J141+J148+J144+J138+J135+J125+J122+J89+J62+J59+J33+J30+J27+J24</f>
        <v>81658.76999999999</v>
      </c>
      <c r="K150" s="32">
        <f>+K132+K1+K15224+K119+K96+K82+K78+K75+K72+K68+K65+K51+K47+K43+K38+K19+K16+K11+K141+K148+K144+K135+K125+K114+K110+K106+K89+K62+K33+K30+K27+K24+K138+K128+K122+K85+K59+K55</f>
        <v>672582.59</v>
      </c>
      <c r="L150" s="99">
        <f>+L132+L128+L119+L114+L110+L106++L96+L82+L78+L75+L72+L68+L65+L51+L47+L43+L38+L19+L16+L11+L141+L148+L144+L138+L135+L125+L122+L89+L62+L59+L33+L30+L27+L24+L85+L55</f>
        <v>3406057.4600000004</v>
      </c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</row>
    <row r="151" spans="1:668" ht="33.75" x14ac:dyDescent="0.5">
      <c r="A151" s="34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82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</row>
    <row r="152" spans="1:668" ht="15.75" x14ac:dyDescent="0.25">
      <c r="A152" s="56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83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</row>
    <row r="153" spans="1:668" x14ac:dyDescent="0.25">
      <c r="A153" s="56"/>
      <c r="B153" s="9"/>
      <c r="C153" s="9"/>
      <c r="D153" s="56"/>
      <c r="E153" s="56"/>
      <c r="F153" s="61"/>
      <c r="G153" s="61"/>
      <c r="H153" s="61"/>
      <c r="I153" s="61"/>
      <c r="J153" s="61"/>
      <c r="K153" s="61"/>
      <c r="L153" s="84"/>
    </row>
    <row r="154" spans="1:668" x14ac:dyDescent="0.25">
      <c r="A154" s="107"/>
      <c r="B154" s="9"/>
      <c r="C154" s="9"/>
      <c r="D154" s="56"/>
      <c r="E154" s="56"/>
      <c r="F154" s="61"/>
      <c r="G154" s="61"/>
      <c r="H154" s="61"/>
      <c r="I154" s="61"/>
      <c r="J154" s="61"/>
      <c r="K154" s="61"/>
      <c r="L154" s="84"/>
    </row>
    <row r="155" spans="1:668" x14ac:dyDescent="0.25">
      <c r="A155" s="56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1:668" x14ac:dyDescent="0.25">
      <c r="A156" s="47"/>
      <c r="B156" s="9"/>
      <c r="C156" s="9"/>
      <c r="D156" s="62"/>
      <c r="E156" s="62"/>
      <c r="F156" s="61"/>
      <c r="G156" s="61"/>
      <c r="H156" s="61"/>
      <c r="I156" s="61"/>
      <c r="J156" s="61"/>
      <c r="K156" s="61"/>
      <c r="L156" s="84"/>
    </row>
    <row r="157" spans="1:668" x14ac:dyDescent="0.25">
      <c r="A157" s="56"/>
      <c r="B157" s="14"/>
      <c r="C157" s="14"/>
      <c r="D157" s="47"/>
      <c r="E157" s="47"/>
      <c r="F157" s="63"/>
      <c r="G157" s="63"/>
      <c r="H157" s="63"/>
      <c r="I157" s="63"/>
      <c r="J157" s="63"/>
      <c r="K157" s="63"/>
      <c r="L157" s="85"/>
    </row>
    <row r="158" spans="1:668" x14ac:dyDescent="0.25">
      <c r="A158" s="107"/>
      <c r="B158" s="9"/>
      <c r="C158" s="9"/>
      <c r="D158" s="56"/>
      <c r="E158" s="56"/>
      <c r="F158" s="61"/>
      <c r="G158" s="61"/>
      <c r="H158" s="61"/>
      <c r="I158" s="61"/>
      <c r="J158" s="61"/>
      <c r="K158" s="61"/>
      <c r="L158" s="84"/>
    </row>
    <row r="159" spans="1:668" x14ac:dyDescent="0.25">
      <c r="A159" s="56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1:668" x14ac:dyDescent="0.25">
      <c r="A160" s="47"/>
      <c r="B160" s="9"/>
      <c r="C160" s="9"/>
      <c r="D160" s="62"/>
      <c r="E160" s="62"/>
      <c r="F160" s="61"/>
      <c r="G160" s="61"/>
      <c r="H160" s="61"/>
      <c r="I160" s="61"/>
      <c r="J160" s="61"/>
      <c r="K160" s="61"/>
      <c r="L160" s="84"/>
    </row>
    <row r="161" spans="1:668" x14ac:dyDescent="0.25">
      <c r="A161" s="56"/>
      <c r="B161" s="14"/>
      <c r="C161" s="14"/>
      <c r="D161" s="47"/>
      <c r="E161" s="47"/>
      <c r="F161" s="63"/>
      <c r="G161" s="63"/>
      <c r="H161" s="63"/>
      <c r="I161" s="63"/>
      <c r="J161" s="63"/>
      <c r="K161" s="63"/>
      <c r="L161" s="85"/>
    </row>
    <row r="162" spans="1:668" x14ac:dyDescent="0.25">
      <c r="A162" s="107"/>
      <c r="B162" s="9"/>
      <c r="C162" s="9"/>
      <c r="D162" s="56"/>
      <c r="E162" s="56"/>
      <c r="F162" s="61"/>
      <c r="G162" s="61"/>
      <c r="H162" s="61"/>
      <c r="I162" s="61"/>
      <c r="J162" s="61"/>
      <c r="K162" s="61"/>
      <c r="L162" s="84"/>
    </row>
    <row r="163" spans="1:668" x14ac:dyDescent="0.25">
      <c r="A163" s="56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1:668" x14ac:dyDescent="0.25">
      <c r="A164" s="47"/>
      <c r="B164" s="9"/>
      <c r="C164" s="9"/>
      <c r="D164" s="62"/>
      <c r="E164" s="62"/>
      <c r="F164" s="61"/>
      <c r="G164" s="61"/>
      <c r="H164" s="61"/>
      <c r="I164" s="61"/>
      <c r="J164" s="61"/>
      <c r="K164" s="61"/>
      <c r="L164" s="84"/>
    </row>
    <row r="165" spans="1:668" x14ac:dyDescent="0.25">
      <c r="A165" s="56"/>
      <c r="B165" s="14"/>
      <c r="C165" s="14"/>
      <c r="D165" s="47"/>
      <c r="E165" s="47"/>
      <c r="F165" s="63"/>
      <c r="G165" s="63"/>
      <c r="H165" s="63"/>
      <c r="I165" s="63"/>
      <c r="J165" s="63"/>
      <c r="K165" s="63"/>
      <c r="L165" s="85"/>
    </row>
    <row r="166" spans="1:668" x14ac:dyDescent="0.25">
      <c r="A166" s="107"/>
      <c r="B166" s="9"/>
      <c r="C166" s="9"/>
      <c r="D166" s="56"/>
      <c r="E166" s="56"/>
      <c r="F166" s="61"/>
      <c r="G166" s="61"/>
      <c r="H166" s="61"/>
      <c r="I166" s="61"/>
      <c r="J166" s="61"/>
      <c r="K166" s="61"/>
      <c r="L166" s="84"/>
    </row>
    <row r="167" spans="1:668" x14ac:dyDescent="0.25">
      <c r="A167" s="56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1:668" x14ac:dyDescent="0.25">
      <c r="A168" s="47"/>
      <c r="B168" s="9"/>
      <c r="C168" s="9"/>
      <c r="D168" s="62"/>
      <c r="E168" s="62"/>
      <c r="F168" s="61"/>
      <c r="G168" s="61"/>
      <c r="H168" s="61"/>
      <c r="I168" s="61"/>
      <c r="J168" s="61"/>
      <c r="K168" s="61"/>
      <c r="L168" s="84"/>
    </row>
    <row r="169" spans="1:668" x14ac:dyDescent="0.25">
      <c r="A169" s="56"/>
      <c r="B169" s="14"/>
      <c r="C169" s="14"/>
      <c r="D169" s="47"/>
      <c r="E169" s="47"/>
      <c r="F169" s="63"/>
      <c r="G169" s="63"/>
      <c r="H169" s="63"/>
      <c r="I169" s="63"/>
      <c r="J169" s="63"/>
      <c r="K169" s="63"/>
      <c r="L169" s="85"/>
    </row>
    <row r="170" spans="1:668" x14ac:dyDescent="0.25">
      <c r="A170" s="56"/>
      <c r="B170" s="9"/>
      <c r="C170" s="9"/>
      <c r="D170" s="56"/>
      <c r="E170" s="56"/>
      <c r="F170" s="61"/>
      <c r="G170" s="61"/>
      <c r="H170" s="61"/>
      <c r="I170" s="61"/>
      <c r="J170" s="61"/>
      <c r="K170" s="61"/>
      <c r="L170" s="84"/>
    </row>
    <row r="171" spans="1:668" s="59" customFormat="1" ht="24.95" customHeight="1" x14ac:dyDescent="0.25">
      <c r="A171" s="46"/>
      <c r="B171" s="9"/>
      <c r="C171" s="9"/>
      <c r="D171" s="56"/>
      <c r="E171" s="56"/>
      <c r="F171" s="61"/>
      <c r="G171" s="61"/>
      <c r="H171" s="61"/>
      <c r="I171" s="61"/>
      <c r="J171" s="61"/>
      <c r="K171" s="61"/>
      <c r="L171" s="84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46"/>
      <c r="HF171" s="46"/>
      <c r="HG171" s="46"/>
      <c r="HH171" s="46"/>
      <c r="HI171" s="46"/>
      <c r="HJ171" s="46"/>
      <c r="HK171" s="46"/>
      <c r="HL171" s="46"/>
      <c r="HM171" s="46"/>
      <c r="HN171" s="46"/>
      <c r="HO171" s="46"/>
      <c r="HP171" s="46"/>
      <c r="HQ171" s="46"/>
      <c r="HR171" s="46"/>
      <c r="HS171" s="46"/>
      <c r="HT171" s="46"/>
      <c r="HU171" s="46"/>
      <c r="HV171" s="46"/>
      <c r="HW171" s="46"/>
      <c r="HX171" s="46"/>
      <c r="HY171" s="46"/>
      <c r="HZ171" s="46"/>
      <c r="IA171" s="46"/>
      <c r="IB171" s="46"/>
      <c r="IC171" s="46"/>
      <c r="ID171" s="46"/>
      <c r="IE171" s="46"/>
      <c r="IF171" s="46"/>
      <c r="IG171" s="46"/>
      <c r="IH171" s="46"/>
      <c r="II171" s="46"/>
      <c r="IJ171" s="46"/>
      <c r="IK171" s="46"/>
      <c r="IL171" s="46"/>
      <c r="IM171" s="46"/>
      <c r="IN171" s="46"/>
      <c r="IO171" s="46"/>
      <c r="IP171" s="46"/>
      <c r="IQ171" s="46"/>
      <c r="IR171" s="46"/>
      <c r="IS171" s="46"/>
      <c r="IT171" s="46"/>
      <c r="IU171" s="46"/>
      <c r="IV171" s="46"/>
      <c r="IW171" s="46"/>
      <c r="IX171" s="46"/>
      <c r="IY171" s="46"/>
      <c r="IZ171" s="46"/>
      <c r="JA171" s="46"/>
      <c r="JB171" s="46"/>
      <c r="JC171" s="46"/>
      <c r="JD171" s="46"/>
      <c r="JE171" s="46"/>
      <c r="JF171" s="46"/>
      <c r="JG171" s="46"/>
      <c r="JH171" s="46"/>
      <c r="JI171" s="46"/>
      <c r="JJ171" s="46"/>
      <c r="JK171" s="46"/>
      <c r="JL171" s="46"/>
      <c r="JM171" s="46"/>
      <c r="JN171" s="46"/>
      <c r="JO171" s="46"/>
      <c r="JP171" s="46"/>
      <c r="JQ171" s="46"/>
      <c r="JR171" s="46"/>
      <c r="JS171" s="46"/>
      <c r="JT171" s="46"/>
      <c r="JU171" s="46"/>
      <c r="JV171" s="46"/>
      <c r="JW171" s="46"/>
      <c r="JX171" s="46"/>
      <c r="JY171" s="46"/>
      <c r="JZ171" s="46"/>
      <c r="KA171" s="46"/>
      <c r="KB171" s="46"/>
      <c r="KC171" s="46"/>
      <c r="KD171" s="46"/>
      <c r="KE171" s="46"/>
      <c r="KF171" s="46"/>
      <c r="KG171" s="46"/>
      <c r="KH171" s="46"/>
      <c r="KI171" s="46"/>
      <c r="KJ171" s="46"/>
      <c r="KK171" s="46"/>
      <c r="KL171" s="46"/>
      <c r="KM171" s="46"/>
      <c r="KN171" s="46"/>
      <c r="KO171" s="46"/>
      <c r="KP171" s="46"/>
      <c r="KQ171" s="46"/>
      <c r="KR171" s="46"/>
      <c r="KS171" s="46"/>
      <c r="KT171" s="46"/>
      <c r="KU171" s="46"/>
      <c r="KV171" s="46"/>
      <c r="KW171" s="46"/>
      <c r="KX171" s="46"/>
      <c r="KY171" s="46"/>
      <c r="KZ171" s="46"/>
      <c r="LA171" s="46"/>
      <c r="LB171" s="46"/>
      <c r="LC171" s="46"/>
      <c r="LD171" s="46"/>
      <c r="LE171" s="46"/>
      <c r="LF171" s="46"/>
      <c r="LG171" s="46"/>
      <c r="LH171" s="46"/>
      <c r="LI171" s="46"/>
      <c r="LJ171" s="46"/>
      <c r="LK171" s="46"/>
      <c r="LL171" s="46"/>
      <c r="LM171" s="46"/>
      <c r="LN171" s="46"/>
      <c r="LO171" s="46"/>
      <c r="LP171" s="46"/>
      <c r="LQ171" s="46"/>
      <c r="LR171" s="46"/>
      <c r="LS171" s="46"/>
      <c r="LT171" s="46"/>
      <c r="LU171" s="46"/>
      <c r="LV171" s="46"/>
      <c r="LW171" s="46"/>
      <c r="LX171" s="46"/>
      <c r="LY171" s="46"/>
      <c r="LZ171" s="46"/>
      <c r="MA171" s="46"/>
      <c r="MB171" s="46"/>
      <c r="MC171" s="46"/>
      <c r="MD171" s="46"/>
      <c r="ME171" s="46"/>
      <c r="MF171" s="46"/>
      <c r="MG171" s="46"/>
      <c r="MH171" s="46"/>
      <c r="MI171" s="46"/>
      <c r="MJ171" s="46"/>
      <c r="MK171" s="46"/>
      <c r="ML171" s="46"/>
      <c r="MM171" s="46"/>
      <c r="MN171" s="46"/>
      <c r="MO171" s="46"/>
      <c r="MP171" s="46"/>
      <c r="MQ171" s="46"/>
      <c r="MR171" s="46"/>
      <c r="MS171" s="46"/>
      <c r="MT171" s="46"/>
      <c r="MU171" s="46"/>
      <c r="MV171" s="46"/>
      <c r="MW171" s="46"/>
      <c r="MX171" s="46"/>
      <c r="MY171" s="46"/>
      <c r="MZ171" s="46"/>
      <c r="NA171" s="46"/>
      <c r="NB171" s="46"/>
      <c r="NC171" s="46"/>
      <c r="ND171" s="46"/>
      <c r="NE171" s="46"/>
      <c r="NF171" s="46"/>
      <c r="NG171" s="46"/>
      <c r="NH171" s="46"/>
      <c r="NI171" s="46"/>
      <c r="NJ171" s="46"/>
      <c r="NK171" s="46"/>
      <c r="NL171" s="46"/>
      <c r="NM171" s="46"/>
      <c r="NN171" s="46"/>
      <c r="NO171" s="46"/>
      <c r="NP171" s="46"/>
      <c r="NQ171" s="46"/>
      <c r="NR171" s="46"/>
      <c r="NS171" s="46"/>
      <c r="NT171" s="46"/>
      <c r="NU171" s="46"/>
      <c r="NV171" s="46"/>
      <c r="NW171" s="46"/>
      <c r="NX171" s="46"/>
      <c r="NY171" s="46"/>
      <c r="NZ171" s="46"/>
      <c r="OA171" s="46"/>
      <c r="OB171" s="46"/>
      <c r="OC171" s="46"/>
      <c r="OD171" s="46"/>
      <c r="OE171" s="46"/>
      <c r="OF171" s="46"/>
      <c r="OG171" s="46"/>
      <c r="OH171" s="46"/>
      <c r="OI171" s="46"/>
      <c r="OJ171" s="46"/>
      <c r="OK171" s="46"/>
      <c r="OL171" s="46"/>
      <c r="OM171" s="46"/>
      <c r="ON171" s="46"/>
      <c r="OO171" s="46"/>
      <c r="OP171" s="46"/>
      <c r="OQ171" s="46"/>
      <c r="OR171" s="46"/>
      <c r="OS171" s="46"/>
      <c r="OT171" s="46"/>
      <c r="OU171" s="46"/>
      <c r="OV171" s="46"/>
      <c r="OW171" s="46"/>
      <c r="OX171" s="46"/>
      <c r="OY171" s="46"/>
      <c r="OZ171" s="46"/>
      <c r="PA171" s="46"/>
      <c r="PB171" s="46"/>
      <c r="PC171" s="46"/>
      <c r="PD171" s="46"/>
      <c r="PE171" s="46"/>
      <c r="PF171" s="46"/>
      <c r="PG171" s="46"/>
      <c r="PH171" s="46"/>
      <c r="PI171" s="46"/>
      <c r="PJ171" s="46"/>
      <c r="PK171" s="46"/>
      <c r="PL171" s="46"/>
      <c r="PM171" s="46"/>
      <c r="PN171" s="46"/>
      <c r="PO171" s="46"/>
      <c r="PP171" s="46"/>
      <c r="PQ171" s="46"/>
      <c r="PR171" s="46"/>
      <c r="PS171" s="46"/>
      <c r="PT171" s="46"/>
      <c r="PU171" s="46"/>
      <c r="PV171" s="46"/>
      <c r="PW171" s="46"/>
      <c r="PX171" s="46"/>
      <c r="PY171" s="46"/>
      <c r="PZ171" s="46"/>
      <c r="QA171" s="46"/>
      <c r="QB171" s="46"/>
      <c r="QC171" s="46"/>
      <c r="QD171" s="46"/>
      <c r="QE171" s="46"/>
      <c r="QF171" s="46"/>
      <c r="QG171" s="46"/>
      <c r="QH171" s="46"/>
      <c r="QI171" s="46"/>
      <c r="QJ171" s="46"/>
      <c r="QK171" s="46"/>
      <c r="QL171" s="46"/>
      <c r="QM171" s="46"/>
      <c r="QN171" s="46"/>
      <c r="QO171" s="46"/>
      <c r="QP171" s="46"/>
      <c r="QQ171" s="46"/>
      <c r="QR171" s="46"/>
      <c r="QS171" s="46"/>
      <c r="QT171" s="46"/>
      <c r="QU171" s="46"/>
      <c r="QV171" s="46"/>
      <c r="QW171" s="46"/>
      <c r="QX171" s="46"/>
      <c r="QY171" s="46"/>
      <c r="QZ171" s="46"/>
      <c r="RA171" s="46"/>
      <c r="RB171" s="46"/>
      <c r="RC171" s="46"/>
      <c r="RD171" s="46"/>
      <c r="RE171" s="46"/>
      <c r="RF171" s="46"/>
      <c r="RG171" s="46"/>
      <c r="RH171" s="46"/>
      <c r="RI171" s="46"/>
      <c r="RJ171" s="46"/>
      <c r="RK171" s="46"/>
      <c r="RL171" s="46"/>
      <c r="RM171" s="46"/>
      <c r="RN171" s="46"/>
      <c r="RO171" s="46"/>
      <c r="RP171" s="46"/>
      <c r="RQ171" s="46"/>
      <c r="RR171" s="46"/>
      <c r="RS171" s="46"/>
      <c r="RT171" s="46"/>
      <c r="RU171" s="46"/>
      <c r="RV171" s="46"/>
      <c r="RW171" s="46"/>
      <c r="RX171" s="46"/>
      <c r="RY171" s="46"/>
      <c r="RZ171" s="46"/>
      <c r="SA171" s="46"/>
      <c r="SB171" s="46"/>
      <c r="SC171" s="46"/>
      <c r="SD171" s="46"/>
      <c r="SE171" s="46"/>
      <c r="SF171" s="46"/>
      <c r="SG171" s="46"/>
      <c r="SH171" s="46"/>
      <c r="SI171" s="46"/>
      <c r="SJ171" s="46"/>
      <c r="SK171" s="46"/>
      <c r="SL171" s="46"/>
      <c r="SM171" s="46"/>
      <c r="SN171" s="46"/>
      <c r="SO171" s="46"/>
      <c r="SP171" s="46"/>
      <c r="SQ171" s="46"/>
      <c r="SR171" s="46"/>
      <c r="SS171" s="46"/>
      <c r="ST171" s="46"/>
      <c r="SU171" s="46"/>
      <c r="SV171" s="46"/>
      <c r="SW171" s="46"/>
      <c r="SX171" s="46"/>
      <c r="SY171" s="46"/>
      <c r="SZ171" s="46"/>
      <c r="TA171" s="46"/>
      <c r="TB171" s="46"/>
      <c r="TC171" s="46"/>
      <c r="TD171" s="46"/>
      <c r="TE171" s="46"/>
      <c r="TF171" s="46"/>
      <c r="TG171" s="46"/>
      <c r="TH171" s="46"/>
      <c r="TI171" s="46"/>
      <c r="TJ171" s="46"/>
      <c r="TK171" s="46"/>
      <c r="TL171" s="46"/>
      <c r="TM171" s="46"/>
      <c r="TN171" s="46"/>
      <c r="TO171" s="46"/>
      <c r="TP171" s="46"/>
      <c r="TQ171" s="46"/>
      <c r="TR171" s="46"/>
      <c r="TS171" s="46"/>
      <c r="TT171" s="46"/>
      <c r="TU171" s="46"/>
      <c r="TV171" s="46"/>
      <c r="TW171" s="46"/>
      <c r="TX171" s="46"/>
      <c r="TY171" s="46"/>
      <c r="TZ171" s="46"/>
      <c r="UA171" s="46"/>
      <c r="UB171" s="46"/>
      <c r="UC171" s="46"/>
      <c r="UD171" s="46"/>
      <c r="UE171" s="46"/>
      <c r="UF171" s="46"/>
      <c r="UG171" s="46"/>
      <c r="UH171" s="46"/>
      <c r="UI171" s="46"/>
      <c r="UJ171" s="46"/>
      <c r="UK171" s="46"/>
      <c r="UL171" s="46"/>
      <c r="UM171" s="46"/>
      <c r="UN171" s="46"/>
      <c r="UO171" s="46"/>
      <c r="UP171" s="46"/>
      <c r="UQ171" s="46"/>
      <c r="UR171" s="46"/>
      <c r="US171" s="46"/>
      <c r="UT171" s="46"/>
      <c r="UU171" s="46"/>
      <c r="UV171" s="46"/>
      <c r="UW171" s="46"/>
      <c r="UX171" s="46"/>
      <c r="UY171" s="46"/>
      <c r="UZ171" s="46"/>
      <c r="VA171" s="46"/>
      <c r="VB171" s="46"/>
      <c r="VC171" s="46"/>
      <c r="VD171" s="46"/>
      <c r="VE171" s="46"/>
      <c r="VF171" s="46"/>
      <c r="VG171" s="46"/>
      <c r="VH171" s="46"/>
      <c r="VI171" s="46"/>
      <c r="VJ171" s="46"/>
      <c r="VK171" s="46"/>
      <c r="VL171" s="46"/>
      <c r="VM171" s="46"/>
      <c r="VN171" s="46"/>
      <c r="VO171" s="46"/>
      <c r="VP171" s="46"/>
      <c r="VQ171" s="46"/>
      <c r="VR171" s="46"/>
      <c r="VS171" s="46"/>
      <c r="VT171" s="46"/>
      <c r="VU171" s="46"/>
      <c r="VV171" s="46"/>
      <c r="VW171" s="46"/>
      <c r="VX171" s="46"/>
      <c r="VY171" s="46"/>
      <c r="VZ171" s="46"/>
      <c r="WA171" s="46"/>
      <c r="WB171" s="46"/>
      <c r="WC171" s="46"/>
      <c r="WD171" s="46"/>
      <c r="WE171" s="46"/>
      <c r="WF171" s="46"/>
      <c r="WG171" s="46"/>
      <c r="WH171" s="46"/>
      <c r="WI171" s="46"/>
      <c r="WJ171" s="46"/>
      <c r="WK171" s="46"/>
      <c r="WL171" s="46"/>
      <c r="WM171" s="46"/>
      <c r="WN171" s="46"/>
      <c r="WO171" s="46"/>
      <c r="WP171" s="46"/>
      <c r="WQ171" s="46"/>
      <c r="WR171" s="46"/>
      <c r="WS171" s="46"/>
      <c r="WT171" s="46"/>
      <c r="WU171" s="46"/>
      <c r="WV171" s="46"/>
      <c r="WW171" s="46"/>
      <c r="WX171" s="46"/>
      <c r="WY171" s="46"/>
      <c r="WZ171" s="46"/>
      <c r="XA171" s="46"/>
      <c r="XB171" s="46"/>
      <c r="XC171" s="46"/>
      <c r="XD171" s="46"/>
      <c r="XE171" s="46"/>
      <c r="XF171" s="46"/>
      <c r="XG171" s="46"/>
      <c r="XH171" s="46"/>
      <c r="XI171" s="46"/>
      <c r="XJ171" s="46"/>
      <c r="XK171" s="46"/>
      <c r="XL171" s="46"/>
      <c r="XM171" s="46"/>
      <c r="XN171" s="46"/>
      <c r="XO171" s="46"/>
      <c r="XP171" s="46"/>
      <c r="XQ171" s="46"/>
      <c r="XR171" s="46"/>
      <c r="XS171" s="46"/>
      <c r="XT171" s="46"/>
      <c r="XU171" s="46"/>
      <c r="XV171" s="46"/>
      <c r="XW171" s="46"/>
      <c r="XX171" s="46"/>
      <c r="XY171" s="46"/>
      <c r="XZ171" s="46"/>
      <c r="YA171" s="46"/>
      <c r="YB171" s="46"/>
      <c r="YC171" s="46"/>
      <c r="YD171" s="46"/>
      <c r="YE171" s="46"/>
      <c r="YF171" s="46"/>
      <c r="YG171" s="46"/>
      <c r="YH171" s="46"/>
      <c r="YI171" s="46"/>
      <c r="YJ171" s="46"/>
      <c r="YK171" s="46"/>
      <c r="YL171" s="46"/>
      <c r="YM171" s="46"/>
      <c r="YN171" s="46"/>
      <c r="YO171" s="46"/>
      <c r="YP171" s="46"/>
      <c r="YQ171" s="46"/>
      <c r="YR171" s="46"/>
    </row>
    <row r="172" spans="1:668" s="59" customFormat="1" ht="15.75" x14ac:dyDescent="0.25">
      <c r="A172" s="46"/>
      <c r="B172" s="3"/>
      <c r="C172" s="3"/>
      <c r="D172" s="46"/>
      <c r="E172" s="46"/>
      <c r="F172" s="50"/>
      <c r="G172" s="50"/>
      <c r="H172" s="50"/>
      <c r="I172" s="50"/>
      <c r="J172" s="50"/>
      <c r="K172" s="50"/>
      <c r="L172" s="68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6"/>
      <c r="FE172" s="46"/>
      <c r="FF172" s="46"/>
      <c r="FG172" s="46"/>
      <c r="FH172" s="46"/>
      <c r="FI172" s="46"/>
      <c r="FJ172" s="46"/>
      <c r="FK172" s="46"/>
      <c r="FL172" s="46"/>
      <c r="FM172" s="46"/>
      <c r="FN172" s="46"/>
      <c r="FO172" s="46"/>
      <c r="FP172" s="46"/>
      <c r="FQ172" s="46"/>
      <c r="FR172" s="46"/>
      <c r="FS172" s="46"/>
      <c r="FT172" s="46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  <c r="GE172" s="46"/>
      <c r="GF172" s="46"/>
      <c r="GG172" s="46"/>
      <c r="GH172" s="46"/>
      <c r="GI172" s="46"/>
      <c r="GJ172" s="46"/>
      <c r="GK172" s="46"/>
      <c r="GL172" s="46"/>
      <c r="GM172" s="46"/>
      <c r="GN172" s="46"/>
      <c r="GO172" s="46"/>
      <c r="GP172" s="46"/>
      <c r="GQ172" s="46"/>
      <c r="GR172" s="46"/>
      <c r="GS172" s="46"/>
      <c r="GT172" s="46"/>
      <c r="GU172" s="46"/>
      <c r="GV172" s="46"/>
      <c r="GW172" s="46"/>
      <c r="GX172" s="46"/>
      <c r="GY172" s="46"/>
      <c r="GZ172" s="46"/>
      <c r="HA172" s="46"/>
      <c r="HB172" s="46"/>
      <c r="HC172" s="46"/>
      <c r="HD172" s="46"/>
      <c r="HE172" s="46"/>
      <c r="HF172" s="46"/>
      <c r="HG172" s="46"/>
      <c r="HH172" s="46"/>
      <c r="HI172" s="46"/>
      <c r="HJ172" s="46"/>
      <c r="HK172" s="46"/>
      <c r="HL172" s="46"/>
      <c r="HM172" s="46"/>
      <c r="HN172" s="46"/>
      <c r="HO172" s="46"/>
      <c r="HP172" s="46"/>
      <c r="HQ172" s="46"/>
      <c r="HR172" s="46"/>
      <c r="HS172" s="46"/>
      <c r="HT172" s="46"/>
      <c r="HU172" s="46"/>
      <c r="HV172" s="46"/>
      <c r="HW172" s="46"/>
      <c r="HX172" s="46"/>
      <c r="HY172" s="46"/>
      <c r="HZ172" s="46"/>
      <c r="IA172" s="46"/>
      <c r="IB172" s="46"/>
      <c r="IC172" s="46"/>
      <c r="ID172" s="46"/>
      <c r="IE172" s="46"/>
      <c r="IF172" s="46"/>
      <c r="IG172" s="46"/>
      <c r="IH172" s="46"/>
      <c r="II172" s="46"/>
      <c r="IJ172" s="46"/>
      <c r="IK172" s="46"/>
      <c r="IL172" s="46"/>
      <c r="IM172" s="46"/>
      <c r="IN172" s="46"/>
      <c r="IO172" s="46"/>
      <c r="IP172" s="46"/>
      <c r="IQ172" s="46"/>
      <c r="IR172" s="46"/>
      <c r="IS172" s="46"/>
      <c r="IT172" s="46"/>
      <c r="IU172" s="46"/>
      <c r="IV172" s="46"/>
      <c r="IW172" s="46"/>
      <c r="IX172" s="46"/>
      <c r="IY172" s="46"/>
      <c r="IZ172" s="46"/>
      <c r="JA172" s="46"/>
      <c r="JB172" s="46"/>
      <c r="JC172" s="46"/>
      <c r="JD172" s="46"/>
      <c r="JE172" s="46"/>
      <c r="JF172" s="46"/>
      <c r="JG172" s="46"/>
      <c r="JH172" s="46"/>
      <c r="JI172" s="46"/>
      <c r="JJ172" s="46"/>
      <c r="JK172" s="46"/>
      <c r="JL172" s="46"/>
      <c r="JM172" s="46"/>
      <c r="JN172" s="46"/>
      <c r="JO172" s="46"/>
      <c r="JP172" s="46"/>
      <c r="JQ172" s="46"/>
      <c r="JR172" s="46"/>
      <c r="JS172" s="46"/>
      <c r="JT172" s="46"/>
      <c r="JU172" s="46"/>
      <c r="JV172" s="46"/>
      <c r="JW172" s="46"/>
      <c r="JX172" s="46"/>
      <c r="JY172" s="46"/>
      <c r="JZ172" s="46"/>
      <c r="KA172" s="46"/>
      <c r="KB172" s="46"/>
      <c r="KC172" s="46"/>
      <c r="KD172" s="46"/>
      <c r="KE172" s="46"/>
      <c r="KF172" s="46"/>
      <c r="KG172" s="46"/>
      <c r="KH172" s="46"/>
      <c r="KI172" s="46"/>
      <c r="KJ172" s="46"/>
      <c r="KK172" s="46"/>
      <c r="KL172" s="46"/>
      <c r="KM172" s="46"/>
      <c r="KN172" s="46"/>
      <c r="KO172" s="46"/>
      <c r="KP172" s="46"/>
      <c r="KQ172" s="46"/>
      <c r="KR172" s="46"/>
      <c r="KS172" s="46"/>
      <c r="KT172" s="46"/>
      <c r="KU172" s="46"/>
      <c r="KV172" s="46"/>
      <c r="KW172" s="46"/>
      <c r="KX172" s="46"/>
      <c r="KY172" s="46"/>
      <c r="KZ172" s="46"/>
      <c r="LA172" s="46"/>
      <c r="LB172" s="46"/>
      <c r="LC172" s="46"/>
      <c r="LD172" s="46"/>
      <c r="LE172" s="46"/>
      <c r="LF172" s="46"/>
      <c r="LG172" s="46"/>
      <c r="LH172" s="46"/>
      <c r="LI172" s="46"/>
      <c r="LJ172" s="46"/>
      <c r="LK172" s="46"/>
      <c r="LL172" s="46"/>
      <c r="LM172" s="46"/>
      <c r="LN172" s="46"/>
      <c r="LO172" s="46"/>
      <c r="LP172" s="46"/>
      <c r="LQ172" s="46"/>
      <c r="LR172" s="46"/>
      <c r="LS172" s="46"/>
      <c r="LT172" s="46"/>
      <c r="LU172" s="46"/>
      <c r="LV172" s="46"/>
      <c r="LW172" s="46"/>
      <c r="LX172" s="46"/>
      <c r="LY172" s="46"/>
      <c r="LZ172" s="46"/>
      <c r="MA172" s="46"/>
      <c r="MB172" s="46"/>
      <c r="MC172" s="46"/>
      <c r="MD172" s="46"/>
      <c r="ME172" s="46"/>
      <c r="MF172" s="46"/>
      <c r="MG172" s="46"/>
      <c r="MH172" s="46"/>
      <c r="MI172" s="46"/>
      <c r="MJ172" s="46"/>
      <c r="MK172" s="46"/>
      <c r="ML172" s="46"/>
      <c r="MM172" s="46"/>
      <c r="MN172" s="46"/>
      <c r="MO172" s="46"/>
      <c r="MP172" s="46"/>
      <c r="MQ172" s="46"/>
      <c r="MR172" s="46"/>
      <c r="MS172" s="46"/>
      <c r="MT172" s="46"/>
      <c r="MU172" s="46"/>
      <c r="MV172" s="46"/>
      <c r="MW172" s="46"/>
      <c r="MX172" s="46"/>
      <c r="MY172" s="46"/>
      <c r="MZ172" s="46"/>
      <c r="NA172" s="46"/>
      <c r="NB172" s="46"/>
      <c r="NC172" s="46"/>
      <c r="ND172" s="46"/>
      <c r="NE172" s="46"/>
      <c r="NF172" s="46"/>
      <c r="NG172" s="46"/>
      <c r="NH172" s="46"/>
      <c r="NI172" s="46"/>
      <c r="NJ172" s="46"/>
      <c r="NK172" s="46"/>
      <c r="NL172" s="46"/>
      <c r="NM172" s="46"/>
      <c r="NN172" s="46"/>
      <c r="NO172" s="46"/>
      <c r="NP172" s="46"/>
      <c r="NQ172" s="46"/>
      <c r="NR172" s="46"/>
      <c r="NS172" s="46"/>
      <c r="NT172" s="46"/>
      <c r="NU172" s="46"/>
      <c r="NV172" s="46"/>
      <c r="NW172" s="46"/>
      <c r="NX172" s="46"/>
      <c r="NY172" s="46"/>
      <c r="NZ172" s="46"/>
      <c r="OA172" s="46"/>
      <c r="OB172" s="46"/>
      <c r="OC172" s="46"/>
      <c r="OD172" s="46"/>
      <c r="OE172" s="46"/>
      <c r="OF172" s="46"/>
      <c r="OG172" s="46"/>
      <c r="OH172" s="46"/>
      <c r="OI172" s="46"/>
      <c r="OJ172" s="46"/>
      <c r="OK172" s="46"/>
      <c r="OL172" s="46"/>
      <c r="OM172" s="46"/>
      <c r="ON172" s="46"/>
      <c r="OO172" s="46"/>
      <c r="OP172" s="46"/>
      <c r="OQ172" s="46"/>
      <c r="OR172" s="46"/>
      <c r="OS172" s="46"/>
      <c r="OT172" s="46"/>
      <c r="OU172" s="46"/>
      <c r="OV172" s="46"/>
      <c r="OW172" s="46"/>
      <c r="OX172" s="46"/>
      <c r="OY172" s="46"/>
      <c r="OZ172" s="46"/>
      <c r="PA172" s="46"/>
      <c r="PB172" s="46"/>
      <c r="PC172" s="46"/>
      <c r="PD172" s="46"/>
      <c r="PE172" s="46"/>
      <c r="PF172" s="46"/>
      <c r="PG172" s="46"/>
      <c r="PH172" s="46"/>
      <c r="PI172" s="46"/>
      <c r="PJ172" s="46"/>
      <c r="PK172" s="46"/>
      <c r="PL172" s="46"/>
      <c r="PM172" s="46"/>
      <c r="PN172" s="46"/>
      <c r="PO172" s="46"/>
      <c r="PP172" s="46"/>
      <c r="PQ172" s="46"/>
      <c r="PR172" s="46"/>
      <c r="PS172" s="46"/>
      <c r="PT172" s="46"/>
      <c r="PU172" s="46"/>
      <c r="PV172" s="46"/>
      <c r="PW172" s="46"/>
      <c r="PX172" s="46"/>
      <c r="PY172" s="46"/>
      <c r="PZ172" s="46"/>
      <c r="QA172" s="46"/>
      <c r="QB172" s="46"/>
      <c r="QC172" s="46"/>
      <c r="QD172" s="46"/>
      <c r="QE172" s="46"/>
      <c r="QF172" s="46"/>
      <c r="QG172" s="46"/>
      <c r="QH172" s="46"/>
      <c r="QI172" s="46"/>
      <c r="QJ172" s="46"/>
      <c r="QK172" s="46"/>
      <c r="QL172" s="46"/>
      <c r="QM172" s="46"/>
      <c r="QN172" s="46"/>
      <c r="QO172" s="46"/>
      <c r="QP172" s="46"/>
      <c r="QQ172" s="46"/>
      <c r="QR172" s="46"/>
      <c r="QS172" s="46"/>
      <c r="QT172" s="46"/>
      <c r="QU172" s="46"/>
      <c r="QV172" s="46"/>
      <c r="QW172" s="46"/>
      <c r="QX172" s="46"/>
      <c r="QY172" s="46"/>
      <c r="QZ172" s="46"/>
      <c r="RA172" s="46"/>
      <c r="RB172" s="46"/>
      <c r="RC172" s="46"/>
      <c r="RD172" s="46"/>
      <c r="RE172" s="46"/>
      <c r="RF172" s="46"/>
      <c r="RG172" s="46"/>
      <c r="RH172" s="46"/>
      <c r="RI172" s="46"/>
      <c r="RJ172" s="46"/>
      <c r="RK172" s="46"/>
      <c r="RL172" s="46"/>
      <c r="RM172" s="46"/>
      <c r="RN172" s="46"/>
      <c r="RO172" s="46"/>
      <c r="RP172" s="46"/>
      <c r="RQ172" s="46"/>
      <c r="RR172" s="46"/>
      <c r="RS172" s="46"/>
      <c r="RT172" s="46"/>
      <c r="RU172" s="46"/>
      <c r="RV172" s="46"/>
      <c r="RW172" s="46"/>
      <c r="RX172" s="46"/>
      <c r="RY172" s="46"/>
      <c r="RZ172" s="46"/>
      <c r="SA172" s="46"/>
      <c r="SB172" s="46"/>
      <c r="SC172" s="46"/>
      <c r="SD172" s="46"/>
      <c r="SE172" s="46"/>
      <c r="SF172" s="46"/>
      <c r="SG172" s="46"/>
      <c r="SH172" s="46"/>
      <c r="SI172" s="46"/>
      <c r="SJ172" s="46"/>
      <c r="SK172" s="46"/>
      <c r="SL172" s="46"/>
      <c r="SM172" s="46"/>
      <c r="SN172" s="46"/>
      <c r="SO172" s="46"/>
      <c r="SP172" s="46"/>
      <c r="SQ172" s="46"/>
      <c r="SR172" s="46"/>
      <c r="SS172" s="46"/>
      <c r="ST172" s="46"/>
      <c r="SU172" s="46"/>
      <c r="SV172" s="46"/>
      <c r="SW172" s="46"/>
      <c r="SX172" s="46"/>
      <c r="SY172" s="46"/>
      <c r="SZ172" s="46"/>
      <c r="TA172" s="46"/>
      <c r="TB172" s="46"/>
      <c r="TC172" s="46"/>
      <c r="TD172" s="46"/>
      <c r="TE172" s="46"/>
      <c r="TF172" s="46"/>
      <c r="TG172" s="46"/>
      <c r="TH172" s="46"/>
      <c r="TI172" s="46"/>
      <c r="TJ172" s="46"/>
      <c r="TK172" s="46"/>
      <c r="TL172" s="46"/>
      <c r="TM172" s="46"/>
      <c r="TN172" s="46"/>
      <c r="TO172" s="46"/>
      <c r="TP172" s="46"/>
      <c r="TQ172" s="46"/>
      <c r="TR172" s="46"/>
      <c r="TS172" s="46"/>
      <c r="TT172" s="46"/>
      <c r="TU172" s="46"/>
      <c r="TV172" s="46"/>
      <c r="TW172" s="46"/>
      <c r="TX172" s="46"/>
      <c r="TY172" s="46"/>
      <c r="TZ172" s="46"/>
      <c r="UA172" s="46"/>
      <c r="UB172" s="46"/>
      <c r="UC172" s="46"/>
      <c r="UD172" s="46"/>
      <c r="UE172" s="46"/>
      <c r="UF172" s="46"/>
      <c r="UG172" s="46"/>
      <c r="UH172" s="46"/>
      <c r="UI172" s="46"/>
      <c r="UJ172" s="46"/>
      <c r="UK172" s="46"/>
      <c r="UL172" s="46"/>
      <c r="UM172" s="46"/>
      <c r="UN172" s="46"/>
      <c r="UO172" s="46"/>
      <c r="UP172" s="46"/>
      <c r="UQ172" s="46"/>
      <c r="UR172" s="46"/>
      <c r="US172" s="46"/>
      <c r="UT172" s="46"/>
      <c r="UU172" s="46"/>
      <c r="UV172" s="46"/>
      <c r="UW172" s="46"/>
      <c r="UX172" s="46"/>
      <c r="UY172" s="46"/>
      <c r="UZ172" s="46"/>
      <c r="VA172" s="46"/>
      <c r="VB172" s="46"/>
      <c r="VC172" s="46"/>
      <c r="VD172" s="46"/>
      <c r="VE172" s="46"/>
      <c r="VF172" s="46"/>
      <c r="VG172" s="46"/>
      <c r="VH172" s="46"/>
      <c r="VI172" s="46"/>
      <c r="VJ172" s="46"/>
      <c r="VK172" s="46"/>
      <c r="VL172" s="46"/>
      <c r="VM172" s="46"/>
      <c r="VN172" s="46"/>
      <c r="VO172" s="46"/>
      <c r="VP172" s="46"/>
      <c r="VQ172" s="46"/>
      <c r="VR172" s="46"/>
      <c r="VS172" s="46"/>
      <c r="VT172" s="46"/>
      <c r="VU172" s="46"/>
      <c r="VV172" s="46"/>
      <c r="VW172" s="46"/>
      <c r="VX172" s="46"/>
      <c r="VY172" s="46"/>
      <c r="VZ172" s="46"/>
      <c r="WA172" s="46"/>
      <c r="WB172" s="46"/>
      <c r="WC172" s="46"/>
      <c r="WD172" s="46"/>
      <c r="WE172" s="46"/>
      <c r="WF172" s="46"/>
      <c r="WG172" s="46"/>
      <c r="WH172" s="46"/>
      <c r="WI172" s="46"/>
      <c r="WJ172" s="46"/>
      <c r="WK172" s="46"/>
      <c r="WL172" s="46"/>
      <c r="WM172" s="46"/>
      <c r="WN172" s="46"/>
      <c r="WO172" s="46"/>
      <c r="WP172" s="46"/>
      <c r="WQ172" s="46"/>
      <c r="WR172" s="46"/>
      <c r="WS172" s="46"/>
      <c r="WT172" s="46"/>
      <c r="WU172" s="46"/>
      <c r="WV172" s="46"/>
      <c r="WW172" s="46"/>
      <c r="WX172" s="46"/>
      <c r="WY172" s="46"/>
      <c r="WZ172" s="46"/>
      <c r="XA172" s="46"/>
      <c r="XB172" s="46"/>
      <c r="XC172" s="46"/>
      <c r="XD172" s="46"/>
      <c r="XE172" s="46"/>
      <c r="XF172" s="46"/>
      <c r="XG172" s="46"/>
      <c r="XH172" s="46"/>
      <c r="XI172" s="46"/>
      <c r="XJ172" s="46"/>
      <c r="XK172" s="46"/>
      <c r="XL172" s="46"/>
      <c r="XM172" s="46"/>
      <c r="XN172" s="46"/>
      <c r="XO172" s="46"/>
      <c r="XP172" s="46"/>
      <c r="XQ172" s="46"/>
      <c r="XR172" s="46"/>
      <c r="XS172" s="46"/>
      <c r="XT172" s="46"/>
      <c r="XU172" s="46"/>
      <c r="XV172" s="46"/>
      <c r="XW172" s="46"/>
      <c r="XX172" s="46"/>
      <c r="XY172" s="46"/>
      <c r="XZ172" s="46"/>
      <c r="YA172" s="46"/>
      <c r="YB172" s="46"/>
      <c r="YC172" s="46"/>
      <c r="YD172" s="46"/>
      <c r="YE172" s="46"/>
      <c r="YF172" s="46"/>
      <c r="YG172" s="46"/>
      <c r="YH172" s="46"/>
      <c r="YI172" s="46"/>
      <c r="YJ172" s="46"/>
      <c r="YK172" s="46"/>
      <c r="YL172" s="46"/>
      <c r="YM172" s="46"/>
      <c r="YN172" s="46"/>
      <c r="YO172" s="46"/>
      <c r="YP172" s="46"/>
      <c r="YQ172" s="46"/>
      <c r="YR172" s="46"/>
    </row>
    <row r="173" spans="1:668" s="59" customFormat="1" ht="15.75" x14ac:dyDescent="0.25">
      <c r="A173" s="46"/>
      <c r="B173" s="3"/>
      <c r="C173" s="3"/>
      <c r="D173" s="46"/>
      <c r="E173" s="46"/>
      <c r="F173" s="50"/>
      <c r="G173" s="50"/>
      <c r="H173" s="50"/>
      <c r="I173" s="50"/>
      <c r="J173" s="50"/>
      <c r="K173" s="50"/>
      <c r="L173" s="68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/>
      <c r="GK173" s="46"/>
      <c r="GL173" s="46"/>
      <c r="GM173" s="46"/>
      <c r="GN173" s="46"/>
      <c r="GO173" s="46"/>
      <c r="GP173" s="46"/>
      <c r="GQ173" s="46"/>
      <c r="GR173" s="46"/>
      <c r="GS173" s="46"/>
      <c r="GT173" s="46"/>
      <c r="GU173" s="46"/>
      <c r="GV173" s="46"/>
      <c r="GW173" s="46"/>
      <c r="GX173" s="46"/>
      <c r="GY173" s="46"/>
      <c r="GZ173" s="46"/>
      <c r="HA173" s="46"/>
      <c r="HB173" s="46"/>
      <c r="HC173" s="46"/>
      <c r="HD173" s="46"/>
      <c r="HE173" s="46"/>
      <c r="HF173" s="46"/>
      <c r="HG173" s="46"/>
      <c r="HH173" s="46"/>
      <c r="HI173" s="46"/>
      <c r="HJ173" s="46"/>
      <c r="HK173" s="46"/>
      <c r="HL173" s="46"/>
      <c r="HM173" s="46"/>
      <c r="HN173" s="46"/>
      <c r="HO173" s="46"/>
      <c r="HP173" s="46"/>
      <c r="HQ173" s="46"/>
      <c r="HR173" s="46"/>
      <c r="HS173" s="46"/>
      <c r="HT173" s="46"/>
      <c r="HU173" s="46"/>
      <c r="HV173" s="46"/>
      <c r="HW173" s="46"/>
      <c r="HX173" s="46"/>
      <c r="HY173" s="46"/>
      <c r="HZ173" s="46"/>
      <c r="IA173" s="46"/>
      <c r="IB173" s="46"/>
      <c r="IC173" s="46"/>
      <c r="ID173" s="46"/>
      <c r="IE173" s="46"/>
      <c r="IF173" s="46"/>
      <c r="IG173" s="46"/>
      <c r="IH173" s="46"/>
      <c r="II173" s="46"/>
      <c r="IJ173" s="46"/>
      <c r="IK173" s="46"/>
      <c r="IL173" s="46"/>
      <c r="IM173" s="46"/>
      <c r="IN173" s="46"/>
      <c r="IO173" s="46"/>
      <c r="IP173" s="46"/>
      <c r="IQ173" s="46"/>
      <c r="IR173" s="46"/>
      <c r="IS173" s="46"/>
      <c r="IT173" s="46"/>
      <c r="IU173" s="46"/>
      <c r="IV173" s="46"/>
      <c r="IW173" s="46"/>
      <c r="IX173" s="46"/>
      <c r="IY173" s="46"/>
      <c r="IZ173" s="46"/>
      <c r="JA173" s="46"/>
      <c r="JB173" s="46"/>
      <c r="JC173" s="46"/>
      <c r="JD173" s="46"/>
      <c r="JE173" s="46"/>
      <c r="JF173" s="46"/>
      <c r="JG173" s="46"/>
      <c r="JH173" s="46"/>
      <c r="JI173" s="46"/>
      <c r="JJ173" s="46"/>
      <c r="JK173" s="46"/>
      <c r="JL173" s="46"/>
      <c r="JM173" s="46"/>
      <c r="JN173" s="46"/>
      <c r="JO173" s="46"/>
      <c r="JP173" s="46"/>
      <c r="JQ173" s="46"/>
      <c r="JR173" s="46"/>
      <c r="JS173" s="46"/>
      <c r="JT173" s="46"/>
      <c r="JU173" s="46"/>
      <c r="JV173" s="46"/>
      <c r="JW173" s="46"/>
      <c r="JX173" s="46"/>
      <c r="JY173" s="46"/>
      <c r="JZ173" s="46"/>
      <c r="KA173" s="46"/>
      <c r="KB173" s="46"/>
      <c r="KC173" s="46"/>
      <c r="KD173" s="46"/>
      <c r="KE173" s="46"/>
      <c r="KF173" s="46"/>
      <c r="KG173" s="46"/>
      <c r="KH173" s="46"/>
      <c r="KI173" s="46"/>
      <c r="KJ173" s="46"/>
      <c r="KK173" s="46"/>
      <c r="KL173" s="46"/>
      <c r="KM173" s="46"/>
      <c r="KN173" s="46"/>
      <c r="KO173" s="46"/>
      <c r="KP173" s="46"/>
      <c r="KQ173" s="46"/>
      <c r="KR173" s="46"/>
      <c r="KS173" s="46"/>
      <c r="KT173" s="46"/>
      <c r="KU173" s="46"/>
      <c r="KV173" s="46"/>
      <c r="KW173" s="46"/>
      <c r="KX173" s="46"/>
      <c r="KY173" s="46"/>
      <c r="KZ173" s="46"/>
      <c r="LA173" s="46"/>
      <c r="LB173" s="46"/>
      <c r="LC173" s="46"/>
      <c r="LD173" s="46"/>
      <c r="LE173" s="46"/>
      <c r="LF173" s="46"/>
      <c r="LG173" s="46"/>
      <c r="LH173" s="46"/>
      <c r="LI173" s="46"/>
      <c r="LJ173" s="46"/>
      <c r="LK173" s="46"/>
      <c r="LL173" s="46"/>
      <c r="LM173" s="46"/>
      <c r="LN173" s="46"/>
      <c r="LO173" s="46"/>
      <c r="LP173" s="46"/>
      <c r="LQ173" s="46"/>
      <c r="LR173" s="46"/>
      <c r="LS173" s="46"/>
      <c r="LT173" s="46"/>
      <c r="LU173" s="46"/>
      <c r="LV173" s="46"/>
      <c r="LW173" s="46"/>
      <c r="LX173" s="46"/>
      <c r="LY173" s="46"/>
      <c r="LZ173" s="46"/>
      <c r="MA173" s="46"/>
      <c r="MB173" s="46"/>
      <c r="MC173" s="46"/>
      <c r="MD173" s="46"/>
      <c r="ME173" s="46"/>
      <c r="MF173" s="46"/>
      <c r="MG173" s="46"/>
      <c r="MH173" s="46"/>
      <c r="MI173" s="46"/>
      <c r="MJ173" s="46"/>
      <c r="MK173" s="46"/>
      <c r="ML173" s="46"/>
      <c r="MM173" s="46"/>
      <c r="MN173" s="46"/>
      <c r="MO173" s="46"/>
      <c r="MP173" s="46"/>
      <c r="MQ173" s="46"/>
      <c r="MR173" s="46"/>
      <c r="MS173" s="46"/>
      <c r="MT173" s="46"/>
      <c r="MU173" s="46"/>
      <c r="MV173" s="46"/>
      <c r="MW173" s="46"/>
      <c r="MX173" s="46"/>
      <c r="MY173" s="46"/>
      <c r="MZ173" s="46"/>
      <c r="NA173" s="46"/>
      <c r="NB173" s="46"/>
      <c r="NC173" s="46"/>
      <c r="ND173" s="46"/>
      <c r="NE173" s="46"/>
      <c r="NF173" s="46"/>
      <c r="NG173" s="46"/>
      <c r="NH173" s="46"/>
      <c r="NI173" s="46"/>
      <c r="NJ173" s="46"/>
      <c r="NK173" s="46"/>
      <c r="NL173" s="46"/>
      <c r="NM173" s="46"/>
      <c r="NN173" s="46"/>
      <c r="NO173" s="46"/>
      <c r="NP173" s="46"/>
      <c r="NQ173" s="46"/>
      <c r="NR173" s="46"/>
      <c r="NS173" s="46"/>
      <c r="NT173" s="46"/>
      <c r="NU173" s="46"/>
      <c r="NV173" s="46"/>
      <c r="NW173" s="46"/>
      <c r="NX173" s="46"/>
      <c r="NY173" s="46"/>
      <c r="NZ173" s="46"/>
      <c r="OA173" s="46"/>
      <c r="OB173" s="46"/>
      <c r="OC173" s="46"/>
      <c r="OD173" s="46"/>
      <c r="OE173" s="46"/>
      <c r="OF173" s="46"/>
      <c r="OG173" s="46"/>
      <c r="OH173" s="46"/>
      <c r="OI173" s="46"/>
      <c r="OJ173" s="46"/>
      <c r="OK173" s="46"/>
      <c r="OL173" s="46"/>
      <c r="OM173" s="46"/>
      <c r="ON173" s="46"/>
      <c r="OO173" s="46"/>
      <c r="OP173" s="46"/>
      <c r="OQ173" s="46"/>
      <c r="OR173" s="46"/>
      <c r="OS173" s="46"/>
      <c r="OT173" s="46"/>
      <c r="OU173" s="46"/>
      <c r="OV173" s="46"/>
      <c r="OW173" s="46"/>
      <c r="OX173" s="46"/>
      <c r="OY173" s="46"/>
      <c r="OZ173" s="46"/>
      <c r="PA173" s="46"/>
      <c r="PB173" s="46"/>
      <c r="PC173" s="46"/>
      <c r="PD173" s="46"/>
      <c r="PE173" s="46"/>
      <c r="PF173" s="46"/>
      <c r="PG173" s="46"/>
      <c r="PH173" s="46"/>
      <c r="PI173" s="46"/>
      <c r="PJ173" s="46"/>
      <c r="PK173" s="46"/>
      <c r="PL173" s="46"/>
      <c r="PM173" s="46"/>
      <c r="PN173" s="46"/>
      <c r="PO173" s="46"/>
      <c r="PP173" s="46"/>
      <c r="PQ173" s="46"/>
      <c r="PR173" s="46"/>
      <c r="PS173" s="46"/>
      <c r="PT173" s="46"/>
      <c r="PU173" s="46"/>
      <c r="PV173" s="46"/>
      <c r="PW173" s="46"/>
      <c r="PX173" s="46"/>
      <c r="PY173" s="46"/>
      <c r="PZ173" s="46"/>
      <c r="QA173" s="46"/>
      <c r="QB173" s="46"/>
      <c r="QC173" s="46"/>
      <c r="QD173" s="46"/>
      <c r="QE173" s="46"/>
      <c r="QF173" s="46"/>
      <c r="QG173" s="46"/>
      <c r="QH173" s="46"/>
      <c r="QI173" s="46"/>
      <c r="QJ173" s="46"/>
      <c r="QK173" s="46"/>
      <c r="QL173" s="46"/>
      <c r="QM173" s="46"/>
      <c r="QN173" s="46"/>
      <c r="QO173" s="46"/>
      <c r="QP173" s="46"/>
      <c r="QQ173" s="46"/>
      <c r="QR173" s="46"/>
      <c r="QS173" s="46"/>
      <c r="QT173" s="46"/>
      <c r="QU173" s="46"/>
      <c r="QV173" s="46"/>
      <c r="QW173" s="46"/>
      <c r="QX173" s="46"/>
      <c r="QY173" s="46"/>
      <c r="QZ173" s="46"/>
      <c r="RA173" s="46"/>
      <c r="RB173" s="46"/>
      <c r="RC173" s="46"/>
      <c r="RD173" s="46"/>
      <c r="RE173" s="46"/>
      <c r="RF173" s="46"/>
      <c r="RG173" s="46"/>
      <c r="RH173" s="46"/>
      <c r="RI173" s="46"/>
      <c r="RJ173" s="46"/>
      <c r="RK173" s="46"/>
      <c r="RL173" s="46"/>
      <c r="RM173" s="46"/>
      <c r="RN173" s="46"/>
      <c r="RO173" s="46"/>
      <c r="RP173" s="46"/>
      <c r="RQ173" s="46"/>
      <c r="RR173" s="46"/>
      <c r="RS173" s="46"/>
      <c r="RT173" s="46"/>
      <c r="RU173" s="46"/>
      <c r="RV173" s="46"/>
      <c r="RW173" s="46"/>
      <c r="RX173" s="46"/>
      <c r="RY173" s="46"/>
      <c r="RZ173" s="46"/>
      <c r="SA173" s="46"/>
      <c r="SB173" s="46"/>
      <c r="SC173" s="46"/>
      <c r="SD173" s="46"/>
      <c r="SE173" s="46"/>
      <c r="SF173" s="46"/>
      <c r="SG173" s="46"/>
      <c r="SH173" s="46"/>
      <c r="SI173" s="46"/>
      <c r="SJ173" s="46"/>
      <c r="SK173" s="46"/>
      <c r="SL173" s="46"/>
      <c r="SM173" s="46"/>
      <c r="SN173" s="46"/>
      <c r="SO173" s="46"/>
      <c r="SP173" s="46"/>
      <c r="SQ173" s="46"/>
      <c r="SR173" s="46"/>
      <c r="SS173" s="46"/>
      <c r="ST173" s="46"/>
      <c r="SU173" s="46"/>
      <c r="SV173" s="46"/>
      <c r="SW173" s="46"/>
      <c r="SX173" s="46"/>
      <c r="SY173" s="46"/>
      <c r="SZ173" s="46"/>
      <c r="TA173" s="46"/>
      <c r="TB173" s="46"/>
      <c r="TC173" s="46"/>
      <c r="TD173" s="46"/>
      <c r="TE173" s="46"/>
      <c r="TF173" s="46"/>
      <c r="TG173" s="46"/>
      <c r="TH173" s="46"/>
      <c r="TI173" s="46"/>
      <c r="TJ173" s="46"/>
      <c r="TK173" s="46"/>
      <c r="TL173" s="46"/>
      <c r="TM173" s="46"/>
      <c r="TN173" s="46"/>
      <c r="TO173" s="46"/>
      <c r="TP173" s="46"/>
      <c r="TQ173" s="46"/>
      <c r="TR173" s="46"/>
      <c r="TS173" s="46"/>
      <c r="TT173" s="46"/>
      <c r="TU173" s="46"/>
      <c r="TV173" s="46"/>
      <c r="TW173" s="46"/>
      <c r="TX173" s="46"/>
      <c r="TY173" s="46"/>
      <c r="TZ173" s="46"/>
      <c r="UA173" s="46"/>
      <c r="UB173" s="46"/>
      <c r="UC173" s="46"/>
      <c r="UD173" s="46"/>
      <c r="UE173" s="46"/>
      <c r="UF173" s="46"/>
      <c r="UG173" s="46"/>
      <c r="UH173" s="46"/>
      <c r="UI173" s="46"/>
      <c r="UJ173" s="46"/>
      <c r="UK173" s="46"/>
      <c r="UL173" s="46"/>
      <c r="UM173" s="46"/>
      <c r="UN173" s="46"/>
      <c r="UO173" s="46"/>
      <c r="UP173" s="46"/>
      <c r="UQ173" s="46"/>
      <c r="UR173" s="46"/>
      <c r="US173" s="46"/>
      <c r="UT173" s="46"/>
      <c r="UU173" s="46"/>
      <c r="UV173" s="46"/>
      <c r="UW173" s="46"/>
      <c r="UX173" s="46"/>
      <c r="UY173" s="46"/>
      <c r="UZ173" s="46"/>
      <c r="VA173" s="46"/>
      <c r="VB173" s="46"/>
      <c r="VC173" s="46"/>
      <c r="VD173" s="46"/>
      <c r="VE173" s="46"/>
      <c r="VF173" s="46"/>
      <c r="VG173" s="46"/>
      <c r="VH173" s="46"/>
      <c r="VI173" s="46"/>
      <c r="VJ173" s="46"/>
      <c r="VK173" s="46"/>
      <c r="VL173" s="46"/>
      <c r="VM173" s="46"/>
      <c r="VN173" s="46"/>
      <c r="VO173" s="46"/>
      <c r="VP173" s="46"/>
      <c r="VQ173" s="46"/>
      <c r="VR173" s="46"/>
      <c r="VS173" s="46"/>
      <c r="VT173" s="46"/>
      <c r="VU173" s="46"/>
      <c r="VV173" s="46"/>
      <c r="VW173" s="46"/>
      <c r="VX173" s="46"/>
      <c r="VY173" s="46"/>
      <c r="VZ173" s="46"/>
      <c r="WA173" s="46"/>
      <c r="WB173" s="46"/>
      <c r="WC173" s="46"/>
      <c r="WD173" s="46"/>
      <c r="WE173" s="46"/>
      <c r="WF173" s="46"/>
      <c r="WG173" s="46"/>
      <c r="WH173" s="46"/>
      <c r="WI173" s="46"/>
      <c r="WJ173" s="46"/>
      <c r="WK173" s="46"/>
      <c r="WL173" s="46"/>
      <c r="WM173" s="46"/>
      <c r="WN173" s="46"/>
      <c r="WO173" s="46"/>
      <c r="WP173" s="46"/>
      <c r="WQ173" s="46"/>
      <c r="WR173" s="46"/>
      <c r="WS173" s="46"/>
      <c r="WT173" s="46"/>
      <c r="WU173" s="46"/>
      <c r="WV173" s="46"/>
      <c r="WW173" s="46"/>
      <c r="WX173" s="46"/>
      <c r="WY173" s="46"/>
      <c r="WZ173" s="46"/>
      <c r="XA173" s="46"/>
      <c r="XB173" s="46"/>
      <c r="XC173" s="46"/>
      <c r="XD173" s="46"/>
      <c r="XE173" s="46"/>
      <c r="XF173" s="46"/>
      <c r="XG173" s="46"/>
      <c r="XH173" s="46"/>
      <c r="XI173" s="46"/>
      <c r="XJ173" s="46"/>
      <c r="XK173" s="46"/>
      <c r="XL173" s="46"/>
      <c r="XM173" s="46"/>
      <c r="XN173" s="46"/>
      <c r="XO173" s="46"/>
      <c r="XP173" s="46"/>
      <c r="XQ173" s="46"/>
      <c r="XR173" s="46"/>
      <c r="XS173" s="46"/>
      <c r="XT173" s="46"/>
      <c r="XU173" s="46"/>
      <c r="XV173" s="46"/>
      <c r="XW173" s="46"/>
      <c r="XX173" s="46"/>
      <c r="XY173" s="46"/>
      <c r="XZ173" s="46"/>
      <c r="YA173" s="46"/>
      <c r="YB173" s="46"/>
      <c r="YC173" s="46"/>
      <c r="YD173" s="46"/>
      <c r="YE173" s="46"/>
      <c r="YF173" s="46"/>
      <c r="YG173" s="46"/>
      <c r="YH173" s="46"/>
      <c r="YI173" s="46"/>
      <c r="YJ173" s="46"/>
      <c r="YK173" s="46"/>
      <c r="YL173" s="46"/>
      <c r="YM173" s="46"/>
      <c r="YN173" s="46"/>
      <c r="YO173" s="46"/>
      <c r="YP173" s="46"/>
      <c r="YQ173" s="46"/>
      <c r="YR173" s="46"/>
    </row>
    <row r="174" spans="1:668" s="59" customFormat="1" ht="15.75" x14ac:dyDescent="0.25">
      <c r="A174" s="46"/>
      <c r="B174" s="3"/>
      <c r="C174" s="3"/>
      <c r="D174" s="46"/>
      <c r="E174" s="46"/>
      <c r="F174" s="50"/>
      <c r="G174" s="50"/>
      <c r="H174" s="50"/>
      <c r="I174" s="50"/>
      <c r="J174" s="50"/>
      <c r="K174" s="50"/>
      <c r="L174" s="68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  <c r="GG174" s="46"/>
      <c r="GH174" s="46"/>
      <c r="GI174" s="46"/>
      <c r="GJ174" s="46"/>
      <c r="GK174" s="46"/>
      <c r="GL174" s="46"/>
      <c r="GM174" s="46"/>
      <c r="GN174" s="46"/>
      <c r="GO174" s="46"/>
      <c r="GP174" s="46"/>
      <c r="GQ174" s="46"/>
      <c r="GR174" s="46"/>
      <c r="GS174" s="46"/>
      <c r="GT174" s="46"/>
      <c r="GU174" s="46"/>
      <c r="GV174" s="46"/>
      <c r="GW174" s="46"/>
      <c r="GX174" s="46"/>
      <c r="GY174" s="46"/>
      <c r="GZ174" s="46"/>
      <c r="HA174" s="46"/>
      <c r="HB174" s="46"/>
      <c r="HC174" s="46"/>
      <c r="HD174" s="46"/>
      <c r="HE174" s="46"/>
      <c r="HF174" s="46"/>
      <c r="HG174" s="46"/>
      <c r="HH174" s="46"/>
      <c r="HI174" s="46"/>
      <c r="HJ174" s="46"/>
      <c r="HK174" s="46"/>
      <c r="HL174" s="46"/>
      <c r="HM174" s="46"/>
      <c r="HN174" s="46"/>
      <c r="HO174" s="46"/>
      <c r="HP174" s="46"/>
      <c r="HQ174" s="46"/>
      <c r="HR174" s="46"/>
      <c r="HS174" s="46"/>
      <c r="HT174" s="46"/>
      <c r="HU174" s="46"/>
      <c r="HV174" s="46"/>
      <c r="HW174" s="46"/>
      <c r="HX174" s="46"/>
      <c r="HY174" s="46"/>
      <c r="HZ174" s="46"/>
      <c r="IA174" s="46"/>
      <c r="IB174" s="46"/>
      <c r="IC174" s="46"/>
      <c r="ID174" s="46"/>
      <c r="IE174" s="46"/>
      <c r="IF174" s="46"/>
      <c r="IG174" s="46"/>
      <c r="IH174" s="46"/>
      <c r="II174" s="46"/>
      <c r="IJ174" s="46"/>
      <c r="IK174" s="46"/>
      <c r="IL174" s="46"/>
      <c r="IM174" s="46"/>
      <c r="IN174" s="46"/>
      <c r="IO174" s="46"/>
      <c r="IP174" s="46"/>
      <c r="IQ174" s="46"/>
      <c r="IR174" s="46"/>
      <c r="IS174" s="46"/>
      <c r="IT174" s="46"/>
      <c r="IU174" s="46"/>
      <c r="IV174" s="46"/>
      <c r="IW174" s="46"/>
      <c r="IX174" s="46"/>
      <c r="IY174" s="46"/>
      <c r="IZ174" s="46"/>
      <c r="JA174" s="46"/>
      <c r="JB174" s="46"/>
      <c r="JC174" s="46"/>
      <c r="JD174" s="46"/>
      <c r="JE174" s="46"/>
      <c r="JF174" s="46"/>
      <c r="JG174" s="46"/>
      <c r="JH174" s="46"/>
      <c r="JI174" s="46"/>
      <c r="JJ174" s="46"/>
      <c r="JK174" s="46"/>
      <c r="JL174" s="46"/>
      <c r="JM174" s="46"/>
      <c r="JN174" s="46"/>
      <c r="JO174" s="46"/>
      <c r="JP174" s="46"/>
      <c r="JQ174" s="46"/>
      <c r="JR174" s="46"/>
      <c r="JS174" s="46"/>
      <c r="JT174" s="46"/>
      <c r="JU174" s="46"/>
      <c r="JV174" s="46"/>
      <c r="JW174" s="46"/>
      <c r="JX174" s="46"/>
      <c r="JY174" s="46"/>
      <c r="JZ174" s="46"/>
      <c r="KA174" s="46"/>
      <c r="KB174" s="46"/>
      <c r="KC174" s="46"/>
      <c r="KD174" s="46"/>
      <c r="KE174" s="46"/>
      <c r="KF174" s="46"/>
      <c r="KG174" s="46"/>
      <c r="KH174" s="46"/>
      <c r="KI174" s="46"/>
      <c r="KJ174" s="46"/>
      <c r="KK174" s="46"/>
      <c r="KL174" s="46"/>
      <c r="KM174" s="46"/>
      <c r="KN174" s="46"/>
      <c r="KO174" s="46"/>
      <c r="KP174" s="46"/>
      <c r="KQ174" s="46"/>
      <c r="KR174" s="46"/>
      <c r="KS174" s="46"/>
      <c r="KT174" s="46"/>
      <c r="KU174" s="46"/>
      <c r="KV174" s="46"/>
      <c r="KW174" s="46"/>
      <c r="KX174" s="46"/>
      <c r="KY174" s="46"/>
      <c r="KZ174" s="46"/>
      <c r="LA174" s="46"/>
      <c r="LB174" s="46"/>
      <c r="LC174" s="46"/>
      <c r="LD174" s="46"/>
      <c r="LE174" s="46"/>
      <c r="LF174" s="46"/>
      <c r="LG174" s="46"/>
      <c r="LH174" s="46"/>
      <c r="LI174" s="46"/>
      <c r="LJ174" s="46"/>
      <c r="LK174" s="46"/>
      <c r="LL174" s="46"/>
      <c r="LM174" s="46"/>
      <c r="LN174" s="46"/>
      <c r="LO174" s="46"/>
      <c r="LP174" s="46"/>
      <c r="LQ174" s="46"/>
      <c r="LR174" s="46"/>
      <c r="LS174" s="46"/>
      <c r="LT174" s="46"/>
      <c r="LU174" s="46"/>
      <c r="LV174" s="46"/>
      <c r="LW174" s="46"/>
      <c r="LX174" s="46"/>
      <c r="LY174" s="46"/>
      <c r="LZ174" s="46"/>
      <c r="MA174" s="46"/>
      <c r="MB174" s="46"/>
      <c r="MC174" s="46"/>
      <c r="MD174" s="46"/>
      <c r="ME174" s="46"/>
      <c r="MF174" s="46"/>
      <c r="MG174" s="46"/>
      <c r="MH174" s="46"/>
      <c r="MI174" s="46"/>
      <c r="MJ174" s="46"/>
      <c r="MK174" s="46"/>
      <c r="ML174" s="46"/>
      <c r="MM174" s="46"/>
      <c r="MN174" s="46"/>
      <c r="MO174" s="46"/>
      <c r="MP174" s="46"/>
      <c r="MQ174" s="46"/>
      <c r="MR174" s="46"/>
      <c r="MS174" s="46"/>
      <c r="MT174" s="46"/>
      <c r="MU174" s="46"/>
      <c r="MV174" s="46"/>
      <c r="MW174" s="46"/>
      <c r="MX174" s="46"/>
      <c r="MY174" s="46"/>
      <c r="MZ174" s="46"/>
      <c r="NA174" s="46"/>
      <c r="NB174" s="46"/>
      <c r="NC174" s="46"/>
      <c r="ND174" s="46"/>
      <c r="NE174" s="46"/>
      <c r="NF174" s="46"/>
      <c r="NG174" s="46"/>
      <c r="NH174" s="46"/>
      <c r="NI174" s="46"/>
      <c r="NJ174" s="46"/>
      <c r="NK174" s="46"/>
      <c r="NL174" s="46"/>
      <c r="NM174" s="46"/>
      <c r="NN174" s="46"/>
      <c r="NO174" s="46"/>
      <c r="NP174" s="46"/>
      <c r="NQ174" s="46"/>
      <c r="NR174" s="46"/>
      <c r="NS174" s="46"/>
      <c r="NT174" s="46"/>
      <c r="NU174" s="46"/>
      <c r="NV174" s="46"/>
      <c r="NW174" s="46"/>
      <c r="NX174" s="46"/>
      <c r="NY174" s="46"/>
      <c r="NZ174" s="46"/>
      <c r="OA174" s="46"/>
      <c r="OB174" s="46"/>
      <c r="OC174" s="46"/>
      <c r="OD174" s="46"/>
      <c r="OE174" s="46"/>
      <c r="OF174" s="46"/>
      <c r="OG174" s="46"/>
      <c r="OH174" s="46"/>
      <c r="OI174" s="46"/>
      <c r="OJ174" s="46"/>
      <c r="OK174" s="46"/>
      <c r="OL174" s="46"/>
      <c r="OM174" s="46"/>
      <c r="ON174" s="46"/>
      <c r="OO174" s="46"/>
      <c r="OP174" s="46"/>
      <c r="OQ174" s="46"/>
      <c r="OR174" s="46"/>
      <c r="OS174" s="46"/>
      <c r="OT174" s="46"/>
      <c r="OU174" s="46"/>
      <c r="OV174" s="46"/>
      <c r="OW174" s="46"/>
      <c r="OX174" s="46"/>
      <c r="OY174" s="46"/>
      <c r="OZ174" s="46"/>
      <c r="PA174" s="46"/>
      <c r="PB174" s="46"/>
      <c r="PC174" s="46"/>
      <c r="PD174" s="46"/>
      <c r="PE174" s="46"/>
      <c r="PF174" s="46"/>
      <c r="PG174" s="46"/>
      <c r="PH174" s="46"/>
      <c r="PI174" s="46"/>
      <c r="PJ174" s="46"/>
      <c r="PK174" s="46"/>
      <c r="PL174" s="46"/>
      <c r="PM174" s="46"/>
      <c r="PN174" s="46"/>
      <c r="PO174" s="46"/>
      <c r="PP174" s="46"/>
      <c r="PQ174" s="46"/>
      <c r="PR174" s="46"/>
      <c r="PS174" s="46"/>
      <c r="PT174" s="46"/>
      <c r="PU174" s="46"/>
      <c r="PV174" s="46"/>
      <c r="PW174" s="46"/>
      <c r="PX174" s="46"/>
      <c r="PY174" s="46"/>
      <c r="PZ174" s="46"/>
      <c r="QA174" s="46"/>
      <c r="QB174" s="46"/>
      <c r="QC174" s="46"/>
      <c r="QD174" s="46"/>
      <c r="QE174" s="46"/>
      <c r="QF174" s="46"/>
      <c r="QG174" s="46"/>
      <c r="QH174" s="46"/>
      <c r="QI174" s="46"/>
      <c r="QJ174" s="46"/>
      <c r="QK174" s="46"/>
      <c r="QL174" s="46"/>
      <c r="QM174" s="46"/>
      <c r="QN174" s="46"/>
      <c r="QO174" s="46"/>
      <c r="QP174" s="46"/>
      <c r="QQ174" s="46"/>
      <c r="QR174" s="46"/>
      <c r="QS174" s="46"/>
      <c r="QT174" s="46"/>
      <c r="QU174" s="46"/>
      <c r="QV174" s="46"/>
      <c r="QW174" s="46"/>
      <c r="QX174" s="46"/>
      <c r="QY174" s="46"/>
      <c r="QZ174" s="46"/>
      <c r="RA174" s="46"/>
      <c r="RB174" s="46"/>
      <c r="RC174" s="46"/>
      <c r="RD174" s="46"/>
      <c r="RE174" s="46"/>
      <c r="RF174" s="46"/>
      <c r="RG174" s="46"/>
      <c r="RH174" s="46"/>
      <c r="RI174" s="46"/>
      <c r="RJ174" s="46"/>
      <c r="RK174" s="46"/>
      <c r="RL174" s="46"/>
      <c r="RM174" s="46"/>
      <c r="RN174" s="46"/>
      <c r="RO174" s="46"/>
      <c r="RP174" s="46"/>
      <c r="RQ174" s="46"/>
      <c r="RR174" s="46"/>
      <c r="RS174" s="46"/>
      <c r="RT174" s="46"/>
      <c r="RU174" s="46"/>
      <c r="RV174" s="46"/>
      <c r="RW174" s="46"/>
      <c r="RX174" s="46"/>
      <c r="RY174" s="46"/>
      <c r="RZ174" s="46"/>
      <c r="SA174" s="46"/>
      <c r="SB174" s="46"/>
      <c r="SC174" s="46"/>
      <c r="SD174" s="46"/>
      <c r="SE174" s="46"/>
      <c r="SF174" s="46"/>
      <c r="SG174" s="46"/>
      <c r="SH174" s="46"/>
      <c r="SI174" s="46"/>
      <c r="SJ174" s="46"/>
      <c r="SK174" s="46"/>
      <c r="SL174" s="46"/>
      <c r="SM174" s="46"/>
      <c r="SN174" s="46"/>
      <c r="SO174" s="46"/>
      <c r="SP174" s="46"/>
      <c r="SQ174" s="46"/>
      <c r="SR174" s="46"/>
      <c r="SS174" s="46"/>
      <c r="ST174" s="46"/>
      <c r="SU174" s="46"/>
      <c r="SV174" s="46"/>
      <c r="SW174" s="46"/>
      <c r="SX174" s="46"/>
      <c r="SY174" s="46"/>
      <c r="SZ174" s="46"/>
      <c r="TA174" s="46"/>
      <c r="TB174" s="46"/>
      <c r="TC174" s="46"/>
      <c r="TD174" s="46"/>
      <c r="TE174" s="46"/>
      <c r="TF174" s="46"/>
      <c r="TG174" s="46"/>
      <c r="TH174" s="46"/>
      <c r="TI174" s="46"/>
      <c r="TJ174" s="46"/>
      <c r="TK174" s="46"/>
      <c r="TL174" s="46"/>
      <c r="TM174" s="46"/>
      <c r="TN174" s="46"/>
      <c r="TO174" s="46"/>
      <c r="TP174" s="46"/>
      <c r="TQ174" s="46"/>
      <c r="TR174" s="46"/>
      <c r="TS174" s="46"/>
      <c r="TT174" s="46"/>
      <c r="TU174" s="46"/>
      <c r="TV174" s="46"/>
      <c r="TW174" s="46"/>
      <c r="TX174" s="46"/>
      <c r="TY174" s="46"/>
      <c r="TZ174" s="46"/>
      <c r="UA174" s="46"/>
      <c r="UB174" s="46"/>
      <c r="UC174" s="46"/>
      <c r="UD174" s="46"/>
      <c r="UE174" s="46"/>
      <c r="UF174" s="46"/>
      <c r="UG174" s="46"/>
      <c r="UH174" s="46"/>
      <c r="UI174" s="46"/>
      <c r="UJ174" s="46"/>
      <c r="UK174" s="46"/>
      <c r="UL174" s="46"/>
      <c r="UM174" s="46"/>
      <c r="UN174" s="46"/>
      <c r="UO174" s="46"/>
      <c r="UP174" s="46"/>
      <c r="UQ174" s="46"/>
      <c r="UR174" s="46"/>
      <c r="US174" s="46"/>
      <c r="UT174" s="46"/>
      <c r="UU174" s="46"/>
      <c r="UV174" s="46"/>
      <c r="UW174" s="46"/>
      <c r="UX174" s="46"/>
      <c r="UY174" s="46"/>
      <c r="UZ174" s="46"/>
      <c r="VA174" s="46"/>
      <c r="VB174" s="46"/>
      <c r="VC174" s="46"/>
      <c r="VD174" s="46"/>
      <c r="VE174" s="46"/>
      <c r="VF174" s="46"/>
      <c r="VG174" s="46"/>
      <c r="VH174" s="46"/>
      <c r="VI174" s="46"/>
      <c r="VJ174" s="46"/>
      <c r="VK174" s="46"/>
      <c r="VL174" s="46"/>
      <c r="VM174" s="46"/>
      <c r="VN174" s="46"/>
      <c r="VO174" s="46"/>
      <c r="VP174" s="46"/>
      <c r="VQ174" s="46"/>
      <c r="VR174" s="46"/>
      <c r="VS174" s="46"/>
      <c r="VT174" s="46"/>
      <c r="VU174" s="46"/>
      <c r="VV174" s="46"/>
      <c r="VW174" s="46"/>
      <c r="VX174" s="46"/>
      <c r="VY174" s="46"/>
      <c r="VZ174" s="46"/>
      <c r="WA174" s="46"/>
      <c r="WB174" s="46"/>
      <c r="WC174" s="46"/>
      <c r="WD174" s="46"/>
      <c r="WE174" s="46"/>
      <c r="WF174" s="46"/>
      <c r="WG174" s="46"/>
      <c r="WH174" s="46"/>
      <c r="WI174" s="46"/>
      <c r="WJ174" s="46"/>
      <c r="WK174" s="46"/>
      <c r="WL174" s="46"/>
      <c r="WM174" s="46"/>
      <c r="WN174" s="46"/>
      <c r="WO174" s="46"/>
      <c r="WP174" s="46"/>
      <c r="WQ174" s="46"/>
      <c r="WR174" s="46"/>
      <c r="WS174" s="46"/>
      <c r="WT174" s="46"/>
      <c r="WU174" s="46"/>
      <c r="WV174" s="46"/>
      <c r="WW174" s="46"/>
      <c r="WX174" s="46"/>
      <c r="WY174" s="46"/>
      <c r="WZ174" s="46"/>
      <c r="XA174" s="46"/>
      <c r="XB174" s="46"/>
      <c r="XC174" s="46"/>
      <c r="XD174" s="46"/>
      <c r="XE174" s="46"/>
      <c r="XF174" s="46"/>
      <c r="XG174" s="46"/>
      <c r="XH174" s="46"/>
      <c r="XI174" s="46"/>
      <c r="XJ174" s="46"/>
      <c r="XK174" s="46"/>
      <c r="XL174" s="46"/>
      <c r="XM174" s="46"/>
      <c r="XN174" s="46"/>
      <c r="XO174" s="46"/>
      <c r="XP174" s="46"/>
      <c r="XQ174" s="46"/>
      <c r="XR174" s="46"/>
      <c r="XS174" s="46"/>
      <c r="XT174" s="46"/>
      <c r="XU174" s="46"/>
      <c r="XV174" s="46"/>
      <c r="XW174" s="46"/>
      <c r="XX174" s="46"/>
      <c r="XY174" s="46"/>
      <c r="XZ174" s="46"/>
      <c r="YA174" s="46"/>
      <c r="YB174" s="46"/>
      <c r="YC174" s="46"/>
      <c r="YD174" s="46"/>
      <c r="YE174" s="46"/>
      <c r="YF174" s="46"/>
      <c r="YG174" s="46"/>
      <c r="YH174" s="46"/>
      <c r="YI174" s="46"/>
      <c r="YJ174" s="46"/>
      <c r="YK174" s="46"/>
      <c r="YL174" s="46"/>
      <c r="YM174" s="46"/>
      <c r="YN174" s="46"/>
      <c r="YO174" s="46"/>
      <c r="YP174" s="46"/>
      <c r="YQ174" s="46"/>
      <c r="YR174" s="46"/>
    </row>
    <row r="175" spans="1:668" s="59" customFormat="1" ht="15.75" x14ac:dyDescent="0.25">
      <c r="A175" s="46"/>
      <c r="B175" s="3"/>
      <c r="C175" s="3"/>
      <c r="D175" s="46"/>
      <c r="E175" s="46"/>
      <c r="F175" s="50"/>
      <c r="G175" s="50"/>
      <c r="H175" s="50"/>
      <c r="I175" s="50"/>
      <c r="J175" s="50"/>
      <c r="K175" s="50"/>
      <c r="L175" s="68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6"/>
      <c r="GM175" s="46"/>
      <c r="GN175" s="46"/>
      <c r="GO175" s="46"/>
      <c r="GP175" s="46"/>
      <c r="GQ175" s="46"/>
      <c r="GR175" s="46"/>
      <c r="GS175" s="46"/>
      <c r="GT175" s="46"/>
      <c r="GU175" s="46"/>
      <c r="GV175" s="46"/>
      <c r="GW175" s="46"/>
      <c r="GX175" s="46"/>
      <c r="GY175" s="46"/>
      <c r="GZ175" s="46"/>
      <c r="HA175" s="46"/>
      <c r="HB175" s="46"/>
      <c r="HC175" s="46"/>
      <c r="HD175" s="46"/>
      <c r="HE175" s="46"/>
      <c r="HF175" s="46"/>
      <c r="HG175" s="46"/>
      <c r="HH175" s="46"/>
      <c r="HI175" s="46"/>
      <c r="HJ175" s="46"/>
      <c r="HK175" s="46"/>
      <c r="HL175" s="46"/>
      <c r="HM175" s="46"/>
      <c r="HN175" s="46"/>
      <c r="HO175" s="46"/>
      <c r="HP175" s="46"/>
      <c r="HQ175" s="46"/>
      <c r="HR175" s="46"/>
      <c r="HS175" s="46"/>
      <c r="HT175" s="46"/>
      <c r="HU175" s="46"/>
      <c r="HV175" s="46"/>
      <c r="HW175" s="46"/>
      <c r="HX175" s="46"/>
      <c r="HY175" s="46"/>
      <c r="HZ175" s="46"/>
      <c r="IA175" s="46"/>
      <c r="IB175" s="46"/>
      <c r="IC175" s="46"/>
      <c r="ID175" s="46"/>
      <c r="IE175" s="46"/>
      <c r="IF175" s="46"/>
      <c r="IG175" s="46"/>
      <c r="IH175" s="46"/>
      <c r="II175" s="46"/>
      <c r="IJ175" s="46"/>
      <c r="IK175" s="46"/>
      <c r="IL175" s="46"/>
      <c r="IM175" s="46"/>
      <c r="IN175" s="46"/>
      <c r="IO175" s="46"/>
      <c r="IP175" s="46"/>
      <c r="IQ175" s="46"/>
      <c r="IR175" s="46"/>
      <c r="IS175" s="46"/>
      <c r="IT175" s="46"/>
      <c r="IU175" s="46"/>
      <c r="IV175" s="46"/>
      <c r="IW175" s="46"/>
      <c r="IX175" s="46"/>
      <c r="IY175" s="46"/>
      <c r="IZ175" s="46"/>
      <c r="JA175" s="46"/>
      <c r="JB175" s="46"/>
      <c r="JC175" s="46"/>
      <c r="JD175" s="46"/>
      <c r="JE175" s="46"/>
      <c r="JF175" s="46"/>
      <c r="JG175" s="46"/>
      <c r="JH175" s="46"/>
      <c r="JI175" s="46"/>
      <c r="JJ175" s="46"/>
      <c r="JK175" s="46"/>
      <c r="JL175" s="46"/>
      <c r="JM175" s="46"/>
      <c r="JN175" s="46"/>
      <c r="JO175" s="46"/>
      <c r="JP175" s="46"/>
      <c r="JQ175" s="46"/>
      <c r="JR175" s="46"/>
      <c r="JS175" s="46"/>
      <c r="JT175" s="46"/>
      <c r="JU175" s="46"/>
      <c r="JV175" s="46"/>
      <c r="JW175" s="46"/>
      <c r="JX175" s="46"/>
      <c r="JY175" s="46"/>
      <c r="JZ175" s="46"/>
      <c r="KA175" s="46"/>
      <c r="KB175" s="46"/>
      <c r="KC175" s="46"/>
      <c r="KD175" s="46"/>
      <c r="KE175" s="46"/>
      <c r="KF175" s="46"/>
      <c r="KG175" s="46"/>
      <c r="KH175" s="46"/>
      <c r="KI175" s="46"/>
      <c r="KJ175" s="46"/>
      <c r="KK175" s="46"/>
      <c r="KL175" s="46"/>
      <c r="KM175" s="46"/>
      <c r="KN175" s="46"/>
      <c r="KO175" s="46"/>
      <c r="KP175" s="46"/>
      <c r="KQ175" s="46"/>
      <c r="KR175" s="46"/>
      <c r="KS175" s="46"/>
      <c r="KT175" s="46"/>
      <c r="KU175" s="46"/>
      <c r="KV175" s="46"/>
      <c r="KW175" s="46"/>
      <c r="KX175" s="46"/>
      <c r="KY175" s="46"/>
      <c r="KZ175" s="46"/>
      <c r="LA175" s="46"/>
      <c r="LB175" s="46"/>
      <c r="LC175" s="46"/>
      <c r="LD175" s="46"/>
      <c r="LE175" s="46"/>
      <c r="LF175" s="46"/>
      <c r="LG175" s="46"/>
      <c r="LH175" s="46"/>
      <c r="LI175" s="46"/>
      <c r="LJ175" s="46"/>
      <c r="LK175" s="46"/>
      <c r="LL175" s="46"/>
      <c r="LM175" s="46"/>
      <c r="LN175" s="46"/>
      <c r="LO175" s="46"/>
      <c r="LP175" s="46"/>
      <c r="LQ175" s="46"/>
      <c r="LR175" s="46"/>
      <c r="LS175" s="46"/>
      <c r="LT175" s="46"/>
      <c r="LU175" s="46"/>
      <c r="LV175" s="46"/>
      <c r="LW175" s="46"/>
      <c r="LX175" s="46"/>
      <c r="LY175" s="46"/>
      <c r="LZ175" s="46"/>
      <c r="MA175" s="46"/>
      <c r="MB175" s="46"/>
      <c r="MC175" s="46"/>
      <c r="MD175" s="46"/>
      <c r="ME175" s="46"/>
      <c r="MF175" s="46"/>
      <c r="MG175" s="46"/>
      <c r="MH175" s="46"/>
      <c r="MI175" s="46"/>
      <c r="MJ175" s="46"/>
      <c r="MK175" s="46"/>
      <c r="ML175" s="46"/>
      <c r="MM175" s="46"/>
      <c r="MN175" s="46"/>
      <c r="MO175" s="46"/>
      <c r="MP175" s="46"/>
      <c r="MQ175" s="46"/>
      <c r="MR175" s="46"/>
      <c r="MS175" s="46"/>
      <c r="MT175" s="46"/>
      <c r="MU175" s="46"/>
      <c r="MV175" s="46"/>
      <c r="MW175" s="46"/>
      <c r="MX175" s="46"/>
      <c r="MY175" s="46"/>
      <c r="MZ175" s="46"/>
      <c r="NA175" s="46"/>
      <c r="NB175" s="46"/>
      <c r="NC175" s="46"/>
      <c r="ND175" s="46"/>
      <c r="NE175" s="46"/>
      <c r="NF175" s="46"/>
      <c r="NG175" s="46"/>
      <c r="NH175" s="46"/>
      <c r="NI175" s="46"/>
      <c r="NJ175" s="46"/>
      <c r="NK175" s="46"/>
      <c r="NL175" s="46"/>
      <c r="NM175" s="46"/>
      <c r="NN175" s="46"/>
      <c r="NO175" s="46"/>
      <c r="NP175" s="46"/>
      <c r="NQ175" s="46"/>
      <c r="NR175" s="46"/>
      <c r="NS175" s="46"/>
      <c r="NT175" s="46"/>
      <c r="NU175" s="46"/>
      <c r="NV175" s="46"/>
      <c r="NW175" s="46"/>
      <c r="NX175" s="46"/>
      <c r="NY175" s="46"/>
      <c r="NZ175" s="46"/>
      <c r="OA175" s="46"/>
      <c r="OB175" s="46"/>
      <c r="OC175" s="46"/>
      <c r="OD175" s="46"/>
      <c r="OE175" s="46"/>
      <c r="OF175" s="46"/>
      <c r="OG175" s="46"/>
      <c r="OH175" s="46"/>
      <c r="OI175" s="46"/>
      <c r="OJ175" s="46"/>
      <c r="OK175" s="46"/>
      <c r="OL175" s="46"/>
      <c r="OM175" s="46"/>
      <c r="ON175" s="46"/>
      <c r="OO175" s="46"/>
      <c r="OP175" s="46"/>
      <c r="OQ175" s="46"/>
      <c r="OR175" s="46"/>
      <c r="OS175" s="46"/>
      <c r="OT175" s="46"/>
      <c r="OU175" s="46"/>
      <c r="OV175" s="46"/>
      <c r="OW175" s="46"/>
      <c r="OX175" s="46"/>
      <c r="OY175" s="46"/>
      <c r="OZ175" s="46"/>
      <c r="PA175" s="46"/>
      <c r="PB175" s="46"/>
      <c r="PC175" s="46"/>
      <c r="PD175" s="46"/>
      <c r="PE175" s="46"/>
      <c r="PF175" s="46"/>
      <c r="PG175" s="46"/>
      <c r="PH175" s="46"/>
      <c r="PI175" s="46"/>
      <c r="PJ175" s="46"/>
      <c r="PK175" s="46"/>
      <c r="PL175" s="46"/>
      <c r="PM175" s="46"/>
      <c r="PN175" s="46"/>
      <c r="PO175" s="46"/>
      <c r="PP175" s="46"/>
      <c r="PQ175" s="46"/>
      <c r="PR175" s="46"/>
      <c r="PS175" s="46"/>
      <c r="PT175" s="46"/>
      <c r="PU175" s="46"/>
      <c r="PV175" s="46"/>
      <c r="PW175" s="46"/>
      <c r="PX175" s="46"/>
      <c r="PY175" s="46"/>
      <c r="PZ175" s="46"/>
      <c r="QA175" s="46"/>
      <c r="QB175" s="46"/>
      <c r="QC175" s="46"/>
      <c r="QD175" s="46"/>
      <c r="QE175" s="46"/>
      <c r="QF175" s="46"/>
      <c r="QG175" s="46"/>
      <c r="QH175" s="46"/>
      <c r="QI175" s="46"/>
      <c r="QJ175" s="46"/>
      <c r="QK175" s="46"/>
      <c r="QL175" s="46"/>
      <c r="QM175" s="46"/>
      <c r="QN175" s="46"/>
      <c r="QO175" s="46"/>
      <c r="QP175" s="46"/>
      <c r="QQ175" s="46"/>
      <c r="QR175" s="46"/>
      <c r="QS175" s="46"/>
      <c r="QT175" s="46"/>
      <c r="QU175" s="46"/>
      <c r="QV175" s="46"/>
      <c r="QW175" s="46"/>
      <c r="QX175" s="46"/>
      <c r="QY175" s="46"/>
      <c r="QZ175" s="46"/>
      <c r="RA175" s="46"/>
      <c r="RB175" s="46"/>
      <c r="RC175" s="46"/>
      <c r="RD175" s="46"/>
      <c r="RE175" s="46"/>
      <c r="RF175" s="46"/>
      <c r="RG175" s="46"/>
      <c r="RH175" s="46"/>
      <c r="RI175" s="46"/>
      <c r="RJ175" s="46"/>
      <c r="RK175" s="46"/>
      <c r="RL175" s="46"/>
      <c r="RM175" s="46"/>
      <c r="RN175" s="46"/>
      <c r="RO175" s="46"/>
      <c r="RP175" s="46"/>
      <c r="RQ175" s="46"/>
      <c r="RR175" s="46"/>
      <c r="RS175" s="46"/>
      <c r="RT175" s="46"/>
      <c r="RU175" s="46"/>
      <c r="RV175" s="46"/>
      <c r="RW175" s="46"/>
      <c r="RX175" s="46"/>
      <c r="RY175" s="46"/>
      <c r="RZ175" s="46"/>
      <c r="SA175" s="46"/>
      <c r="SB175" s="46"/>
      <c r="SC175" s="46"/>
      <c r="SD175" s="46"/>
      <c r="SE175" s="46"/>
      <c r="SF175" s="46"/>
      <c r="SG175" s="46"/>
      <c r="SH175" s="46"/>
      <c r="SI175" s="46"/>
      <c r="SJ175" s="46"/>
      <c r="SK175" s="46"/>
      <c r="SL175" s="46"/>
      <c r="SM175" s="46"/>
      <c r="SN175" s="46"/>
      <c r="SO175" s="46"/>
      <c r="SP175" s="46"/>
      <c r="SQ175" s="46"/>
      <c r="SR175" s="46"/>
      <c r="SS175" s="46"/>
      <c r="ST175" s="46"/>
      <c r="SU175" s="46"/>
      <c r="SV175" s="46"/>
      <c r="SW175" s="46"/>
      <c r="SX175" s="46"/>
      <c r="SY175" s="46"/>
      <c r="SZ175" s="46"/>
      <c r="TA175" s="46"/>
      <c r="TB175" s="46"/>
      <c r="TC175" s="46"/>
      <c r="TD175" s="46"/>
      <c r="TE175" s="46"/>
      <c r="TF175" s="46"/>
      <c r="TG175" s="46"/>
      <c r="TH175" s="46"/>
      <c r="TI175" s="46"/>
      <c r="TJ175" s="46"/>
      <c r="TK175" s="46"/>
      <c r="TL175" s="46"/>
      <c r="TM175" s="46"/>
      <c r="TN175" s="46"/>
      <c r="TO175" s="46"/>
      <c r="TP175" s="46"/>
      <c r="TQ175" s="46"/>
      <c r="TR175" s="46"/>
      <c r="TS175" s="46"/>
      <c r="TT175" s="46"/>
      <c r="TU175" s="46"/>
      <c r="TV175" s="46"/>
      <c r="TW175" s="46"/>
      <c r="TX175" s="46"/>
      <c r="TY175" s="46"/>
      <c r="TZ175" s="46"/>
      <c r="UA175" s="46"/>
      <c r="UB175" s="46"/>
      <c r="UC175" s="46"/>
      <c r="UD175" s="46"/>
      <c r="UE175" s="46"/>
      <c r="UF175" s="46"/>
      <c r="UG175" s="46"/>
      <c r="UH175" s="46"/>
      <c r="UI175" s="46"/>
      <c r="UJ175" s="46"/>
      <c r="UK175" s="46"/>
      <c r="UL175" s="46"/>
      <c r="UM175" s="46"/>
      <c r="UN175" s="46"/>
      <c r="UO175" s="46"/>
      <c r="UP175" s="46"/>
      <c r="UQ175" s="46"/>
      <c r="UR175" s="46"/>
      <c r="US175" s="46"/>
      <c r="UT175" s="46"/>
      <c r="UU175" s="46"/>
      <c r="UV175" s="46"/>
      <c r="UW175" s="46"/>
      <c r="UX175" s="46"/>
      <c r="UY175" s="46"/>
      <c r="UZ175" s="46"/>
      <c r="VA175" s="46"/>
      <c r="VB175" s="46"/>
      <c r="VC175" s="46"/>
      <c r="VD175" s="46"/>
      <c r="VE175" s="46"/>
      <c r="VF175" s="46"/>
      <c r="VG175" s="46"/>
      <c r="VH175" s="46"/>
      <c r="VI175" s="46"/>
      <c r="VJ175" s="46"/>
      <c r="VK175" s="46"/>
      <c r="VL175" s="46"/>
      <c r="VM175" s="46"/>
      <c r="VN175" s="46"/>
      <c r="VO175" s="46"/>
      <c r="VP175" s="46"/>
      <c r="VQ175" s="46"/>
      <c r="VR175" s="46"/>
      <c r="VS175" s="46"/>
      <c r="VT175" s="46"/>
      <c r="VU175" s="46"/>
      <c r="VV175" s="46"/>
      <c r="VW175" s="46"/>
      <c r="VX175" s="46"/>
      <c r="VY175" s="46"/>
      <c r="VZ175" s="46"/>
      <c r="WA175" s="46"/>
      <c r="WB175" s="46"/>
      <c r="WC175" s="46"/>
      <c r="WD175" s="46"/>
      <c r="WE175" s="46"/>
      <c r="WF175" s="46"/>
      <c r="WG175" s="46"/>
      <c r="WH175" s="46"/>
      <c r="WI175" s="46"/>
      <c r="WJ175" s="46"/>
      <c r="WK175" s="46"/>
      <c r="WL175" s="46"/>
      <c r="WM175" s="46"/>
      <c r="WN175" s="46"/>
      <c r="WO175" s="46"/>
      <c r="WP175" s="46"/>
      <c r="WQ175" s="46"/>
      <c r="WR175" s="46"/>
      <c r="WS175" s="46"/>
      <c r="WT175" s="46"/>
      <c r="WU175" s="46"/>
      <c r="WV175" s="46"/>
      <c r="WW175" s="46"/>
      <c r="WX175" s="46"/>
      <c r="WY175" s="46"/>
      <c r="WZ175" s="46"/>
      <c r="XA175" s="46"/>
      <c r="XB175" s="46"/>
      <c r="XC175" s="46"/>
      <c r="XD175" s="46"/>
      <c r="XE175" s="46"/>
      <c r="XF175" s="46"/>
      <c r="XG175" s="46"/>
      <c r="XH175" s="46"/>
      <c r="XI175" s="46"/>
      <c r="XJ175" s="46"/>
      <c r="XK175" s="46"/>
      <c r="XL175" s="46"/>
      <c r="XM175" s="46"/>
      <c r="XN175" s="46"/>
      <c r="XO175" s="46"/>
      <c r="XP175" s="46"/>
      <c r="XQ175" s="46"/>
      <c r="XR175" s="46"/>
      <c r="XS175" s="46"/>
      <c r="XT175" s="46"/>
      <c r="XU175" s="46"/>
      <c r="XV175" s="46"/>
      <c r="XW175" s="46"/>
      <c r="XX175" s="46"/>
      <c r="XY175" s="46"/>
      <c r="XZ175" s="46"/>
      <c r="YA175" s="46"/>
      <c r="YB175" s="46"/>
      <c r="YC175" s="46"/>
      <c r="YD175" s="46"/>
      <c r="YE175" s="46"/>
      <c r="YF175" s="46"/>
      <c r="YG175" s="46"/>
      <c r="YH175" s="46"/>
      <c r="YI175" s="46"/>
      <c r="YJ175" s="46"/>
      <c r="YK175" s="46"/>
      <c r="YL175" s="46"/>
      <c r="YM175" s="46"/>
      <c r="YN175" s="46"/>
      <c r="YO175" s="46"/>
      <c r="YP175" s="46"/>
      <c r="YQ175" s="46"/>
      <c r="YR175" s="46"/>
    </row>
    <row r="176" spans="1:668" s="59" customFormat="1" ht="15.75" x14ac:dyDescent="0.25">
      <c r="A176" s="46"/>
      <c r="B176" s="3"/>
      <c r="C176" s="3"/>
      <c r="D176" s="46"/>
      <c r="E176" s="46"/>
      <c r="F176" s="50"/>
      <c r="G176" s="50"/>
      <c r="H176" s="50"/>
      <c r="I176" s="50"/>
      <c r="J176" s="50"/>
      <c r="K176" s="50"/>
      <c r="L176" s="68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6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  <c r="GE176" s="46"/>
      <c r="GF176" s="46"/>
      <c r="GG176" s="46"/>
      <c r="GH176" s="46"/>
      <c r="GI176" s="46"/>
      <c r="GJ176" s="46"/>
      <c r="GK176" s="46"/>
      <c r="GL176" s="46"/>
      <c r="GM176" s="46"/>
      <c r="GN176" s="46"/>
      <c r="GO176" s="46"/>
      <c r="GP176" s="46"/>
      <c r="GQ176" s="46"/>
      <c r="GR176" s="46"/>
      <c r="GS176" s="46"/>
      <c r="GT176" s="46"/>
      <c r="GU176" s="46"/>
      <c r="GV176" s="46"/>
      <c r="GW176" s="46"/>
      <c r="GX176" s="46"/>
      <c r="GY176" s="46"/>
      <c r="GZ176" s="46"/>
      <c r="HA176" s="46"/>
      <c r="HB176" s="46"/>
      <c r="HC176" s="46"/>
      <c r="HD176" s="46"/>
      <c r="HE176" s="46"/>
      <c r="HF176" s="46"/>
      <c r="HG176" s="46"/>
      <c r="HH176" s="46"/>
      <c r="HI176" s="46"/>
      <c r="HJ176" s="46"/>
      <c r="HK176" s="46"/>
      <c r="HL176" s="46"/>
      <c r="HM176" s="46"/>
      <c r="HN176" s="46"/>
      <c r="HO176" s="46"/>
      <c r="HP176" s="46"/>
      <c r="HQ176" s="46"/>
      <c r="HR176" s="46"/>
      <c r="HS176" s="46"/>
      <c r="HT176" s="46"/>
      <c r="HU176" s="46"/>
      <c r="HV176" s="46"/>
      <c r="HW176" s="46"/>
      <c r="HX176" s="46"/>
      <c r="HY176" s="46"/>
      <c r="HZ176" s="46"/>
      <c r="IA176" s="46"/>
      <c r="IB176" s="46"/>
      <c r="IC176" s="46"/>
      <c r="ID176" s="46"/>
      <c r="IE176" s="46"/>
      <c r="IF176" s="46"/>
      <c r="IG176" s="46"/>
      <c r="IH176" s="46"/>
      <c r="II176" s="46"/>
      <c r="IJ176" s="46"/>
      <c r="IK176" s="46"/>
      <c r="IL176" s="46"/>
      <c r="IM176" s="46"/>
      <c r="IN176" s="46"/>
      <c r="IO176" s="46"/>
      <c r="IP176" s="46"/>
      <c r="IQ176" s="46"/>
      <c r="IR176" s="46"/>
      <c r="IS176" s="46"/>
      <c r="IT176" s="46"/>
      <c r="IU176" s="46"/>
      <c r="IV176" s="46"/>
      <c r="IW176" s="46"/>
      <c r="IX176" s="46"/>
      <c r="IY176" s="46"/>
      <c r="IZ176" s="46"/>
      <c r="JA176" s="46"/>
      <c r="JB176" s="46"/>
      <c r="JC176" s="46"/>
      <c r="JD176" s="46"/>
      <c r="JE176" s="46"/>
      <c r="JF176" s="46"/>
      <c r="JG176" s="46"/>
      <c r="JH176" s="46"/>
      <c r="JI176" s="46"/>
      <c r="JJ176" s="46"/>
      <c r="JK176" s="46"/>
      <c r="JL176" s="46"/>
      <c r="JM176" s="46"/>
      <c r="JN176" s="46"/>
      <c r="JO176" s="46"/>
      <c r="JP176" s="46"/>
      <c r="JQ176" s="46"/>
      <c r="JR176" s="46"/>
      <c r="JS176" s="46"/>
      <c r="JT176" s="46"/>
      <c r="JU176" s="46"/>
      <c r="JV176" s="46"/>
      <c r="JW176" s="46"/>
      <c r="JX176" s="46"/>
      <c r="JY176" s="46"/>
      <c r="JZ176" s="46"/>
      <c r="KA176" s="46"/>
      <c r="KB176" s="46"/>
      <c r="KC176" s="46"/>
      <c r="KD176" s="46"/>
      <c r="KE176" s="46"/>
      <c r="KF176" s="46"/>
      <c r="KG176" s="46"/>
      <c r="KH176" s="46"/>
      <c r="KI176" s="46"/>
      <c r="KJ176" s="46"/>
      <c r="KK176" s="46"/>
      <c r="KL176" s="46"/>
      <c r="KM176" s="46"/>
      <c r="KN176" s="46"/>
      <c r="KO176" s="46"/>
      <c r="KP176" s="46"/>
      <c r="KQ176" s="46"/>
      <c r="KR176" s="46"/>
      <c r="KS176" s="46"/>
      <c r="KT176" s="46"/>
      <c r="KU176" s="46"/>
      <c r="KV176" s="46"/>
      <c r="KW176" s="46"/>
      <c r="KX176" s="46"/>
      <c r="KY176" s="46"/>
      <c r="KZ176" s="46"/>
      <c r="LA176" s="46"/>
      <c r="LB176" s="46"/>
      <c r="LC176" s="46"/>
      <c r="LD176" s="46"/>
      <c r="LE176" s="46"/>
      <c r="LF176" s="46"/>
      <c r="LG176" s="46"/>
      <c r="LH176" s="46"/>
      <c r="LI176" s="46"/>
      <c r="LJ176" s="46"/>
      <c r="LK176" s="46"/>
      <c r="LL176" s="46"/>
      <c r="LM176" s="46"/>
      <c r="LN176" s="46"/>
      <c r="LO176" s="46"/>
      <c r="LP176" s="46"/>
      <c r="LQ176" s="46"/>
      <c r="LR176" s="46"/>
      <c r="LS176" s="46"/>
      <c r="LT176" s="46"/>
      <c r="LU176" s="46"/>
      <c r="LV176" s="46"/>
      <c r="LW176" s="46"/>
      <c r="LX176" s="46"/>
      <c r="LY176" s="46"/>
      <c r="LZ176" s="46"/>
      <c r="MA176" s="46"/>
      <c r="MB176" s="46"/>
      <c r="MC176" s="46"/>
      <c r="MD176" s="46"/>
      <c r="ME176" s="46"/>
      <c r="MF176" s="46"/>
      <c r="MG176" s="46"/>
      <c r="MH176" s="46"/>
      <c r="MI176" s="46"/>
      <c r="MJ176" s="46"/>
      <c r="MK176" s="46"/>
      <c r="ML176" s="46"/>
      <c r="MM176" s="46"/>
      <c r="MN176" s="46"/>
      <c r="MO176" s="46"/>
      <c r="MP176" s="46"/>
      <c r="MQ176" s="46"/>
      <c r="MR176" s="46"/>
      <c r="MS176" s="46"/>
      <c r="MT176" s="46"/>
      <c r="MU176" s="46"/>
      <c r="MV176" s="46"/>
      <c r="MW176" s="46"/>
      <c r="MX176" s="46"/>
      <c r="MY176" s="46"/>
      <c r="MZ176" s="46"/>
      <c r="NA176" s="46"/>
      <c r="NB176" s="46"/>
      <c r="NC176" s="46"/>
      <c r="ND176" s="46"/>
      <c r="NE176" s="46"/>
      <c r="NF176" s="46"/>
      <c r="NG176" s="46"/>
      <c r="NH176" s="46"/>
      <c r="NI176" s="46"/>
      <c r="NJ176" s="46"/>
      <c r="NK176" s="46"/>
      <c r="NL176" s="46"/>
      <c r="NM176" s="46"/>
      <c r="NN176" s="46"/>
      <c r="NO176" s="46"/>
      <c r="NP176" s="46"/>
      <c r="NQ176" s="46"/>
      <c r="NR176" s="46"/>
      <c r="NS176" s="46"/>
      <c r="NT176" s="46"/>
      <c r="NU176" s="46"/>
      <c r="NV176" s="46"/>
      <c r="NW176" s="46"/>
      <c r="NX176" s="46"/>
      <c r="NY176" s="46"/>
      <c r="NZ176" s="46"/>
      <c r="OA176" s="46"/>
      <c r="OB176" s="46"/>
      <c r="OC176" s="46"/>
      <c r="OD176" s="46"/>
      <c r="OE176" s="46"/>
      <c r="OF176" s="46"/>
      <c r="OG176" s="46"/>
      <c r="OH176" s="46"/>
      <c r="OI176" s="46"/>
      <c r="OJ176" s="46"/>
      <c r="OK176" s="46"/>
      <c r="OL176" s="46"/>
      <c r="OM176" s="46"/>
      <c r="ON176" s="46"/>
      <c r="OO176" s="46"/>
      <c r="OP176" s="46"/>
      <c r="OQ176" s="46"/>
      <c r="OR176" s="46"/>
      <c r="OS176" s="46"/>
      <c r="OT176" s="46"/>
      <c r="OU176" s="46"/>
      <c r="OV176" s="46"/>
      <c r="OW176" s="46"/>
      <c r="OX176" s="46"/>
      <c r="OY176" s="46"/>
      <c r="OZ176" s="46"/>
      <c r="PA176" s="46"/>
      <c r="PB176" s="46"/>
      <c r="PC176" s="46"/>
      <c r="PD176" s="46"/>
      <c r="PE176" s="46"/>
      <c r="PF176" s="46"/>
      <c r="PG176" s="46"/>
      <c r="PH176" s="46"/>
      <c r="PI176" s="46"/>
      <c r="PJ176" s="46"/>
      <c r="PK176" s="46"/>
      <c r="PL176" s="46"/>
      <c r="PM176" s="46"/>
      <c r="PN176" s="46"/>
      <c r="PO176" s="46"/>
      <c r="PP176" s="46"/>
      <c r="PQ176" s="46"/>
      <c r="PR176" s="46"/>
      <c r="PS176" s="46"/>
      <c r="PT176" s="46"/>
      <c r="PU176" s="46"/>
      <c r="PV176" s="46"/>
      <c r="PW176" s="46"/>
      <c r="PX176" s="46"/>
      <c r="PY176" s="46"/>
      <c r="PZ176" s="46"/>
      <c r="QA176" s="46"/>
      <c r="QB176" s="46"/>
      <c r="QC176" s="46"/>
      <c r="QD176" s="46"/>
      <c r="QE176" s="46"/>
      <c r="QF176" s="46"/>
      <c r="QG176" s="46"/>
      <c r="QH176" s="46"/>
      <c r="QI176" s="46"/>
      <c r="QJ176" s="46"/>
      <c r="QK176" s="46"/>
      <c r="QL176" s="46"/>
      <c r="QM176" s="46"/>
      <c r="QN176" s="46"/>
      <c r="QO176" s="46"/>
      <c r="QP176" s="46"/>
      <c r="QQ176" s="46"/>
      <c r="QR176" s="46"/>
      <c r="QS176" s="46"/>
      <c r="QT176" s="46"/>
      <c r="QU176" s="46"/>
      <c r="QV176" s="46"/>
      <c r="QW176" s="46"/>
      <c r="QX176" s="46"/>
      <c r="QY176" s="46"/>
      <c r="QZ176" s="46"/>
      <c r="RA176" s="46"/>
      <c r="RB176" s="46"/>
      <c r="RC176" s="46"/>
      <c r="RD176" s="46"/>
      <c r="RE176" s="46"/>
      <c r="RF176" s="46"/>
      <c r="RG176" s="46"/>
      <c r="RH176" s="46"/>
      <c r="RI176" s="46"/>
      <c r="RJ176" s="46"/>
      <c r="RK176" s="46"/>
      <c r="RL176" s="46"/>
      <c r="RM176" s="46"/>
      <c r="RN176" s="46"/>
      <c r="RO176" s="46"/>
      <c r="RP176" s="46"/>
      <c r="RQ176" s="46"/>
      <c r="RR176" s="46"/>
      <c r="RS176" s="46"/>
      <c r="RT176" s="46"/>
      <c r="RU176" s="46"/>
      <c r="RV176" s="46"/>
      <c r="RW176" s="46"/>
      <c r="RX176" s="46"/>
      <c r="RY176" s="46"/>
      <c r="RZ176" s="46"/>
      <c r="SA176" s="46"/>
      <c r="SB176" s="46"/>
      <c r="SC176" s="46"/>
      <c r="SD176" s="46"/>
      <c r="SE176" s="46"/>
      <c r="SF176" s="46"/>
      <c r="SG176" s="46"/>
      <c r="SH176" s="46"/>
      <c r="SI176" s="46"/>
      <c r="SJ176" s="46"/>
      <c r="SK176" s="46"/>
      <c r="SL176" s="46"/>
      <c r="SM176" s="46"/>
      <c r="SN176" s="46"/>
      <c r="SO176" s="46"/>
      <c r="SP176" s="46"/>
      <c r="SQ176" s="46"/>
      <c r="SR176" s="46"/>
      <c r="SS176" s="46"/>
      <c r="ST176" s="46"/>
      <c r="SU176" s="46"/>
      <c r="SV176" s="46"/>
      <c r="SW176" s="46"/>
      <c r="SX176" s="46"/>
      <c r="SY176" s="46"/>
      <c r="SZ176" s="46"/>
      <c r="TA176" s="46"/>
      <c r="TB176" s="46"/>
      <c r="TC176" s="46"/>
      <c r="TD176" s="46"/>
      <c r="TE176" s="46"/>
      <c r="TF176" s="46"/>
      <c r="TG176" s="46"/>
      <c r="TH176" s="46"/>
      <c r="TI176" s="46"/>
      <c r="TJ176" s="46"/>
      <c r="TK176" s="46"/>
      <c r="TL176" s="46"/>
      <c r="TM176" s="46"/>
      <c r="TN176" s="46"/>
      <c r="TO176" s="46"/>
      <c r="TP176" s="46"/>
      <c r="TQ176" s="46"/>
      <c r="TR176" s="46"/>
      <c r="TS176" s="46"/>
      <c r="TT176" s="46"/>
      <c r="TU176" s="46"/>
      <c r="TV176" s="46"/>
      <c r="TW176" s="46"/>
      <c r="TX176" s="46"/>
      <c r="TY176" s="46"/>
      <c r="TZ176" s="46"/>
      <c r="UA176" s="46"/>
      <c r="UB176" s="46"/>
      <c r="UC176" s="46"/>
      <c r="UD176" s="46"/>
      <c r="UE176" s="46"/>
      <c r="UF176" s="46"/>
      <c r="UG176" s="46"/>
      <c r="UH176" s="46"/>
      <c r="UI176" s="46"/>
      <c r="UJ176" s="46"/>
      <c r="UK176" s="46"/>
      <c r="UL176" s="46"/>
      <c r="UM176" s="46"/>
      <c r="UN176" s="46"/>
      <c r="UO176" s="46"/>
      <c r="UP176" s="46"/>
      <c r="UQ176" s="46"/>
      <c r="UR176" s="46"/>
      <c r="US176" s="46"/>
      <c r="UT176" s="46"/>
      <c r="UU176" s="46"/>
      <c r="UV176" s="46"/>
      <c r="UW176" s="46"/>
      <c r="UX176" s="46"/>
      <c r="UY176" s="46"/>
      <c r="UZ176" s="46"/>
      <c r="VA176" s="46"/>
      <c r="VB176" s="46"/>
      <c r="VC176" s="46"/>
      <c r="VD176" s="46"/>
      <c r="VE176" s="46"/>
      <c r="VF176" s="46"/>
      <c r="VG176" s="46"/>
      <c r="VH176" s="46"/>
      <c r="VI176" s="46"/>
      <c r="VJ176" s="46"/>
      <c r="VK176" s="46"/>
      <c r="VL176" s="46"/>
      <c r="VM176" s="46"/>
      <c r="VN176" s="46"/>
      <c r="VO176" s="46"/>
      <c r="VP176" s="46"/>
      <c r="VQ176" s="46"/>
      <c r="VR176" s="46"/>
      <c r="VS176" s="46"/>
      <c r="VT176" s="46"/>
      <c r="VU176" s="46"/>
      <c r="VV176" s="46"/>
      <c r="VW176" s="46"/>
      <c r="VX176" s="46"/>
      <c r="VY176" s="46"/>
      <c r="VZ176" s="46"/>
      <c r="WA176" s="46"/>
      <c r="WB176" s="46"/>
      <c r="WC176" s="46"/>
      <c r="WD176" s="46"/>
      <c r="WE176" s="46"/>
      <c r="WF176" s="46"/>
      <c r="WG176" s="46"/>
      <c r="WH176" s="46"/>
      <c r="WI176" s="46"/>
      <c r="WJ176" s="46"/>
      <c r="WK176" s="46"/>
      <c r="WL176" s="46"/>
      <c r="WM176" s="46"/>
      <c r="WN176" s="46"/>
      <c r="WO176" s="46"/>
      <c r="WP176" s="46"/>
      <c r="WQ176" s="46"/>
      <c r="WR176" s="46"/>
      <c r="WS176" s="46"/>
      <c r="WT176" s="46"/>
      <c r="WU176" s="46"/>
      <c r="WV176" s="46"/>
      <c r="WW176" s="46"/>
      <c r="WX176" s="46"/>
      <c r="WY176" s="46"/>
      <c r="WZ176" s="46"/>
      <c r="XA176" s="46"/>
      <c r="XB176" s="46"/>
      <c r="XC176" s="46"/>
      <c r="XD176" s="46"/>
      <c r="XE176" s="46"/>
      <c r="XF176" s="46"/>
      <c r="XG176" s="46"/>
      <c r="XH176" s="46"/>
      <c r="XI176" s="46"/>
      <c r="XJ176" s="46"/>
      <c r="XK176" s="46"/>
      <c r="XL176" s="46"/>
      <c r="XM176" s="46"/>
      <c r="XN176" s="46"/>
      <c r="XO176" s="46"/>
      <c r="XP176" s="46"/>
      <c r="XQ176" s="46"/>
      <c r="XR176" s="46"/>
      <c r="XS176" s="46"/>
      <c r="XT176" s="46"/>
      <c r="XU176" s="46"/>
      <c r="XV176" s="46"/>
      <c r="XW176" s="46"/>
      <c r="XX176" s="46"/>
      <c r="XY176" s="46"/>
      <c r="XZ176" s="46"/>
      <c r="YA176" s="46"/>
      <c r="YB176" s="46"/>
      <c r="YC176" s="46"/>
      <c r="YD176" s="46"/>
      <c r="YE176" s="46"/>
      <c r="YF176" s="46"/>
      <c r="YG176" s="46"/>
      <c r="YH176" s="46"/>
      <c r="YI176" s="46"/>
      <c r="YJ176" s="46"/>
      <c r="YK176" s="46"/>
      <c r="YL176" s="46"/>
      <c r="YM176" s="46"/>
      <c r="YN176" s="46"/>
      <c r="YO176" s="46"/>
      <c r="YP176" s="46"/>
      <c r="YQ176" s="46"/>
      <c r="YR176" s="46"/>
    </row>
    <row r="177" spans="1:668" s="59" customFormat="1" ht="15.75" x14ac:dyDescent="0.25">
      <c r="A177" s="106"/>
      <c r="B177" s="3"/>
      <c r="C177" s="3"/>
      <c r="D177" s="46"/>
      <c r="E177" s="46"/>
      <c r="F177" s="50"/>
      <c r="G177" s="50"/>
      <c r="H177" s="50"/>
      <c r="I177" s="50"/>
      <c r="J177" s="50"/>
      <c r="K177" s="50"/>
      <c r="L177" s="68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6"/>
      <c r="EX177" s="46"/>
      <c r="EY177" s="46"/>
      <c r="EZ177" s="46"/>
      <c r="FA177" s="46"/>
      <c r="FB177" s="46"/>
      <c r="FC177" s="46"/>
      <c r="FD177" s="46"/>
      <c r="FE177" s="46"/>
      <c r="FF177" s="46"/>
      <c r="FG177" s="46"/>
      <c r="FH177" s="46"/>
      <c r="FI177" s="46"/>
      <c r="FJ177" s="46"/>
      <c r="FK177" s="46"/>
      <c r="FL177" s="46"/>
      <c r="FM177" s="46"/>
      <c r="FN177" s="46"/>
      <c r="FO177" s="46"/>
      <c r="FP177" s="46"/>
      <c r="FQ177" s="46"/>
      <c r="FR177" s="46"/>
      <c r="FS177" s="46"/>
      <c r="FT177" s="46"/>
      <c r="FU177" s="46"/>
      <c r="FV177" s="46"/>
      <c r="FW177" s="46"/>
      <c r="FX177" s="46"/>
      <c r="FY177" s="46"/>
      <c r="FZ177" s="46"/>
      <c r="GA177" s="46"/>
      <c r="GB177" s="46"/>
      <c r="GC177" s="46"/>
      <c r="GD177" s="46"/>
      <c r="GE177" s="46"/>
      <c r="GF177" s="46"/>
      <c r="GG177" s="46"/>
      <c r="GH177" s="46"/>
      <c r="GI177" s="46"/>
      <c r="GJ177" s="46"/>
      <c r="GK177" s="46"/>
      <c r="GL177" s="46"/>
      <c r="GM177" s="46"/>
      <c r="GN177" s="46"/>
      <c r="GO177" s="46"/>
      <c r="GP177" s="46"/>
      <c r="GQ177" s="46"/>
      <c r="GR177" s="46"/>
      <c r="GS177" s="46"/>
      <c r="GT177" s="46"/>
      <c r="GU177" s="46"/>
      <c r="GV177" s="46"/>
      <c r="GW177" s="46"/>
      <c r="GX177" s="46"/>
      <c r="GY177" s="46"/>
      <c r="GZ177" s="46"/>
      <c r="HA177" s="46"/>
      <c r="HB177" s="46"/>
      <c r="HC177" s="46"/>
      <c r="HD177" s="46"/>
      <c r="HE177" s="46"/>
      <c r="HF177" s="46"/>
      <c r="HG177" s="46"/>
      <c r="HH177" s="46"/>
      <c r="HI177" s="46"/>
      <c r="HJ177" s="46"/>
      <c r="HK177" s="46"/>
      <c r="HL177" s="46"/>
      <c r="HM177" s="46"/>
      <c r="HN177" s="46"/>
      <c r="HO177" s="46"/>
      <c r="HP177" s="46"/>
      <c r="HQ177" s="46"/>
      <c r="HR177" s="46"/>
      <c r="HS177" s="46"/>
      <c r="HT177" s="46"/>
      <c r="HU177" s="46"/>
      <c r="HV177" s="46"/>
      <c r="HW177" s="46"/>
      <c r="HX177" s="46"/>
      <c r="HY177" s="46"/>
      <c r="HZ177" s="46"/>
      <c r="IA177" s="46"/>
      <c r="IB177" s="46"/>
      <c r="IC177" s="46"/>
      <c r="ID177" s="46"/>
      <c r="IE177" s="46"/>
      <c r="IF177" s="46"/>
      <c r="IG177" s="46"/>
      <c r="IH177" s="46"/>
      <c r="II177" s="46"/>
      <c r="IJ177" s="46"/>
      <c r="IK177" s="46"/>
      <c r="IL177" s="46"/>
      <c r="IM177" s="46"/>
      <c r="IN177" s="46"/>
      <c r="IO177" s="46"/>
      <c r="IP177" s="46"/>
      <c r="IQ177" s="46"/>
      <c r="IR177" s="46"/>
      <c r="IS177" s="46"/>
      <c r="IT177" s="46"/>
      <c r="IU177" s="46"/>
      <c r="IV177" s="46"/>
      <c r="IW177" s="46"/>
      <c r="IX177" s="46"/>
      <c r="IY177" s="46"/>
      <c r="IZ177" s="46"/>
      <c r="JA177" s="46"/>
      <c r="JB177" s="46"/>
      <c r="JC177" s="46"/>
      <c r="JD177" s="46"/>
      <c r="JE177" s="46"/>
      <c r="JF177" s="46"/>
      <c r="JG177" s="46"/>
      <c r="JH177" s="46"/>
      <c r="JI177" s="46"/>
      <c r="JJ177" s="46"/>
      <c r="JK177" s="46"/>
      <c r="JL177" s="46"/>
      <c r="JM177" s="46"/>
      <c r="JN177" s="46"/>
      <c r="JO177" s="46"/>
      <c r="JP177" s="46"/>
      <c r="JQ177" s="46"/>
      <c r="JR177" s="46"/>
      <c r="JS177" s="46"/>
      <c r="JT177" s="46"/>
      <c r="JU177" s="46"/>
      <c r="JV177" s="46"/>
      <c r="JW177" s="46"/>
      <c r="JX177" s="46"/>
      <c r="JY177" s="46"/>
      <c r="JZ177" s="46"/>
      <c r="KA177" s="46"/>
      <c r="KB177" s="46"/>
      <c r="KC177" s="46"/>
      <c r="KD177" s="46"/>
      <c r="KE177" s="46"/>
      <c r="KF177" s="46"/>
      <c r="KG177" s="46"/>
      <c r="KH177" s="46"/>
      <c r="KI177" s="46"/>
      <c r="KJ177" s="46"/>
      <c r="KK177" s="46"/>
      <c r="KL177" s="46"/>
      <c r="KM177" s="46"/>
      <c r="KN177" s="46"/>
      <c r="KO177" s="46"/>
      <c r="KP177" s="46"/>
      <c r="KQ177" s="46"/>
      <c r="KR177" s="46"/>
      <c r="KS177" s="46"/>
      <c r="KT177" s="46"/>
      <c r="KU177" s="46"/>
      <c r="KV177" s="46"/>
      <c r="KW177" s="46"/>
      <c r="KX177" s="46"/>
      <c r="KY177" s="46"/>
      <c r="KZ177" s="46"/>
      <c r="LA177" s="46"/>
      <c r="LB177" s="46"/>
      <c r="LC177" s="46"/>
      <c r="LD177" s="46"/>
      <c r="LE177" s="46"/>
      <c r="LF177" s="46"/>
      <c r="LG177" s="46"/>
      <c r="LH177" s="46"/>
      <c r="LI177" s="46"/>
      <c r="LJ177" s="46"/>
      <c r="LK177" s="46"/>
      <c r="LL177" s="46"/>
      <c r="LM177" s="46"/>
      <c r="LN177" s="46"/>
      <c r="LO177" s="46"/>
      <c r="LP177" s="46"/>
      <c r="LQ177" s="46"/>
      <c r="LR177" s="46"/>
      <c r="LS177" s="46"/>
      <c r="LT177" s="46"/>
      <c r="LU177" s="46"/>
      <c r="LV177" s="46"/>
      <c r="LW177" s="46"/>
      <c r="LX177" s="46"/>
      <c r="LY177" s="46"/>
      <c r="LZ177" s="46"/>
      <c r="MA177" s="46"/>
      <c r="MB177" s="46"/>
      <c r="MC177" s="46"/>
      <c r="MD177" s="46"/>
      <c r="ME177" s="46"/>
      <c r="MF177" s="46"/>
      <c r="MG177" s="46"/>
      <c r="MH177" s="46"/>
      <c r="MI177" s="46"/>
      <c r="MJ177" s="46"/>
      <c r="MK177" s="46"/>
      <c r="ML177" s="46"/>
      <c r="MM177" s="46"/>
      <c r="MN177" s="46"/>
      <c r="MO177" s="46"/>
      <c r="MP177" s="46"/>
      <c r="MQ177" s="46"/>
      <c r="MR177" s="46"/>
      <c r="MS177" s="46"/>
      <c r="MT177" s="46"/>
      <c r="MU177" s="46"/>
      <c r="MV177" s="46"/>
      <c r="MW177" s="46"/>
      <c r="MX177" s="46"/>
      <c r="MY177" s="46"/>
      <c r="MZ177" s="46"/>
      <c r="NA177" s="46"/>
      <c r="NB177" s="46"/>
      <c r="NC177" s="46"/>
      <c r="ND177" s="46"/>
      <c r="NE177" s="46"/>
      <c r="NF177" s="46"/>
      <c r="NG177" s="46"/>
      <c r="NH177" s="46"/>
      <c r="NI177" s="46"/>
      <c r="NJ177" s="46"/>
      <c r="NK177" s="46"/>
      <c r="NL177" s="46"/>
      <c r="NM177" s="46"/>
      <c r="NN177" s="46"/>
      <c r="NO177" s="46"/>
      <c r="NP177" s="46"/>
      <c r="NQ177" s="46"/>
      <c r="NR177" s="46"/>
      <c r="NS177" s="46"/>
      <c r="NT177" s="46"/>
      <c r="NU177" s="46"/>
      <c r="NV177" s="46"/>
      <c r="NW177" s="46"/>
      <c r="NX177" s="46"/>
      <c r="NY177" s="46"/>
      <c r="NZ177" s="46"/>
      <c r="OA177" s="46"/>
      <c r="OB177" s="46"/>
      <c r="OC177" s="46"/>
      <c r="OD177" s="46"/>
      <c r="OE177" s="46"/>
      <c r="OF177" s="46"/>
      <c r="OG177" s="46"/>
      <c r="OH177" s="46"/>
      <c r="OI177" s="46"/>
      <c r="OJ177" s="46"/>
      <c r="OK177" s="46"/>
      <c r="OL177" s="46"/>
      <c r="OM177" s="46"/>
      <c r="ON177" s="46"/>
      <c r="OO177" s="46"/>
      <c r="OP177" s="46"/>
      <c r="OQ177" s="46"/>
      <c r="OR177" s="46"/>
      <c r="OS177" s="46"/>
      <c r="OT177" s="46"/>
      <c r="OU177" s="46"/>
      <c r="OV177" s="46"/>
      <c r="OW177" s="46"/>
      <c r="OX177" s="46"/>
      <c r="OY177" s="46"/>
      <c r="OZ177" s="46"/>
      <c r="PA177" s="46"/>
      <c r="PB177" s="46"/>
      <c r="PC177" s="46"/>
      <c r="PD177" s="46"/>
      <c r="PE177" s="46"/>
      <c r="PF177" s="46"/>
      <c r="PG177" s="46"/>
      <c r="PH177" s="46"/>
      <c r="PI177" s="46"/>
      <c r="PJ177" s="46"/>
      <c r="PK177" s="46"/>
      <c r="PL177" s="46"/>
      <c r="PM177" s="46"/>
      <c r="PN177" s="46"/>
      <c r="PO177" s="46"/>
      <c r="PP177" s="46"/>
      <c r="PQ177" s="46"/>
      <c r="PR177" s="46"/>
      <c r="PS177" s="46"/>
      <c r="PT177" s="46"/>
      <c r="PU177" s="46"/>
      <c r="PV177" s="46"/>
      <c r="PW177" s="46"/>
      <c r="PX177" s="46"/>
      <c r="PY177" s="46"/>
      <c r="PZ177" s="46"/>
      <c r="QA177" s="46"/>
      <c r="QB177" s="46"/>
      <c r="QC177" s="46"/>
      <c r="QD177" s="46"/>
      <c r="QE177" s="46"/>
      <c r="QF177" s="46"/>
      <c r="QG177" s="46"/>
      <c r="QH177" s="46"/>
      <c r="QI177" s="46"/>
      <c r="QJ177" s="46"/>
      <c r="QK177" s="46"/>
      <c r="QL177" s="46"/>
      <c r="QM177" s="46"/>
      <c r="QN177" s="46"/>
      <c r="QO177" s="46"/>
      <c r="QP177" s="46"/>
      <c r="QQ177" s="46"/>
      <c r="QR177" s="46"/>
      <c r="QS177" s="46"/>
      <c r="QT177" s="46"/>
      <c r="QU177" s="46"/>
      <c r="QV177" s="46"/>
      <c r="QW177" s="46"/>
      <c r="QX177" s="46"/>
      <c r="QY177" s="46"/>
      <c r="QZ177" s="46"/>
      <c r="RA177" s="46"/>
      <c r="RB177" s="46"/>
      <c r="RC177" s="46"/>
      <c r="RD177" s="46"/>
      <c r="RE177" s="46"/>
      <c r="RF177" s="46"/>
      <c r="RG177" s="46"/>
      <c r="RH177" s="46"/>
      <c r="RI177" s="46"/>
      <c r="RJ177" s="46"/>
      <c r="RK177" s="46"/>
      <c r="RL177" s="46"/>
      <c r="RM177" s="46"/>
      <c r="RN177" s="46"/>
      <c r="RO177" s="46"/>
      <c r="RP177" s="46"/>
      <c r="RQ177" s="46"/>
      <c r="RR177" s="46"/>
      <c r="RS177" s="46"/>
      <c r="RT177" s="46"/>
      <c r="RU177" s="46"/>
      <c r="RV177" s="46"/>
      <c r="RW177" s="46"/>
      <c r="RX177" s="46"/>
      <c r="RY177" s="46"/>
      <c r="RZ177" s="46"/>
      <c r="SA177" s="46"/>
      <c r="SB177" s="46"/>
      <c r="SC177" s="46"/>
      <c r="SD177" s="46"/>
      <c r="SE177" s="46"/>
      <c r="SF177" s="46"/>
      <c r="SG177" s="46"/>
      <c r="SH177" s="46"/>
      <c r="SI177" s="46"/>
      <c r="SJ177" s="46"/>
      <c r="SK177" s="46"/>
      <c r="SL177" s="46"/>
      <c r="SM177" s="46"/>
      <c r="SN177" s="46"/>
      <c r="SO177" s="46"/>
      <c r="SP177" s="46"/>
      <c r="SQ177" s="46"/>
      <c r="SR177" s="46"/>
      <c r="SS177" s="46"/>
      <c r="ST177" s="46"/>
      <c r="SU177" s="46"/>
      <c r="SV177" s="46"/>
      <c r="SW177" s="46"/>
      <c r="SX177" s="46"/>
      <c r="SY177" s="46"/>
      <c r="SZ177" s="46"/>
      <c r="TA177" s="46"/>
      <c r="TB177" s="46"/>
      <c r="TC177" s="46"/>
      <c r="TD177" s="46"/>
      <c r="TE177" s="46"/>
      <c r="TF177" s="46"/>
      <c r="TG177" s="46"/>
      <c r="TH177" s="46"/>
      <c r="TI177" s="46"/>
      <c r="TJ177" s="46"/>
      <c r="TK177" s="46"/>
      <c r="TL177" s="46"/>
      <c r="TM177" s="46"/>
      <c r="TN177" s="46"/>
      <c r="TO177" s="46"/>
      <c r="TP177" s="46"/>
      <c r="TQ177" s="46"/>
      <c r="TR177" s="46"/>
      <c r="TS177" s="46"/>
      <c r="TT177" s="46"/>
      <c r="TU177" s="46"/>
      <c r="TV177" s="46"/>
      <c r="TW177" s="46"/>
      <c r="TX177" s="46"/>
      <c r="TY177" s="46"/>
      <c r="TZ177" s="46"/>
      <c r="UA177" s="46"/>
      <c r="UB177" s="46"/>
      <c r="UC177" s="46"/>
      <c r="UD177" s="46"/>
      <c r="UE177" s="46"/>
      <c r="UF177" s="46"/>
      <c r="UG177" s="46"/>
      <c r="UH177" s="46"/>
      <c r="UI177" s="46"/>
      <c r="UJ177" s="46"/>
      <c r="UK177" s="46"/>
      <c r="UL177" s="46"/>
      <c r="UM177" s="46"/>
      <c r="UN177" s="46"/>
      <c r="UO177" s="46"/>
      <c r="UP177" s="46"/>
      <c r="UQ177" s="46"/>
      <c r="UR177" s="46"/>
      <c r="US177" s="46"/>
      <c r="UT177" s="46"/>
      <c r="UU177" s="46"/>
      <c r="UV177" s="46"/>
      <c r="UW177" s="46"/>
      <c r="UX177" s="46"/>
      <c r="UY177" s="46"/>
      <c r="UZ177" s="46"/>
      <c r="VA177" s="46"/>
      <c r="VB177" s="46"/>
      <c r="VC177" s="46"/>
      <c r="VD177" s="46"/>
      <c r="VE177" s="46"/>
      <c r="VF177" s="46"/>
      <c r="VG177" s="46"/>
      <c r="VH177" s="46"/>
      <c r="VI177" s="46"/>
      <c r="VJ177" s="46"/>
      <c r="VK177" s="46"/>
      <c r="VL177" s="46"/>
      <c r="VM177" s="46"/>
      <c r="VN177" s="46"/>
      <c r="VO177" s="46"/>
      <c r="VP177" s="46"/>
      <c r="VQ177" s="46"/>
      <c r="VR177" s="46"/>
      <c r="VS177" s="46"/>
      <c r="VT177" s="46"/>
      <c r="VU177" s="46"/>
      <c r="VV177" s="46"/>
      <c r="VW177" s="46"/>
      <c r="VX177" s="46"/>
      <c r="VY177" s="46"/>
      <c r="VZ177" s="46"/>
      <c r="WA177" s="46"/>
      <c r="WB177" s="46"/>
      <c r="WC177" s="46"/>
      <c r="WD177" s="46"/>
      <c r="WE177" s="46"/>
      <c r="WF177" s="46"/>
      <c r="WG177" s="46"/>
      <c r="WH177" s="46"/>
      <c r="WI177" s="46"/>
      <c r="WJ177" s="46"/>
      <c r="WK177" s="46"/>
      <c r="WL177" s="46"/>
      <c r="WM177" s="46"/>
      <c r="WN177" s="46"/>
      <c r="WO177" s="46"/>
      <c r="WP177" s="46"/>
      <c r="WQ177" s="46"/>
      <c r="WR177" s="46"/>
      <c r="WS177" s="46"/>
      <c r="WT177" s="46"/>
      <c r="WU177" s="46"/>
      <c r="WV177" s="46"/>
      <c r="WW177" s="46"/>
      <c r="WX177" s="46"/>
      <c r="WY177" s="46"/>
      <c r="WZ177" s="46"/>
      <c r="XA177" s="46"/>
      <c r="XB177" s="46"/>
      <c r="XC177" s="46"/>
      <c r="XD177" s="46"/>
      <c r="XE177" s="46"/>
      <c r="XF177" s="46"/>
      <c r="XG177" s="46"/>
      <c r="XH177" s="46"/>
      <c r="XI177" s="46"/>
      <c r="XJ177" s="46"/>
      <c r="XK177" s="46"/>
      <c r="XL177" s="46"/>
      <c r="XM177" s="46"/>
      <c r="XN177" s="46"/>
      <c r="XO177" s="46"/>
      <c r="XP177" s="46"/>
      <c r="XQ177" s="46"/>
      <c r="XR177" s="46"/>
      <c r="XS177" s="46"/>
      <c r="XT177" s="46"/>
      <c r="XU177" s="46"/>
      <c r="XV177" s="46"/>
      <c r="XW177" s="46"/>
      <c r="XX177" s="46"/>
      <c r="XY177" s="46"/>
      <c r="XZ177" s="46"/>
      <c r="YA177" s="46"/>
      <c r="YB177" s="46"/>
      <c r="YC177" s="46"/>
      <c r="YD177" s="46"/>
      <c r="YE177" s="46"/>
      <c r="YF177" s="46"/>
      <c r="YG177" s="46"/>
      <c r="YH177" s="46"/>
      <c r="YI177" s="46"/>
      <c r="YJ177" s="46"/>
      <c r="YK177" s="46"/>
      <c r="YL177" s="46"/>
      <c r="YM177" s="46"/>
      <c r="YN177" s="46"/>
      <c r="YO177" s="46"/>
      <c r="YP177" s="46"/>
      <c r="YQ177" s="46"/>
      <c r="YR177" s="46"/>
    </row>
    <row r="178" spans="1:668" s="59" customFormat="1" ht="15.75" x14ac:dyDescent="0.25">
      <c r="A178" s="46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64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  <c r="GE178" s="46"/>
      <c r="GF178" s="46"/>
      <c r="GG178" s="46"/>
      <c r="GH178" s="46"/>
      <c r="GI178" s="46"/>
      <c r="GJ178" s="46"/>
      <c r="GK178" s="46"/>
      <c r="GL178" s="46"/>
      <c r="GM178" s="46"/>
      <c r="GN178" s="46"/>
      <c r="GO178" s="46"/>
      <c r="GP178" s="46"/>
      <c r="GQ178" s="46"/>
      <c r="GR178" s="46"/>
      <c r="GS178" s="46"/>
      <c r="GT178" s="46"/>
      <c r="GU178" s="46"/>
      <c r="GV178" s="46"/>
      <c r="GW178" s="46"/>
      <c r="GX178" s="46"/>
      <c r="GY178" s="46"/>
      <c r="GZ178" s="46"/>
      <c r="HA178" s="46"/>
      <c r="HB178" s="46"/>
      <c r="HC178" s="46"/>
      <c r="HD178" s="46"/>
      <c r="HE178" s="46"/>
      <c r="HF178" s="46"/>
      <c r="HG178" s="46"/>
      <c r="HH178" s="46"/>
      <c r="HI178" s="46"/>
      <c r="HJ178" s="46"/>
      <c r="HK178" s="46"/>
      <c r="HL178" s="46"/>
      <c r="HM178" s="46"/>
      <c r="HN178" s="46"/>
      <c r="HO178" s="46"/>
      <c r="HP178" s="46"/>
      <c r="HQ178" s="46"/>
      <c r="HR178" s="46"/>
      <c r="HS178" s="46"/>
      <c r="HT178" s="46"/>
      <c r="HU178" s="46"/>
      <c r="HV178" s="46"/>
      <c r="HW178" s="46"/>
      <c r="HX178" s="46"/>
      <c r="HY178" s="46"/>
      <c r="HZ178" s="46"/>
      <c r="IA178" s="46"/>
      <c r="IB178" s="46"/>
      <c r="IC178" s="46"/>
      <c r="ID178" s="46"/>
      <c r="IE178" s="46"/>
      <c r="IF178" s="46"/>
      <c r="IG178" s="46"/>
      <c r="IH178" s="46"/>
      <c r="II178" s="46"/>
      <c r="IJ178" s="46"/>
      <c r="IK178" s="46"/>
      <c r="IL178" s="46"/>
      <c r="IM178" s="46"/>
      <c r="IN178" s="46"/>
      <c r="IO178" s="46"/>
      <c r="IP178" s="46"/>
      <c r="IQ178" s="46"/>
      <c r="IR178" s="46"/>
      <c r="IS178" s="46"/>
      <c r="IT178" s="46"/>
      <c r="IU178" s="46"/>
      <c r="IV178" s="46"/>
      <c r="IW178" s="46"/>
      <c r="IX178" s="46"/>
      <c r="IY178" s="46"/>
      <c r="IZ178" s="46"/>
      <c r="JA178" s="46"/>
      <c r="JB178" s="46"/>
      <c r="JC178" s="46"/>
      <c r="JD178" s="46"/>
      <c r="JE178" s="46"/>
      <c r="JF178" s="46"/>
      <c r="JG178" s="46"/>
      <c r="JH178" s="46"/>
      <c r="JI178" s="46"/>
      <c r="JJ178" s="46"/>
      <c r="JK178" s="46"/>
      <c r="JL178" s="46"/>
      <c r="JM178" s="46"/>
      <c r="JN178" s="46"/>
      <c r="JO178" s="46"/>
      <c r="JP178" s="46"/>
      <c r="JQ178" s="46"/>
      <c r="JR178" s="46"/>
      <c r="JS178" s="46"/>
      <c r="JT178" s="46"/>
      <c r="JU178" s="46"/>
      <c r="JV178" s="46"/>
      <c r="JW178" s="46"/>
      <c r="JX178" s="46"/>
      <c r="JY178" s="46"/>
      <c r="JZ178" s="46"/>
      <c r="KA178" s="46"/>
      <c r="KB178" s="46"/>
      <c r="KC178" s="46"/>
      <c r="KD178" s="46"/>
      <c r="KE178" s="46"/>
      <c r="KF178" s="46"/>
      <c r="KG178" s="46"/>
      <c r="KH178" s="46"/>
      <c r="KI178" s="46"/>
      <c r="KJ178" s="46"/>
      <c r="KK178" s="46"/>
      <c r="KL178" s="46"/>
      <c r="KM178" s="46"/>
      <c r="KN178" s="46"/>
      <c r="KO178" s="46"/>
      <c r="KP178" s="46"/>
      <c r="KQ178" s="46"/>
      <c r="KR178" s="46"/>
      <c r="KS178" s="46"/>
      <c r="KT178" s="46"/>
      <c r="KU178" s="46"/>
      <c r="KV178" s="46"/>
      <c r="KW178" s="46"/>
      <c r="KX178" s="46"/>
      <c r="KY178" s="46"/>
      <c r="KZ178" s="46"/>
      <c r="LA178" s="46"/>
      <c r="LB178" s="46"/>
      <c r="LC178" s="46"/>
      <c r="LD178" s="46"/>
      <c r="LE178" s="46"/>
      <c r="LF178" s="46"/>
      <c r="LG178" s="46"/>
      <c r="LH178" s="46"/>
      <c r="LI178" s="46"/>
      <c r="LJ178" s="46"/>
      <c r="LK178" s="46"/>
      <c r="LL178" s="46"/>
      <c r="LM178" s="46"/>
      <c r="LN178" s="46"/>
      <c r="LO178" s="46"/>
      <c r="LP178" s="46"/>
      <c r="LQ178" s="46"/>
      <c r="LR178" s="46"/>
      <c r="LS178" s="46"/>
      <c r="LT178" s="46"/>
      <c r="LU178" s="46"/>
      <c r="LV178" s="46"/>
      <c r="LW178" s="46"/>
      <c r="LX178" s="46"/>
      <c r="LY178" s="46"/>
      <c r="LZ178" s="46"/>
      <c r="MA178" s="46"/>
      <c r="MB178" s="46"/>
      <c r="MC178" s="46"/>
      <c r="MD178" s="46"/>
      <c r="ME178" s="46"/>
      <c r="MF178" s="46"/>
      <c r="MG178" s="46"/>
      <c r="MH178" s="46"/>
      <c r="MI178" s="46"/>
      <c r="MJ178" s="46"/>
      <c r="MK178" s="46"/>
      <c r="ML178" s="46"/>
      <c r="MM178" s="46"/>
      <c r="MN178" s="46"/>
      <c r="MO178" s="46"/>
      <c r="MP178" s="46"/>
      <c r="MQ178" s="46"/>
      <c r="MR178" s="46"/>
      <c r="MS178" s="46"/>
      <c r="MT178" s="46"/>
      <c r="MU178" s="46"/>
      <c r="MV178" s="46"/>
      <c r="MW178" s="46"/>
      <c r="MX178" s="46"/>
      <c r="MY178" s="46"/>
      <c r="MZ178" s="46"/>
      <c r="NA178" s="46"/>
      <c r="NB178" s="46"/>
      <c r="NC178" s="46"/>
      <c r="ND178" s="46"/>
      <c r="NE178" s="46"/>
      <c r="NF178" s="46"/>
      <c r="NG178" s="46"/>
      <c r="NH178" s="46"/>
      <c r="NI178" s="46"/>
      <c r="NJ178" s="46"/>
      <c r="NK178" s="46"/>
      <c r="NL178" s="46"/>
      <c r="NM178" s="46"/>
      <c r="NN178" s="46"/>
      <c r="NO178" s="46"/>
      <c r="NP178" s="46"/>
      <c r="NQ178" s="46"/>
      <c r="NR178" s="46"/>
      <c r="NS178" s="46"/>
      <c r="NT178" s="46"/>
      <c r="NU178" s="46"/>
      <c r="NV178" s="46"/>
      <c r="NW178" s="46"/>
      <c r="NX178" s="46"/>
      <c r="NY178" s="46"/>
      <c r="NZ178" s="46"/>
      <c r="OA178" s="46"/>
      <c r="OB178" s="46"/>
      <c r="OC178" s="46"/>
      <c r="OD178" s="46"/>
      <c r="OE178" s="46"/>
      <c r="OF178" s="46"/>
      <c r="OG178" s="46"/>
      <c r="OH178" s="46"/>
      <c r="OI178" s="46"/>
      <c r="OJ178" s="46"/>
      <c r="OK178" s="46"/>
      <c r="OL178" s="46"/>
      <c r="OM178" s="46"/>
      <c r="ON178" s="46"/>
      <c r="OO178" s="46"/>
      <c r="OP178" s="46"/>
      <c r="OQ178" s="46"/>
      <c r="OR178" s="46"/>
      <c r="OS178" s="46"/>
      <c r="OT178" s="46"/>
      <c r="OU178" s="46"/>
      <c r="OV178" s="46"/>
      <c r="OW178" s="46"/>
      <c r="OX178" s="46"/>
      <c r="OY178" s="46"/>
      <c r="OZ178" s="46"/>
      <c r="PA178" s="46"/>
      <c r="PB178" s="46"/>
      <c r="PC178" s="46"/>
      <c r="PD178" s="46"/>
      <c r="PE178" s="46"/>
      <c r="PF178" s="46"/>
      <c r="PG178" s="46"/>
      <c r="PH178" s="46"/>
      <c r="PI178" s="46"/>
      <c r="PJ178" s="46"/>
      <c r="PK178" s="46"/>
      <c r="PL178" s="46"/>
      <c r="PM178" s="46"/>
      <c r="PN178" s="46"/>
      <c r="PO178" s="46"/>
      <c r="PP178" s="46"/>
      <c r="PQ178" s="46"/>
      <c r="PR178" s="46"/>
      <c r="PS178" s="46"/>
      <c r="PT178" s="46"/>
      <c r="PU178" s="46"/>
      <c r="PV178" s="46"/>
      <c r="PW178" s="46"/>
      <c r="PX178" s="46"/>
      <c r="PY178" s="46"/>
      <c r="PZ178" s="46"/>
      <c r="QA178" s="46"/>
      <c r="QB178" s="46"/>
      <c r="QC178" s="46"/>
      <c r="QD178" s="46"/>
      <c r="QE178" s="46"/>
      <c r="QF178" s="46"/>
      <c r="QG178" s="46"/>
      <c r="QH178" s="46"/>
      <c r="QI178" s="46"/>
      <c r="QJ178" s="46"/>
      <c r="QK178" s="46"/>
      <c r="QL178" s="46"/>
      <c r="QM178" s="46"/>
      <c r="QN178" s="46"/>
      <c r="QO178" s="46"/>
      <c r="QP178" s="46"/>
      <c r="QQ178" s="46"/>
      <c r="QR178" s="46"/>
      <c r="QS178" s="46"/>
      <c r="QT178" s="46"/>
      <c r="QU178" s="46"/>
      <c r="QV178" s="46"/>
      <c r="QW178" s="46"/>
      <c r="QX178" s="46"/>
      <c r="QY178" s="46"/>
      <c r="QZ178" s="46"/>
      <c r="RA178" s="46"/>
      <c r="RB178" s="46"/>
      <c r="RC178" s="46"/>
      <c r="RD178" s="46"/>
      <c r="RE178" s="46"/>
      <c r="RF178" s="46"/>
      <c r="RG178" s="46"/>
      <c r="RH178" s="46"/>
      <c r="RI178" s="46"/>
      <c r="RJ178" s="46"/>
      <c r="RK178" s="46"/>
      <c r="RL178" s="46"/>
      <c r="RM178" s="46"/>
      <c r="RN178" s="46"/>
      <c r="RO178" s="46"/>
      <c r="RP178" s="46"/>
      <c r="RQ178" s="46"/>
      <c r="RR178" s="46"/>
      <c r="RS178" s="46"/>
      <c r="RT178" s="46"/>
      <c r="RU178" s="46"/>
      <c r="RV178" s="46"/>
      <c r="RW178" s="46"/>
      <c r="RX178" s="46"/>
      <c r="RY178" s="46"/>
      <c r="RZ178" s="46"/>
      <c r="SA178" s="46"/>
      <c r="SB178" s="46"/>
      <c r="SC178" s="46"/>
      <c r="SD178" s="46"/>
      <c r="SE178" s="46"/>
      <c r="SF178" s="46"/>
      <c r="SG178" s="46"/>
      <c r="SH178" s="46"/>
      <c r="SI178" s="46"/>
      <c r="SJ178" s="46"/>
      <c r="SK178" s="46"/>
      <c r="SL178" s="46"/>
      <c r="SM178" s="46"/>
      <c r="SN178" s="46"/>
      <c r="SO178" s="46"/>
      <c r="SP178" s="46"/>
      <c r="SQ178" s="46"/>
      <c r="SR178" s="46"/>
      <c r="SS178" s="46"/>
      <c r="ST178" s="46"/>
      <c r="SU178" s="46"/>
      <c r="SV178" s="46"/>
      <c r="SW178" s="46"/>
      <c r="SX178" s="46"/>
      <c r="SY178" s="46"/>
      <c r="SZ178" s="46"/>
      <c r="TA178" s="46"/>
      <c r="TB178" s="46"/>
      <c r="TC178" s="46"/>
      <c r="TD178" s="46"/>
      <c r="TE178" s="46"/>
      <c r="TF178" s="46"/>
      <c r="TG178" s="46"/>
      <c r="TH178" s="46"/>
      <c r="TI178" s="46"/>
      <c r="TJ178" s="46"/>
      <c r="TK178" s="46"/>
      <c r="TL178" s="46"/>
      <c r="TM178" s="46"/>
      <c r="TN178" s="46"/>
      <c r="TO178" s="46"/>
      <c r="TP178" s="46"/>
      <c r="TQ178" s="46"/>
      <c r="TR178" s="46"/>
      <c r="TS178" s="46"/>
      <c r="TT178" s="46"/>
      <c r="TU178" s="46"/>
      <c r="TV178" s="46"/>
      <c r="TW178" s="46"/>
      <c r="TX178" s="46"/>
      <c r="TY178" s="46"/>
      <c r="TZ178" s="46"/>
      <c r="UA178" s="46"/>
      <c r="UB178" s="46"/>
      <c r="UC178" s="46"/>
      <c r="UD178" s="46"/>
      <c r="UE178" s="46"/>
      <c r="UF178" s="46"/>
      <c r="UG178" s="46"/>
      <c r="UH178" s="46"/>
      <c r="UI178" s="46"/>
      <c r="UJ178" s="46"/>
      <c r="UK178" s="46"/>
      <c r="UL178" s="46"/>
      <c r="UM178" s="46"/>
      <c r="UN178" s="46"/>
      <c r="UO178" s="46"/>
      <c r="UP178" s="46"/>
      <c r="UQ178" s="46"/>
      <c r="UR178" s="46"/>
      <c r="US178" s="46"/>
      <c r="UT178" s="46"/>
      <c r="UU178" s="46"/>
      <c r="UV178" s="46"/>
      <c r="UW178" s="46"/>
      <c r="UX178" s="46"/>
      <c r="UY178" s="46"/>
      <c r="UZ178" s="46"/>
      <c r="VA178" s="46"/>
      <c r="VB178" s="46"/>
      <c r="VC178" s="46"/>
      <c r="VD178" s="46"/>
      <c r="VE178" s="46"/>
      <c r="VF178" s="46"/>
      <c r="VG178" s="46"/>
      <c r="VH178" s="46"/>
      <c r="VI178" s="46"/>
      <c r="VJ178" s="46"/>
      <c r="VK178" s="46"/>
      <c r="VL178" s="46"/>
      <c r="VM178" s="46"/>
      <c r="VN178" s="46"/>
      <c r="VO178" s="46"/>
      <c r="VP178" s="46"/>
      <c r="VQ178" s="46"/>
      <c r="VR178" s="46"/>
      <c r="VS178" s="46"/>
      <c r="VT178" s="46"/>
      <c r="VU178" s="46"/>
      <c r="VV178" s="46"/>
      <c r="VW178" s="46"/>
      <c r="VX178" s="46"/>
      <c r="VY178" s="46"/>
      <c r="VZ178" s="46"/>
      <c r="WA178" s="46"/>
      <c r="WB178" s="46"/>
      <c r="WC178" s="46"/>
      <c r="WD178" s="46"/>
      <c r="WE178" s="46"/>
      <c r="WF178" s="46"/>
      <c r="WG178" s="46"/>
      <c r="WH178" s="46"/>
      <c r="WI178" s="46"/>
      <c r="WJ178" s="46"/>
      <c r="WK178" s="46"/>
      <c r="WL178" s="46"/>
      <c r="WM178" s="46"/>
      <c r="WN178" s="46"/>
      <c r="WO178" s="46"/>
      <c r="WP178" s="46"/>
      <c r="WQ178" s="46"/>
      <c r="WR178" s="46"/>
      <c r="WS178" s="46"/>
      <c r="WT178" s="46"/>
      <c r="WU178" s="46"/>
      <c r="WV178" s="46"/>
      <c r="WW178" s="46"/>
      <c r="WX178" s="46"/>
      <c r="WY178" s="46"/>
      <c r="WZ178" s="46"/>
      <c r="XA178" s="46"/>
      <c r="XB178" s="46"/>
      <c r="XC178" s="46"/>
      <c r="XD178" s="46"/>
      <c r="XE178" s="46"/>
      <c r="XF178" s="46"/>
      <c r="XG178" s="46"/>
      <c r="XH178" s="46"/>
      <c r="XI178" s="46"/>
      <c r="XJ178" s="46"/>
      <c r="XK178" s="46"/>
      <c r="XL178" s="46"/>
      <c r="XM178" s="46"/>
      <c r="XN178" s="46"/>
      <c r="XO178" s="46"/>
      <c r="XP178" s="46"/>
      <c r="XQ178" s="46"/>
      <c r="XR178" s="46"/>
      <c r="XS178" s="46"/>
      <c r="XT178" s="46"/>
      <c r="XU178" s="46"/>
      <c r="XV178" s="46"/>
      <c r="XW178" s="46"/>
      <c r="XX178" s="46"/>
      <c r="XY178" s="46"/>
      <c r="XZ178" s="46"/>
      <c r="YA178" s="46"/>
      <c r="YB178" s="46"/>
      <c r="YC178" s="46"/>
      <c r="YD178" s="46"/>
      <c r="YE178" s="46"/>
      <c r="YF178" s="46"/>
      <c r="YG178" s="46"/>
      <c r="YH178" s="46"/>
      <c r="YI178" s="46"/>
      <c r="YJ178" s="46"/>
      <c r="YK178" s="46"/>
      <c r="YL178" s="46"/>
      <c r="YM178" s="46"/>
      <c r="YN178" s="46"/>
      <c r="YO178" s="46"/>
      <c r="YP178" s="46"/>
      <c r="YQ178" s="46"/>
      <c r="YR178" s="46"/>
    </row>
    <row r="179" spans="1:668" s="59" customFormat="1" ht="15.75" x14ac:dyDescent="0.25">
      <c r="A179" s="46"/>
      <c r="B179" s="2"/>
      <c r="C179" s="2"/>
      <c r="D179" s="1"/>
      <c r="E179" s="1"/>
      <c r="F179" s="50"/>
      <c r="G179" s="50"/>
      <c r="H179" s="50"/>
      <c r="I179" s="50"/>
      <c r="J179" s="50"/>
      <c r="K179" s="50"/>
      <c r="L179" s="68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6"/>
      <c r="EX179" s="46"/>
      <c r="EY179" s="46"/>
      <c r="EZ179" s="46"/>
      <c r="FA179" s="46"/>
      <c r="FB179" s="46"/>
      <c r="FC179" s="46"/>
      <c r="FD179" s="46"/>
      <c r="FE179" s="46"/>
      <c r="FF179" s="46"/>
      <c r="FG179" s="46"/>
      <c r="FH179" s="46"/>
      <c r="FI179" s="46"/>
      <c r="FJ179" s="46"/>
      <c r="FK179" s="46"/>
      <c r="FL179" s="46"/>
      <c r="FM179" s="46"/>
      <c r="FN179" s="46"/>
      <c r="FO179" s="46"/>
      <c r="FP179" s="46"/>
      <c r="FQ179" s="46"/>
      <c r="FR179" s="46"/>
      <c r="FS179" s="46"/>
      <c r="FT179" s="46"/>
      <c r="FU179" s="46"/>
      <c r="FV179" s="46"/>
      <c r="FW179" s="46"/>
      <c r="FX179" s="46"/>
      <c r="FY179" s="46"/>
      <c r="FZ179" s="46"/>
      <c r="GA179" s="46"/>
      <c r="GB179" s="46"/>
      <c r="GC179" s="46"/>
      <c r="GD179" s="46"/>
      <c r="GE179" s="46"/>
      <c r="GF179" s="46"/>
      <c r="GG179" s="46"/>
      <c r="GH179" s="46"/>
      <c r="GI179" s="46"/>
      <c r="GJ179" s="46"/>
      <c r="GK179" s="46"/>
      <c r="GL179" s="46"/>
      <c r="GM179" s="46"/>
      <c r="GN179" s="46"/>
      <c r="GO179" s="46"/>
      <c r="GP179" s="46"/>
      <c r="GQ179" s="46"/>
      <c r="GR179" s="46"/>
      <c r="GS179" s="46"/>
      <c r="GT179" s="46"/>
      <c r="GU179" s="46"/>
      <c r="GV179" s="46"/>
      <c r="GW179" s="46"/>
      <c r="GX179" s="46"/>
      <c r="GY179" s="46"/>
      <c r="GZ179" s="46"/>
      <c r="HA179" s="46"/>
      <c r="HB179" s="46"/>
      <c r="HC179" s="46"/>
      <c r="HD179" s="46"/>
      <c r="HE179" s="46"/>
      <c r="HF179" s="46"/>
      <c r="HG179" s="46"/>
      <c r="HH179" s="46"/>
      <c r="HI179" s="46"/>
      <c r="HJ179" s="46"/>
      <c r="HK179" s="46"/>
      <c r="HL179" s="46"/>
      <c r="HM179" s="46"/>
      <c r="HN179" s="46"/>
      <c r="HO179" s="46"/>
      <c r="HP179" s="46"/>
      <c r="HQ179" s="46"/>
      <c r="HR179" s="46"/>
      <c r="HS179" s="46"/>
      <c r="HT179" s="46"/>
      <c r="HU179" s="46"/>
      <c r="HV179" s="46"/>
      <c r="HW179" s="46"/>
      <c r="HX179" s="46"/>
      <c r="HY179" s="46"/>
      <c r="HZ179" s="46"/>
      <c r="IA179" s="46"/>
      <c r="IB179" s="46"/>
      <c r="IC179" s="46"/>
      <c r="ID179" s="46"/>
      <c r="IE179" s="46"/>
      <c r="IF179" s="46"/>
      <c r="IG179" s="46"/>
      <c r="IH179" s="46"/>
      <c r="II179" s="46"/>
      <c r="IJ179" s="46"/>
      <c r="IK179" s="46"/>
      <c r="IL179" s="46"/>
      <c r="IM179" s="46"/>
      <c r="IN179" s="46"/>
      <c r="IO179" s="46"/>
      <c r="IP179" s="46"/>
      <c r="IQ179" s="46"/>
      <c r="IR179" s="46"/>
      <c r="IS179" s="46"/>
      <c r="IT179" s="46"/>
      <c r="IU179" s="46"/>
      <c r="IV179" s="46"/>
      <c r="IW179" s="46"/>
      <c r="IX179" s="46"/>
      <c r="IY179" s="46"/>
      <c r="IZ179" s="46"/>
      <c r="JA179" s="46"/>
      <c r="JB179" s="46"/>
      <c r="JC179" s="46"/>
      <c r="JD179" s="46"/>
      <c r="JE179" s="46"/>
      <c r="JF179" s="46"/>
      <c r="JG179" s="46"/>
      <c r="JH179" s="46"/>
      <c r="JI179" s="46"/>
      <c r="JJ179" s="46"/>
      <c r="JK179" s="46"/>
      <c r="JL179" s="46"/>
      <c r="JM179" s="46"/>
      <c r="JN179" s="46"/>
      <c r="JO179" s="46"/>
      <c r="JP179" s="46"/>
      <c r="JQ179" s="46"/>
      <c r="JR179" s="46"/>
      <c r="JS179" s="46"/>
      <c r="JT179" s="46"/>
      <c r="JU179" s="46"/>
      <c r="JV179" s="46"/>
      <c r="JW179" s="46"/>
      <c r="JX179" s="46"/>
      <c r="JY179" s="46"/>
      <c r="JZ179" s="46"/>
      <c r="KA179" s="46"/>
      <c r="KB179" s="46"/>
      <c r="KC179" s="46"/>
      <c r="KD179" s="46"/>
      <c r="KE179" s="46"/>
      <c r="KF179" s="46"/>
      <c r="KG179" s="46"/>
      <c r="KH179" s="46"/>
      <c r="KI179" s="46"/>
      <c r="KJ179" s="46"/>
      <c r="KK179" s="46"/>
      <c r="KL179" s="46"/>
      <c r="KM179" s="46"/>
      <c r="KN179" s="46"/>
      <c r="KO179" s="46"/>
      <c r="KP179" s="46"/>
      <c r="KQ179" s="46"/>
      <c r="KR179" s="46"/>
      <c r="KS179" s="46"/>
      <c r="KT179" s="46"/>
      <c r="KU179" s="46"/>
      <c r="KV179" s="46"/>
      <c r="KW179" s="46"/>
      <c r="KX179" s="46"/>
      <c r="KY179" s="46"/>
      <c r="KZ179" s="46"/>
      <c r="LA179" s="46"/>
      <c r="LB179" s="46"/>
      <c r="LC179" s="46"/>
      <c r="LD179" s="46"/>
      <c r="LE179" s="46"/>
      <c r="LF179" s="46"/>
      <c r="LG179" s="46"/>
      <c r="LH179" s="46"/>
      <c r="LI179" s="46"/>
      <c r="LJ179" s="46"/>
      <c r="LK179" s="46"/>
      <c r="LL179" s="46"/>
      <c r="LM179" s="46"/>
      <c r="LN179" s="46"/>
      <c r="LO179" s="46"/>
      <c r="LP179" s="46"/>
      <c r="LQ179" s="46"/>
      <c r="LR179" s="46"/>
      <c r="LS179" s="46"/>
      <c r="LT179" s="46"/>
      <c r="LU179" s="46"/>
      <c r="LV179" s="46"/>
      <c r="LW179" s="46"/>
      <c r="LX179" s="46"/>
      <c r="LY179" s="46"/>
      <c r="LZ179" s="46"/>
      <c r="MA179" s="46"/>
      <c r="MB179" s="46"/>
      <c r="MC179" s="46"/>
      <c r="MD179" s="46"/>
      <c r="ME179" s="46"/>
      <c r="MF179" s="46"/>
      <c r="MG179" s="46"/>
      <c r="MH179" s="46"/>
      <c r="MI179" s="46"/>
      <c r="MJ179" s="46"/>
      <c r="MK179" s="46"/>
      <c r="ML179" s="46"/>
      <c r="MM179" s="46"/>
      <c r="MN179" s="46"/>
      <c r="MO179" s="46"/>
      <c r="MP179" s="46"/>
      <c r="MQ179" s="46"/>
      <c r="MR179" s="46"/>
      <c r="MS179" s="46"/>
      <c r="MT179" s="46"/>
      <c r="MU179" s="46"/>
      <c r="MV179" s="46"/>
      <c r="MW179" s="46"/>
      <c r="MX179" s="46"/>
      <c r="MY179" s="46"/>
      <c r="MZ179" s="46"/>
      <c r="NA179" s="46"/>
      <c r="NB179" s="46"/>
      <c r="NC179" s="46"/>
      <c r="ND179" s="46"/>
      <c r="NE179" s="46"/>
      <c r="NF179" s="46"/>
      <c r="NG179" s="46"/>
      <c r="NH179" s="46"/>
      <c r="NI179" s="46"/>
      <c r="NJ179" s="46"/>
      <c r="NK179" s="46"/>
      <c r="NL179" s="46"/>
      <c r="NM179" s="46"/>
      <c r="NN179" s="46"/>
      <c r="NO179" s="46"/>
      <c r="NP179" s="46"/>
      <c r="NQ179" s="46"/>
      <c r="NR179" s="46"/>
      <c r="NS179" s="46"/>
      <c r="NT179" s="46"/>
      <c r="NU179" s="46"/>
      <c r="NV179" s="46"/>
      <c r="NW179" s="46"/>
      <c r="NX179" s="46"/>
      <c r="NY179" s="46"/>
      <c r="NZ179" s="46"/>
      <c r="OA179" s="46"/>
      <c r="OB179" s="46"/>
      <c r="OC179" s="46"/>
      <c r="OD179" s="46"/>
      <c r="OE179" s="46"/>
      <c r="OF179" s="46"/>
      <c r="OG179" s="46"/>
      <c r="OH179" s="46"/>
      <c r="OI179" s="46"/>
      <c r="OJ179" s="46"/>
      <c r="OK179" s="46"/>
      <c r="OL179" s="46"/>
      <c r="OM179" s="46"/>
      <c r="ON179" s="46"/>
      <c r="OO179" s="46"/>
      <c r="OP179" s="46"/>
      <c r="OQ179" s="46"/>
      <c r="OR179" s="46"/>
      <c r="OS179" s="46"/>
      <c r="OT179" s="46"/>
      <c r="OU179" s="46"/>
      <c r="OV179" s="46"/>
      <c r="OW179" s="46"/>
      <c r="OX179" s="46"/>
      <c r="OY179" s="46"/>
      <c r="OZ179" s="46"/>
      <c r="PA179" s="46"/>
      <c r="PB179" s="46"/>
      <c r="PC179" s="46"/>
      <c r="PD179" s="46"/>
      <c r="PE179" s="46"/>
      <c r="PF179" s="46"/>
      <c r="PG179" s="46"/>
      <c r="PH179" s="46"/>
      <c r="PI179" s="46"/>
      <c r="PJ179" s="46"/>
      <c r="PK179" s="46"/>
      <c r="PL179" s="46"/>
      <c r="PM179" s="46"/>
      <c r="PN179" s="46"/>
      <c r="PO179" s="46"/>
      <c r="PP179" s="46"/>
      <c r="PQ179" s="46"/>
      <c r="PR179" s="46"/>
      <c r="PS179" s="46"/>
      <c r="PT179" s="46"/>
      <c r="PU179" s="46"/>
      <c r="PV179" s="46"/>
      <c r="PW179" s="46"/>
      <c r="PX179" s="46"/>
      <c r="PY179" s="46"/>
      <c r="PZ179" s="46"/>
      <c r="QA179" s="46"/>
      <c r="QB179" s="46"/>
      <c r="QC179" s="46"/>
      <c r="QD179" s="46"/>
      <c r="QE179" s="46"/>
      <c r="QF179" s="46"/>
      <c r="QG179" s="46"/>
      <c r="QH179" s="46"/>
      <c r="QI179" s="46"/>
      <c r="QJ179" s="46"/>
      <c r="QK179" s="46"/>
      <c r="QL179" s="46"/>
      <c r="QM179" s="46"/>
      <c r="QN179" s="46"/>
      <c r="QO179" s="46"/>
      <c r="QP179" s="46"/>
      <c r="QQ179" s="46"/>
      <c r="QR179" s="46"/>
      <c r="QS179" s="46"/>
      <c r="QT179" s="46"/>
      <c r="QU179" s="46"/>
      <c r="QV179" s="46"/>
      <c r="QW179" s="46"/>
      <c r="QX179" s="46"/>
      <c r="QY179" s="46"/>
      <c r="QZ179" s="46"/>
      <c r="RA179" s="46"/>
      <c r="RB179" s="46"/>
      <c r="RC179" s="46"/>
      <c r="RD179" s="46"/>
      <c r="RE179" s="46"/>
      <c r="RF179" s="46"/>
      <c r="RG179" s="46"/>
      <c r="RH179" s="46"/>
      <c r="RI179" s="46"/>
      <c r="RJ179" s="46"/>
      <c r="RK179" s="46"/>
      <c r="RL179" s="46"/>
      <c r="RM179" s="46"/>
      <c r="RN179" s="46"/>
      <c r="RO179" s="46"/>
      <c r="RP179" s="46"/>
      <c r="RQ179" s="46"/>
      <c r="RR179" s="46"/>
      <c r="RS179" s="46"/>
      <c r="RT179" s="46"/>
      <c r="RU179" s="46"/>
      <c r="RV179" s="46"/>
      <c r="RW179" s="46"/>
      <c r="RX179" s="46"/>
      <c r="RY179" s="46"/>
      <c r="RZ179" s="46"/>
      <c r="SA179" s="46"/>
      <c r="SB179" s="46"/>
      <c r="SC179" s="46"/>
      <c r="SD179" s="46"/>
      <c r="SE179" s="46"/>
      <c r="SF179" s="46"/>
      <c r="SG179" s="46"/>
      <c r="SH179" s="46"/>
      <c r="SI179" s="46"/>
      <c r="SJ179" s="46"/>
      <c r="SK179" s="46"/>
      <c r="SL179" s="46"/>
      <c r="SM179" s="46"/>
      <c r="SN179" s="46"/>
      <c r="SO179" s="46"/>
      <c r="SP179" s="46"/>
      <c r="SQ179" s="46"/>
      <c r="SR179" s="46"/>
      <c r="SS179" s="46"/>
      <c r="ST179" s="46"/>
      <c r="SU179" s="46"/>
      <c r="SV179" s="46"/>
      <c r="SW179" s="46"/>
      <c r="SX179" s="46"/>
      <c r="SY179" s="46"/>
      <c r="SZ179" s="46"/>
      <c r="TA179" s="46"/>
      <c r="TB179" s="46"/>
      <c r="TC179" s="46"/>
      <c r="TD179" s="46"/>
      <c r="TE179" s="46"/>
      <c r="TF179" s="46"/>
      <c r="TG179" s="46"/>
      <c r="TH179" s="46"/>
      <c r="TI179" s="46"/>
      <c r="TJ179" s="46"/>
      <c r="TK179" s="46"/>
      <c r="TL179" s="46"/>
      <c r="TM179" s="46"/>
      <c r="TN179" s="46"/>
      <c r="TO179" s="46"/>
      <c r="TP179" s="46"/>
      <c r="TQ179" s="46"/>
      <c r="TR179" s="46"/>
      <c r="TS179" s="46"/>
      <c r="TT179" s="46"/>
      <c r="TU179" s="46"/>
      <c r="TV179" s="46"/>
      <c r="TW179" s="46"/>
      <c r="TX179" s="46"/>
      <c r="TY179" s="46"/>
      <c r="TZ179" s="46"/>
      <c r="UA179" s="46"/>
      <c r="UB179" s="46"/>
      <c r="UC179" s="46"/>
      <c r="UD179" s="46"/>
      <c r="UE179" s="46"/>
      <c r="UF179" s="46"/>
      <c r="UG179" s="46"/>
      <c r="UH179" s="46"/>
      <c r="UI179" s="46"/>
      <c r="UJ179" s="46"/>
      <c r="UK179" s="46"/>
      <c r="UL179" s="46"/>
      <c r="UM179" s="46"/>
      <c r="UN179" s="46"/>
      <c r="UO179" s="46"/>
      <c r="UP179" s="46"/>
      <c r="UQ179" s="46"/>
      <c r="UR179" s="46"/>
      <c r="US179" s="46"/>
      <c r="UT179" s="46"/>
      <c r="UU179" s="46"/>
      <c r="UV179" s="46"/>
      <c r="UW179" s="46"/>
      <c r="UX179" s="46"/>
      <c r="UY179" s="46"/>
      <c r="UZ179" s="46"/>
      <c r="VA179" s="46"/>
      <c r="VB179" s="46"/>
      <c r="VC179" s="46"/>
      <c r="VD179" s="46"/>
      <c r="VE179" s="46"/>
      <c r="VF179" s="46"/>
      <c r="VG179" s="46"/>
      <c r="VH179" s="46"/>
      <c r="VI179" s="46"/>
      <c r="VJ179" s="46"/>
      <c r="VK179" s="46"/>
      <c r="VL179" s="46"/>
      <c r="VM179" s="46"/>
      <c r="VN179" s="46"/>
      <c r="VO179" s="46"/>
      <c r="VP179" s="46"/>
      <c r="VQ179" s="46"/>
      <c r="VR179" s="46"/>
      <c r="VS179" s="46"/>
      <c r="VT179" s="46"/>
      <c r="VU179" s="46"/>
      <c r="VV179" s="46"/>
      <c r="VW179" s="46"/>
      <c r="VX179" s="46"/>
      <c r="VY179" s="46"/>
      <c r="VZ179" s="46"/>
      <c r="WA179" s="46"/>
      <c r="WB179" s="46"/>
      <c r="WC179" s="46"/>
      <c r="WD179" s="46"/>
      <c r="WE179" s="46"/>
      <c r="WF179" s="46"/>
      <c r="WG179" s="46"/>
      <c r="WH179" s="46"/>
      <c r="WI179" s="46"/>
      <c r="WJ179" s="46"/>
      <c r="WK179" s="46"/>
      <c r="WL179" s="46"/>
      <c r="WM179" s="46"/>
      <c r="WN179" s="46"/>
      <c r="WO179" s="46"/>
      <c r="WP179" s="46"/>
      <c r="WQ179" s="46"/>
      <c r="WR179" s="46"/>
      <c r="WS179" s="46"/>
      <c r="WT179" s="46"/>
      <c r="WU179" s="46"/>
      <c r="WV179" s="46"/>
      <c r="WW179" s="46"/>
      <c r="WX179" s="46"/>
      <c r="WY179" s="46"/>
      <c r="WZ179" s="46"/>
      <c r="XA179" s="46"/>
      <c r="XB179" s="46"/>
      <c r="XC179" s="46"/>
      <c r="XD179" s="46"/>
      <c r="XE179" s="46"/>
      <c r="XF179" s="46"/>
      <c r="XG179" s="46"/>
      <c r="XH179" s="46"/>
      <c r="XI179" s="46"/>
      <c r="XJ179" s="46"/>
      <c r="XK179" s="46"/>
      <c r="XL179" s="46"/>
      <c r="XM179" s="46"/>
      <c r="XN179" s="46"/>
      <c r="XO179" s="46"/>
      <c r="XP179" s="46"/>
      <c r="XQ179" s="46"/>
      <c r="XR179" s="46"/>
      <c r="XS179" s="46"/>
      <c r="XT179" s="46"/>
      <c r="XU179" s="46"/>
      <c r="XV179" s="46"/>
      <c r="XW179" s="46"/>
      <c r="XX179" s="46"/>
      <c r="XY179" s="46"/>
      <c r="XZ179" s="46"/>
      <c r="YA179" s="46"/>
      <c r="YB179" s="46"/>
      <c r="YC179" s="46"/>
      <c r="YD179" s="46"/>
      <c r="YE179" s="46"/>
      <c r="YF179" s="46"/>
      <c r="YG179" s="46"/>
      <c r="YH179" s="46"/>
      <c r="YI179" s="46"/>
      <c r="YJ179" s="46"/>
      <c r="YK179" s="46"/>
      <c r="YL179" s="46"/>
      <c r="YM179" s="46"/>
      <c r="YN179" s="46"/>
      <c r="YO179" s="46"/>
      <c r="YP179" s="46"/>
      <c r="YQ179" s="46"/>
      <c r="YR179" s="46"/>
    </row>
    <row r="180" spans="1:668" s="59" customFormat="1" ht="15.75" x14ac:dyDescent="0.25">
      <c r="A180" s="46"/>
      <c r="B180" s="2"/>
      <c r="C180" s="2"/>
      <c r="D180" s="1"/>
      <c r="E180" s="1"/>
      <c r="F180" s="50"/>
      <c r="G180" s="50"/>
      <c r="H180" s="50"/>
      <c r="I180" s="50"/>
      <c r="J180" s="50"/>
      <c r="K180" s="50"/>
      <c r="L180" s="68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/>
      <c r="FE180" s="46"/>
      <c r="FF180" s="46"/>
      <c r="FG180" s="46"/>
      <c r="FH180" s="46"/>
      <c r="FI180" s="46"/>
      <c r="FJ180" s="46"/>
      <c r="FK180" s="46"/>
      <c r="FL180" s="46"/>
      <c r="FM180" s="46"/>
      <c r="FN180" s="46"/>
      <c r="FO180" s="46"/>
      <c r="FP180" s="46"/>
      <c r="FQ180" s="46"/>
      <c r="FR180" s="46"/>
      <c r="FS180" s="46"/>
      <c r="FT180" s="46"/>
      <c r="FU180" s="46"/>
      <c r="FV180" s="46"/>
      <c r="FW180" s="46"/>
      <c r="FX180" s="46"/>
      <c r="FY180" s="46"/>
      <c r="FZ180" s="46"/>
      <c r="GA180" s="46"/>
      <c r="GB180" s="46"/>
      <c r="GC180" s="46"/>
      <c r="GD180" s="46"/>
      <c r="GE180" s="46"/>
      <c r="GF180" s="46"/>
      <c r="GG180" s="46"/>
      <c r="GH180" s="46"/>
      <c r="GI180" s="46"/>
      <c r="GJ180" s="46"/>
      <c r="GK180" s="46"/>
      <c r="GL180" s="46"/>
      <c r="GM180" s="46"/>
      <c r="GN180" s="46"/>
      <c r="GO180" s="46"/>
      <c r="GP180" s="46"/>
      <c r="GQ180" s="46"/>
      <c r="GR180" s="46"/>
      <c r="GS180" s="46"/>
      <c r="GT180" s="46"/>
      <c r="GU180" s="46"/>
      <c r="GV180" s="46"/>
      <c r="GW180" s="46"/>
      <c r="GX180" s="46"/>
      <c r="GY180" s="46"/>
      <c r="GZ180" s="46"/>
      <c r="HA180" s="46"/>
      <c r="HB180" s="46"/>
      <c r="HC180" s="46"/>
      <c r="HD180" s="46"/>
      <c r="HE180" s="46"/>
      <c r="HF180" s="46"/>
      <c r="HG180" s="46"/>
      <c r="HH180" s="46"/>
      <c r="HI180" s="46"/>
      <c r="HJ180" s="46"/>
      <c r="HK180" s="46"/>
      <c r="HL180" s="46"/>
      <c r="HM180" s="46"/>
      <c r="HN180" s="46"/>
      <c r="HO180" s="46"/>
      <c r="HP180" s="46"/>
      <c r="HQ180" s="46"/>
      <c r="HR180" s="46"/>
      <c r="HS180" s="46"/>
      <c r="HT180" s="46"/>
      <c r="HU180" s="46"/>
      <c r="HV180" s="46"/>
      <c r="HW180" s="46"/>
      <c r="HX180" s="46"/>
      <c r="HY180" s="46"/>
      <c r="HZ180" s="46"/>
      <c r="IA180" s="46"/>
      <c r="IB180" s="46"/>
      <c r="IC180" s="46"/>
      <c r="ID180" s="46"/>
      <c r="IE180" s="46"/>
      <c r="IF180" s="46"/>
      <c r="IG180" s="46"/>
      <c r="IH180" s="46"/>
      <c r="II180" s="46"/>
      <c r="IJ180" s="46"/>
      <c r="IK180" s="46"/>
      <c r="IL180" s="46"/>
      <c r="IM180" s="46"/>
      <c r="IN180" s="46"/>
      <c r="IO180" s="46"/>
      <c r="IP180" s="46"/>
      <c r="IQ180" s="46"/>
      <c r="IR180" s="46"/>
      <c r="IS180" s="46"/>
      <c r="IT180" s="46"/>
      <c r="IU180" s="46"/>
      <c r="IV180" s="46"/>
      <c r="IW180" s="46"/>
      <c r="IX180" s="46"/>
      <c r="IY180" s="46"/>
      <c r="IZ180" s="46"/>
      <c r="JA180" s="46"/>
      <c r="JB180" s="46"/>
      <c r="JC180" s="46"/>
      <c r="JD180" s="46"/>
      <c r="JE180" s="46"/>
      <c r="JF180" s="46"/>
      <c r="JG180" s="46"/>
      <c r="JH180" s="46"/>
      <c r="JI180" s="46"/>
      <c r="JJ180" s="46"/>
      <c r="JK180" s="46"/>
      <c r="JL180" s="46"/>
      <c r="JM180" s="46"/>
      <c r="JN180" s="46"/>
      <c r="JO180" s="46"/>
      <c r="JP180" s="46"/>
      <c r="JQ180" s="46"/>
      <c r="JR180" s="46"/>
      <c r="JS180" s="46"/>
      <c r="JT180" s="46"/>
      <c r="JU180" s="46"/>
      <c r="JV180" s="46"/>
      <c r="JW180" s="46"/>
      <c r="JX180" s="46"/>
      <c r="JY180" s="46"/>
      <c r="JZ180" s="46"/>
      <c r="KA180" s="46"/>
      <c r="KB180" s="46"/>
      <c r="KC180" s="46"/>
      <c r="KD180" s="46"/>
      <c r="KE180" s="46"/>
      <c r="KF180" s="46"/>
      <c r="KG180" s="46"/>
      <c r="KH180" s="46"/>
      <c r="KI180" s="46"/>
      <c r="KJ180" s="46"/>
      <c r="KK180" s="46"/>
      <c r="KL180" s="46"/>
      <c r="KM180" s="46"/>
      <c r="KN180" s="46"/>
      <c r="KO180" s="46"/>
      <c r="KP180" s="46"/>
      <c r="KQ180" s="46"/>
      <c r="KR180" s="46"/>
      <c r="KS180" s="46"/>
      <c r="KT180" s="46"/>
      <c r="KU180" s="46"/>
      <c r="KV180" s="46"/>
      <c r="KW180" s="46"/>
      <c r="KX180" s="46"/>
      <c r="KY180" s="46"/>
      <c r="KZ180" s="46"/>
      <c r="LA180" s="46"/>
      <c r="LB180" s="46"/>
      <c r="LC180" s="46"/>
      <c r="LD180" s="46"/>
      <c r="LE180" s="46"/>
      <c r="LF180" s="46"/>
      <c r="LG180" s="46"/>
      <c r="LH180" s="46"/>
      <c r="LI180" s="46"/>
      <c r="LJ180" s="46"/>
      <c r="LK180" s="46"/>
      <c r="LL180" s="46"/>
      <c r="LM180" s="46"/>
      <c r="LN180" s="46"/>
      <c r="LO180" s="46"/>
      <c r="LP180" s="46"/>
      <c r="LQ180" s="46"/>
      <c r="LR180" s="46"/>
      <c r="LS180" s="46"/>
      <c r="LT180" s="46"/>
      <c r="LU180" s="46"/>
      <c r="LV180" s="46"/>
      <c r="LW180" s="46"/>
      <c r="LX180" s="46"/>
      <c r="LY180" s="46"/>
      <c r="LZ180" s="46"/>
      <c r="MA180" s="46"/>
      <c r="MB180" s="46"/>
      <c r="MC180" s="46"/>
      <c r="MD180" s="46"/>
      <c r="ME180" s="46"/>
      <c r="MF180" s="46"/>
      <c r="MG180" s="46"/>
      <c r="MH180" s="46"/>
      <c r="MI180" s="46"/>
      <c r="MJ180" s="46"/>
      <c r="MK180" s="46"/>
      <c r="ML180" s="46"/>
      <c r="MM180" s="46"/>
      <c r="MN180" s="46"/>
      <c r="MO180" s="46"/>
      <c r="MP180" s="46"/>
      <c r="MQ180" s="46"/>
      <c r="MR180" s="46"/>
      <c r="MS180" s="46"/>
      <c r="MT180" s="46"/>
      <c r="MU180" s="46"/>
      <c r="MV180" s="46"/>
      <c r="MW180" s="46"/>
      <c r="MX180" s="46"/>
      <c r="MY180" s="46"/>
      <c r="MZ180" s="46"/>
      <c r="NA180" s="46"/>
      <c r="NB180" s="46"/>
      <c r="NC180" s="46"/>
      <c r="ND180" s="46"/>
      <c r="NE180" s="46"/>
      <c r="NF180" s="46"/>
      <c r="NG180" s="46"/>
      <c r="NH180" s="46"/>
      <c r="NI180" s="46"/>
      <c r="NJ180" s="46"/>
      <c r="NK180" s="46"/>
      <c r="NL180" s="46"/>
      <c r="NM180" s="46"/>
      <c r="NN180" s="46"/>
      <c r="NO180" s="46"/>
      <c r="NP180" s="46"/>
      <c r="NQ180" s="46"/>
      <c r="NR180" s="46"/>
      <c r="NS180" s="46"/>
      <c r="NT180" s="46"/>
      <c r="NU180" s="46"/>
      <c r="NV180" s="46"/>
      <c r="NW180" s="46"/>
      <c r="NX180" s="46"/>
      <c r="NY180" s="46"/>
      <c r="NZ180" s="46"/>
      <c r="OA180" s="46"/>
      <c r="OB180" s="46"/>
      <c r="OC180" s="46"/>
      <c r="OD180" s="46"/>
      <c r="OE180" s="46"/>
      <c r="OF180" s="46"/>
      <c r="OG180" s="46"/>
      <c r="OH180" s="46"/>
      <c r="OI180" s="46"/>
      <c r="OJ180" s="46"/>
      <c r="OK180" s="46"/>
      <c r="OL180" s="46"/>
      <c r="OM180" s="46"/>
      <c r="ON180" s="46"/>
      <c r="OO180" s="46"/>
      <c r="OP180" s="46"/>
      <c r="OQ180" s="46"/>
      <c r="OR180" s="46"/>
      <c r="OS180" s="46"/>
      <c r="OT180" s="46"/>
      <c r="OU180" s="46"/>
      <c r="OV180" s="46"/>
      <c r="OW180" s="46"/>
      <c r="OX180" s="46"/>
      <c r="OY180" s="46"/>
      <c r="OZ180" s="46"/>
      <c r="PA180" s="46"/>
      <c r="PB180" s="46"/>
      <c r="PC180" s="46"/>
      <c r="PD180" s="46"/>
      <c r="PE180" s="46"/>
      <c r="PF180" s="46"/>
      <c r="PG180" s="46"/>
      <c r="PH180" s="46"/>
      <c r="PI180" s="46"/>
      <c r="PJ180" s="46"/>
      <c r="PK180" s="46"/>
      <c r="PL180" s="46"/>
      <c r="PM180" s="46"/>
      <c r="PN180" s="46"/>
      <c r="PO180" s="46"/>
      <c r="PP180" s="46"/>
      <c r="PQ180" s="46"/>
      <c r="PR180" s="46"/>
      <c r="PS180" s="46"/>
      <c r="PT180" s="46"/>
      <c r="PU180" s="46"/>
      <c r="PV180" s="46"/>
      <c r="PW180" s="46"/>
      <c r="PX180" s="46"/>
      <c r="PY180" s="46"/>
      <c r="PZ180" s="46"/>
      <c r="QA180" s="46"/>
      <c r="QB180" s="46"/>
      <c r="QC180" s="46"/>
      <c r="QD180" s="46"/>
      <c r="QE180" s="46"/>
      <c r="QF180" s="46"/>
      <c r="QG180" s="46"/>
      <c r="QH180" s="46"/>
      <c r="QI180" s="46"/>
      <c r="QJ180" s="46"/>
      <c r="QK180" s="46"/>
      <c r="QL180" s="46"/>
      <c r="QM180" s="46"/>
      <c r="QN180" s="46"/>
      <c r="QO180" s="46"/>
      <c r="QP180" s="46"/>
      <c r="QQ180" s="46"/>
      <c r="QR180" s="46"/>
      <c r="QS180" s="46"/>
      <c r="QT180" s="46"/>
      <c r="QU180" s="46"/>
      <c r="QV180" s="46"/>
      <c r="QW180" s="46"/>
      <c r="QX180" s="46"/>
      <c r="QY180" s="46"/>
      <c r="QZ180" s="46"/>
      <c r="RA180" s="46"/>
      <c r="RB180" s="46"/>
      <c r="RC180" s="46"/>
      <c r="RD180" s="46"/>
      <c r="RE180" s="46"/>
      <c r="RF180" s="46"/>
      <c r="RG180" s="46"/>
      <c r="RH180" s="46"/>
      <c r="RI180" s="46"/>
      <c r="RJ180" s="46"/>
      <c r="RK180" s="46"/>
      <c r="RL180" s="46"/>
      <c r="RM180" s="46"/>
      <c r="RN180" s="46"/>
      <c r="RO180" s="46"/>
      <c r="RP180" s="46"/>
      <c r="RQ180" s="46"/>
      <c r="RR180" s="46"/>
      <c r="RS180" s="46"/>
      <c r="RT180" s="46"/>
      <c r="RU180" s="46"/>
      <c r="RV180" s="46"/>
      <c r="RW180" s="46"/>
      <c r="RX180" s="46"/>
      <c r="RY180" s="46"/>
      <c r="RZ180" s="46"/>
      <c r="SA180" s="46"/>
      <c r="SB180" s="46"/>
      <c r="SC180" s="46"/>
      <c r="SD180" s="46"/>
      <c r="SE180" s="46"/>
      <c r="SF180" s="46"/>
      <c r="SG180" s="46"/>
      <c r="SH180" s="46"/>
      <c r="SI180" s="46"/>
      <c r="SJ180" s="46"/>
      <c r="SK180" s="46"/>
      <c r="SL180" s="46"/>
      <c r="SM180" s="46"/>
      <c r="SN180" s="46"/>
      <c r="SO180" s="46"/>
      <c r="SP180" s="46"/>
      <c r="SQ180" s="46"/>
      <c r="SR180" s="46"/>
      <c r="SS180" s="46"/>
      <c r="ST180" s="46"/>
      <c r="SU180" s="46"/>
      <c r="SV180" s="46"/>
      <c r="SW180" s="46"/>
      <c r="SX180" s="46"/>
      <c r="SY180" s="46"/>
      <c r="SZ180" s="46"/>
      <c r="TA180" s="46"/>
      <c r="TB180" s="46"/>
      <c r="TC180" s="46"/>
      <c r="TD180" s="46"/>
      <c r="TE180" s="46"/>
      <c r="TF180" s="46"/>
      <c r="TG180" s="46"/>
      <c r="TH180" s="46"/>
      <c r="TI180" s="46"/>
      <c r="TJ180" s="46"/>
      <c r="TK180" s="46"/>
      <c r="TL180" s="46"/>
      <c r="TM180" s="46"/>
      <c r="TN180" s="46"/>
      <c r="TO180" s="46"/>
      <c r="TP180" s="46"/>
      <c r="TQ180" s="46"/>
      <c r="TR180" s="46"/>
      <c r="TS180" s="46"/>
      <c r="TT180" s="46"/>
      <c r="TU180" s="46"/>
      <c r="TV180" s="46"/>
      <c r="TW180" s="46"/>
      <c r="TX180" s="46"/>
      <c r="TY180" s="46"/>
      <c r="TZ180" s="46"/>
      <c r="UA180" s="46"/>
      <c r="UB180" s="46"/>
      <c r="UC180" s="46"/>
      <c r="UD180" s="46"/>
      <c r="UE180" s="46"/>
      <c r="UF180" s="46"/>
      <c r="UG180" s="46"/>
      <c r="UH180" s="46"/>
      <c r="UI180" s="46"/>
      <c r="UJ180" s="46"/>
      <c r="UK180" s="46"/>
      <c r="UL180" s="46"/>
      <c r="UM180" s="46"/>
      <c r="UN180" s="46"/>
      <c r="UO180" s="46"/>
      <c r="UP180" s="46"/>
      <c r="UQ180" s="46"/>
      <c r="UR180" s="46"/>
      <c r="US180" s="46"/>
      <c r="UT180" s="46"/>
      <c r="UU180" s="46"/>
      <c r="UV180" s="46"/>
      <c r="UW180" s="46"/>
      <c r="UX180" s="46"/>
      <c r="UY180" s="46"/>
      <c r="UZ180" s="46"/>
      <c r="VA180" s="46"/>
      <c r="VB180" s="46"/>
      <c r="VC180" s="46"/>
      <c r="VD180" s="46"/>
      <c r="VE180" s="46"/>
      <c r="VF180" s="46"/>
      <c r="VG180" s="46"/>
      <c r="VH180" s="46"/>
      <c r="VI180" s="46"/>
      <c r="VJ180" s="46"/>
      <c r="VK180" s="46"/>
      <c r="VL180" s="46"/>
      <c r="VM180" s="46"/>
      <c r="VN180" s="46"/>
      <c r="VO180" s="46"/>
      <c r="VP180" s="46"/>
      <c r="VQ180" s="46"/>
      <c r="VR180" s="46"/>
      <c r="VS180" s="46"/>
      <c r="VT180" s="46"/>
      <c r="VU180" s="46"/>
      <c r="VV180" s="46"/>
      <c r="VW180" s="46"/>
      <c r="VX180" s="46"/>
      <c r="VY180" s="46"/>
      <c r="VZ180" s="46"/>
      <c r="WA180" s="46"/>
      <c r="WB180" s="46"/>
      <c r="WC180" s="46"/>
      <c r="WD180" s="46"/>
      <c r="WE180" s="46"/>
      <c r="WF180" s="46"/>
      <c r="WG180" s="46"/>
      <c r="WH180" s="46"/>
      <c r="WI180" s="46"/>
      <c r="WJ180" s="46"/>
      <c r="WK180" s="46"/>
      <c r="WL180" s="46"/>
      <c r="WM180" s="46"/>
      <c r="WN180" s="46"/>
      <c r="WO180" s="46"/>
      <c r="WP180" s="46"/>
      <c r="WQ180" s="46"/>
      <c r="WR180" s="46"/>
      <c r="WS180" s="46"/>
      <c r="WT180" s="46"/>
      <c r="WU180" s="46"/>
      <c r="WV180" s="46"/>
      <c r="WW180" s="46"/>
      <c r="WX180" s="46"/>
      <c r="WY180" s="46"/>
      <c r="WZ180" s="46"/>
      <c r="XA180" s="46"/>
      <c r="XB180" s="46"/>
      <c r="XC180" s="46"/>
      <c r="XD180" s="46"/>
      <c r="XE180" s="46"/>
      <c r="XF180" s="46"/>
      <c r="XG180" s="46"/>
      <c r="XH180" s="46"/>
      <c r="XI180" s="46"/>
      <c r="XJ180" s="46"/>
      <c r="XK180" s="46"/>
      <c r="XL180" s="46"/>
      <c r="XM180" s="46"/>
      <c r="XN180" s="46"/>
      <c r="XO180" s="46"/>
      <c r="XP180" s="46"/>
      <c r="XQ180" s="46"/>
      <c r="XR180" s="46"/>
      <c r="XS180" s="46"/>
      <c r="XT180" s="46"/>
      <c r="XU180" s="46"/>
      <c r="XV180" s="46"/>
      <c r="XW180" s="46"/>
      <c r="XX180" s="46"/>
      <c r="XY180" s="46"/>
      <c r="XZ180" s="46"/>
      <c r="YA180" s="46"/>
      <c r="YB180" s="46"/>
      <c r="YC180" s="46"/>
      <c r="YD180" s="46"/>
      <c r="YE180" s="46"/>
      <c r="YF180" s="46"/>
      <c r="YG180" s="46"/>
      <c r="YH180" s="46"/>
      <c r="YI180" s="46"/>
      <c r="YJ180" s="46"/>
      <c r="YK180" s="46"/>
      <c r="YL180" s="46"/>
      <c r="YM180" s="46"/>
      <c r="YN180" s="46"/>
      <c r="YO180" s="46"/>
      <c r="YP180" s="46"/>
      <c r="YQ180" s="46"/>
      <c r="YR180" s="46"/>
    </row>
    <row r="181" spans="1:668" s="59" customFormat="1" ht="15.75" x14ac:dyDescent="0.25">
      <c r="A181" s="46"/>
      <c r="B181" s="2"/>
      <c r="C181" s="2"/>
      <c r="D181" s="1"/>
      <c r="E181" s="1"/>
      <c r="F181" s="50"/>
      <c r="G181" s="50"/>
      <c r="H181" s="50"/>
      <c r="I181" s="50"/>
      <c r="J181" s="50"/>
      <c r="K181" s="50"/>
      <c r="L181" s="68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6"/>
      <c r="FK181" s="46"/>
      <c r="FL181" s="46"/>
      <c r="FM181" s="46"/>
      <c r="FN181" s="46"/>
      <c r="FO181" s="46"/>
      <c r="FP181" s="46"/>
      <c r="FQ181" s="46"/>
      <c r="FR181" s="46"/>
      <c r="FS181" s="46"/>
      <c r="FT181" s="46"/>
      <c r="FU181" s="46"/>
      <c r="FV181" s="46"/>
      <c r="FW181" s="46"/>
      <c r="FX181" s="46"/>
      <c r="FY181" s="46"/>
      <c r="FZ181" s="46"/>
      <c r="GA181" s="46"/>
      <c r="GB181" s="46"/>
      <c r="GC181" s="46"/>
      <c r="GD181" s="46"/>
      <c r="GE181" s="46"/>
      <c r="GF181" s="46"/>
      <c r="GG181" s="46"/>
      <c r="GH181" s="46"/>
      <c r="GI181" s="46"/>
      <c r="GJ181" s="46"/>
      <c r="GK181" s="46"/>
      <c r="GL181" s="46"/>
      <c r="GM181" s="46"/>
      <c r="GN181" s="46"/>
      <c r="GO181" s="46"/>
      <c r="GP181" s="46"/>
      <c r="GQ181" s="46"/>
      <c r="GR181" s="46"/>
      <c r="GS181" s="46"/>
      <c r="GT181" s="46"/>
      <c r="GU181" s="46"/>
      <c r="GV181" s="46"/>
      <c r="GW181" s="46"/>
      <c r="GX181" s="46"/>
      <c r="GY181" s="46"/>
      <c r="GZ181" s="46"/>
      <c r="HA181" s="46"/>
      <c r="HB181" s="46"/>
      <c r="HC181" s="46"/>
      <c r="HD181" s="46"/>
      <c r="HE181" s="46"/>
      <c r="HF181" s="46"/>
      <c r="HG181" s="46"/>
      <c r="HH181" s="46"/>
      <c r="HI181" s="46"/>
      <c r="HJ181" s="46"/>
      <c r="HK181" s="46"/>
      <c r="HL181" s="46"/>
      <c r="HM181" s="46"/>
      <c r="HN181" s="46"/>
      <c r="HO181" s="46"/>
      <c r="HP181" s="46"/>
      <c r="HQ181" s="46"/>
      <c r="HR181" s="46"/>
      <c r="HS181" s="46"/>
      <c r="HT181" s="46"/>
      <c r="HU181" s="46"/>
      <c r="HV181" s="46"/>
      <c r="HW181" s="46"/>
      <c r="HX181" s="46"/>
      <c r="HY181" s="46"/>
      <c r="HZ181" s="46"/>
      <c r="IA181" s="46"/>
      <c r="IB181" s="46"/>
      <c r="IC181" s="46"/>
      <c r="ID181" s="46"/>
      <c r="IE181" s="46"/>
      <c r="IF181" s="46"/>
      <c r="IG181" s="46"/>
      <c r="IH181" s="46"/>
      <c r="II181" s="46"/>
      <c r="IJ181" s="46"/>
      <c r="IK181" s="46"/>
      <c r="IL181" s="46"/>
      <c r="IM181" s="46"/>
      <c r="IN181" s="46"/>
      <c r="IO181" s="46"/>
      <c r="IP181" s="46"/>
      <c r="IQ181" s="46"/>
      <c r="IR181" s="46"/>
      <c r="IS181" s="46"/>
      <c r="IT181" s="46"/>
      <c r="IU181" s="46"/>
      <c r="IV181" s="46"/>
      <c r="IW181" s="46"/>
      <c r="IX181" s="46"/>
      <c r="IY181" s="46"/>
      <c r="IZ181" s="46"/>
      <c r="JA181" s="46"/>
      <c r="JB181" s="46"/>
      <c r="JC181" s="46"/>
      <c r="JD181" s="46"/>
      <c r="JE181" s="46"/>
      <c r="JF181" s="46"/>
      <c r="JG181" s="46"/>
      <c r="JH181" s="46"/>
      <c r="JI181" s="46"/>
      <c r="JJ181" s="46"/>
      <c r="JK181" s="46"/>
      <c r="JL181" s="46"/>
      <c r="JM181" s="46"/>
      <c r="JN181" s="46"/>
      <c r="JO181" s="46"/>
      <c r="JP181" s="46"/>
      <c r="JQ181" s="46"/>
      <c r="JR181" s="46"/>
      <c r="JS181" s="46"/>
      <c r="JT181" s="46"/>
      <c r="JU181" s="46"/>
      <c r="JV181" s="46"/>
      <c r="JW181" s="46"/>
      <c r="JX181" s="46"/>
      <c r="JY181" s="46"/>
      <c r="JZ181" s="46"/>
      <c r="KA181" s="46"/>
      <c r="KB181" s="46"/>
      <c r="KC181" s="46"/>
      <c r="KD181" s="46"/>
      <c r="KE181" s="46"/>
      <c r="KF181" s="46"/>
      <c r="KG181" s="46"/>
      <c r="KH181" s="46"/>
      <c r="KI181" s="46"/>
      <c r="KJ181" s="46"/>
      <c r="KK181" s="46"/>
      <c r="KL181" s="46"/>
      <c r="KM181" s="46"/>
      <c r="KN181" s="46"/>
      <c r="KO181" s="46"/>
      <c r="KP181" s="46"/>
      <c r="KQ181" s="46"/>
      <c r="KR181" s="46"/>
      <c r="KS181" s="46"/>
      <c r="KT181" s="46"/>
      <c r="KU181" s="46"/>
      <c r="KV181" s="46"/>
      <c r="KW181" s="46"/>
      <c r="KX181" s="46"/>
      <c r="KY181" s="46"/>
      <c r="KZ181" s="46"/>
      <c r="LA181" s="46"/>
      <c r="LB181" s="46"/>
      <c r="LC181" s="46"/>
      <c r="LD181" s="46"/>
      <c r="LE181" s="46"/>
      <c r="LF181" s="46"/>
      <c r="LG181" s="46"/>
      <c r="LH181" s="46"/>
      <c r="LI181" s="46"/>
      <c r="LJ181" s="46"/>
      <c r="LK181" s="46"/>
      <c r="LL181" s="46"/>
      <c r="LM181" s="46"/>
      <c r="LN181" s="46"/>
      <c r="LO181" s="46"/>
      <c r="LP181" s="46"/>
      <c r="LQ181" s="46"/>
      <c r="LR181" s="46"/>
      <c r="LS181" s="46"/>
      <c r="LT181" s="46"/>
      <c r="LU181" s="46"/>
      <c r="LV181" s="46"/>
      <c r="LW181" s="46"/>
      <c r="LX181" s="46"/>
      <c r="LY181" s="46"/>
      <c r="LZ181" s="46"/>
      <c r="MA181" s="46"/>
      <c r="MB181" s="46"/>
      <c r="MC181" s="46"/>
      <c r="MD181" s="46"/>
      <c r="ME181" s="46"/>
      <c r="MF181" s="46"/>
      <c r="MG181" s="46"/>
      <c r="MH181" s="46"/>
      <c r="MI181" s="46"/>
      <c r="MJ181" s="46"/>
      <c r="MK181" s="46"/>
      <c r="ML181" s="46"/>
      <c r="MM181" s="46"/>
      <c r="MN181" s="46"/>
      <c r="MO181" s="46"/>
      <c r="MP181" s="46"/>
      <c r="MQ181" s="46"/>
      <c r="MR181" s="46"/>
      <c r="MS181" s="46"/>
      <c r="MT181" s="46"/>
      <c r="MU181" s="46"/>
      <c r="MV181" s="46"/>
      <c r="MW181" s="46"/>
      <c r="MX181" s="46"/>
      <c r="MY181" s="46"/>
      <c r="MZ181" s="46"/>
      <c r="NA181" s="46"/>
      <c r="NB181" s="46"/>
      <c r="NC181" s="46"/>
      <c r="ND181" s="46"/>
      <c r="NE181" s="46"/>
      <c r="NF181" s="46"/>
      <c r="NG181" s="46"/>
      <c r="NH181" s="46"/>
      <c r="NI181" s="46"/>
      <c r="NJ181" s="46"/>
      <c r="NK181" s="46"/>
      <c r="NL181" s="46"/>
      <c r="NM181" s="46"/>
      <c r="NN181" s="46"/>
      <c r="NO181" s="46"/>
      <c r="NP181" s="46"/>
      <c r="NQ181" s="46"/>
      <c r="NR181" s="46"/>
      <c r="NS181" s="46"/>
      <c r="NT181" s="46"/>
      <c r="NU181" s="46"/>
      <c r="NV181" s="46"/>
      <c r="NW181" s="46"/>
      <c r="NX181" s="46"/>
      <c r="NY181" s="46"/>
      <c r="NZ181" s="46"/>
      <c r="OA181" s="46"/>
      <c r="OB181" s="46"/>
      <c r="OC181" s="46"/>
      <c r="OD181" s="46"/>
      <c r="OE181" s="46"/>
      <c r="OF181" s="46"/>
      <c r="OG181" s="46"/>
      <c r="OH181" s="46"/>
      <c r="OI181" s="46"/>
      <c r="OJ181" s="46"/>
      <c r="OK181" s="46"/>
      <c r="OL181" s="46"/>
      <c r="OM181" s="46"/>
      <c r="ON181" s="46"/>
      <c r="OO181" s="46"/>
      <c r="OP181" s="46"/>
      <c r="OQ181" s="46"/>
      <c r="OR181" s="46"/>
      <c r="OS181" s="46"/>
      <c r="OT181" s="46"/>
      <c r="OU181" s="46"/>
      <c r="OV181" s="46"/>
      <c r="OW181" s="46"/>
      <c r="OX181" s="46"/>
      <c r="OY181" s="46"/>
      <c r="OZ181" s="46"/>
      <c r="PA181" s="46"/>
      <c r="PB181" s="46"/>
      <c r="PC181" s="46"/>
      <c r="PD181" s="46"/>
      <c r="PE181" s="46"/>
      <c r="PF181" s="46"/>
      <c r="PG181" s="46"/>
      <c r="PH181" s="46"/>
      <c r="PI181" s="46"/>
      <c r="PJ181" s="46"/>
      <c r="PK181" s="46"/>
      <c r="PL181" s="46"/>
      <c r="PM181" s="46"/>
      <c r="PN181" s="46"/>
      <c r="PO181" s="46"/>
      <c r="PP181" s="46"/>
      <c r="PQ181" s="46"/>
      <c r="PR181" s="46"/>
      <c r="PS181" s="46"/>
      <c r="PT181" s="46"/>
      <c r="PU181" s="46"/>
      <c r="PV181" s="46"/>
      <c r="PW181" s="46"/>
      <c r="PX181" s="46"/>
      <c r="PY181" s="46"/>
      <c r="PZ181" s="46"/>
      <c r="QA181" s="46"/>
      <c r="QB181" s="46"/>
      <c r="QC181" s="46"/>
      <c r="QD181" s="46"/>
      <c r="QE181" s="46"/>
      <c r="QF181" s="46"/>
      <c r="QG181" s="46"/>
      <c r="QH181" s="46"/>
      <c r="QI181" s="46"/>
      <c r="QJ181" s="46"/>
      <c r="QK181" s="46"/>
      <c r="QL181" s="46"/>
      <c r="QM181" s="46"/>
      <c r="QN181" s="46"/>
      <c r="QO181" s="46"/>
      <c r="QP181" s="46"/>
      <c r="QQ181" s="46"/>
      <c r="QR181" s="46"/>
      <c r="QS181" s="46"/>
      <c r="QT181" s="46"/>
      <c r="QU181" s="46"/>
      <c r="QV181" s="46"/>
      <c r="QW181" s="46"/>
      <c r="QX181" s="46"/>
      <c r="QY181" s="46"/>
      <c r="QZ181" s="46"/>
      <c r="RA181" s="46"/>
      <c r="RB181" s="46"/>
      <c r="RC181" s="46"/>
      <c r="RD181" s="46"/>
      <c r="RE181" s="46"/>
      <c r="RF181" s="46"/>
      <c r="RG181" s="46"/>
      <c r="RH181" s="46"/>
      <c r="RI181" s="46"/>
      <c r="RJ181" s="46"/>
      <c r="RK181" s="46"/>
      <c r="RL181" s="46"/>
      <c r="RM181" s="46"/>
      <c r="RN181" s="46"/>
      <c r="RO181" s="46"/>
      <c r="RP181" s="46"/>
      <c r="RQ181" s="46"/>
      <c r="RR181" s="46"/>
      <c r="RS181" s="46"/>
      <c r="RT181" s="46"/>
      <c r="RU181" s="46"/>
      <c r="RV181" s="46"/>
      <c r="RW181" s="46"/>
      <c r="RX181" s="46"/>
      <c r="RY181" s="46"/>
      <c r="RZ181" s="46"/>
      <c r="SA181" s="46"/>
      <c r="SB181" s="46"/>
      <c r="SC181" s="46"/>
      <c r="SD181" s="46"/>
      <c r="SE181" s="46"/>
      <c r="SF181" s="46"/>
      <c r="SG181" s="46"/>
      <c r="SH181" s="46"/>
      <c r="SI181" s="46"/>
      <c r="SJ181" s="46"/>
      <c r="SK181" s="46"/>
      <c r="SL181" s="46"/>
      <c r="SM181" s="46"/>
      <c r="SN181" s="46"/>
      <c r="SO181" s="46"/>
      <c r="SP181" s="46"/>
      <c r="SQ181" s="46"/>
      <c r="SR181" s="46"/>
      <c r="SS181" s="46"/>
      <c r="ST181" s="46"/>
      <c r="SU181" s="46"/>
      <c r="SV181" s="46"/>
      <c r="SW181" s="46"/>
      <c r="SX181" s="46"/>
      <c r="SY181" s="46"/>
      <c r="SZ181" s="46"/>
      <c r="TA181" s="46"/>
      <c r="TB181" s="46"/>
      <c r="TC181" s="46"/>
      <c r="TD181" s="46"/>
      <c r="TE181" s="46"/>
      <c r="TF181" s="46"/>
      <c r="TG181" s="46"/>
      <c r="TH181" s="46"/>
      <c r="TI181" s="46"/>
      <c r="TJ181" s="46"/>
      <c r="TK181" s="46"/>
      <c r="TL181" s="46"/>
      <c r="TM181" s="46"/>
      <c r="TN181" s="46"/>
      <c r="TO181" s="46"/>
      <c r="TP181" s="46"/>
      <c r="TQ181" s="46"/>
      <c r="TR181" s="46"/>
      <c r="TS181" s="46"/>
      <c r="TT181" s="46"/>
      <c r="TU181" s="46"/>
      <c r="TV181" s="46"/>
      <c r="TW181" s="46"/>
      <c r="TX181" s="46"/>
      <c r="TY181" s="46"/>
      <c r="TZ181" s="46"/>
      <c r="UA181" s="46"/>
      <c r="UB181" s="46"/>
      <c r="UC181" s="46"/>
      <c r="UD181" s="46"/>
      <c r="UE181" s="46"/>
      <c r="UF181" s="46"/>
      <c r="UG181" s="46"/>
      <c r="UH181" s="46"/>
      <c r="UI181" s="46"/>
      <c r="UJ181" s="46"/>
      <c r="UK181" s="46"/>
      <c r="UL181" s="46"/>
      <c r="UM181" s="46"/>
      <c r="UN181" s="46"/>
      <c r="UO181" s="46"/>
      <c r="UP181" s="46"/>
      <c r="UQ181" s="46"/>
      <c r="UR181" s="46"/>
      <c r="US181" s="46"/>
      <c r="UT181" s="46"/>
      <c r="UU181" s="46"/>
      <c r="UV181" s="46"/>
      <c r="UW181" s="46"/>
      <c r="UX181" s="46"/>
      <c r="UY181" s="46"/>
      <c r="UZ181" s="46"/>
      <c r="VA181" s="46"/>
      <c r="VB181" s="46"/>
      <c r="VC181" s="46"/>
      <c r="VD181" s="46"/>
      <c r="VE181" s="46"/>
      <c r="VF181" s="46"/>
      <c r="VG181" s="46"/>
      <c r="VH181" s="46"/>
      <c r="VI181" s="46"/>
      <c r="VJ181" s="46"/>
      <c r="VK181" s="46"/>
      <c r="VL181" s="46"/>
      <c r="VM181" s="46"/>
      <c r="VN181" s="46"/>
      <c r="VO181" s="46"/>
      <c r="VP181" s="46"/>
      <c r="VQ181" s="46"/>
      <c r="VR181" s="46"/>
      <c r="VS181" s="46"/>
      <c r="VT181" s="46"/>
      <c r="VU181" s="46"/>
      <c r="VV181" s="46"/>
      <c r="VW181" s="46"/>
      <c r="VX181" s="46"/>
      <c r="VY181" s="46"/>
      <c r="VZ181" s="46"/>
      <c r="WA181" s="46"/>
      <c r="WB181" s="46"/>
      <c r="WC181" s="46"/>
      <c r="WD181" s="46"/>
      <c r="WE181" s="46"/>
      <c r="WF181" s="46"/>
      <c r="WG181" s="46"/>
      <c r="WH181" s="46"/>
      <c r="WI181" s="46"/>
      <c r="WJ181" s="46"/>
      <c r="WK181" s="46"/>
      <c r="WL181" s="46"/>
      <c r="WM181" s="46"/>
      <c r="WN181" s="46"/>
      <c r="WO181" s="46"/>
      <c r="WP181" s="46"/>
      <c r="WQ181" s="46"/>
      <c r="WR181" s="46"/>
      <c r="WS181" s="46"/>
      <c r="WT181" s="46"/>
      <c r="WU181" s="46"/>
      <c r="WV181" s="46"/>
      <c r="WW181" s="46"/>
      <c r="WX181" s="46"/>
      <c r="WY181" s="46"/>
      <c r="WZ181" s="46"/>
      <c r="XA181" s="46"/>
      <c r="XB181" s="46"/>
      <c r="XC181" s="46"/>
      <c r="XD181" s="46"/>
      <c r="XE181" s="46"/>
      <c r="XF181" s="46"/>
      <c r="XG181" s="46"/>
      <c r="XH181" s="46"/>
      <c r="XI181" s="46"/>
      <c r="XJ181" s="46"/>
      <c r="XK181" s="46"/>
      <c r="XL181" s="46"/>
      <c r="XM181" s="46"/>
      <c r="XN181" s="46"/>
      <c r="XO181" s="46"/>
      <c r="XP181" s="46"/>
      <c r="XQ181" s="46"/>
      <c r="XR181" s="46"/>
      <c r="XS181" s="46"/>
      <c r="XT181" s="46"/>
      <c r="XU181" s="46"/>
      <c r="XV181" s="46"/>
      <c r="XW181" s="46"/>
      <c r="XX181" s="46"/>
      <c r="XY181" s="46"/>
      <c r="XZ181" s="46"/>
      <c r="YA181" s="46"/>
      <c r="YB181" s="46"/>
      <c r="YC181" s="46"/>
      <c r="YD181" s="46"/>
      <c r="YE181" s="46"/>
      <c r="YF181" s="46"/>
      <c r="YG181" s="46"/>
      <c r="YH181" s="46"/>
      <c r="YI181" s="46"/>
      <c r="YJ181" s="46"/>
      <c r="YK181" s="46"/>
      <c r="YL181" s="46"/>
      <c r="YM181" s="46"/>
      <c r="YN181" s="46"/>
      <c r="YO181" s="46"/>
      <c r="YP181" s="46"/>
      <c r="YQ181" s="46"/>
      <c r="YR181" s="46"/>
    </row>
    <row r="182" spans="1:668" s="59" customFormat="1" ht="15.75" x14ac:dyDescent="0.25">
      <c r="A182" s="46"/>
      <c r="B182" s="2"/>
      <c r="C182" s="2"/>
      <c r="D182" s="1"/>
      <c r="E182" s="1"/>
      <c r="F182" s="50"/>
      <c r="G182" s="50"/>
      <c r="H182" s="50"/>
      <c r="I182" s="50"/>
      <c r="J182" s="50"/>
      <c r="K182" s="50"/>
      <c r="L182" s="68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  <c r="GE182" s="46"/>
      <c r="GF182" s="46"/>
      <c r="GG182" s="46"/>
      <c r="GH182" s="46"/>
      <c r="GI182" s="46"/>
      <c r="GJ182" s="46"/>
      <c r="GK182" s="46"/>
      <c r="GL182" s="46"/>
      <c r="GM182" s="46"/>
      <c r="GN182" s="46"/>
      <c r="GO182" s="46"/>
      <c r="GP182" s="46"/>
      <c r="GQ182" s="46"/>
      <c r="GR182" s="46"/>
      <c r="GS182" s="46"/>
      <c r="GT182" s="46"/>
      <c r="GU182" s="46"/>
      <c r="GV182" s="46"/>
      <c r="GW182" s="46"/>
      <c r="GX182" s="46"/>
      <c r="GY182" s="46"/>
      <c r="GZ182" s="46"/>
      <c r="HA182" s="46"/>
      <c r="HB182" s="46"/>
      <c r="HC182" s="46"/>
      <c r="HD182" s="46"/>
      <c r="HE182" s="46"/>
      <c r="HF182" s="46"/>
      <c r="HG182" s="46"/>
      <c r="HH182" s="46"/>
      <c r="HI182" s="46"/>
      <c r="HJ182" s="46"/>
      <c r="HK182" s="46"/>
      <c r="HL182" s="46"/>
      <c r="HM182" s="46"/>
      <c r="HN182" s="46"/>
      <c r="HO182" s="46"/>
      <c r="HP182" s="46"/>
      <c r="HQ182" s="46"/>
      <c r="HR182" s="46"/>
      <c r="HS182" s="46"/>
      <c r="HT182" s="46"/>
      <c r="HU182" s="46"/>
      <c r="HV182" s="46"/>
      <c r="HW182" s="46"/>
      <c r="HX182" s="46"/>
      <c r="HY182" s="46"/>
      <c r="HZ182" s="46"/>
      <c r="IA182" s="46"/>
      <c r="IB182" s="46"/>
      <c r="IC182" s="46"/>
      <c r="ID182" s="46"/>
      <c r="IE182" s="46"/>
      <c r="IF182" s="46"/>
      <c r="IG182" s="46"/>
      <c r="IH182" s="46"/>
      <c r="II182" s="46"/>
      <c r="IJ182" s="46"/>
      <c r="IK182" s="46"/>
      <c r="IL182" s="46"/>
      <c r="IM182" s="46"/>
      <c r="IN182" s="46"/>
      <c r="IO182" s="46"/>
      <c r="IP182" s="46"/>
      <c r="IQ182" s="46"/>
      <c r="IR182" s="46"/>
      <c r="IS182" s="46"/>
      <c r="IT182" s="46"/>
      <c r="IU182" s="46"/>
      <c r="IV182" s="46"/>
      <c r="IW182" s="46"/>
      <c r="IX182" s="46"/>
      <c r="IY182" s="46"/>
      <c r="IZ182" s="46"/>
      <c r="JA182" s="46"/>
      <c r="JB182" s="46"/>
      <c r="JC182" s="46"/>
      <c r="JD182" s="46"/>
      <c r="JE182" s="46"/>
      <c r="JF182" s="46"/>
      <c r="JG182" s="46"/>
      <c r="JH182" s="46"/>
      <c r="JI182" s="46"/>
      <c r="JJ182" s="46"/>
      <c r="JK182" s="46"/>
      <c r="JL182" s="46"/>
      <c r="JM182" s="46"/>
      <c r="JN182" s="46"/>
      <c r="JO182" s="46"/>
      <c r="JP182" s="46"/>
      <c r="JQ182" s="46"/>
      <c r="JR182" s="46"/>
      <c r="JS182" s="46"/>
      <c r="JT182" s="46"/>
      <c r="JU182" s="46"/>
      <c r="JV182" s="46"/>
      <c r="JW182" s="46"/>
      <c r="JX182" s="46"/>
      <c r="JY182" s="46"/>
      <c r="JZ182" s="46"/>
      <c r="KA182" s="46"/>
      <c r="KB182" s="46"/>
      <c r="KC182" s="46"/>
      <c r="KD182" s="46"/>
      <c r="KE182" s="46"/>
      <c r="KF182" s="46"/>
      <c r="KG182" s="46"/>
      <c r="KH182" s="46"/>
      <c r="KI182" s="46"/>
      <c r="KJ182" s="46"/>
      <c r="KK182" s="46"/>
      <c r="KL182" s="46"/>
      <c r="KM182" s="46"/>
      <c r="KN182" s="46"/>
      <c r="KO182" s="46"/>
      <c r="KP182" s="46"/>
      <c r="KQ182" s="46"/>
      <c r="KR182" s="46"/>
      <c r="KS182" s="46"/>
      <c r="KT182" s="46"/>
      <c r="KU182" s="46"/>
      <c r="KV182" s="46"/>
      <c r="KW182" s="46"/>
      <c r="KX182" s="46"/>
      <c r="KY182" s="46"/>
      <c r="KZ182" s="46"/>
      <c r="LA182" s="46"/>
      <c r="LB182" s="46"/>
      <c r="LC182" s="46"/>
      <c r="LD182" s="46"/>
      <c r="LE182" s="46"/>
      <c r="LF182" s="46"/>
      <c r="LG182" s="46"/>
      <c r="LH182" s="46"/>
      <c r="LI182" s="46"/>
      <c r="LJ182" s="46"/>
      <c r="LK182" s="46"/>
      <c r="LL182" s="46"/>
      <c r="LM182" s="46"/>
      <c r="LN182" s="46"/>
      <c r="LO182" s="46"/>
      <c r="LP182" s="46"/>
      <c r="LQ182" s="46"/>
      <c r="LR182" s="46"/>
      <c r="LS182" s="46"/>
      <c r="LT182" s="46"/>
      <c r="LU182" s="46"/>
      <c r="LV182" s="46"/>
      <c r="LW182" s="46"/>
      <c r="LX182" s="46"/>
      <c r="LY182" s="46"/>
      <c r="LZ182" s="46"/>
      <c r="MA182" s="46"/>
      <c r="MB182" s="46"/>
      <c r="MC182" s="46"/>
      <c r="MD182" s="46"/>
      <c r="ME182" s="46"/>
      <c r="MF182" s="46"/>
      <c r="MG182" s="46"/>
      <c r="MH182" s="46"/>
      <c r="MI182" s="46"/>
      <c r="MJ182" s="46"/>
      <c r="MK182" s="46"/>
      <c r="ML182" s="46"/>
      <c r="MM182" s="46"/>
      <c r="MN182" s="46"/>
      <c r="MO182" s="46"/>
      <c r="MP182" s="46"/>
      <c r="MQ182" s="46"/>
      <c r="MR182" s="46"/>
      <c r="MS182" s="46"/>
      <c r="MT182" s="46"/>
      <c r="MU182" s="46"/>
      <c r="MV182" s="46"/>
      <c r="MW182" s="46"/>
      <c r="MX182" s="46"/>
      <c r="MY182" s="46"/>
      <c r="MZ182" s="46"/>
      <c r="NA182" s="46"/>
      <c r="NB182" s="46"/>
      <c r="NC182" s="46"/>
      <c r="ND182" s="46"/>
      <c r="NE182" s="46"/>
      <c r="NF182" s="46"/>
      <c r="NG182" s="46"/>
      <c r="NH182" s="46"/>
      <c r="NI182" s="46"/>
      <c r="NJ182" s="46"/>
      <c r="NK182" s="46"/>
      <c r="NL182" s="46"/>
      <c r="NM182" s="46"/>
      <c r="NN182" s="46"/>
      <c r="NO182" s="46"/>
      <c r="NP182" s="46"/>
      <c r="NQ182" s="46"/>
      <c r="NR182" s="46"/>
      <c r="NS182" s="46"/>
      <c r="NT182" s="46"/>
      <c r="NU182" s="46"/>
      <c r="NV182" s="46"/>
      <c r="NW182" s="46"/>
      <c r="NX182" s="46"/>
      <c r="NY182" s="46"/>
      <c r="NZ182" s="46"/>
      <c r="OA182" s="46"/>
      <c r="OB182" s="46"/>
      <c r="OC182" s="46"/>
      <c r="OD182" s="46"/>
      <c r="OE182" s="46"/>
      <c r="OF182" s="46"/>
      <c r="OG182" s="46"/>
      <c r="OH182" s="46"/>
      <c r="OI182" s="46"/>
      <c r="OJ182" s="46"/>
      <c r="OK182" s="46"/>
      <c r="OL182" s="46"/>
      <c r="OM182" s="46"/>
      <c r="ON182" s="46"/>
      <c r="OO182" s="46"/>
      <c r="OP182" s="46"/>
      <c r="OQ182" s="46"/>
      <c r="OR182" s="46"/>
      <c r="OS182" s="46"/>
      <c r="OT182" s="46"/>
      <c r="OU182" s="46"/>
      <c r="OV182" s="46"/>
      <c r="OW182" s="46"/>
      <c r="OX182" s="46"/>
      <c r="OY182" s="46"/>
      <c r="OZ182" s="46"/>
      <c r="PA182" s="46"/>
      <c r="PB182" s="46"/>
      <c r="PC182" s="46"/>
      <c r="PD182" s="46"/>
      <c r="PE182" s="46"/>
      <c r="PF182" s="46"/>
      <c r="PG182" s="46"/>
      <c r="PH182" s="46"/>
      <c r="PI182" s="46"/>
      <c r="PJ182" s="46"/>
      <c r="PK182" s="46"/>
      <c r="PL182" s="46"/>
      <c r="PM182" s="46"/>
      <c r="PN182" s="46"/>
      <c r="PO182" s="46"/>
      <c r="PP182" s="46"/>
      <c r="PQ182" s="46"/>
      <c r="PR182" s="46"/>
      <c r="PS182" s="46"/>
      <c r="PT182" s="46"/>
      <c r="PU182" s="46"/>
      <c r="PV182" s="46"/>
      <c r="PW182" s="46"/>
      <c r="PX182" s="46"/>
      <c r="PY182" s="46"/>
      <c r="PZ182" s="46"/>
      <c r="QA182" s="46"/>
      <c r="QB182" s="46"/>
      <c r="QC182" s="46"/>
      <c r="QD182" s="46"/>
      <c r="QE182" s="46"/>
      <c r="QF182" s="46"/>
      <c r="QG182" s="46"/>
      <c r="QH182" s="46"/>
      <c r="QI182" s="46"/>
      <c r="QJ182" s="46"/>
      <c r="QK182" s="46"/>
      <c r="QL182" s="46"/>
      <c r="QM182" s="46"/>
      <c r="QN182" s="46"/>
      <c r="QO182" s="46"/>
      <c r="QP182" s="46"/>
      <c r="QQ182" s="46"/>
      <c r="QR182" s="46"/>
      <c r="QS182" s="46"/>
      <c r="QT182" s="46"/>
      <c r="QU182" s="46"/>
      <c r="QV182" s="46"/>
      <c r="QW182" s="46"/>
      <c r="QX182" s="46"/>
      <c r="QY182" s="46"/>
      <c r="QZ182" s="46"/>
      <c r="RA182" s="46"/>
      <c r="RB182" s="46"/>
      <c r="RC182" s="46"/>
      <c r="RD182" s="46"/>
      <c r="RE182" s="46"/>
      <c r="RF182" s="46"/>
      <c r="RG182" s="46"/>
      <c r="RH182" s="46"/>
      <c r="RI182" s="46"/>
      <c r="RJ182" s="46"/>
      <c r="RK182" s="46"/>
      <c r="RL182" s="46"/>
      <c r="RM182" s="46"/>
      <c r="RN182" s="46"/>
      <c r="RO182" s="46"/>
      <c r="RP182" s="46"/>
      <c r="RQ182" s="46"/>
      <c r="RR182" s="46"/>
      <c r="RS182" s="46"/>
      <c r="RT182" s="46"/>
      <c r="RU182" s="46"/>
      <c r="RV182" s="46"/>
      <c r="RW182" s="46"/>
      <c r="RX182" s="46"/>
      <c r="RY182" s="46"/>
      <c r="RZ182" s="46"/>
      <c r="SA182" s="46"/>
      <c r="SB182" s="46"/>
      <c r="SC182" s="46"/>
      <c r="SD182" s="46"/>
      <c r="SE182" s="46"/>
      <c r="SF182" s="46"/>
      <c r="SG182" s="46"/>
      <c r="SH182" s="46"/>
      <c r="SI182" s="46"/>
      <c r="SJ182" s="46"/>
      <c r="SK182" s="46"/>
      <c r="SL182" s="46"/>
      <c r="SM182" s="46"/>
      <c r="SN182" s="46"/>
      <c r="SO182" s="46"/>
      <c r="SP182" s="46"/>
      <c r="SQ182" s="46"/>
      <c r="SR182" s="46"/>
      <c r="SS182" s="46"/>
      <c r="ST182" s="46"/>
      <c r="SU182" s="46"/>
      <c r="SV182" s="46"/>
      <c r="SW182" s="46"/>
      <c r="SX182" s="46"/>
      <c r="SY182" s="46"/>
      <c r="SZ182" s="46"/>
      <c r="TA182" s="46"/>
      <c r="TB182" s="46"/>
      <c r="TC182" s="46"/>
      <c r="TD182" s="46"/>
      <c r="TE182" s="46"/>
      <c r="TF182" s="46"/>
      <c r="TG182" s="46"/>
      <c r="TH182" s="46"/>
      <c r="TI182" s="46"/>
      <c r="TJ182" s="46"/>
      <c r="TK182" s="46"/>
      <c r="TL182" s="46"/>
      <c r="TM182" s="46"/>
      <c r="TN182" s="46"/>
      <c r="TO182" s="46"/>
      <c r="TP182" s="46"/>
      <c r="TQ182" s="46"/>
      <c r="TR182" s="46"/>
      <c r="TS182" s="46"/>
      <c r="TT182" s="46"/>
      <c r="TU182" s="46"/>
      <c r="TV182" s="46"/>
      <c r="TW182" s="46"/>
      <c r="TX182" s="46"/>
      <c r="TY182" s="46"/>
      <c r="TZ182" s="46"/>
      <c r="UA182" s="46"/>
      <c r="UB182" s="46"/>
      <c r="UC182" s="46"/>
      <c r="UD182" s="46"/>
      <c r="UE182" s="46"/>
      <c r="UF182" s="46"/>
      <c r="UG182" s="46"/>
      <c r="UH182" s="46"/>
      <c r="UI182" s="46"/>
      <c r="UJ182" s="46"/>
      <c r="UK182" s="46"/>
      <c r="UL182" s="46"/>
      <c r="UM182" s="46"/>
      <c r="UN182" s="46"/>
      <c r="UO182" s="46"/>
      <c r="UP182" s="46"/>
      <c r="UQ182" s="46"/>
      <c r="UR182" s="46"/>
      <c r="US182" s="46"/>
      <c r="UT182" s="46"/>
      <c r="UU182" s="46"/>
      <c r="UV182" s="46"/>
      <c r="UW182" s="46"/>
      <c r="UX182" s="46"/>
      <c r="UY182" s="46"/>
      <c r="UZ182" s="46"/>
      <c r="VA182" s="46"/>
      <c r="VB182" s="46"/>
      <c r="VC182" s="46"/>
      <c r="VD182" s="46"/>
      <c r="VE182" s="46"/>
      <c r="VF182" s="46"/>
      <c r="VG182" s="46"/>
      <c r="VH182" s="46"/>
      <c r="VI182" s="46"/>
      <c r="VJ182" s="46"/>
      <c r="VK182" s="46"/>
      <c r="VL182" s="46"/>
      <c r="VM182" s="46"/>
      <c r="VN182" s="46"/>
      <c r="VO182" s="46"/>
      <c r="VP182" s="46"/>
      <c r="VQ182" s="46"/>
      <c r="VR182" s="46"/>
      <c r="VS182" s="46"/>
      <c r="VT182" s="46"/>
      <c r="VU182" s="46"/>
      <c r="VV182" s="46"/>
      <c r="VW182" s="46"/>
      <c r="VX182" s="46"/>
      <c r="VY182" s="46"/>
      <c r="VZ182" s="46"/>
      <c r="WA182" s="46"/>
      <c r="WB182" s="46"/>
      <c r="WC182" s="46"/>
      <c r="WD182" s="46"/>
      <c r="WE182" s="46"/>
      <c r="WF182" s="46"/>
      <c r="WG182" s="46"/>
      <c r="WH182" s="46"/>
      <c r="WI182" s="46"/>
      <c r="WJ182" s="46"/>
      <c r="WK182" s="46"/>
      <c r="WL182" s="46"/>
      <c r="WM182" s="46"/>
      <c r="WN182" s="46"/>
      <c r="WO182" s="46"/>
      <c r="WP182" s="46"/>
      <c r="WQ182" s="46"/>
      <c r="WR182" s="46"/>
      <c r="WS182" s="46"/>
      <c r="WT182" s="46"/>
      <c r="WU182" s="46"/>
      <c r="WV182" s="46"/>
      <c r="WW182" s="46"/>
      <c r="WX182" s="46"/>
      <c r="WY182" s="46"/>
      <c r="WZ182" s="46"/>
      <c r="XA182" s="46"/>
      <c r="XB182" s="46"/>
      <c r="XC182" s="46"/>
      <c r="XD182" s="46"/>
      <c r="XE182" s="46"/>
      <c r="XF182" s="46"/>
      <c r="XG182" s="46"/>
      <c r="XH182" s="46"/>
      <c r="XI182" s="46"/>
      <c r="XJ182" s="46"/>
      <c r="XK182" s="46"/>
      <c r="XL182" s="46"/>
      <c r="XM182" s="46"/>
      <c r="XN182" s="46"/>
      <c r="XO182" s="46"/>
      <c r="XP182" s="46"/>
      <c r="XQ182" s="46"/>
      <c r="XR182" s="46"/>
      <c r="XS182" s="46"/>
      <c r="XT182" s="46"/>
      <c r="XU182" s="46"/>
      <c r="XV182" s="46"/>
      <c r="XW182" s="46"/>
      <c r="XX182" s="46"/>
      <c r="XY182" s="46"/>
      <c r="XZ182" s="46"/>
      <c r="YA182" s="46"/>
      <c r="YB182" s="46"/>
      <c r="YC182" s="46"/>
      <c r="YD182" s="46"/>
      <c r="YE182" s="46"/>
      <c r="YF182" s="46"/>
      <c r="YG182" s="46"/>
      <c r="YH182" s="46"/>
      <c r="YI182" s="46"/>
      <c r="YJ182" s="46"/>
      <c r="YK182" s="46"/>
      <c r="YL182" s="46"/>
      <c r="YM182" s="46"/>
      <c r="YN182" s="46"/>
      <c r="YO182" s="46"/>
      <c r="YP182" s="46"/>
      <c r="YQ182" s="46"/>
      <c r="YR182" s="46"/>
    </row>
    <row r="183" spans="1:668" s="59" customFormat="1" ht="15.75" x14ac:dyDescent="0.25">
      <c r="A183" s="46"/>
      <c r="B183" s="2"/>
      <c r="C183" s="2"/>
      <c r="D183" s="1"/>
      <c r="E183" s="1"/>
      <c r="F183" s="50"/>
      <c r="G183" s="50"/>
      <c r="H183" s="50"/>
      <c r="I183" s="50"/>
      <c r="J183" s="50"/>
      <c r="K183" s="50"/>
      <c r="L183" s="68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46"/>
      <c r="EY183" s="46"/>
      <c r="EZ183" s="46"/>
      <c r="FA183" s="46"/>
      <c r="FB183" s="46"/>
      <c r="FC183" s="46"/>
      <c r="FD183" s="46"/>
      <c r="FE183" s="46"/>
      <c r="FF183" s="46"/>
      <c r="FG183" s="46"/>
      <c r="FH183" s="46"/>
      <c r="FI183" s="46"/>
      <c r="FJ183" s="46"/>
      <c r="FK183" s="46"/>
      <c r="FL183" s="46"/>
      <c r="FM183" s="46"/>
      <c r="FN183" s="46"/>
      <c r="FO183" s="46"/>
      <c r="FP183" s="46"/>
      <c r="FQ183" s="46"/>
      <c r="FR183" s="46"/>
      <c r="FS183" s="46"/>
      <c r="FT183" s="46"/>
      <c r="FU183" s="46"/>
      <c r="FV183" s="46"/>
      <c r="FW183" s="46"/>
      <c r="FX183" s="46"/>
      <c r="FY183" s="46"/>
      <c r="FZ183" s="46"/>
      <c r="GA183" s="46"/>
      <c r="GB183" s="46"/>
      <c r="GC183" s="46"/>
      <c r="GD183" s="46"/>
      <c r="GE183" s="46"/>
      <c r="GF183" s="46"/>
      <c r="GG183" s="46"/>
      <c r="GH183" s="46"/>
      <c r="GI183" s="46"/>
      <c r="GJ183" s="46"/>
      <c r="GK183" s="46"/>
      <c r="GL183" s="46"/>
      <c r="GM183" s="46"/>
      <c r="GN183" s="46"/>
      <c r="GO183" s="46"/>
      <c r="GP183" s="46"/>
      <c r="GQ183" s="46"/>
      <c r="GR183" s="46"/>
      <c r="GS183" s="46"/>
      <c r="GT183" s="46"/>
      <c r="GU183" s="46"/>
      <c r="GV183" s="46"/>
      <c r="GW183" s="46"/>
      <c r="GX183" s="46"/>
      <c r="GY183" s="46"/>
      <c r="GZ183" s="46"/>
      <c r="HA183" s="46"/>
      <c r="HB183" s="46"/>
      <c r="HC183" s="46"/>
      <c r="HD183" s="46"/>
      <c r="HE183" s="46"/>
      <c r="HF183" s="46"/>
      <c r="HG183" s="46"/>
      <c r="HH183" s="46"/>
      <c r="HI183" s="46"/>
      <c r="HJ183" s="46"/>
      <c r="HK183" s="46"/>
      <c r="HL183" s="46"/>
      <c r="HM183" s="46"/>
      <c r="HN183" s="46"/>
      <c r="HO183" s="46"/>
      <c r="HP183" s="46"/>
      <c r="HQ183" s="46"/>
      <c r="HR183" s="46"/>
      <c r="HS183" s="46"/>
      <c r="HT183" s="46"/>
      <c r="HU183" s="46"/>
      <c r="HV183" s="46"/>
      <c r="HW183" s="46"/>
      <c r="HX183" s="46"/>
      <c r="HY183" s="46"/>
      <c r="HZ183" s="46"/>
      <c r="IA183" s="46"/>
      <c r="IB183" s="46"/>
      <c r="IC183" s="46"/>
      <c r="ID183" s="46"/>
      <c r="IE183" s="46"/>
      <c r="IF183" s="46"/>
      <c r="IG183" s="46"/>
      <c r="IH183" s="46"/>
      <c r="II183" s="46"/>
      <c r="IJ183" s="46"/>
      <c r="IK183" s="46"/>
      <c r="IL183" s="46"/>
      <c r="IM183" s="46"/>
      <c r="IN183" s="46"/>
      <c r="IO183" s="46"/>
      <c r="IP183" s="46"/>
      <c r="IQ183" s="46"/>
      <c r="IR183" s="46"/>
      <c r="IS183" s="46"/>
      <c r="IT183" s="46"/>
      <c r="IU183" s="46"/>
      <c r="IV183" s="46"/>
      <c r="IW183" s="46"/>
      <c r="IX183" s="46"/>
      <c r="IY183" s="46"/>
      <c r="IZ183" s="46"/>
      <c r="JA183" s="46"/>
      <c r="JB183" s="46"/>
      <c r="JC183" s="46"/>
      <c r="JD183" s="46"/>
      <c r="JE183" s="46"/>
      <c r="JF183" s="46"/>
      <c r="JG183" s="46"/>
      <c r="JH183" s="46"/>
      <c r="JI183" s="46"/>
      <c r="JJ183" s="46"/>
      <c r="JK183" s="46"/>
      <c r="JL183" s="46"/>
      <c r="JM183" s="46"/>
      <c r="JN183" s="46"/>
      <c r="JO183" s="46"/>
      <c r="JP183" s="46"/>
      <c r="JQ183" s="46"/>
      <c r="JR183" s="46"/>
      <c r="JS183" s="46"/>
      <c r="JT183" s="46"/>
      <c r="JU183" s="46"/>
      <c r="JV183" s="46"/>
      <c r="JW183" s="46"/>
      <c r="JX183" s="46"/>
      <c r="JY183" s="46"/>
      <c r="JZ183" s="46"/>
      <c r="KA183" s="46"/>
      <c r="KB183" s="46"/>
      <c r="KC183" s="46"/>
      <c r="KD183" s="46"/>
      <c r="KE183" s="46"/>
      <c r="KF183" s="46"/>
      <c r="KG183" s="46"/>
      <c r="KH183" s="46"/>
      <c r="KI183" s="46"/>
      <c r="KJ183" s="46"/>
      <c r="KK183" s="46"/>
      <c r="KL183" s="46"/>
      <c r="KM183" s="46"/>
      <c r="KN183" s="46"/>
      <c r="KO183" s="46"/>
      <c r="KP183" s="46"/>
      <c r="KQ183" s="46"/>
      <c r="KR183" s="46"/>
      <c r="KS183" s="46"/>
      <c r="KT183" s="46"/>
      <c r="KU183" s="46"/>
      <c r="KV183" s="46"/>
      <c r="KW183" s="46"/>
      <c r="KX183" s="46"/>
      <c r="KY183" s="46"/>
      <c r="KZ183" s="46"/>
      <c r="LA183" s="46"/>
      <c r="LB183" s="46"/>
      <c r="LC183" s="46"/>
      <c r="LD183" s="46"/>
      <c r="LE183" s="46"/>
      <c r="LF183" s="46"/>
      <c r="LG183" s="46"/>
      <c r="LH183" s="46"/>
      <c r="LI183" s="46"/>
      <c r="LJ183" s="46"/>
      <c r="LK183" s="46"/>
      <c r="LL183" s="46"/>
      <c r="LM183" s="46"/>
      <c r="LN183" s="46"/>
      <c r="LO183" s="46"/>
      <c r="LP183" s="46"/>
      <c r="LQ183" s="46"/>
      <c r="LR183" s="46"/>
      <c r="LS183" s="46"/>
      <c r="LT183" s="46"/>
      <c r="LU183" s="46"/>
      <c r="LV183" s="46"/>
      <c r="LW183" s="46"/>
      <c r="LX183" s="46"/>
      <c r="LY183" s="46"/>
      <c r="LZ183" s="46"/>
      <c r="MA183" s="46"/>
      <c r="MB183" s="46"/>
      <c r="MC183" s="46"/>
      <c r="MD183" s="46"/>
      <c r="ME183" s="46"/>
      <c r="MF183" s="46"/>
      <c r="MG183" s="46"/>
      <c r="MH183" s="46"/>
      <c r="MI183" s="46"/>
      <c r="MJ183" s="46"/>
      <c r="MK183" s="46"/>
      <c r="ML183" s="46"/>
      <c r="MM183" s="46"/>
      <c r="MN183" s="46"/>
      <c r="MO183" s="46"/>
      <c r="MP183" s="46"/>
      <c r="MQ183" s="46"/>
      <c r="MR183" s="46"/>
      <c r="MS183" s="46"/>
      <c r="MT183" s="46"/>
      <c r="MU183" s="46"/>
      <c r="MV183" s="46"/>
      <c r="MW183" s="46"/>
      <c r="MX183" s="46"/>
      <c r="MY183" s="46"/>
      <c r="MZ183" s="46"/>
      <c r="NA183" s="46"/>
      <c r="NB183" s="46"/>
      <c r="NC183" s="46"/>
      <c r="ND183" s="46"/>
      <c r="NE183" s="46"/>
      <c r="NF183" s="46"/>
      <c r="NG183" s="46"/>
      <c r="NH183" s="46"/>
      <c r="NI183" s="46"/>
      <c r="NJ183" s="46"/>
      <c r="NK183" s="46"/>
      <c r="NL183" s="46"/>
      <c r="NM183" s="46"/>
      <c r="NN183" s="46"/>
      <c r="NO183" s="46"/>
      <c r="NP183" s="46"/>
      <c r="NQ183" s="46"/>
      <c r="NR183" s="46"/>
      <c r="NS183" s="46"/>
      <c r="NT183" s="46"/>
      <c r="NU183" s="46"/>
      <c r="NV183" s="46"/>
      <c r="NW183" s="46"/>
      <c r="NX183" s="46"/>
      <c r="NY183" s="46"/>
      <c r="NZ183" s="46"/>
      <c r="OA183" s="46"/>
      <c r="OB183" s="46"/>
      <c r="OC183" s="46"/>
      <c r="OD183" s="46"/>
      <c r="OE183" s="46"/>
      <c r="OF183" s="46"/>
      <c r="OG183" s="46"/>
      <c r="OH183" s="46"/>
      <c r="OI183" s="46"/>
      <c r="OJ183" s="46"/>
      <c r="OK183" s="46"/>
      <c r="OL183" s="46"/>
      <c r="OM183" s="46"/>
      <c r="ON183" s="46"/>
      <c r="OO183" s="46"/>
      <c r="OP183" s="46"/>
      <c r="OQ183" s="46"/>
      <c r="OR183" s="46"/>
      <c r="OS183" s="46"/>
      <c r="OT183" s="46"/>
      <c r="OU183" s="46"/>
      <c r="OV183" s="46"/>
      <c r="OW183" s="46"/>
      <c r="OX183" s="46"/>
      <c r="OY183" s="46"/>
      <c r="OZ183" s="46"/>
      <c r="PA183" s="46"/>
      <c r="PB183" s="46"/>
      <c r="PC183" s="46"/>
      <c r="PD183" s="46"/>
      <c r="PE183" s="46"/>
      <c r="PF183" s="46"/>
      <c r="PG183" s="46"/>
      <c r="PH183" s="46"/>
      <c r="PI183" s="46"/>
      <c r="PJ183" s="46"/>
      <c r="PK183" s="46"/>
      <c r="PL183" s="46"/>
      <c r="PM183" s="46"/>
      <c r="PN183" s="46"/>
      <c r="PO183" s="46"/>
      <c r="PP183" s="46"/>
      <c r="PQ183" s="46"/>
      <c r="PR183" s="46"/>
      <c r="PS183" s="46"/>
      <c r="PT183" s="46"/>
      <c r="PU183" s="46"/>
      <c r="PV183" s="46"/>
      <c r="PW183" s="46"/>
      <c r="PX183" s="46"/>
      <c r="PY183" s="46"/>
      <c r="PZ183" s="46"/>
      <c r="QA183" s="46"/>
      <c r="QB183" s="46"/>
      <c r="QC183" s="46"/>
      <c r="QD183" s="46"/>
      <c r="QE183" s="46"/>
      <c r="QF183" s="46"/>
      <c r="QG183" s="46"/>
      <c r="QH183" s="46"/>
      <c r="QI183" s="46"/>
      <c r="QJ183" s="46"/>
      <c r="QK183" s="46"/>
      <c r="QL183" s="46"/>
      <c r="QM183" s="46"/>
      <c r="QN183" s="46"/>
      <c r="QO183" s="46"/>
      <c r="QP183" s="46"/>
      <c r="QQ183" s="46"/>
      <c r="QR183" s="46"/>
      <c r="QS183" s="46"/>
      <c r="QT183" s="46"/>
      <c r="QU183" s="46"/>
      <c r="QV183" s="46"/>
      <c r="QW183" s="46"/>
      <c r="QX183" s="46"/>
      <c r="QY183" s="46"/>
      <c r="QZ183" s="46"/>
      <c r="RA183" s="46"/>
      <c r="RB183" s="46"/>
      <c r="RC183" s="46"/>
      <c r="RD183" s="46"/>
      <c r="RE183" s="46"/>
      <c r="RF183" s="46"/>
      <c r="RG183" s="46"/>
      <c r="RH183" s="46"/>
      <c r="RI183" s="46"/>
      <c r="RJ183" s="46"/>
      <c r="RK183" s="46"/>
      <c r="RL183" s="46"/>
      <c r="RM183" s="46"/>
      <c r="RN183" s="46"/>
      <c r="RO183" s="46"/>
      <c r="RP183" s="46"/>
      <c r="RQ183" s="46"/>
      <c r="RR183" s="46"/>
      <c r="RS183" s="46"/>
      <c r="RT183" s="46"/>
      <c r="RU183" s="46"/>
      <c r="RV183" s="46"/>
      <c r="RW183" s="46"/>
      <c r="RX183" s="46"/>
      <c r="RY183" s="46"/>
      <c r="RZ183" s="46"/>
      <c r="SA183" s="46"/>
      <c r="SB183" s="46"/>
      <c r="SC183" s="46"/>
      <c r="SD183" s="46"/>
      <c r="SE183" s="46"/>
      <c r="SF183" s="46"/>
      <c r="SG183" s="46"/>
      <c r="SH183" s="46"/>
      <c r="SI183" s="46"/>
      <c r="SJ183" s="46"/>
      <c r="SK183" s="46"/>
      <c r="SL183" s="46"/>
      <c r="SM183" s="46"/>
      <c r="SN183" s="46"/>
      <c r="SO183" s="46"/>
      <c r="SP183" s="46"/>
      <c r="SQ183" s="46"/>
      <c r="SR183" s="46"/>
      <c r="SS183" s="46"/>
      <c r="ST183" s="46"/>
      <c r="SU183" s="46"/>
      <c r="SV183" s="46"/>
      <c r="SW183" s="46"/>
      <c r="SX183" s="46"/>
      <c r="SY183" s="46"/>
      <c r="SZ183" s="46"/>
      <c r="TA183" s="46"/>
      <c r="TB183" s="46"/>
      <c r="TC183" s="46"/>
      <c r="TD183" s="46"/>
      <c r="TE183" s="46"/>
      <c r="TF183" s="46"/>
      <c r="TG183" s="46"/>
      <c r="TH183" s="46"/>
      <c r="TI183" s="46"/>
      <c r="TJ183" s="46"/>
      <c r="TK183" s="46"/>
      <c r="TL183" s="46"/>
      <c r="TM183" s="46"/>
      <c r="TN183" s="46"/>
      <c r="TO183" s="46"/>
      <c r="TP183" s="46"/>
      <c r="TQ183" s="46"/>
      <c r="TR183" s="46"/>
      <c r="TS183" s="46"/>
      <c r="TT183" s="46"/>
      <c r="TU183" s="46"/>
      <c r="TV183" s="46"/>
      <c r="TW183" s="46"/>
      <c r="TX183" s="46"/>
      <c r="TY183" s="46"/>
      <c r="TZ183" s="46"/>
      <c r="UA183" s="46"/>
      <c r="UB183" s="46"/>
      <c r="UC183" s="46"/>
      <c r="UD183" s="46"/>
      <c r="UE183" s="46"/>
      <c r="UF183" s="46"/>
      <c r="UG183" s="46"/>
      <c r="UH183" s="46"/>
      <c r="UI183" s="46"/>
      <c r="UJ183" s="46"/>
      <c r="UK183" s="46"/>
      <c r="UL183" s="46"/>
      <c r="UM183" s="46"/>
      <c r="UN183" s="46"/>
      <c r="UO183" s="46"/>
      <c r="UP183" s="46"/>
      <c r="UQ183" s="46"/>
      <c r="UR183" s="46"/>
      <c r="US183" s="46"/>
      <c r="UT183" s="46"/>
      <c r="UU183" s="46"/>
      <c r="UV183" s="46"/>
      <c r="UW183" s="46"/>
      <c r="UX183" s="46"/>
      <c r="UY183" s="46"/>
      <c r="UZ183" s="46"/>
      <c r="VA183" s="46"/>
      <c r="VB183" s="46"/>
      <c r="VC183" s="46"/>
      <c r="VD183" s="46"/>
      <c r="VE183" s="46"/>
      <c r="VF183" s="46"/>
      <c r="VG183" s="46"/>
      <c r="VH183" s="46"/>
      <c r="VI183" s="46"/>
      <c r="VJ183" s="46"/>
      <c r="VK183" s="46"/>
      <c r="VL183" s="46"/>
      <c r="VM183" s="46"/>
      <c r="VN183" s="46"/>
      <c r="VO183" s="46"/>
      <c r="VP183" s="46"/>
      <c r="VQ183" s="46"/>
      <c r="VR183" s="46"/>
      <c r="VS183" s="46"/>
      <c r="VT183" s="46"/>
      <c r="VU183" s="46"/>
      <c r="VV183" s="46"/>
      <c r="VW183" s="46"/>
      <c r="VX183" s="46"/>
      <c r="VY183" s="46"/>
      <c r="VZ183" s="46"/>
      <c r="WA183" s="46"/>
      <c r="WB183" s="46"/>
      <c r="WC183" s="46"/>
      <c r="WD183" s="46"/>
      <c r="WE183" s="46"/>
      <c r="WF183" s="46"/>
      <c r="WG183" s="46"/>
      <c r="WH183" s="46"/>
      <c r="WI183" s="46"/>
      <c r="WJ183" s="46"/>
      <c r="WK183" s="46"/>
      <c r="WL183" s="46"/>
      <c r="WM183" s="46"/>
      <c r="WN183" s="46"/>
      <c r="WO183" s="46"/>
      <c r="WP183" s="46"/>
      <c r="WQ183" s="46"/>
      <c r="WR183" s="46"/>
      <c r="WS183" s="46"/>
      <c r="WT183" s="46"/>
      <c r="WU183" s="46"/>
      <c r="WV183" s="46"/>
      <c r="WW183" s="46"/>
      <c r="WX183" s="46"/>
      <c r="WY183" s="46"/>
      <c r="WZ183" s="46"/>
      <c r="XA183" s="46"/>
      <c r="XB183" s="46"/>
      <c r="XC183" s="46"/>
      <c r="XD183" s="46"/>
      <c r="XE183" s="46"/>
      <c r="XF183" s="46"/>
      <c r="XG183" s="46"/>
      <c r="XH183" s="46"/>
      <c r="XI183" s="46"/>
      <c r="XJ183" s="46"/>
      <c r="XK183" s="46"/>
      <c r="XL183" s="46"/>
      <c r="XM183" s="46"/>
      <c r="XN183" s="46"/>
      <c r="XO183" s="46"/>
      <c r="XP183" s="46"/>
      <c r="XQ183" s="46"/>
      <c r="XR183" s="46"/>
      <c r="XS183" s="46"/>
      <c r="XT183" s="46"/>
      <c r="XU183" s="46"/>
      <c r="XV183" s="46"/>
      <c r="XW183" s="46"/>
      <c r="XX183" s="46"/>
      <c r="XY183" s="46"/>
      <c r="XZ183" s="46"/>
      <c r="YA183" s="46"/>
      <c r="YB183" s="46"/>
      <c r="YC183" s="46"/>
      <c r="YD183" s="46"/>
      <c r="YE183" s="46"/>
      <c r="YF183" s="46"/>
      <c r="YG183" s="46"/>
      <c r="YH183" s="46"/>
      <c r="YI183" s="46"/>
      <c r="YJ183" s="46"/>
      <c r="YK183" s="46"/>
      <c r="YL183" s="46"/>
      <c r="YM183" s="46"/>
      <c r="YN183" s="46"/>
      <c r="YO183" s="46"/>
      <c r="YP183" s="46"/>
      <c r="YQ183" s="46"/>
      <c r="YR183" s="46"/>
    </row>
    <row r="184" spans="1:668" s="59" customFormat="1" ht="15.75" x14ac:dyDescent="0.25">
      <c r="A184" s="46"/>
      <c r="B184" s="2"/>
      <c r="C184" s="2"/>
      <c r="D184" s="1"/>
      <c r="E184" s="1"/>
      <c r="F184" s="50"/>
      <c r="G184" s="50"/>
      <c r="H184" s="50"/>
      <c r="I184" s="50"/>
      <c r="J184" s="50"/>
      <c r="K184" s="50"/>
      <c r="L184" s="68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E184" s="46"/>
      <c r="FF184" s="46"/>
      <c r="FG184" s="46"/>
      <c r="FH184" s="46"/>
      <c r="FI184" s="46"/>
      <c r="FJ184" s="46"/>
      <c r="FK184" s="46"/>
      <c r="FL184" s="46"/>
      <c r="FM184" s="46"/>
      <c r="FN184" s="46"/>
      <c r="FO184" s="46"/>
      <c r="FP184" s="46"/>
      <c r="FQ184" s="46"/>
      <c r="FR184" s="46"/>
      <c r="FS184" s="46"/>
      <c r="FT184" s="46"/>
      <c r="FU184" s="46"/>
      <c r="FV184" s="46"/>
      <c r="FW184" s="46"/>
      <c r="FX184" s="46"/>
      <c r="FY184" s="46"/>
      <c r="FZ184" s="46"/>
      <c r="GA184" s="46"/>
      <c r="GB184" s="46"/>
      <c r="GC184" s="46"/>
      <c r="GD184" s="46"/>
      <c r="GE184" s="46"/>
      <c r="GF184" s="46"/>
      <c r="GG184" s="46"/>
      <c r="GH184" s="46"/>
      <c r="GI184" s="46"/>
      <c r="GJ184" s="46"/>
      <c r="GK184" s="46"/>
      <c r="GL184" s="46"/>
      <c r="GM184" s="46"/>
      <c r="GN184" s="46"/>
      <c r="GO184" s="46"/>
      <c r="GP184" s="46"/>
      <c r="GQ184" s="46"/>
      <c r="GR184" s="46"/>
      <c r="GS184" s="46"/>
      <c r="GT184" s="46"/>
      <c r="GU184" s="46"/>
      <c r="GV184" s="46"/>
      <c r="GW184" s="46"/>
      <c r="GX184" s="46"/>
      <c r="GY184" s="46"/>
      <c r="GZ184" s="46"/>
      <c r="HA184" s="46"/>
      <c r="HB184" s="46"/>
      <c r="HC184" s="46"/>
      <c r="HD184" s="46"/>
      <c r="HE184" s="46"/>
      <c r="HF184" s="46"/>
      <c r="HG184" s="46"/>
      <c r="HH184" s="46"/>
      <c r="HI184" s="46"/>
      <c r="HJ184" s="46"/>
      <c r="HK184" s="46"/>
      <c r="HL184" s="46"/>
      <c r="HM184" s="46"/>
      <c r="HN184" s="46"/>
      <c r="HO184" s="46"/>
      <c r="HP184" s="46"/>
      <c r="HQ184" s="46"/>
      <c r="HR184" s="46"/>
      <c r="HS184" s="46"/>
      <c r="HT184" s="46"/>
      <c r="HU184" s="46"/>
      <c r="HV184" s="46"/>
      <c r="HW184" s="46"/>
      <c r="HX184" s="46"/>
      <c r="HY184" s="46"/>
      <c r="HZ184" s="46"/>
      <c r="IA184" s="46"/>
      <c r="IB184" s="46"/>
      <c r="IC184" s="46"/>
      <c r="ID184" s="46"/>
      <c r="IE184" s="46"/>
      <c r="IF184" s="46"/>
      <c r="IG184" s="46"/>
      <c r="IH184" s="46"/>
      <c r="II184" s="46"/>
      <c r="IJ184" s="46"/>
      <c r="IK184" s="46"/>
      <c r="IL184" s="46"/>
      <c r="IM184" s="46"/>
      <c r="IN184" s="46"/>
      <c r="IO184" s="46"/>
      <c r="IP184" s="46"/>
      <c r="IQ184" s="46"/>
      <c r="IR184" s="46"/>
      <c r="IS184" s="46"/>
      <c r="IT184" s="46"/>
      <c r="IU184" s="46"/>
      <c r="IV184" s="46"/>
      <c r="IW184" s="46"/>
      <c r="IX184" s="46"/>
      <c r="IY184" s="46"/>
      <c r="IZ184" s="46"/>
      <c r="JA184" s="46"/>
      <c r="JB184" s="46"/>
      <c r="JC184" s="46"/>
      <c r="JD184" s="46"/>
      <c r="JE184" s="46"/>
      <c r="JF184" s="46"/>
      <c r="JG184" s="46"/>
      <c r="JH184" s="46"/>
      <c r="JI184" s="46"/>
      <c r="JJ184" s="46"/>
      <c r="JK184" s="46"/>
      <c r="JL184" s="46"/>
      <c r="JM184" s="46"/>
      <c r="JN184" s="46"/>
      <c r="JO184" s="46"/>
      <c r="JP184" s="46"/>
      <c r="JQ184" s="46"/>
      <c r="JR184" s="46"/>
      <c r="JS184" s="46"/>
      <c r="JT184" s="46"/>
      <c r="JU184" s="46"/>
      <c r="JV184" s="46"/>
      <c r="JW184" s="46"/>
      <c r="JX184" s="46"/>
      <c r="JY184" s="46"/>
      <c r="JZ184" s="46"/>
      <c r="KA184" s="46"/>
      <c r="KB184" s="46"/>
      <c r="KC184" s="46"/>
      <c r="KD184" s="46"/>
      <c r="KE184" s="46"/>
      <c r="KF184" s="46"/>
      <c r="KG184" s="46"/>
      <c r="KH184" s="46"/>
      <c r="KI184" s="46"/>
      <c r="KJ184" s="46"/>
      <c r="KK184" s="46"/>
      <c r="KL184" s="46"/>
      <c r="KM184" s="46"/>
      <c r="KN184" s="46"/>
      <c r="KO184" s="46"/>
      <c r="KP184" s="46"/>
      <c r="KQ184" s="46"/>
      <c r="KR184" s="46"/>
      <c r="KS184" s="46"/>
      <c r="KT184" s="46"/>
      <c r="KU184" s="46"/>
      <c r="KV184" s="46"/>
      <c r="KW184" s="46"/>
      <c r="KX184" s="46"/>
      <c r="KY184" s="46"/>
      <c r="KZ184" s="46"/>
      <c r="LA184" s="46"/>
      <c r="LB184" s="46"/>
      <c r="LC184" s="46"/>
      <c r="LD184" s="46"/>
      <c r="LE184" s="46"/>
      <c r="LF184" s="46"/>
      <c r="LG184" s="46"/>
      <c r="LH184" s="46"/>
      <c r="LI184" s="46"/>
      <c r="LJ184" s="46"/>
      <c r="LK184" s="46"/>
      <c r="LL184" s="46"/>
      <c r="LM184" s="46"/>
      <c r="LN184" s="46"/>
      <c r="LO184" s="46"/>
      <c r="LP184" s="46"/>
      <c r="LQ184" s="46"/>
      <c r="LR184" s="46"/>
      <c r="LS184" s="46"/>
      <c r="LT184" s="46"/>
      <c r="LU184" s="46"/>
      <c r="LV184" s="46"/>
      <c r="LW184" s="46"/>
      <c r="LX184" s="46"/>
      <c r="LY184" s="46"/>
      <c r="LZ184" s="46"/>
      <c r="MA184" s="46"/>
      <c r="MB184" s="46"/>
      <c r="MC184" s="46"/>
      <c r="MD184" s="46"/>
      <c r="ME184" s="46"/>
      <c r="MF184" s="46"/>
      <c r="MG184" s="46"/>
      <c r="MH184" s="46"/>
      <c r="MI184" s="46"/>
      <c r="MJ184" s="46"/>
      <c r="MK184" s="46"/>
      <c r="ML184" s="46"/>
      <c r="MM184" s="46"/>
      <c r="MN184" s="46"/>
      <c r="MO184" s="46"/>
      <c r="MP184" s="46"/>
      <c r="MQ184" s="46"/>
      <c r="MR184" s="46"/>
      <c r="MS184" s="46"/>
      <c r="MT184" s="46"/>
      <c r="MU184" s="46"/>
      <c r="MV184" s="46"/>
      <c r="MW184" s="46"/>
      <c r="MX184" s="46"/>
      <c r="MY184" s="46"/>
      <c r="MZ184" s="46"/>
      <c r="NA184" s="46"/>
      <c r="NB184" s="46"/>
      <c r="NC184" s="46"/>
      <c r="ND184" s="46"/>
      <c r="NE184" s="46"/>
      <c r="NF184" s="46"/>
      <c r="NG184" s="46"/>
      <c r="NH184" s="46"/>
      <c r="NI184" s="46"/>
      <c r="NJ184" s="46"/>
      <c r="NK184" s="46"/>
      <c r="NL184" s="46"/>
      <c r="NM184" s="46"/>
      <c r="NN184" s="46"/>
      <c r="NO184" s="46"/>
      <c r="NP184" s="46"/>
      <c r="NQ184" s="46"/>
      <c r="NR184" s="46"/>
      <c r="NS184" s="46"/>
      <c r="NT184" s="46"/>
      <c r="NU184" s="46"/>
      <c r="NV184" s="46"/>
      <c r="NW184" s="46"/>
      <c r="NX184" s="46"/>
      <c r="NY184" s="46"/>
      <c r="NZ184" s="46"/>
      <c r="OA184" s="46"/>
      <c r="OB184" s="46"/>
      <c r="OC184" s="46"/>
      <c r="OD184" s="46"/>
      <c r="OE184" s="46"/>
      <c r="OF184" s="46"/>
      <c r="OG184" s="46"/>
      <c r="OH184" s="46"/>
      <c r="OI184" s="46"/>
      <c r="OJ184" s="46"/>
      <c r="OK184" s="46"/>
      <c r="OL184" s="46"/>
      <c r="OM184" s="46"/>
      <c r="ON184" s="46"/>
      <c r="OO184" s="46"/>
      <c r="OP184" s="46"/>
      <c r="OQ184" s="46"/>
      <c r="OR184" s="46"/>
      <c r="OS184" s="46"/>
      <c r="OT184" s="46"/>
      <c r="OU184" s="46"/>
      <c r="OV184" s="46"/>
      <c r="OW184" s="46"/>
      <c r="OX184" s="46"/>
      <c r="OY184" s="46"/>
      <c r="OZ184" s="46"/>
      <c r="PA184" s="46"/>
      <c r="PB184" s="46"/>
      <c r="PC184" s="46"/>
      <c r="PD184" s="46"/>
      <c r="PE184" s="46"/>
      <c r="PF184" s="46"/>
      <c r="PG184" s="46"/>
      <c r="PH184" s="46"/>
      <c r="PI184" s="46"/>
      <c r="PJ184" s="46"/>
      <c r="PK184" s="46"/>
      <c r="PL184" s="46"/>
      <c r="PM184" s="46"/>
      <c r="PN184" s="46"/>
      <c r="PO184" s="46"/>
      <c r="PP184" s="46"/>
      <c r="PQ184" s="46"/>
      <c r="PR184" s="46"/>
      <c r="PS184" s="46"/>
      <c r="PT184" s="46"/>
      <c r="PU184" s="46"/>
      <c r="PV184" s="46"/>
      <c r="PW184" s="46"/>
      <c r="PX184" s="46"/>
      <c r="PY184" s="46"/>
      <c r="PZ184" s="46"/>
      <c r="QA184" s="46"/>
      <c r="QB184" s="46"/>
      <c r="QC184" s="46"/>
      <c r="QD184" s="46"/>
      <c r="QE184" s="46"/>
      <c r="QF184" s="46"/>
      <c r="QG184" s="46"/>
      <c r="QH184" s="46"/>
      <c r="QI184" s="46"/>
      <c r="QJ184" s="46"/>
      <c r="QK184" s="46"/>
      <c r="QL184" s="46"/>
      <c r="QM184" s="46"/>
      <c r="QN184" s="46"/>
      <c r="QO184" s="46"/>
      <c r="QP184" s="46"/>
      <c r="QQ184" s="46"/>
      <c r="QR184" s="46"/>
      <c r="QS184" s="46"/>
      <c r="QT184" s="46"/>
      <c r="QU184" s="46"/>
      <c r="QV184" s="46"/>
      <c r="QW184" s="46"/>
      <c r="QX184" s="46"/>
      <c r="QY184" s="46"/>
      <c r="QZ184" s="46"/>
      <c r="RA184" s="46"/>
      <c r="RB184" s="46"/>
      <c r="RC184" s="46"/>
      <c r="RD184" s="46"/>
      <c r="RE184" s="46"/>
      <c r="RF184" s="46"/>
      <c r="RG184" s="46"/>
      <c r="RH184" s="46"/>
      <c r="RI184" s="46"/>
      <c r="RJ184" s="46"/>
      <c r="RK184" s="46"/>
      <c r="RL184" s="46"/>
      <c r="RM184" s="46"/>
      <c r="RN184" s="46"/>
      <c r="RO184" s="46"/>
      <c r="RP184" s="46"/>
      <c r="RQ184" s="46"/>
      <c r="RR184" s="46"/>
      <c r="RS184" s="46"/>
      <c r="RT184" s="46"/>
      <c r="RU184" s="46"/>
      <c r="RV184" s="46"/>
      <c r="RW184" s="46"/>
      <c r="RX184" s="46"/>
      <c r="RY184" s="46"/>
      <c r="RZ184" s="46"/>
      <c r="SA184" s="46"/>
      <c r="SB184" s="46"/>
      <c r="SC184" s="46"/>
      <c r="SD184" s="46"/>
      <c r="SE184" s="46"/>
      <c r="SF184" s="46"/>
      <c r="SG184" s="46"/>
      <c r="SH184" s="46"/>
      <c r="SI184" s="46"/>
      <c r="SJ184" s="46"/>
      <c r="SK184" s="46"/>
      <c r="SL184" s="46"/>
      <c r="SM184" s="46"/>
      <c r="SN184" s="46"/>
      <c r="SO184" s="46"/>
      <c r="SP184" s="46"/>
      <c r="SQ184" s="46"/>
      <c r="SR184" s="46"/>
      <c r="SS184" s="46"/>
      <c r="ST184" s="46"/>
      <c r="SU184" s="46"/>
      <c r="SV184" s="46"/>
      <c r="SW184" s="46"/>
      <c r="SX184" s="46"/>
      <c r="SY184" s="46"/>
      <c r="SZ184" s="46"/>
      <c r="TA184" s="46"/>
      <c r="TB184" s="46"/>
      <c r="TC184" s="46"/>
      <c r="TD184" s="46"/>
      <c r="TE184" s="46"/>
      <c r="TF184" s="46"/>
      <c r="TG184" s="46"/>
      <c r="TH184" s="46"/>
      <c r="TI184" s="46"/>
      <c r="TJ184" s="46"/>
      <c r="TK184" s="46"/>
      <c r="TL184" s="46"/>
      <c r="TM184" s="46"/>
      <c r="TN184" s="46"/>
      <c r="TO184" s="46"/>
      <c r="TP184" s="46"/>
      <c r="TQ184" s="46"/>
      <c r="TR184" s="46"/>
      <c r="TS184" s="46"/>
      <c r="TT184" s="46"/>
      <c r="TU184" s="46"/>
      <c r="TV184" s="46"/>
      <c r="TW184" s="46"/>
      <c r="TX184" s="46"/>
      <c r="TY184" s="46"/>
      <c r="TZ184" s="46"/>
      <c r="UA184" s="46"/>
      <c r="UB184" s="46"/>
      <c r="UC184" s="46"/>
      <c r="UD184" s="46"/>
      <c r="UE184" s="46"/>
      <c r="UF184" s="46"/>
      <c r="UG184" s="46"/>
      <c r="UH184" s="46"/>
      <c r="UI184" s="46"/>
      <c r="UJ184" s="46"/>
      <c r="UK184" s="46"/>
      <c r="UL184" s="46"/>
      <c r="UM184" s="46"/>
      <c r="UN184" s="46"/>
      <c r="UO184" s="46"/>
      <c r="UP184" s="46"/>
      <c r="UQ184" s="46"/>
      <c r="UR184" s="46"/>
      <c r="US184" s="46"/>
      <c r="UT184" s="46"/>
      <c r="UU184" s="46"/>
      <c r="UV184" s="46"/>
      <c r="UW184" s="46"/>
      <c r="UX184" s="46"/>
      <c r="UY184" s="46"/>
      <c r="UZ184" s="46"/>
      <c r="VA184" s="46"/>
      <c r="VB184" s="46"/>
      <c r="VC184" s="46"/>
      <c r="VD184" s="46"/>
      <c r="VE184" s="46"/>
      <c r="VF184" s="46"/>
      <c r="VG184" s="46"/>
      <c r="VH184" s="46"/>
      <c r="VI184" s="46"/>
      <c r="VJ184" s="46"/>
      <c r="VK184" s="46"/>
      <c r="VL184" s="46"/>
      <c r="VM184" s="46"/>
      <c r="VN184" s="46"/>
      <c r="VO184" s="46"/>
      <c r="VP184" s="46"/>
      <c r="VQ184" s="46"/>
      <c r="VR184" s="46"/>
      <c r="VS184" s="46"/>
      <c r="VT184" s="46"/>
      <c r="VU184" s="46"/>
      <c r="VV184" s="46"/>
      <c r="VW184" s="46"/>
      <c r="VX184" s="46"/>
      <c r="VY184" s="46"/>
      <c r="VZ184" s="46"/>
      <c r="WA184" s="46"/>
      <c r="WB184" s="46"/>
      <c r="WC184" s="46"/>
      <c r="WD184" s="46"/>
      <c r="WE184" s="46"/>
      <c r="WF184" s="46"/>
      <c r="WG184" s="46"/>
      <c r="WH184" s="46"/>
      <c r="WI184" s="46"/>
      <c r="WJ184" s="46"/>
      <c r="WK184" s="46"/>
      <c r="WL184" s="46"/>
      <c r="WM184" s="46"/>
      <c r="WN184" s="46"/>
      <c r="WO184" s="46"/>
      <c r="WP184" s="46"/>
      <c r="WQ184" s="46"/>
      <c r="WR184" s="46"/>
      <c r="WS184" s="46"/>
      <c r="WT184" s="46"/>
      <c r="WU184" s="46"/>
      <c r="WV184" s="46"/>
      <c r="WW184" s="46"/>
      <c r="WX184" s="46"/>
      <c r="WY184" s="46"/>
      <c r="WZ184" s="46"/>
      <c r="XA184" s="46"/>
      <c r="XB184" s="46"/>
      <c r="XC184" s="46"/>
      <c r="XD184" s="46"/>
      <c r="XE184" s="46"/>
      <c r="XF184" s="46"/>
      <c r="XG184" s="46"/>
      <c r="XH184" s="46"/>
      <c r="XI184" s="46"/>
      <c r="XJ184" s="46"/>
      <c r="XK184" s="46"/>
      <c r="XL184" s="46"/>
      <c r="XM184" s="46"/>
      <c r="XN184" s="46"/>
      <c r="XO184" s="46"/>
      <c r="XP184" s="46"/>
      <c r="XQ184" s="46"/>
      <c r="XR184" s="46"/>
      <c r="XS184" s="46"/>
      <c r="XT184" s="46"/>
      <c r="XU184" s="46"/>
      <c r="XV184" s="46"/>
      <c r="XW184" s="46"/>
      <c r="XX184" s="46"/>
      <c r="XY184" s="46"/>
      <c r="XZ184" s="46"/>
      <c r="YA184" s="46"/>
      <c r="YB184" s="46"/>
      <c r="YC184" s="46"/>
      <c r="YD184" s="46"/>
      <c r="YE184" s="46"/>
      <c r="YF184" s="46"/>
      <c r="YG184" s="46"/>
      <c r="YH184" s="46"/>
      <c r="YI184" s="46"/>
      <c r="YJ184" s="46"/>
      <c r="YK184" s="46"/>
      <c r="YL184" s="46"/>
      <c r="YM184" s="46"/>
      <c r="YN184" s="46"/>
      <c r="YO184" s="46"/>
      <c r="YP184" s="46"/>
      <c r="YQ184" s="46"/>
      <c r="YR184" s="46"/>
    </row>
    <row r="185" spans="1:668" s="59" customFormat="1" ht="15.75" x14ac:dyDescent="0.25">
      <c r="A185" s="46"/>
      <c r="B185" s="2"/>
      <c r="C185" s="2"/>
      <c r="D185" s="1"/>
      <c r="E185" s="1"/>
      <c r="F185" s="50"/>
      <c r="G185" s="50"/>
      <c r="H185" s="50"/>
      <c r="I185" s="50"/>
      <c r="J185" s="50"/>
      <c r="K185" s="50"/>
      <c r="L185" s="68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/>
      <c r="FE185" s="46"/>
      <c r="FF185" s="46"/>
      <c r="FG185" s="46"/>
      <c r="FH185" s="46"/>
      <c r="FI185" s="46"/>
      <c r="FJ185" s="46"/>
      <c r="FK185" s="46"/>
      <c r="FL185" s="46"/>
      <c r="FM185" s="46"/>
      <c r="FN185" s="46"/>
      <c r="FO185" s="46"/>
      <c r="FP185" s="46"/>
      <c r="FQ185" s="46"/>
      <c r="FR185" s="46"/>
      <c r="FS185" s="46"/>
      <c r="FT185" s="46"/>
      <c r="FU185" s="46"/>
      <c r="FV185" s="46"/>
      <c r="FW185" s="46"/>
      <c r="FX185" s="46"/>
      <c r="FY185" s="46"/>
      <c r="FZ185" s="46"/>
      <c r="GA185" s="46"/>
      <c r="GB185" s="46"/>
      <c r="GC185" s="46"/>
      <c r="GD185" s="46"/>
      <c r="GE185" s="46"/>
      <c r="GF185" s="46"/>
      <c r="GG185" s="46"/>
      <c r="GH185" s="46"/>
      <c r="GI185" s="46"/>
      <c r="GJ185" s="46"/>
      <c r="GK185" s="46"/>
      <c r="GL185" s="46"/>
      <c r="GM185" s="46"/>
      <c r="GN185" s="46"/>
      <c r="GO185" s="46"/>
      <c r="GP185" s="46"/>
      <c r="GQ185" s="46"/>
      <c r="GR185" s="46"/>
      <c r="GS185" s="46"/>
      <c r="GT185" s="46"/>
      <c r="GU185" s="46"/>
      <c r="GV185" s="46"/>
      <c r="GW185" s="46"/>
      <c r="GX185" s="46"/>
      <c r="GY185" s="46"/>
      <c r="GZ185" s="46"/>
      <c r="HA185" s="46"/>
      <c r="HB185" s="46"/>
      <c r="HC185" s="46"/>
      <c r="HD185" s="46"/>
      <c r="HE185" s="46"/>
      <c r="HF185" s="46"/>
      <c r="HG185" s="46"/>
      <c r="HH185" s="46"/>
      <c r="HI185" s="46"/>
      <c r="HJ185" s="46"/>
      <c r="HK185" s="46"/>
      <c r="HL185" s="46"/>
      <c r="HM185" s="46"/>
      <c r="HN185" s="46"/>
      <c r="HO185" s="46"/>
      <c r="HP185" s="46"/>
      <c r="HQ185" s="46"/>
      <c r="HR185" s="46"/>
      <c r="HS185" s="46"/>
      <c r="HT185" s="46"/>
      <c r="HU185" s="46"/>
      <c r="HV185" s="46"/>
      <c r="HW185" s="46"/>
      <c r="HX185" s="46"/>
      <c r="HY185" s="46"/>
      <c r="HZ185" s="46"/>
      <c r="IA185" s="46"/>
      <c r="IB185" s="46"/>
      <c r="IC185" s="46"/>
      <c r="ID185" s="46"/>
      <c r="IE185" s="46"/>
      <c r="IF185" s="46"/>
      <c r="IG185" s="46"/>
      <c r="IH185" s="46"/>
      <c r="II185" s="46"/>
      <c r="IJ185" s="46"/>
      <c r="IK185" s="46"/>
      <c r="IL185" s="46"/>
      <c r="IM185" s="46"/>
      <c r="IN185" s="46"/>
      <c r="IO185" s="46"/>
      <c r="IP185" s="46"/>
      <c r="IQ185" s="46"/>
      <c r="IR185" s="46"/>
      <c r="IS185" s="46"/>
      <c r="IT185" s="46"/>
      <c r="IU185" s="46"/>
      <c r="IV185" s="46"/>
      <c r="IW185" s="46"/>
      <c r="IX185" s="46"/>
      <c r="IY185" s="46"/>
      <c r="IZ185" s="46"/>
      <c r="JA185" s="46"/>
      <c r="JB185" s="46"/>
      <c r="JC185" s="46"/>
      <c r="JD185" s="46"/>
      <c r="JE185" s="46"/>
      <c r="JF185" s="46"/>
      <c r="JG185" s="46"/>
      <c r="JH185" s="46"/>
      <c r="JI185" s="46"/>
      <c r="JJ185" s="46"/>
      <c r="JK185" s="46"/>
      <c r="JL185" s="46"/>
      <c r="JM185" s="46"/>
      <c r="JN185" s="46"/>
      <c r="JO185" s="46"/>
      <c r="JP185" s="46"/>
      <c r="JQ185" s="46"/>
      <c r="JR185" s="46"/>
      <c r="JS185" s="46"/>
      <c r="JT185" s="46"/>
      <c r="JU185" s="46"/>
      <c r="JV185" s="46"/>
      <c r="JW185" s="46"/>
      <c r="JX185" s="46"/>
      <c r="JY185" s="46"/>
      <c r="JZ185" s="46"/>
      <c r="KA185" s="46"/>
      <c r="KB185" s="46"/>
      <c r="KC185" s="46"/>
      <c r="KD185" s="46"/>
      <c r="KE185" s="46"/>
      <c r="KF185" s="46"/>
      <c r="KG185" s="46"/>
      <c r="KH185" s="46"/>
      <c r="KI185" s="46"/>
      <c r="KJ185" s="46"/>
      <c r="KK185" s="46"/>
      <c r="KL185" s="46"/>
      <c r="KM185" s="46"/>
      <c r="KN185" s="46"/>
      <c r="KO185" s="46"/>
      <c r="KP185" s="46"/>
      <c r="KQ185" s="46"/>
      <c r="KR185" s="46"/>
      <c r="KS185" s="46"/>
      <c r="KT185" s="46"/>
      <c r="KU185" s="46"/>
      <c r="KV185" s="46"/>
      <c r="KW185" s="46"/>
      <c r="KX185" s="46"/>
      <c r="KY185" s="46"/>
      <c r="KZ185" s="46"/>
      <c r="LA185" s="46"/>
      <c r="LB185" s="46"/>
      <c r="LC185" s="46"/>
      <c r="LD185" s="46"/>
      <c r="LE185" s="46"/>
      <c r="LF185" s="46"/>
      <c r="LG185" s="46"/>
      <c r="LH185" s="46"/>
      <c r="LI185" s="46"/>
      <c r="LJ185" s="46"/>
      <c r="LK185" s="46"/>
      <c r="LL185" s="46"/>
      <c r="LM185" s="46"/>
      <c r="LN185" s="46"/>
      <c r="LO185" s="46"/>
      <c r="LP185" s="46"/>
      <c r="LQ185" s="46"/>
      <c r="LR185" s="46"/>
      <c r="LS185" s="46"/>
      <c r="LT185" s="46"/>
      <c r="LU185" s="46"/>
      <c r="LV185" s="46"/>
      <c r="LW185" s="46"/>
      <c r="LX185" s="46"/>
      <c r="LY185" s="46"/>
      <c r="LZ185" s="46"/>
      <c r="MA185" s="46"/>
      <c r="MB185" s="46"/>
      <c r="MC185" s="46"/>
      <c r="MD185" s="46"/>
      <c r="ME185" s="46"/>
      <c r="MF185" s="46"/>
      <c r="MG185" s="46"/>
      <c r="MH185" s="46"/>
      <c r="MI185" s="46"/>
      <c r="MJ185" s="46"/>
      <c r="MK185" s="46"/>
      <c r="ML185" s="46"/>
      <c r="MM185" s="46"/>
      <c r="MN185" s="46"/>
      <c r="MO185" s="46"/>
      <c r="MP185" s="46"/>
      <c r="MQ185" s="46"/>
      <c r="MR185" s="46"/>
      <c r="MS185" s="46"/>
      <c r="MT185" s="46"/>
      <c r="MU185" s="46"/>
      <c r="MV185" s="46"/>
      <c r="MW185" s="46"/>
      <c r="MX185" s="46"/>
      <c r="MY185" s="46"/>
      <c r="MZ185" s="46"/>
      <c r="NA185" s="46"/>
      <c r="NB185" s="46"/>
      <c r="NC185" s="46"/>
      <c r="ND185" s="46"/>
      <c r="NE185" s="46"/>
      <c r="NF185" s="46"/>
      <c r="NG185" s="46"/>
      <c r="NH185" s="46"/>
      <c r="NI185" s="46"/>
      <c r="NJ185" s="46"/>
      <c r="NK185" s="46"/>
      <c r="NL185" s="46"/>
      <c r="NM185" s="46"/>
      <c r="NN185" s="46"/>
      <c r="NO185" s="46"/>
      <c r="NP185" s="46"/>
      <c r="NQ185" s="46"/>
      <c r="NR185" s="46"/>
      <c r="NS185" s="46"/>
      <c r="NT185" s="46"/>
      <c r="NU185" s="46"/>
      <c r="NV185" s="46"/>
      <c r="NW185" s="46"/>
      <c r="NX185" s="46"/>
      <c r="NY185" s="46"/>
      <c r="NZ185" s="46"/>
      <c r="OA185" s="46"/>
      <c r="OB185" s="46"/>
      <c r="OC185" s="46"/>
      <c r="OD185" s="46"/>
      <c r="OE185" s="46"/>
      <c r="OF185" s="46"/>
      <c r="OG185" s="46"/>
      <c r="OH185" s="46"/>
      <c r="OI185" s="46"/>
      <c r="OJ185" s="46"/>
      <c r="OK185" s="46"/>
      <c r="OL185" s="46"/>
      <c r="OM185" s="46"/>
      <c r="ON185" s="46"/>
      <c r="OO185" s="46"/>
      <c r="OP185" s="46"/>
      <c r="OQ185" s="46"/>
      <c r="OR185" s="46"/>
      <c r="OS185" s="46"/>
      <c r="OT185" s="46"/>
      <c r="OU185" s="46"/>
      <c r="OV185" s="46"/>
      <c r="OW185" s="46"/>
      <c r="OX185" s="46"/>
      <c r="OY185" s="46"/>
      <c r="OZ185" s="46"/>
      <c r="PA185" s="46"/>
      <c r="PB185" s="46"/>
      <c r="PC185" s="46"/>
      <c r="PD185" s="46"/>
      <c r="PE185" s="46"/>
      <c r="PF185" s="46"/>
      <c r="PG185" s="46"/>
      <c r="PH185" s="46"/>
      <c r="PI185" s="46"/>
      <c r="PJ185" s="46"/>
      <c r="PK185" s="46"/>
      <c r="PL185" s="46"/>
      <c r="PM185" s="46"/>
      <c r="PN185" s="46"/>
      <c r="PO185" s="46"/>
      <c r="PP185" s="46"/>
      <c r="PQ185" s="46"/>
      <c r="PR185" s="46"/>
      <c r="PS185" s="46"/>
      <c r="PT185" s="46"/>
      <c r="PU185" s="46"/>
      <c r="PV185" s="46"/>
      <c r="PW185" s="46"/>
      <c r="PX185" s="46"/>
      <c r="PY185" s="46"/>
      <c r="PZ185" s="46"/>
      <c r="QA185" s="46"/>
      <c r="QB185" s="46"/>
      <c r="QC185" s="46"/>
      <c r="QD185" s="46"/>
      <c r="QE185" s="46"/>
      <c r="QF185" s="46"/>
      <c r="QG185" s="46"/>
      <c r="QH185" s="46"/>
      <c r="QI185" s="46"/>
      <c r="QJ185" s="46"/>
      <c r="QK185" s="46"/>
      <c r="QL185" s="46"/>
      <c r="QM185" s="46"/>
      <c r="QN185" s="46"/>
      <c r="QO185" s="46"/>
      <c r="QP185" s="46"/>
      <c r="QQ185" s="46"/>
      <c r="QR185" s="46"/>
      <c r="QS185" s="46"/>
      <c r="QT185" s="46"/>
      <c r="QU185" s="46"/>
      <c r="QV185" s="46"/>
      <c r="QW185" s="46"/>
      <c r="QX185" s="46"/>
      <c r="QY185" s="46"/>
      <c r="QZ185" s="46"/>
      <c r="RA185" s="46"/>
      <c r="RB185" s="46"/>
      <c r="RC185" s="46"/>
      <c r="RD185" s="46"/>
      <c r="RE185" s="46"/>
      <c r="RF185" s="46"/>
      <c r="RG185" s="46"/>
      <c r="RH185" s="46"/>
      <c r="RI185" s="46"/>
      <c r="RJ185" s="46"/>
      <c r="RK185" s="46"/>
      <c r="RL185" s="46"/>
      <c r="RM185" s="46"/>
      <c r="RN185" s="46"/>
      <c r="RO185" s="46"/>
      <c r="RP185" s="46"/>
      <c r="RQ185" s="46"/>
      <c r="RR185" s="46"/>
      <c r="RS185" s="46"/>
      <c r="RT185" s="46"/>
      <c r="RU185" s="46"/>
      <c r="RV185" s="46"/>
      <c r="RW185" s="46"/>
      <c r="RX185" s="46"/>
      <c r="RY185" s="46"/>
      <c r="RZ185" s="46"/>
      <c r="SA185" s="46"/>
      <c r="SB185" s="46"/>
      <c r="SC185" s="46"/>
      <c r="SD185" s="46"/>
      <c r="SE185" s="46"/>
      <c r="SF185" s="46"/>
      <c r="SG185" s="46"/>
      <c r="SH185" s="46"/>
      <c r="SI185" s="46"/>
      <c r="SJ185" s="46"/>
      <c r="SK185" s="46"/>
      <c r="SL185" s="46"/>
      <c r="SM185" s="46"/>
      <c r="SN185" s="46"/>
      <c r="SO185" s="46"/>
      <c r="SP185" s="46"/>
      <c r="SQ185" s="46"/>
      <c r="SR185" s="46"/>
      <c r="SS185" s="46"/>
      <c r="ST185" s="46"/>
      <c r="SU185" s="46"/>
      <c r="SV185" s="46"/>
      <c r="SW185" s="46"/>
      <c r="SX185" s="46"/>
      <c r="SY185" s="46"/>
      <c r="SZ185" s="46"/>
      <c r="TA185" s="46"/>
      <c r="TB185" s="46"/>
      <c r="TC185" s="46"/>
      <c r="TD185" s="46"/>
      <c r="TE185" s="46"/>
      <c r="TF185" s="46"/>
      <c r="TG185" s="46"/>
      <c r="TH185" s="46"/>
      <c r="TI185" s="46"/>
      <c r="TJ185" s="46"/>
      <c r="TK185" s="46"/>
      <c r="TL185" s="46"/>
      <c r="TM185" s="46"/>
      <c r="TN185" s="46"/>
      <c r="TO185" s="46"/>
      <c r="TP185" s="46"/>
      <c r="TQ185" s="46"/>
      <c r="TR185" s="46"/>
      <c r="TS185" s="46"/>
      <c r="TT185" s="46"/>
      <c r="TU185" s="46"/>
      <c r="TV185" s="46"/>
      <c r="TW185" s="46"/>
      <c r="TX185" s="46"/>
      <c r="TY185" s="46"/>
      <c r="TZ185" s="46"/>
      <c r="UA185" s="46"/>
      <c r="UB185" s="46"/>
      <c r="UC185" s="46"/>
      <c r="UD185" s="46"/>
      <c r="UE185" s="46"/>
      <c r="UF185" s="46"/>
      <c r="UG185" s="46"/>
      <c r="UH185" s="46"/>
      <c r="UI185" s="46"/>
      <c r="UJ185" s="46"/>
      <c r="UK185" s="46"/>
      <c r="UL185" s="46"/>
      <c r="UM185" s="46"/>
      <c r="UN185" s="46"/>
      <c r="UO185" s="46"/>
      <c r="UP185" s="46"/>
      <c r="UQ185" s="46"/>
      <c r="UR185" s="46"/>
      <c r="US185" s="46"/>
      <c r="UT185" s="46"/>
      <c r="UU185" s="46"/>
      <c r="UV185" s="46"/>
      <c r="UW185" s="46"/>
      <c r="UX185" s="46"/>
      <c r="UY185" s="46"/>
      <c r="UZ185" s="46"/>
      <c r="VA185" s="46"/>
      <c r="VB185" s="46"/>
      <c r="VC185" s="46"/>
      <c r="VD185" s="46"/>
      <c r="VE185" s="46"/>
      <c r="VF185" s="46"/>
      <c r="VG185" s="46"/>
      <c r="VH185" s="46"/>
      <c r="VI185" s="46"/>
      <c r="VJ185" s="46"/>
      <c r="VK185" s="46"/>
      <c r="VL185" s="46"/>
      <c r="VM185" s="46"/>
      <c r="VN185" s="46"/>
      <c r="VO185" s="46"/>
      <c r="VP185" s="46"/>
      <c r="VQ185" s="46"/>
      <c r="VR185" s="46"/>
      <c r="VS185" s="46"/>
      <c r="VT185" s="46"/>
      <c r="VU185" s="46"/>
      <c r="VV185" s="46"/>
      <c r="VW185" s="46"/>
      <c r="VX185" s="46"/>
      <c r="VY185" s="46"/>
      <c r="VZ185" s="46"/>
      <c r="WA185" s="46"/>
      <c r="WB185" s="46"/>
      <c r="WC185" s="46"/>
      <c r="WD185" s="46"/>
      <c r="WE185" s="46"/>
      <c r="WF185" s="46"/>
      <c r="WG185" s="46"/>
      <c r="WH185" s="46"/>
      <c r="WI185" s="46"/>
      <c r="WJ185" s="46"/>
      <c r="WK185" s="46"/>
      <c r="WL185" s="46"/>
      <c r="WM185" s="46"/>
      <c r="WN185" s="46"/>
      <c r="WO185" s="46"/>
      <c r="WP185" s="46"/>
      <c r="WQ185" s="46"/>
      <c r="WR185" s="46"/>
      <c r="WS185" s="46"/>
      <c r="WT185" s="46"/>
      <c r="WU185" s="46"/>
      <c r="WV185" s="46"/>
      <c r="WW185" s="46"/>
      <c r="WX185" s="46"/>
      <c r="WY185" s="46"/>
      <c r="WZ185" s="46"/>
      <c r="XA185" s="46"/>
      <c r="XB185" s="46"/>
      <c r="XC185" s="46"/>
      <c r="XD185" s="46"/>
      <c r="XE185" s="46"/>
      <c r="XF185" s="46"/>
      <c r="XG185" s="46"/>
      <c r="XH185" s="46"/>
      <c r="XI185" s="46"/>
      <c r="XJ185" s="46"/>
      <c r="XK185" s="46"/>
      <c r="XL185" s="46"/>
      <c r="XM185" s="46"/>
      <c r="XN185" s="46"/>
      <c r="XO185" s="46"/>
      <c r="XP185" s="46"/>
      <c r="XQ185" s="46"/>
      <c r="XR185" s="46"/>
      <c r="XS185" s="46"/>
      <c r="XT185" s="46"/>
      <c r="XU185" s="46"/>
      <c r="XV185" s="46"/>
      <c r="XW185" s="46"/>
      <c r="XX185" s="46"/>
      <c r="XY185" s="46"/>
      <c r="XZ185" s="46"/>
      <c r="YA185" s="46"/>
      <c r="YB185" s="46"/>
      <c r="YC185" s="46"/>
      <c r="YD185" s="46"/>
      <c r="YE185" s="46"/>
      <c r="YF185" s="46"/>
      <c r="YG185" s="46"/>
      <c r="YH185" s="46"/>
      <c r="YI185" s="46"/>
      <c r="YJ185" s="46"/>
      <c r="YK185" s="46"/>
      <c r="YL185" s="46"/>
      <c r="YM185" s="46"/>
      <c r="YN185" s="46"/>
      <c r="YO185" s="46"/>
      <c r="YP185" s="46"/>
      <c r="YQ185" s="46"/>
      <c r="YR185" s="46"/>
    </row>
    <row r="186" spans="1:668" x14ac:dyDescent="0.25">
      <c r="B186" s="2"/>
      <c r="C186" s="2"/>
      <c r="D186" s="1"/>
      <c r="E186" s="1"/>
    </row>
    <row r="187" spans="1:668" x14ac:dyDescent="0.25">
      <c r="B187" s="2"/>
      <c r="C187" s="2"/>
      <c r="D187" s="1"/>
      <c r="E187" s="1"/>
    </row>
    <row r="188" spans="1:668" x14ac:dyDescent="0.25">
      <c r="B188" s="2"/>
      <c r="C188" s="2"/>
      <c r="D188" s="1"/>
      <c r="E188" s="1"/>
    </row>
    <row r="189" spans="1:668" x14ac:dyDescent="0.25">
      <c r="B189" s="2"/>
      <c r="C189" s="2"/>
      <c r="D189" s="1"/>
      <c r="E189" s="1"/>
    </row>
    <row r="190" spans="1:668" x14ac:dyDescent="0.25">
      <c r="B190" s="2"/>
      <c r="C190" s="2"/>
      <c r="D190" s="1"/>
      <c r="E190" s="1"/>
    </row>
    <row r="191" spans="1:668" x14ac:dyDescent="0.25">
      <c r="B191" s="2"/>
      <c r="C191" s="2"/>
      <c r="D191" s="1"/>
      <c r="E191" s="1"/>
    </row>
    <row r="192" spans="1:668" x14ac:dyDescent="0.25">
      <c r="B192" s="2"/>
      <c r="C192" s="2"/>
      <c r="D192" s="1"/>
      <c r="E192" s="1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18">
    <mergeCell ref="D7:D8"/>
    <mergeCell ref="E7:E8"/>
    <mergeCell ref="A2:L2"/>
    <mergeCell ref="A3:L3"/>
    <mergeCell ref="A4:L4"/>
    <mergeCell ref="A5:L5"/>
    <mergeCell ref="A9:L9"/>
    <mergeCell ref="C7:C8"/>
    <mergeCell ref="A6:L6"/>
    <mergeCell ref="A7:A8"/>
    <mergeCell ref="B7:B8"/>
    <mergeCell ref="F7:F8"/>
    <mergeCell ref="G7:G8"/>
    <mergeCell ref="H7:H8"/>
    <mergeCell ref="I7:I8"/>
    <mergeCell ref="J7:J8"/>
    <mergeCell ref="K7:K8"/>
    <mergeCell ref="L7:L8"/>
  </mergeCells>
  <pageMargins left="0.70866141732283461" right="0.70866141732283461" top="0.74803149606299213" bottom="0.74803149606299213" header="0.31496062992125984" footer="0.31496062992125984"/>
  <pageSetup paperSize="8" scale="68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2022-01-03T18:14:17Z</cp:lastPrinted>
  <dcterms:created xsi:type="dcterms:W3CDTF">2017-01-31T14:28:02Z</dcterms:created>
  <dcterms:modified xsi:type="dcterms:W3CDTF">2022-02-04T17:39:29Z</dcterms:modified>
</cp:coreProperties>
</file>