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-120" yWindow="-120" windowWidth="29040" windowHeight="15840" firstSheet="4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'2015'!$A$1:$N$37</definedName>
    <definedName name="_xlnm.Print_Area" localSheetId="1">'2016'!$A$1:$L$37</definedName>
    <definedName name="_xlnm.Print_Area" localSheetId="2">'2017'!$A$1:$N$27</definedName>
    <definedName name="_xlnm.Print_Area" localSheetId="3">'2018'!$A$1:$N$8</definedName>
    <definedName name="_xlnm.Print_Area" localSheetId="4">'2019'!$A$1:$M$7</definedName>
    <definedName name="_xlnm.Print_Area" localSheetId="5">'2020'!$A$2:$V$12</definedName>
    <definedName name="_xlnm.Print_Area" localSheetId="6">'2021'!$A$1:$U$5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5">'[5]333.10'!#REF!</definedName>
    <definedName name="nb" localSheetId="6">'[10]333.10'!#REF!</definedName>
    <definedName name="nb">'[10]333.10'!#REF!</definedName>
    <definedName name="nb_10" localSheetId="6">'[10]333.10'!#REF!</definedName>
    <definedName name="nb_10">'[10]333.10'!#REF!</definedName>
    <definedName name="nb_11" localSheetId="6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  <c r="C9" i="12"/>
  <c r="C10" i="12"/>
  <c r="C11" i="12"/>
  <c r="C12" i="12"/>
  <c r="C13" i="12"/>
  <c r="C14" i="12"/>
  <c r="C8" i="12"/>
  <c r="L7" i="12"/>
  <c r="K7" i="12" l="1"/>
  <c r="J7" i="12" l="1"/>
  <c r="I7" i="12" l="1"/>
  <c r="H7" i="12" l="1"/>
  <c r="G7" i="12" l="1"/>
  <c r="F7" i="12" l="1"/>
  <c r="E7" i="12" l="1"/>
  <c r="D7" i="12"/>
  <c r="O5" i="11" l="1"/>
  <c r="N5" i="11" l="1"/>
  <c r="M5" i="11"/>
  <c r="C7" i="11"/>
  <c r="C8" i="11"/>
  <c r="C9" i="11"/>
  <c r="C10" i="11"/>
  <c r="C11" i="11"/>
  <c r="C12" i="11"/>
  <c r="C6" i="11"/>
  <c r="L5" i="11" l="1"/>
  <c r="K5" i="11" l="1"/>
  <c r="J5" i="11" l="1"/>
  <c r="I5" i="11" l="1"/>
  <c r="H5" i="11" l="1"/>
  <c r="G5" i="11" l="1"/>
  <c r="F5" i="11" l="1"/>
  <c r="E5" i="11" l="1"/>
  <c r="D5" i="11" l="1"/>
  <c r="C5" i="11" s="1"/>
  <c r="C7" i="10" l="1"/>
  <c r="C8" i="10"/>
  <c r="C9" i="10"/>
  <c r="C10" i="10"/>
  <c r="C11" i="10"/>
  <c r="C12" i="10"/>
  <c r="C6" i="10"/>
  <c r="O5" i="10" l="1"/>
  <c r="N5" i="10" l="1"/>
  <c r="M5" i="10" l="1"/>
  <c r="L5" i="10" l="1"/>
  <c r="K5" i="10" l="1"/>
  <c r="E5" i="10" l="1"/>
  <c r="F5" i="10"/>
  <c r="G5" i="10"/>
  <c r="H5" i="10"/>
  <c r="I5" i="10"/>
  <c r="J5" i="10"/>
  <c r="D5" i="10"/>
  <c r="C5" i="10" l="1"/>
  <c r="B18" i="8"/>
  <c r="B17" i="8"/>
  <c r="B16" i="8"/>
  <c r="B15" i="8"/>
  <c r="B14" i="8"/>
  <c r="B13" i="8"/>
  <c r="B12" i="8"/>
  <c r="B11" i="8"/>
  <c r="B10" i="8"/>
  <c r="B9" i="8"/>
  <c r="B8" i="8"/>
  <c r="B7" i="8"/>
  <c r="I6" i="8"/>
  <c r="H6" i="8"/>
  <c r="G6" i="8"/>
  <c r="F6" i="8"/>
  <c r="E6" i="8"/>
  <c r="D6" i="8"/>
  <c r="C6" i="8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B17" i="6"/>
  <c r="B16" i="6"/>
  <c r="B15" i="6"/>
  <c r="B14" i="6"/>
  <c r="B13" i="6"/>
  <c r="B12" i="6"/>
  <c r="B11" i="6"/>
  <c r="B10" i="6"/>
  <c r="B9" i="6"/>
  <c r="B8" i="6"/>
  <c r="B7" i="6"/>
  <c r="I6" i="6"/>
  <c r="H6" i="6"/>
  <c r="G6" i="6"/>
  <c r="F6" i="6"/>
  <c r="E6" i="6"/>
  <c r="D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D8" i="4"/>
  <c r="D12" i="4"/>
  <c r="D11" i="4"/>
  <c r="D10" i="4"/>
  <c r="D7" i="4"/>
  <c r="D9" i="4"/>
  <c r="D6" i="4"/>
  <c r="C7" i="3"/>
  <c r="C10" i="3"/>
  <c r="C11" i="3"/>
  <c r="C9" i="3"/>
  <c r="C6" i="3"/>
  <c r="C8" i="3"/>
  <c r="C5" i="3"/>
  <c r="L4" i="3"/>
  <c r="K4" i="3"/>
  <c r="B6" i="8" l="1"/>
  <c r="B6" i="7"/>
  <c r="B6" i="6"/>
  <c r="B6" i="5"/>
  <c r="C4" i="3"/>
</calcChain>
</file>

<file path=xl/sharedStrings.xml><?xml version="1.0" encoding="utf-8"?>
<sst xmlns="http://schemas.openxmlformats.org/spreadsheetml/2006/main" count="336" uniqueCount="62">
  <si>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</si>
  <si>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</si>
  <si>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</si>
  <si>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</si>
  <si>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</si>
  <si>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</si>
  <si>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</si>
  <si>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</si>
  <si>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</si>
  <si>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</si>
  <si>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</si>
  <si>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</si>
  <si>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</si>
  <si>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</si>
  <si>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</si>
  <si>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</si>
  <si>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</si>
  <si>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</si>
  <si>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</si>
  <si>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</si>
  <si>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</si>
  <si>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>*Cifras  sujetas a rectificación</t>
  </si>
  <si>
    <t>Nota : Excluye pasajeros menores de 2 años de edad</t>
  </si>
  <si>
    <t>Fuente: Registros administrativos, Departamento de Estadísticas, Instituto Dominicano de Aviación Civil (IDAC)</t>
  </si>
  <si>
    <t xml:space="preserve">    Mes</t>
  </si>
  <si>
    <t>Total de pasajeros embarcados</t>
  </si>
  <si>
    <t>*Cifras sujetas a rectificacion</t>
  </si>
  <si>
    <t>Aeropuerto internacional</t>
  </si>
  <si>
    <t>Mes</t>
  </si>
  <si>
    <t>Nota: Excluye pasajeros menores de dos años de edad</t>
  </si>
  <si>
    <t>Septiiembre</t>
  </si>
  <si>
    <t>Nota: Excluye pasajeros menores de 2 años de edad</t>
  </si>
  <si>
    <t>Fuente: Registros administrativos, Depto. de Estadísticas, Instituto Dominicano de Aviación Civil, IDAC</t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</si>
  <si>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aeropuertos,  2019*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</si>
  <si>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aeropuertos,  2018*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</si>
  <si>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aeropuertos,  2017*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</si>
  <si>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aeropuertos,  2016*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</si>
  <si>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aeropuertos,  2015*</t>
    </r>
  </si>
  <si>
    <t>Provincia</t>
  </si>
  <si>
    <t xml:space="preserve"> La Altagracia</t>
  </si>
  <si>
    <t>Punta Cana</t>
  </si>
  <si>
    <t>Santo Domingo</t>
  </si>
  <si>
    <t xml:space="preserve"> Santiago</t>
  </si>
  <si>
    <t>Cibao</t>
  </si>
  <si>
    <t xml:space="preserve"> Puerto Plata</t>
  </si>
  <si>
    <t>General Gregorio Luperón</t>
  </si>
  <si>
    <t>Samaná</t>
  </si>
  <si>
    <t>Presidente Juan Bosch, El Catey</t>
  </si>
  <si>
    <t xml:space="preserve"> Santo Domingo</t>
  </si>
  <si>
    <t>Dr. Joaquín Balaguer, La Isabela</t>
  </si>
  <si>
    <t>Puerto Plata</t>
  </si>
  <si>
    <t>La Altagracia</t>
  </si>
  <si>
    <t xml:space="preserve">Punta Cana </t>
  </si>
  <si>
    <t>Santiago</t>
  </si>
  <si>
    <t xml:space="preserve"> Samaná</t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</si>
  <si>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 y provincia, 2020*</t>
    </r>
  </si>
  <si>
    <t xml:space="preserve">Total </t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</si>
  <si>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aeropuerto,  2021*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</si>
  <si>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internacionales, por mes,según los aeropuerto y provincia, 2022*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</si>
  <si>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 por mes, según los aeropuertos y provincia, 2023*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</si>
  <si>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 por mes, según los aeropuertos y provincia  2024*</t>
    </r>
  </si>
  <si>
    <r>
      <rPr>
        <b/>
        <sz val="9"/>
        <rFont val="Roboto"/>
      </rPr>
      <t>Cuadro 7.10.1</t>
    </r>
    <r>
      <rPr>
        <sz val="9"/>
        <rFont val="Roboto"/>
      </rPr>
      <t xml:space="preserve"> REPÚBLICA DOMINICANA: Movimiento de pasajeros embarcados en vuelos regulares internacionales por mes, enero-septiembre según los aeropuertos y provincia 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</si>
</sst>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-* #,##0\ _€_-;\-* #,##0\ _€_-;_-* &quot;-&quot;??\ _€_-;_-@_-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Franklin Gothic Demi"/>
      <family val="2"/>
    </font>
    <font>
      <sz val="8"/>
      <name val="Franklin Gothic Book"/>
      <family val="2"/>
    </font>
    <font>
      <sz val="9"/>
      <name val="Franklin Gothic Book"/>
      <family val="2"/>
    </font>
    <font>
      <b/>
      <sz val="9"/>
      <name val="Roboto Black"/>
    </font>
    <font>
      <sz val="9"/>
      <name val="Roboto regular"/>
    </font>
    <font>
      <b/>
      <sz val="9"/>
      <name val="Franklin Gothic Book"/>
      <family val="2"/>
    </font>
    <font>
      <sz val="9"/>
      <name val="Franklin Gothic Demi"/>
      <family val="2"/>
    </font>
    <font>
      <sz val="7"/>
      <name val="Roboto regular"/>
    </font>
    <font>
      <sz val="7"/>
      <name val="Roboto"/>
    </font>
    <font>
      <sz val="8"/>
      <name val="Roboto"/>
    </font>
    <font>
      <sz val="10"/>
      <name val="Roboto"/>
    </font>
    <font>
      <sz val="8"/>
      <color indexed="10"/>
      <name val="Roboto"/>
    </font>
    <font>
      <sz val="8"/>
      <color indexed="10"/>
      <name val="Franklin Gothic Book"/>
      <family val="2"/>
    </font>
    <font>
      <sz val="10"/>
      <name val="Arial"/>
      <family val="2"/>
    </font>
    <font>
      <b/>
      <sz val="8"/>
      <name val="Roboto"/>
    </font>
    <font>
      <b/>
      <sz val="8"/>
      <name val="Franklin Gothic Book"/>
      <family val="2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7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4" fontId="1" fillId="0" borderId="0" applyFill="0" applyBorder="0" applyAlignment="0" applyProtection="0"/>
  </cellStyleXfs>
  <cellXfs count="123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center"/>
    </xf>
    <xf numFmtId="0" fontId="5" fillId="2" borderId="0" xfId="3" applyFill="1"/>
    <xf numFmtId="0" fontId="2" fillId="2" borderId="0" xfId="3" applyFont="1" applyFill="1"/>
    <xf numFmtId="0" fontId="2" fillId="2" borderId="0" xfId="2" applyFont="1" applyFill="1" applyAlignment="1">
      <alignment horizontal="center" vertical="top"/>
    </xf>
    <xf numFmtId="0" fontId="4" fillId="2" borderId="0" xfId="2" applyFont="1" applyFill="1" applyAlignment="1">
      <alignment horizontal="center" vertical="top"/>
    </xf>
    <xf numFmtId="0" fontId="4" fillId="2" borderId="0" xfId="2" applyFont="1" applyFill="1" applyAlignment="1">
      <alignment vertical="top"/>
    </xf>
    <xf numFmtId="0" fontId="3" fillId="2" borderId="1" xfId="5" applyFont="1" applyFill="1" applyBorder="1" applyAlignment="1">
      <alignment horizontal="left" vertical="center"/>
    </xf>
    <xf numFmtId="3" fontId="6" fillId="2" borderId="0" xfId="6" applyNumberFormat="1" applyFont="1" applyFill="1" applyBorder="1" applyAlignment="1">
      <alignment horizontal="right" vertical="justify"/>
    </xf>
    <xf numFmtId="3" fontId="7" fillId="2" borderId="0" xfId="6" applyNumberFormat="1" applyFont="1" applyFill="1" applyBorder="1" applyAlignment="1">
      <alignment horizontal="right" vertical="center" indent="1" readingOrder="2"/>
    </xf>
    <xf numFmtId="3" fontId="3" fillId="2" borderId="0" xfId="6" applyNumberFormat="1" applyFont="1" applyFill="1" applyBorder="1" applyAlignment="1">
      <alignment horizontal="right" vertical="center" readingOrder="2"/>
    </xf>
    <xf numFmtId="3" fontId="3" fillId="2" borderId="0" xfId="6" applyNumberFormat="1" applyFont="1" applyFill="1" applyBorder="1" applyAlignment="1">
      <alignment horizontal="right" vertical="center" indent="1" readingOrder="2"/>
    </xf>
    <xf numFmtId="3" fontId="8" fillId="2" borderId="0" xfId="7" applyNumberFormat="1" applyFont="1" applyFill="1" applyBorder="1" applyAlignment="1">
      <alignment horizontal="right" vertical="center"/>
    </xf>
    <xf numFmtId="3" fontId="2" fillId="2" borderId="0" xfId="7" applyNumberFormat="1" applyFont="1" applyFill="1" applyBorder="1" applyAlignment="1">
      <alignment horizontal="right" vertical="center"/>
    </xf>
    <xf numFmtId="3" fontId="1" fillId="2" borderId="0" xfId="8" applyNumberFormat="1" applyFill="1"/>
    <xf numFmtId="0" fontId="1" fillId="2" borderId="0" xfId="8" applyFill="1"/>
    <xf numFmtId="3" fontId="6" fillId="2" borderId="0" xfId="7" applyNumberFormat="1" applyFont="1" applyFill="1" applyBorder="1" applyAlignment="1">
      <alignment horizontal="right" vertical="center"/>
    </xf>
    <xf numFmtId="3" fontId="9" fillId="2" borderId="0" xfId="7" applyNumberFormat="1" applyFont="1" applyFill="1" applyBorder="1" applyAlignment="1">
      <alignment horizontal="right" vertical="center"/>
    </xf>
    <xf numFmtId="3" fontId="2" fillId="2" borderId="2" xfId="7" applyNumberFormat="1" applyFont="1" applyFill="1" applyBorder="1" applyAlignment="1">
      <alignment horizontal="right" vertical="center"/>
    </xf>
    <xf numFmtId="3" fontId="10" fillId="2" borderId="0" xfId="9" applyNumberFormat="1" applyFont="1" applyFill="1" applyAlignment="1">
      <alignment horizontal="right" vertical="center"/>
    </xf>
    <xf numFmtId="0" fontId="11" fillId="3" borderId="0" xfId="10" applyFont="1" applyFill="1" applyAlignment="1">
      <alignment vertical="center"/>
    </xf>
    <xf numFmtId="49" fontId="12" fillId="2" borderId="0" xfId="11" applyNumberFormat="1" applyFont="1" applyFill="1" applyBorder="1" applyAlignment="1"/>
    <xf numFmtId="2" fontId="12" fillId="2" borderId="0" xfId="11" applyNumberFormat="1" applyFont="1" applyFill="1" applyBorder="1" applyAlignment="1"/>
    <xf numFmtId="3" fontId="5" fillId="2" borderId="0" xfId="3" applyNumberFormat="1" applyFill="1"/>
    <xf numFmtId="49" fontId="3" fillId="2" borderId="1" xfId="4" applyNumberFormat="1" applyFont="1" applyFill="1" applyBorder="1" applyAlignment="1">
      <alignment vertical="center" wrapText="1"/>
    </xf>
    <xf numFmtId="49" fontId="3" fillId="2" borderId="0" xfId="4" applyNumberFormat="1" applyFont="1" applyFill="1" applyBorder="1" applyAlignment="1">
      <alignment horizontal="left" vertical="center" wrapText="1"/>
    </xf>
    <xf numFmtId="3" fontId="3" fillId="2" borderId="0" xfId="9" applyNumberFormat="1" applyFont="1" applyFill="1" applyAlignment="1">
      <alignment horizontal="right" vertical="center"/>
    </xf>
    <xf numFmtId="3" fontId="2" fillId="2" borderId="0" xfId="12" applyNumberFormat="1" applyFont="1" applyFill="1" applyBorder="1" applyAlignment="1">
      <alignment horizontal="right" vertical="center"/>
    </xf>
    <xf numFmtId="3" fontId="6" fillId="2" borderId="0" xfId="12" applyNumberFormat="1" applyFont="1" applyFill="1" applyBorder="1" applyAlignment="1">
      <alignment horizontal="right" vertical="center"/>
    </xf>
    <xf numFmtId="3" fontId="9" fillId="2" borderId="0" xfId="12" applyNumberFormat="1" applyFont="1" applyFill="1" applyBorder="1" applyAlignment="1">
      <alignment horizontal="right" vertical="center"/>
    </xf>
    <xf numFmtId="3" fontId="3" fillId="2" borderId="2" xfId="9" applyNumberFormat="1" applyFont="1" applyFill="1" applyBorder="1" applyAlignment="1">
      <alignment horizontal="right" vertical="center"/>
    </xf>
    <xf numFmtId="3" fontId="2" fillId="2" borderId="2" xfId="12" applyNumberFormat="1" applyFont="1" applyFill="1" applyBorder="1" applyAlignment="1">
      <alignment horizontal="right" vertical="center"/>
    </xf>
    <xf numFmtId="49" fontId="12" fillId="2" borderId="0" xfId="4" applyNumberFormat="1" applyFont="1" applyFill="1" applyBorder="1" applyAlignment="1">
      <alignment horizontal="left" vertical="center"/>
    </xf>
    <xf numFmtId="49" fontId="12" fillId="2" borderId="0" xfId="13" applyNumberFormat="1" applyFont="1" applyFill="1" applyBorder="1" applyAlignment="1"/>
    <xf numFmtId="49" fontId="12" fillId="2" borderId="0" xfId="7" applyNumberFormat="1" applyFont="1" applyFill="1" applyAlignment="1">
      <alignment vertical="center"/>
    </xf>
    <xf numFmtId="0" fontId="13" fillId="2" borderId="0" xfId="3" applyFont="1" applyFill="1"/>
    <xf numFmtId="0" fontId="13" fillId="2" borderId="0" xfId="2" applyFont="1" applyFill="1" applyAlignment="1">
      <alignment horizontal="center"/>
    </xf>
    <xf numFmtId="0" fontId="13" fillId="2" borderId="0" xfId="2" applyFont="1" applyFill="1" applyAlignment="1">
      <alignment horizontal="center" vertical="top"/>
    </xf>
    <xf numFmtId="0" fontId="2" fillId="2" borderId="0" xfId="5" applyFont="1" applyFill="1" applyAlignment="1">
      <alignment horizontal="left" vertical="center"/>
    </xf>
    <xf numFmtId="3" fontId="2" fillId="2" borderId="0" xfId="9" applyNumberFormat="1" applyFont="1" applyFill="1" applyAlignment="1">
      <alignment horizontal="right" vertical="center"/>
    </xf>
    <xf numFmtId="3" fontId="2" fillId="2" borderId="0" xfId="14" applyNumberFormat="1" applyFont="1" applyFill="1" applyBorder="1" applyAlignment="1">
      <alignment horizontal="right" vertical="center"/>
    </xf>
    <xf numFmtId="0" fontId="15" fillId="2" borderId="0" xfId="3" applyFont="1" applyFill="1"/>
    <xf numFmtId="0" fontId="16" fillId="2" borderId="0" xfId="3" applyFont="1" applyFill="1"/>
    <xf numFmtId="0" fontId="2" fillId="2" borderId="2" xfId="5" applyFont="1" applyFill="1" applyBorder="1" applyAlignment="1">
      <alignment horizontal="left" vertical="center"/>
    </xf>
    <xf numFmtId="3" fontId="3" fillId="2" borderId="2" xfId="6" applyNumberFormat="1" applyFont="1" applyFill="1" applyBorder="1" applyAlignment="1">
      <alignment horizontal="right" vertical="center" indent="1" readingOrder="2"/>
    </xf>
    <xf numFmtId="3" fontId="2" fillId="2" borderId="2" xfId="14" applyNumberFormat="1" applyFont="1" applyFill="1" applyBorder="1" applyAlignment="1">
      <alignment horizontal="right" vertical="center"/>
    </xf>
    <xf numFmtId="0" fontId="12" fillId="2" borderId="0" xfId="5" applyFont="1" applyFill="1" applyAlignment="1">
      <alignment horizontal="left" vertical="center"/>
    </xf>
    <xf numFmtId="49" fontId="12" fillId="2" borderId="0" xfId="14" applyNumberFormat="1" applyFont="1" applyFill="1" applyAlignment="1">
      <alignment vertical="center"/>
    </xf>
    <xf numFmtId="49" fontId="12" fillId="2" borderId="0" xfId="14" applyNumberFormat="1" applyFont="1" applyFill="1" applyAlignment="1"/>
    <xf numFmtId="49" fontId="12" fillId="2" borderId="0" xfId="4" applyNumberFormat="1" applyFont="1" applyFill="1" applyAlignment="1"/>
    <xf numFmtId="0" fontId="14" fillId="0" borderId="0" xfId="15" applyFont="1"/>
    <xf numFmtId="49" fontId="12" fillId="2" borderId="0" xfId="14" applyNumberFormat="1" applyFont="1" applyFill="1" applyAlignment="1">
      <alignment horizontal="left" indent="1"/>
    </xf>
    <xf numFmtId="3" fontId="14" fillId="0" borderId="0" xfId="15" applyNumberFormat="1" applyFont="1"/>
    <xf numFmtId="3" fontId="2" fillId="2" borderId="0" xfId="6" applyNumberFormat="1" applyFont="1" applyFill="1" applyBorder="1" applyAlignment="1">
      <alignment horizontal="right" vertical="justify"/>
    </xf>
    <xf numFmtId="3" fontId="2" fillId="2" borderId="0" xfId="6" applyNumberFormat="1" applyFont="1" applyFill="1" applyBorder="1" applyAlignment="1">
      <alignment horizontal="right" vertical="center"/>
    </xf>
    <xf numFmtId="0" fontId="14" fillId="2" borderId="0" xfId="8" applyFont="1" applyFill="1"/>
    <xf numFmtId="3" fontId="13" fillId="2" borderId="0" xfId="3" applyNumberFormat="1" applyFont="1" applyFill="1"/>
    <xf numFmtId="3" fontId="18" fillId="2" borderId="0" xfId="3" applyNumberFormat="1" applyFont="1" applyFill="1"/>
    <xf numFmtId="3" fontId="14" fillId="2" borderId="0" xfId="8" applyNumberFormat="1" applyFont="1" applyFill="1"/>
    <xf numFmtId="3" fontId="6" fillId="2" borderId="0" xfId="6" applyNumberFormat="1" applyFont="1" applyFill="1" applyBorder="1" applyAlignment="1">
      <alignment horizontal="right" vertical="center"/>
    </xf>
    <xf numFmtId="3" fontId="6" fillId="2" borderId="0" xfId="14" applyNumberFormat="1" applyFont="1" applyFill="1" applyBorder="1" applyAlignment="1">
      <alignment horizontal="right" vertical="center"/>
    </xf>
    <xf numFmtId="3" fontId="19" fillId="2" borderId="0" xfId="3" applyNumberFormat="1" applyFont="1" applyFill="1"/>
    <xf numFmtId="3" fontId="9" fillId="2" borderId="0" xfId="14" applyNumberFormat="1" applyFont="1" applyFill="1" applyBorder="1" applyAlignment="1">
      <alignment horizontal="right" vertical="center"/>
    </xf>
    <xf numFmtId="0" fontId="12" fillId="2" borderId="0" xfId="3" applyFont="1" applyFill="1"/>
    <xf numFmtId="49" fontId="2" fillId="2" borderId="0" xfId="14" applyNumberFormat="1" applyFont="1" applyFill="1" applyAlignment="1">
      <alignment horizontal="left" indent="1"/>
    </xf>
    <xf numFmtId="165" fontId="2" fillId="2" borderId="0" xfId="14" applyNumberFormat="1" applyFont="1" applyFill="1" applyAlignment="1">
      <alignment horizontal="left" indent="1"/>
    </xf>
    <xf numFmtId="0" fontId="17" fillId="0" borderId="0" xfId="15"/>
    <xf numFmtId="3" fontId="1" fillId="3" borderId="0" xfId="8" applyNumberFormat="1" applyFill="1"/>
    <xf numFmtId="3" fontId="6" fillId="2" borderId="0" xfId="6" applyNumberFormat="1" applyFont="1" applyFill="1" applyBorder="1" applyAlignment="1">
      <alignment horizontal="right" vertical="center" indent="1"/>
    </xf>
    <xf numFmtId="166" fontId="20" fillId="3" borderId="0" xfId="8" applyNumberFormat="1" applyFont="1" applyFill="1"/>
    <xf numFmtId="166" fontId="21" fillId="3" borderId="0" xfId="14" applyNumberFormat="1" applyFont="1" applyFill="1"/>
    <xf numFmtId="49" fontId="22" fillId="2" borderId="0" xfId="14" applyNumberFormat="1" applyFont="1" applyFill="1" applyAlignment="1">
      <alignment horizontal="left" indent="1"/>
    </xf>
    <xf numFmtId="49" fontId="22" fillId="2" borderId="0" xfId="4" applyNumberFormat="1" applyFont="1" applyFill="1" applyAlignment="1"/>
    <xf numFmtId="3" fontId="2" fillId="2" borderId="0" xfId="13" applyNumberFormat="1" applyFont="1" applyFill="1" applyBorder="1" applyAlignment="1">
      <alignment horizontal="right" vertical="center"/>
    </xf>
    <xf numFmtId="3" fontId="3" fillId="2" borderId="0" xfId="13" applyNumberFormat="1" applyFont="1" applyFill="1" applyBorder="1" applyAlignment="1">
      <alignment horizontal="right" vertical="center"/>
    </xf>
    <xf numFmtId="3" fontId="3" fillId="2" borderId="2" xfId="13" applyNumberFormat="1" applyFont="1" applyFill="1" applyBorder="1" applyAlignment="1">
      <alignment horizontal="right" vertical="center"/>
    </xf>
    <xf numFmtId="3" fontId="2" fillId="2" borderId="2" xfId="13" applyNumberFormat="1" applyFont="1" applyFill="1" applyBorder="1" applyAlignment="1">
      <alignment horizontal="right" vertical="center"/>
    </xf>
    <xf numFmtId="49" fontId="12" fillId="2" borderId="0" xfId="14" applyNumberFormat="1" applyFont="1" applyFill="1" applyBorder="1" applyAlignment="1"/>
    <xf numFmtId="3" fontId="14" fillId="2" borderId="0" xfId="15" applyNumberFormat="1" applyFont="1" applyFill="1"/>
    <xf numFmtId="0" fontId="14" fillId="2" borderId="0" xfId="15" applyFont="1" applyFill="1"/>
    <xf numFmtId="166" fontId="14" fillId="3" borderId="0" xfId="14" applyNumberFormat="1" applyFont="1" applyFill="1"/>
    <xf numFmtId="0" fontId="17" fillId="2" borderId="0" xfId="15" applyFill="1"/>
    <xf numFmtId="3" fontId="14" fillId="3" borderId="0" xfId="15" applyNumberFormat="1" applyFont="1" applyFill="1"/>
    <xf numFmtId="3" fontId="13" fillId="2" borderId="0" xfId="14" applyNumberFormat="1" applyFont="1" applyFill="1" applyBorder="1" applyAlignment="1">
      <alignment horizontal="right" vertical="center" indent="1"/>
    </xf>
    <xf numFmtId="3" fontId="17" fillId="2" borderId="0" xfId="15" applyNumberFormat="1" applyFill="1"/>
    <xf numFmtId="166" fontId="20" fillId="3" borderId="0" xfId="15" applyNumberFormat="1" applyFont="1" applyFill="1"/>
    <xf numFmtId="0" fontId="22" fillId="2" borderId="0" xfId="3" applyFont="1" applyFill="1"/>
    <xf numFmtId="49" fontId="12" fillId="2" borderId="0" xfId="13" applyNumberFormat="1" applyFont="1" applyFill="1" applyAlignment="1"/>
    <xf numFmtId="166" fontId="21" fillId="3" borderId="0" xfId="13" applyNumberFormat="1" applyFont="1" applyFill="1"/>
    <xf numFmtId="3" fontId="17" fillId="3" borderId="0" xfId="15" applyNumberFormat="1" applyFill="1"/>
    <xf numFmtId="3" fontId="5" fillId="2" borderId="0" xfId="13" applyNumberFormat="1" applyFont="1" applyFill="1" applyBorder="1" applyAlignment="1">
      <alignment horizontal="right" vertical="center" indent="1"/>
    </xf>
    <xf numFmtId="49" fontId="3" fillId="2" borderId="1" xfId="4" applyNumberFormat="1" applyFont="1" applyFill="1" applyBorder="1" applyAlignment="1">
      <alignment horizontal="left" vertical="center"/>
    </xf>
    <xf numFmtId="0" fontId="3" fillId="2" borderId="1" xfId="5" applyFont="1" applyFill="1" applyBorder="1" applyAlignment="1">
      <alignment horizontal="center" vertical="center"/>
    </xf>
    <xf numFmtId="49" fontId="3" fillId="2" borderId="1" xfId="14" applyNumberFormat="1" applyFont="1" applyFill="1" applyBorder="1" applyAlignment="1">
      <alignment vertical="center" wrapText="1"/>
    </xf>
    <xf numFmtId="0" fontId="3" fillId="2" borderId="0" xfId="5" applyFont="1" applyFill="1" applyAlignment="1">
      <alignment horizontal="left" vertical="center"/>
    </xf>
    <xf numFmtId="49" fontId="3" fillId="2" borderId="1" xfId="13" applyNumberFormat="1" applyFont="1" applyFill="1" applyBorder="1" applyAlignment="1">
      <alignment vertical="center" wrapText="1"/>
    </xf>
    <xf numFmtId="49" fontId="3" fillId="2" borderId="0" xfId="4" applyNumberFormat="1" applyFont="1" applyFill="1" applyBorder="1" applyAlignment="1">
      <alignment vertical="center" wrapText="1"/>
    </xf>
    <xf numFmtId="49" fontId="2" fillId="2" borderId="0" xfId="7" applyNumberFormat="1" applyFont="1" applyFill="1" applyBorder="1" applyAlignment="1">
      <alignment vertical="center" wrapText="1"/>
    </xf>
    <xf numFmtId="49" fontId="2" fillId="2" borderId="2" xfId="7" applyNumberFormat="1" applyFont="1" applyFill="1" applyBorder="1" applyAlignment="1">
      <alignment vertical="center" wrapText="1"/>
    </xf>
    <xf numFmtId="3" fontId="3" fillId="2" borderId="2" xfId="6" applyNumberFormat="1" applyFont="1" applyFill="1" applyBorder="1" applyAlignment="1">
      <alignment horizontal="right" vertical="center" readingOrder="2"/>
    </xf>
    <xf numFmtId="49" fontId="12" fillId="2" borderId="0" xfId="11" applyNumberFormat="1" applyFont="1" applyFill="1" applyBorder="1" applyAlignment="1">
      <alignment wrapText="1"/>
    </xf>
    <xf numFmtId="49" fontId="2" fillId="2" borderId="0" xfId="7" applyNumberFormat="1" applyFont="1" applyFill="1" applyBorder="1" applyAlignment="1">
      <alignment horizontal="left" vertical="center" wrapText="1"/>
    </xf>
    <xf numFmtId="49" fontId="2" fillId="2" borderId="2" xfId="7" applyNumberFormat="1" applyFont="1" applyFill="1" applyBorder="1" applyAlignment="1">
      <alignment horizontal="left" vertical="center" wrapText="1"/>
    </xf>
    <xf numFmtId="49" fontId="3" fillId="2" borderId="1" xfId="4" applyNumberFormat="1" applyFont="1" applyFill="1" applyBorder="1" applyAlignment="1">
      <alignment horizontal="left" vertical="center" wrapText="1"/>
    </xf>
    <xf numFmtId="49" fontId="2" fillId="2" borderId="0" xfId="12" applyNumberFormat="1" applyFont="1" applyFill="1" applyBorder="1" applyAlignment="1">
      <alignment vertical="center" wrapText="1"/>
    </xf>
    <xf numFmtId="49" fontId="2" fillId="2" borderId="2" xfId="12" applyNumberFormat="1" applyFont="1" applyFill="1" applyBorder="1" applyAlignment="1">
      <alignment vertical="center" wrapText="1"/>
    </xf>
    <xf numFmtId="49" fontId="8" fillId="2" borderId="0" xfId="7" applyNumberFormat="1" applyFont="1" applyFill="1" applyBorder="1" applyAlignment="1">
      <alignment vertical="center" wrapText="1"/>
    </xf>
    <xf numFmtId="49" fontId="8" fillId="2" borderId="2" xfId="7" applyNumberFormat="1" applyFont="1" applyFill="1" applyBorder="1" applyAlignment="1">
      <alignment vertical="center" wrapText="1"/>
    </xf>
    <xf numFmtId="49" fontId="3" fillId="2" borderId="1" xfId="4" applyNumberFormat="1" applyFont="1" applyFill="1" applyBorder="1" applyAlignment="1">
      <alignment vertical="center"/>
    </xf>
    <xf numFmtId="3" fontId="2" fillId="3" borderId="0" xfId="7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wrapText="1"/>
    </xf>
    <xf numFmtId="49" fontId="22" fillId="2" borderId="0" xfId="4" applyNumberFormat="1" applyFont="1" applyFill="1" applyAlignment="1"/>
    <xf numFmtId="49" fontId="3" fillId="2" borderId="1" xfId="4" applyNumberFormat="1" applyFont="1" applyFill="1" applyBorder="1" applyAlignment="1">
      <alignment horizontal="center" vertical="center"/>
    </xf>
    <xf numFmtId="49" fontId="3" fillId="2" borderId="3" xfId="4" applyNumberFormat="1" applyFont="1" applyFill="1" applyBorder="1" applyAlignment="1">
      <alignment horizontal="left" vertical="center" wrapText="1"/>
    </xf>
    <xf numFmtId="49" fontId="3" fillId="2" borderId="2" xfId="4" applyNumberFormat="1" applyFont="1" applyFill="1" applyBorder="1" applyAlignment="1">
      <alignment horizontal="left" vertical="center" wrapText="1"/>
    </xf>
    <xf numFmtId="49" fontId="3" fillId="2" borderId="3" xfId="4" applyNumberFormat="1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49" fontId="3" fillId="2" borderId="0" xfId="4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12" fillId="2" borderId="0" xfId="11" applyNumberFormat="1" applyFont="1" applyFill="1" applyBorder="1" applyAlignment="1">
      <alignment horizontal="left" wrapText="1"/>
    </xf>
  </cellXfs>
  <cellStyles count="17">
    <cellStyle name="Comma 10 3 5" xfId="16"/>
    <cellStyle name="Millares 10" xfId="11"/>
    <cellStyle name="Millares 10 23" xfId="13"/>
    <cellStyle name="Millares 2 2" xfId="7"/>
    <cellStyle name="Millares 2 2 32" xfId="12"/>
    <cellStyle name="Millares 2 26" xfId="14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0 10 4" xfId="10"/>
    <cellStyle name="Normal 124" xfId="8"/>
    <cellStyle name="Normal 2" xfId="15"/>
    <cellStyle name="Normal_3.10.8 2" xfId="2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3"/>
    <cellStyle name="Normal_Hoja2" xfId="5"/>
    <cellStyle name="Normal_Hoja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814495</xdr:colOff>
      <xdr:row>2</xdr:row>
      <xdr:rowOff>21063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3333" y="161926"/>
          <a:ext cx="814495" cy="35443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361950</xdr:colOff>
      <xdr:row>0</xdr:row>
      <xdr:rowOff>85725</xdr:rowOff>
    </xdr:from>
    <xdr:ext cx="581025" cy="29527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29925" y="85725"/>
          <a:ext cx="581025" cy="295275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85725</xdr:colOff>
      <xdr:row>3</xdr:row>
      <xdr:rowOff>28575</xdr:rowOff>
    </xdr:from>
    <xdr:ext cx="581025" cy="2381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0" y="685800"/>
          <a:ext cx="581025" cy="2381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0</xdr:row>
      <xdr:rowOff>38100</xdr:rowOff>
    </xdr:from>
    <xdr:to>
      <xdr:col>9</xdr:col>
      <xdr:colOff>100120</xdr:colOff>
      <xdr:row>3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38100"/>
          <a:ext cx="814495" cy="4381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3483</xdr:colOff>
      <xdr:row>0</xdr:row>
      <xdr:rowOff>0</xdr:rowOff>
    </xdr:from>
    <xdr:to>
      <xdr:col>9</xdr:col>
      <xdr:colOff>817978</xdr:colOff>
      <xdr:row>3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24408" y="323850"/>
          <a:ext cx="814495" cy="48577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936933</xdr:colOff>
      <xdr:row>0</xdr:row>
      <xdr:rowOff>0</xdr:rowOff>
    </xdr:from>
    <xdr:to>
      <xdr:col>9</xdr:col>
      <xdr:colOff>617953</xdr:colOff>
      <xdr:row>2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3583" y="0"/>
          <a:ext cx="814495" cy="4286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895350</xdr:colOff>
      <xdr:row>0</xdr:row>
      <xdr:rowOff>57150</xdr:rowOff>
    </xdr:from>
    <xdr:to>
      <xdr:col>9</xdr:col>
      <xdr:colOff>576370</xdr:colOff>
      <xdr:row>2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3900" y="57150"/>
          <a:ext cx="814495" cy="42862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384086</xdr:colOff>
      <xdr:row>1</xdr:row>
      <xdr:rowOff>36514</xdr:rowOff>
    </xdr:from>
    <xdr:to>
      <xdr:col>15</xdr:col>
      <xdr:colOff>446485</xdr:colOff>
      <xdr:row>2</xdr:row>
      <xdr:rowOff>9922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79867" y="195264"/>
          <a:ext cx="707321" cy="28098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390833</xdr:colOff>
      <xdr:row>0</xdr:row>
      <xdr:rowOff>123825</xdr:rowOff>
    </xdr:from>
    <xdr:to>
      <xdr:col>14</xdr:col>
      <xdr:colOff>499133</xdr:colOff>
      <xdr:row>1</xdr:row>
      <xdr:rowOff>82762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82783" y="123825"/>
          <a:ext cx="756000" cy="29231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609600</xdr:colOff>
      <xdr:row>0</xdr:row>
      <xdr:rowOff>133349</xdr:rowOff>
    </xdr:from>
    <xdr:to>
      <xdr:col>15</xdr:col>
      <xdr:colOff>514350</xdr:colOff>
      <xdr:row>2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3400" y="133349"/>
          <a:ext cx="552450" cy="276226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1</xdr:row>
      <xdr:rowOff>76200</xdr:rowOff>
    </xdr:from>
    <xdr:ext cx="581025" cy="219075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01300" y="238125"/>
          <a:ext cx="581025" cy="2190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36"/>
  <sheetViews>
    <sheetView zoomScaleNormal="100" workbookViewId="0">
      <selection activeCell="B19" sqref="B19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5703125" style="3" customWidth="1"/>
    <col min="4" max="4" width="12.28515625" style="3" customWidth="1"/>
    <col min="5" max="5" width="15.28515625" style="3" customWidth="1"/>
    <col min="6" max="6" width="12.28515625" style="3" customWidth="1"/>
    <col min="7" max="7" width="15.7109375" style="3" customWidth="1"/>
    <col min="8" max="8" width="12" style="3" customWidth="1"/>
    <col min="9" max="9" width="14.28515625" style="3" customWidth="1"/>
    <col min="10" max="10" width="15.28515625" style="3" customWidth="1"/>
    <col min="11" max="16384" width="10.28515625" style="3"/>
  </cols>
  <sheetData>
    <row r="1" spans="1:15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6"/>
      <c r="L1" s="36"/>
    </row>
    <row r="2" spans="1:15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37"/>
      <c r="L2" s="37"/>
      <c r="M2" s="2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8"/>
      <c r="L3" s="38"/>
      <c r="M3" s="6"/>
      <c r="N3" s="6"/>
      <c r="O3" s="7"/>
    </row>
    <row r="4" spans="1:15" ht="12.75" customHeight="1">
      <c r="A4" s="114" t="s">
        <v>28</v>
      </c>
      <c r="B4" s="116" t="s">
        <v>1</v>
      </c>
      <c r="C4" s="113" t="s">
        <v>27</v>
      </c>
      <c r="D4" s="113"/>
      <c r="E4" s="113"/>
      <c r="F4" s="113"/>
      <c r="G4" s="113"/>
      <c r="H4" s="113"/>
      <c r="I4" s="113"/>
      <c r="J4" s="36"/>
      <c r="K4" s="36"/>
    </row>
    <row r="5" spans="1:15" ht="46.5" customHeight="1">
      <c r="A5" s="115"/>
      <c r="B5" s="117"/>
      <c r="C5" s="96" t="s">
        <v>14</v>
      </c>
      <c r="D5" s="96" t="s">
        <v>15</v>
      </c>
      <c r="E5" s="96" t="s">
        <v>16</v>
      </c>
      <c r="F5" s="96" t="s">
        <v>17</v>
      </c>
      <c r="G5" s="96" t="s">
        <v>18</v>
      </c>
      <c r="H5" s="96" t="s">
        <v>19</v>
      </c>
      <c r="I5" s="96" t="s">
        <v>20</v>
      </c>
      <c r="J5" s="36"/>
      <c r="K5" s="36"/>
    </row>
    <row r="6" spans="1:15" ht="12.75" customHeight="1">
      <c r="A6" s="95" t="s">
        <v>1</v>
      </c>
      <c r="B6" s="27">
        <v>5613068</v>
      </c>
      <c r="C6" s="27">
        <v>1694758</v>
      </c>
      <c r="D6" s="27">
        <v>324751</v>
      </c>
      <c r="E6" s="27">
        <v>2764263</v>
      </c>
      <c r="F6" s="27">
        <v>84620</v>
      </c>
      <c r="G6" s="27">
        <v>56191</v>
      </c>
      <c r="H6" s="27">
        <v>12202</v>
      </c>
      <c r="I6" s="27">
        <v>676283</v>
      </c>
    </row>
    <row r="7" spans="1:15" s="43" customFormat="1" ht="12.75" customHeight="1">
      <c r="A7" s="39" t="s">
        <v>2</v>
      </c>
      <c r="B7" s="75">
        <v>562941</v>
      </c>
      <c r="C7" s="74">
        <v>163705</v>
      </c>
      <c r="D7" s="74">
        <v>42202</v>
      </c>
      <c r="E7" s="74">
        <v>269990</v>
      </c>
      <c r="F7" s="74">
        <v>12224</v>
      </c>
      <c r="G7" s="74">
        <v>7657</v>
      </c>
      <c r="H7" s="74">
        <v>963</v>
      </c>
      <c r="I7" s="74">
        <v>66200</v>
      </c>
    </row>
    <row r="8" spans="1:15" s="43" customFormat="1" ht="12.75" customHeight="1">
      <c r="A8" s="39" t="s">
        <v>3</v>
      </c>
      <c r="B8" s="75">
        <v>464029</v>
      </c>
      <c r="C8" s="74">
        <v>122681</v>
      </c>
      <c r="D8" s="74">
        <v>37296</v>
      </c>
      <c r="E8" s="74">
        <v>245217</v>
      </c>
      <c r="F8" s="74">
        <v>9974</v>
      </c>
      <c r="G8" s="74">
        <v>6897</v>
      </c>
      <c r="H8" s="74">
        <v>753</v>
      </c>
      <c r="I8" s="74">
        <v>41211</v>
      </c>
    </row>
    <row r="9" spans="1:15" s="43" customFormat="1" ht="12.75" customHeight="1">
      <c r="A9" s="39" t="s">
        <v>4</v>
      </c>
      <c r="B9" s="75">
        <v>542990</v>
      </c>
      <c r="C9" s="74">
        <v>136412</v>
      </c>
      <c r="D9" s="74">
        <v>45629</v>
      </c>
      <c r="E9" s="74">
        <v>285281</v>
      </c>
      <c r="F9" s="74">
        <v>10773</v>
      </c>
      <c r="G9" s="74">
        <v>7744</v>
      </c>
      <c r="H9" s="74">
        <v>811</v>
      </c>
      <c r="I9" s="74">
        <v>56340</v>
      </c>
    </row>
    <row r="10" spans="1:15" s="43" customFormat="1" ht="12.75" customHeight="1">
      <c r="A10" s="39" t="s">
        <v>5</v>
      </c>
      <c r="B10" s="75">
        <v>500943</v>
      </c>
      <c r="C10" s="74">
        <v>136090</v>
      </c>
      <c r="D10" s="74">
        <v>40249</v>
      </c>
      <c r="E10" s="74">
        <v>251786</v>
      </c>
      <c r="F10" s="74">
        <v>8432</v>
      </c>
      <c r="G10" s="74">
        <v>7038</v>
      </c>
      <c r="H10" s="74">
        <v>755</v>
      </c>
      <c r="I10" s="74">
        <v>56593</v>
      </c>
    </row>
    <row r="11" spans="1:15" s="43" customFormat="1" ht="12.75" customHeight="1">
      <c r="A11" s="39" t="s">
        <v>6</v>
      </c>
      <c r="B11" s="75">
        <v>435424</v>
      </c>
      <c r="C11" s="74">
        <v>134008</v>
      </c>
      <c r="D11" s="74">
        <v>21148</v>
      </c>
      <c r="E11" s="74">
        <v>221693</v>
      </c>
      <c r="F11" s="74">
        <v>5944</v>
      </c>
      <c r="G11" s="74">
        <v>3343</v>
      </c>
      <c r="H11" s="74">
        <v>819</v>
      </c>
      <c r="I11" s="74">
        <v>48469</v>
      </c>
    </row>
    <row r="12" spans="1:15" s="43" customFormat="1" ht="12.75" customHeight="1">
      <c r="A12" s="39" t="s">
        <v>7</v>
      </c>
      <c r="B12" s="75">
        <v>443077</v>
      </c>
      <c r="C12" s="74">
        <v>142556</v>
      </c>
      <c r="D12" s="74">
        <v>18826</v>
      </c>
      <c r="E12" s="74">
        <v>219098</v>
      </c>
      <c r="F12" s="74">
        <v>3901</v>
      </c>
      <c r="G12" s="74">
        <v>2646</v>
      </c>
      <c r="H12" s="74">
        <v>1036</v>
      </c>
      <c r="I12" s="74">
        <v>55014</v>
      </c>
    </row>
    <row r="13" spans="1:15" s="43" customFormat="1" ht="12.75" customHeight="1">
      <c r="A13" s="39" t="s">
        <v>8</v>
      </c>
      <c r="B13" s="75">
        <v>528110</v>
      </c>
      <c r="C13" s="74">
        <v>168890</v>
      </c>
      <c r="D13" s="74">
        <v>22532</v>
      </c>
      <c r="E13" s="74">
        <v>258208</v>
      </c>
      <c r="F13" s="74">
        <v>4945</v>
      </c>
      <c r="G13" s="74">
        <v>3574</v>
      </c>
      <c r="H13" s="74">
        <v>1256</v>
      </c>
      <c r="I13" s="74">
        <v>68705</v>
      </c>
    </row>
    <row r="14" spans="1:15" s="43" customFormat="1" ht="12.75" customHeight="1">
      <c r="A14" s="39" t="s">
        <v>9</v>
      </c>
      <c r="B14" s="75">
        <v>541514</v>
      </c>
      <c r="C14" s="74">
        <v>172840</v>
      </c>
      <c r="D14" s="74">
        <v>24644</v>
      </c>
      <c r="E14" s="74">
        <v>249475</v>
      </c>
      <c r="F14" s="74">
        <v>7388</v>
      </c>
      <c r="G14" s="74">
        <v>3906</v>
      </c>
      <c r="H14" s="74">
        <v>1309</v>
      </c>
      <c r="I14" s="74">
        <v>81952</v>
      </c>
    </row>
    <row r="15" spans="1:15" s="43" customFormat="1" ht="12.75" customHeight="1">
      <c r="A15" s="39" t="s">
        <v>30</v>
      </c>
      <c r="B15" s="75">
        <v>386487</v>
      </c>
      <c r="C15" s="74">
        <v>136014</v>
      </c>
      <c r="D15" s="74">
        <v>14995</v>
      </c>
      <c r="E15" s="74">
        <v>166737</v>
      </c>
      <c r="F15" s="74">
        <v>4038</v>
      </c>
      <c r="G15" s="74">
        <v>2462</v>
      </c>
      <c r="H15" s="74">
        <v>1166</v>
      </c>
      <c r="I15" s="74">
        <v>61075</v>
      </c>
    </row>
    <row r="16" spans="1:15" s="43" customFormat="1" ht="12.75" customHeight="1">
      <c r="A16" s="39" t="s">
        <v>11</v>
      </c>
      <c r="B16" s="75">
        <v>369101</v>
      </c>
      <c r="C16" s="74">
        <v>126389</v>
      </c>
      <c r="D16" s="74">
        <v>13995</v>
      </c>
      <c r="E16" s="74">
        <v>171694</v>
      </c>
      <c r="F16" s="74">
        <v>3560</v>
      </c>
      <c r="G16" s="74">
        <v>2306</v>
      </c>
      <c r="H16" s="74">
        <v>1210</v>
      </c>
      <c r="I16" s="74">
        <v>49947</v>
      </c>
    </row>
    <row r="17" spans="1:14" s="43" customFormat="1" ht="12.75" customHeight="1">
      <c r="A17" s="39" t="s">
        <v>12</v>
      </c>
      <c r="B17" s="75">
        <v>400559</v>
      </c>
      <c r="C17" s="74">
        <v>126319</v>
      </c>
      <c r="D17" s="74">
        <v>18033</v>
      </c>
      <c r="E17" s="74">
        <v>199656</v>
      </c>
      <c r="F17" s="74">
        <v>5703</v>
      </c>
      <c r="G17" s="74">
        <v>3896</v>
      </c>
      <c r="H17" s="74">
        <v>1200</v>
      </c>
      <c r="I17" s="74">
        <v>45752</v>
      </c>
    </row>
    <row r="18" spans="1:14">
      <c r="A18" s="44" t="s">
        <v>13</v>
      </c>
      <c r="B18" s="76">
        <v>437893</v>
      </c>
      <c r="C18" s="77">
        <v>128854</v>
      </c>
      <c r="D18" s="77">
        <v>25202</v>
      </c>
      <c r="E18" s="77">
        <v>225428</v>
      </c>
      <c r="F18" s="77">
        <v>7738</v>
      </c>
      <c r="G18" s="77">
        <v>4722</v>
      </c>
      <c r="H18" s="77">
        <v>924</v>
      </c>
      <c r="I18" s="77">
        <v>45025</v>
      </c>
    </row>
    <row r="19" spans="1:14">
      <c r="A19" s="87" t="s">
        <v>26</v>
      </c>
      <c r="B19" s="24"/>
      <c r="C19" s="24"/>
      <c r="D19" s="24"/>
      <c r="E19" s="24"/>
      <c r="F19" s="24"/>
      <c r="G19" s="24"/>
      <c r="H19" s="24"/>
      <c r="I19" s="24"/>
    </row>
    <row r="20" spans="1:14" ht="12.75" customHeight="1">
      <c r="A20" s="88" t="s">
        <v>31</v>
      </c>
      <c r="B20" s="24"/>
      <c r="C20" s="88"/>
      <c r="D20" s="88"/>
      <c r="E20" s="88"/>
      <c r="F20" s="88"/>
      <c r="G20" s="88"/>
      <c r="H20" s="88"/>
      <c r="I20" s="88"/>
      <c r="J20" s="88"/>
      <c r="K20" s="36"/>
      <c r="L20" s="36"/>
    </row>
    <row r="21" spans="1:14" ht="12.75" customHeight="1">
      <c r="A21" s="34" t="s">
        <v>32</v>
      </c>
      <c r="B21" s="24"/>
      <c r="C21" s="34"/>
      <c r="D21" s="34"/>
      <c r="E21" s="34"/>
      <c r="F21" s="34"/>
      <c r="G21" s="34"/>
      <c r="H21" s="34"/>
      <c r="I21" s="34"/>
      <c r="J21" s="34"/>
      <c r="K21" s="36"/>
      <c r="L21" s="36"/>
    </row>
    <row r="22" spans="1:14">
      <c r="B22" s="24"/>
    </row>
    <row r="23" spans="1:14" ht="13.5">
      <c r="B23" s="24"/>
      <c r="E23" s="85"/>
      <c r="F23" s="85"/>
      <c r="G23" s="85"/>
      <c r="H23" s="85"/>
      <c r="I23" s="85"/>
    </row>
    <row r="24" spans="1:14" ht="13.5">
      <c r="B24" s="24"/>
      <c r="D24" s="85"/>
      <c r="E24" s="89"/>
      <c r="F24" s="85"/>
      <c r="G24" s="85"/>
      <c r="H24" s="85"/>
      <c r="I24" s="85"/>
      <c r="J24" s="82"/>
      <c r="K24" s="82"/>
      <c r="L24" s="82"/>
    </row>
    <row r="25" spans="1:14" ht="13.5">
      <c r="B25" s="24"/>
      <c r="D25" s="82"/>
      <c r="E25" s="89"/>
      <c r="F25" s="82"/>
      <c r="G25" s="85"/>
      <c r="H25" s="90"/>
      <c r="I25" s="85"/>
      <c r="J25" s="85"/>
      <c r="K25" s="85"/>
      <c r="L25" s="82"/>
    </row>
    <row r="26" spans="1:14" ht="13.5">
      <c r="B26" s="24"/>
      <c r="D26" s="91"/>
      <c r="E26" s="89"/>
      <c r="G26" s="85"/>
      <c r="H26" s="89"/>
    </row>
    <row r="27" spans="1:14" ht="13.5">
      <c r="B27" s="24"/>
      <c r="D27" s="85"/>
      <c r="E27" s="89"/>
      <c r="G27" s="85"/>
      <c r="H27" s="89"/>
      <c r="I27" s="82"/>
      <c r="J27" s="82"/>
      <c r="K27" s="82"/>
    </row>
    <row r="28" spans="1:14" ht="13.5">
      <c r="B28" s="24"/>
      <c r="D28" s="85"/>
      <c r="E28" s="89"/>
      <c r="G28" s="85"/>
      <c r="H28" s="89"/>
      <c r="I28" s="85"/>
      <c r="J28" s="85"/>
      <c r="K28" s="85"/>
    </row>
    <row r="29" spans="1:14" ht="13.5">
      <c r="B29" s="24"/>
      <c r="D29" s="85"/>
      <c r="E29" s="89"/>
      <c r="F29" s="82"/>
      <c r="G29" s="85"/>
      <c r="H29" s="89"/>
    </row>
    <row r="30" spans="1:14" ht="13.5">
      <c r="B30" s="24"/>
      <c r="D30" s="85"/>
      <c r="E30" s="86"/>
      <c r="F30" s="82"/>
      <c r="G30" s="85"/>
      <c r="H30" s="89"/>
    </row>
    <row r="31" spans="1:14" ht="13.5">
      <c r="B31" s="24"/>
      <c r="D31" s="85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  <row r="32" spans="1:14" ht="13.5">
      <c r="D32" s="85"/>
      <c r="E32" s="85"/>
      <c r="F32" s="82"/>
      <c r="G32" s="85"/>
    </row>
    <row r="33" spans="4:7" ht="13.5">
      <c r="D33" s="85"/>
      <c r="E33" s="85"/>
      <c r="F33" s="82"/>
      <c r="G33" s="85"/>
    </row>
    <row r="34" spans="4:7" ht="13.5">
      <c r="D34" s="85"/>
      <c r="E34" s="85"/>
      <c r="F34" s="82"/>
      <c r="G34" s="85"/>
    </row>
    <row r="35" spans="4:7" ht="13.5">
      <c r="D35" s="85"/>
      <c r="G35" s="85"/>
    </row>
    <row r="36" spans="4:7" ht="13.5">
      <c r="D36" s="85"/>
    </row>
  </sheetData>
  <mergeCells count="4">
    <mergeCell ref="E31:N31"/>
    <mergeCell ref="C4:I4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O47"/>
  <sheetViews>
    <sheetView showGridLines="0" workbookViewId="0">
      <selection activeCell="A3" sqref="A3:XFD3"/>
    </sheetView>
  </sheetViews>
  <sheetFormatPr baseColWidth="10" defaultColWidth="10.28515625" defaultRowHeight="12.75"/>
  <cols>
    <col min="1" max="1" width="43.140625" style="3" customWidth="1"/>
    <col min="2" max="2" width="14.28515625" style="3" customWidth="1"/>
    <col min="3" max="3" width="10.140625" style="3" bestFit="1" customWidth="1"/>
    <col min="4" max="11" width="8.7109375" style="3" bestFit="1" customWidth="1"/>
    <col min="12" max="15" width="9.85546875" style="3" customWidth="1"/>
    <col min="16" max="16384" width="10.28515625" style="3"/>
  </cols>
  <sheetData>
    <row r="2" spans="1:15">
      <c r="A2" s="120" t="s">
        <v>60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25" t="s">
        <v>0</v>
      </c>
      <c r="B4" s="104" t="s">
        <v>38</v>
      </c>
      <c r="C4" s="93" t="s">
        <v>1</v>
      </c>
      <c r="D4" s="93" t="s">
        <v>2</v>
      </c>
      <c r="E4" s="93" t="s">
        <v>3</v>
      </c>
      <c r="F4" s="93" t="s">
        <v>4</v>
      </c>
      <c r="G4" s="93" t="s">
        <v>5</v>
      </c>
      <c r="H4" s="93" t="s">
        <v>6</v>
      </c>
      <c r="I4" s="93" t="s">
        <v>7</v>
      </c>
      <c r="J4" s="93" t="s">
        <v>8</v>
      </c>
      <c r="K4" s="93" t="s">
        <v>9</v>
      </c>
      <c r="L4" s="93" t="s">
        <v>10</v>
      </c>
      <c r="M4" s="93" t="s">
        <v>11</v>
      </c>
      <c r="N4" s="93" t="s">
        <v>12</v>
      </c>
      <c r="O4" s="93" t="s">
        <v>13</v>
      </c>
    </row>
    <row r="5" spans="1:15" ht="12.75" customHeight="1">
      <c r="A5" s="97" t="s">
        <v>1</v>
      </c>
      <c r="B5" s="97"/>
      <c r="C5" s="11">
        <f>SUM(D5:O5)</f>
        <v>9284192</v>
      </c>
      <c r="D5" s="11">
        <f t="shared" ref="D5:I5" si="0">SUM(D6:D12)</f>
        <v>912750</v>
      </c>
      <c r="E5" s="11">
        <f t="shared" si="0"/>
        <v>783739</v>
      </c>
      <c r="F5" s="11">
        <f t="shared" si="0"/>
        <v>892803</v>
      </c>
      <c r="G5" s="11">
        <f t="shared" si="0"/>
        <v>831802</v>
      </c>
      <c r="H5" s="11">
        <f t="shared" si="0"/>
        <v>738512</v>
      </c>
      <c r="I5" s="11">
        <f t="shared" si="0"/>
        <v>755039</v>
      </c>
      <c r="J5" s="11">
        <f t="shared" ref="J5:O5" si="1">SUM(J6:J12)</f>
        <v>852924</v>
      </c>
      <c r="K5" s="11">
        <f t="shared" si="1"/>
        <v>835001</v>
      </c>
      <c r="L5" s="11">
        <f t="shared" si="1"/>
        <v>618721</v>
      </c>
      <c r="M5" s="11">
        <f t="shared" si="1"/>
        <v>619816</v>
      </c>
      <c r="N5" s="11">
        <f t="shared" si="1"/>
        <v>681624</v>
      </c>
      <c r="O5" s="11">
        <f t="shared" si="1"/>
        <v>761461</v>
      </c>
    </row>
    <row r="6" spans="1:15" ht="12.75" customHeight="1">
      <c r="A6" s="98" t="s">
        <v>40</v>
      </c>
      <c r="B6" s="102" t="s">
        <v>39</v>
      </c>
      <c r="C6" s="11">
        <f>SUM(D6:O6)</f>
        <v>4756039</v>
      </c>
      <c r="D6" s="14">
        <v>456924</v>
      </c>
      <c r="E6" s="14">
        <v>421917</v>
      </c>
      <c r="F6" s="14">
        <v>484324</v>
      </c>
      <c r="G6" s="14">
        <v>443643</v>
      </c>
      <c r="H6" s="14">
        <v>381474</v>
      </c>
      <c r="I6" s="14">
        <v>384563</v>
      </c>
      <c r="J6" s="14">
        <v>420018</v>
      </c>
      <c r="K6" s="14">
        <v>390886</v>
      </c>
      <c r="L6" s="14">
        <v>276143</v>
      </c>
      <c r="M6" s="14">
        <v>290407</v>
      </c>
      <c r="N6" s="14">
        <v>376520</v>
      </c>
      <c r="O6" s="14">
        <v>429220</v>
      </c>
    </row>
    <row r="7" spans="1:15" ht="12.75" customHeight="1">
      <c r="A7" s="98" t="s">
        <v>14</v>
      </c>
      <c r="B7" s="102" t="s">
        <v>41</v>
      </c>
      <c r="C7" s="11">
        <f t="shared" ref="C7:C12" si="2">SUM(D7:O7)</f>
        <v>2866987</v>
      </c>
      <c r="D7" s="14">
        <v>280146</v>
      </c>
      <c r="E7" s="14">
        <v>214748</v>
      </c>
      <c r="F7" s="14">
        <v>237395</v>
      </c>
      <c r="G7" s="14">
        <v>237434</v>
      </c>
      <c r="H7" s="14">
        <v>234792</v>
      </c>
      <c r="I7" s="14">
        <v>246704</v>
      </c>
      <c r="J7" s="14">
        <v>283056</v>
      </c>
      <c r="K7" s="14">
        <v>281347</v>
      </c>
      <c r="L7" s="14">
        <v>228423</v>
      </c>
      <c r="M7" s="14">
        <v>222093</v>
      </c>
      <c r="N7" s="14">
        <v>195587</v>
      </c>
      <c r="O7" s="14">
        <v>205262</v>
      </c>
    </row>
    <row r="8" spans="1:15" ht="12.75" customHeight="1">
      <c r="A8" s="98" t="s">
        <v>43</v>
      </c>
      <c r="B8" s="102" t="s">
        <v>53</v>
      </c>
      <c r="C8" s="11">
        <f t="shared" si="2"/>
        <v>1114441</v>
      </c>
      <c r="D8" s="14">
        <v>102351</v>
      </c>
      <c r="E8" s="14">
        <v>79065</v>
      </c>
      <c r="F8" s="14">
        <v>93834</v>
      </c>
      <c r="G8" s="14">
        <v>90030</v>
      </c>
      <c r="H8" s="14">
        <v>89362</v>
      </c>
      <c r="I8" s="14">
        <v>95558</v>
      </c>
      <c r="J8" s="14">
        <v>112644</v>
      </c>
      <c r="K8" s="14">
        <v>123786</v>
      </c>
      <c r="L8" s="14">
        <v>89669</v>
      </c>
      <c r="M8" s="14">
        <v>84329</v>
      </c>
      <c r="N8" s="14">
        <v>77498</v>
      </c>
      <c r="O8" s="14">
        <v>76315</v>
      </c>
    </row>
    <row r="9" spans="1:15" ht="12.75" customHeight="1">
      <c r="A9" s="98" t="s">
        <v>45</v>
      </c>
      <c r="B9" s="102" t="s">
        <v>50</v>
      </c>
      <c r="C9" s="11">
        <f t="shared" si="2"/>
        <v>408581</v>
      </c>
      <c r="D9" s="14">
        <v>56279</v>
      </c>
      <c r="E9" s="14">
        <v>51488</v>
      </c>
      <c r="F9" s="14">
        <v>58828</v>
      </c>
      <c r="G9" s="14">
        <v>48625</v>
      </c>
      <c r="H9" s="14">
        <v>25343</v>
      </c>
      <c r="I9" s="14">
        <v>21565</v>
      </c>
      <c r="J9" s="14">
        <v>26500</v>
      </c>
      <c r="K9" s="14">
        <v>25790</v>
      </c>
      <c r="L9" s="14">
        <v>16765</v>
      </c>
      <c r="M9" s="14">
        <v>16723</v>
      </c>
      <c r="N9" s="14">
        <v>23802</v>
      </c>
      <c r="O9" s="14">
        <v>36873</v>
      </c>
    </row>
    <row r="10" spans="1:15" ht="12.75" customHeight="1">
      <c r="A10" s="98" t="s">
        <v>17</v>
      </c>
      <c r="B10" s="102" t="s">
        <v>17</v>
      </c>
      <c r="C10" s="11">
        <f t="shared" si="2"/>
        <v>66660</v>
      </c>
      <c r="D10" s="14">
        <v>7902</v>
      </c>
      <c r="E10" s="14">
        <v>7635</v>
      </c>
      <c r="F10" s="14">
        <v>9389</v>
      </c>
      <c r="G10" s="14">
        <v>5234</v>
      </c>
      <c r="H10" s="14">
        <v>3586</v>
      </c>
      <c r="I10" s="14">
        <v>3463</v>
      </c>
      <c r="J10" s="14">
        <v>5342</v>
      </c>
      <c r="K10" s="14">
        <v>6175</v>
      </c>
      <c r="L10" s="14">
        <v>3685</v>
      </c>
      <c r="M10" s="14">
        <v>2353</v>
      </c>
      <c r="N10" s="14">
        <v>3837</v>
      </c>
      <c r="O10" s="14">
        <v>8059</v>
      </c>
    </row>
    <row r="11" spans="1:15" ht="12.75" customHeight="1">
      <c r="A11" s="98" t="s">
        <v>47</v>
      </c>
      <c r="B11" s="102" t="s">
        <v>46</v>
      </c>
      <c r="C11" s="11">
        <f t="shared" si="2"/>
        <v>49705</v>
      </c>
      <c r="D11" s="14">
        <v>5541</v>
      </c>
      <c r="E11" s="14">
        <v>6068</v>
      </c>
      <c r="F11" s="14">
        <v>7598</v>
      </c>
      <c r="G11" s="14">
        <v>5241</v>
      </c>
      <c r="H11" s="14">
        <v>2511</v>
      </c>
      <c r="I11" s="14">
        <v>1605</v>
      </c>
      <c r="J11" s="14">
        <v>3664</v>
      </c>
      <c r="K11" s="14">
        <v>4914</v>
      </c>
      <c r="L11" s="14">
        <v>2489</v>
      </c>
      <c r="M11" s="14">
        <v>2646</v>
      </c>
      <c r="N11" s="14">
        <v>2986</v>
      </c>
      <c r="O11" s="14">
        <v>4442</v>
      </c>
    </row>
    <row r="12" spans="1:15" ht="12.75" customHeight="1">
      <c r="A12" s="99" t="s">
        <v>49</v>
      </c>
      <c r="B12" s="103" t="s">
        <v>41</v>
      </c>
      <c r="C12" s="100">
        <f t="shared" si="2"/>
        <v>21779</v>
      </c>
      <c r="D12" s="19">
        <v>3607</v>
      </c>
      <c r="E12" s="19">
        <v>2818</v>
      </c>
      <c r="F12" s="19">
        <v>1435</v>
      </c>
      <c r="G12" s="19">
        <v>1595</v>
      </c>
      <c r="H12" s="19">
        <v>1444</v>
      </c>
      <c r="I12" s="19">
        <v>1581</v>
      </c>
      <c r="J12" s="19">
        <v>1700</v>
      </c>
      <c r="K12" s="19">
        <v>2103</v>
      </c>
      <c r="L12" s="19">
        <v>1547</v>
      </c>
      <c r="M12" s="19">
        <v>1265</v>
      </c>
      <c r="N12" s="19">
        <v>1394</v>
      </c>
      <c r="O12" s="19">
        <v>1290</v>
      </c>
    </row>
    <row r="13" spans="1:15" ht="12.75" customHeight="1">
      <c r="A13" s="21" t="s">
        <v>21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22" t="s">
        <v>22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2.75" customHeight="1">
      <c r="A15" s="122" t="s">
        <v>23</v>
      </c>
      <c r="B15" s="122"/>
      <c r="C15" s="122"/>
      <c r="D15" s="122"/>
      <c r="E15" s="122"/>
    </row>
    <row r="16" spans="1:15">
      <c r="A16" s="21"/>
      <c r="C16" s="23"/>
    </row>
    <row r="17" spans="1:15"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>
      <c r="A19" s="13"/>
      <c r="B19" s="13"/>
      <c r="C19" s="2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>
      <c r="A20" s="13"/>
      <c r="B20" s="13"/>
      <c r="C20" s="2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4:15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4:15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4:15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4:15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4:15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4:15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4:15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4:15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4:15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4:15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4:15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4:15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4:15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4:1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4:15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</sheetData>
  <mergeCells count="2">
    <mergeCell ref="A15:E15"/>
    <mergeCell ref="A2:O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N49"/>
  <sheetViews>
    <sheetView tabSelected="1" workbookViewId="0">
      <selection activeCell="P28" sqref="P28"/>
    </sheetView>
  </sheetViews>
  <sheetFormatPr baseColWidth="10" defaultColWidth="10.28515625" defaultRowHeight="12.75"/>
  <cols>
    <col min="1" max="1" width="43.140625" style="3" customWidth="1"/>
    <col min="2" max="2" width="14.28515625" style="3" customWidth="1"/>
    <col min="3" max="3" width="10.140625" style="3" bestFit="1" customWidth="1"/>
    <col min="4" max="7" width="8.7109375" style="3" bestFit="1" customWidth="1"/>
    <col min="8" max="8" width="9.85546875" style="3" bestFit="1" customWidth="1"/>
    <col min="9" max="11" width="8.7109375" style="3" bestFit="1" customWidth="1"/>
    <col min="12" max="12" width="10" style="3" customWidth="1"/>
    <col min="13" max="16384" width="10.28515625" style="3"/>
  </cols>
  <sheetData>
    <row r="2" spans="1:14" ht="26.25" customHeight="1">
      <c r="A2" s="120" t="s">
        <v>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ht="12.75" customHeight="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ht="12.7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4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4" customHeight="1">
      <c r="A6" s="25" t="s">
        <v>0</v>
      </c>
      <c r="B6" s="104" t="s">
        <v>38</v>
      </c>
      <c r="C6" s="93" t="s">
        <v>1</v>
      </c>
      <c r="D6" s="93" t="s">
        <v>2</v>
      </c>
      <c r="E6" s="93" t="s">
        <v>3</v>
      </c>
      <c r="F6" s="93" t="s">
        <v>4</v>
      </c>
      <c r="G6" s="93" t="s">
        <v>5</v>
      </c>
      <c r="H6" s="93" t="s">
        <v>6</v>
      </c>
      <c r="I6" s="93" t="s">
        <v>7</v>
      </c>
      <c r="J6" s="93" t="s">
        <v>8</v>
      </c>
      <c r="K6" s="93" t="s">
        <v>9</v>
      </c>
      <c r="L6" s="93" t="s">
        <v>10</v>
      </c>
    </row>
    <row r="7" spans="1:14" ht="12.75" customHeight="1">
      <c r="A7" s="97" t="s">
        <v>1</v>
      </c>
      <c r="B7" s="97"/>
      <c r="C7" s="11">
        <f>SUM(D7:L7)</f>
        <v>7316804</v>
      </c>
      <c r="D7" s="11">
        <f t="shared" ref="D7:K7" si="0">SUM(D8:D14)</f>
        <v>925156</v>
      </c>
      <c r="E7" s="11">
        <f t="shared" si="0"/>
        <v>771331</v>
      </c>
      <c r="F7" s="11">
        <f t="shared" si="0"/>
        <v>903130</v>
      </c>
      <c r="G7" s="11">
        <f t="shared" si="0"/>
        <v>826002</v>
      </c>
      <c r="H7" s="11">
        <f t="shared" si="0"/>
        <v>728078</v>
      </c>
      <c r="I7" s="11">
        <f t="shared" si="0"/>
        <v>753432</v>
      </c>
      <c r="J7" s="11">
        <f t="shared" si="0"/>
        <v>894055</v>
      </c>
      <c r="K7" s="11">
        <f t="shared" si="0"/>
        <v>885630</v>
      </c>
      <c r="L7" s="11">
        <f t="shared" ref="L7" si="1">SUM(L8:L14)</f>
        <v>629990</v>
      </c>
    </row>
    <row r="8" spans="1:14" ht="12.75" customHeight="1">
      <c r="A8" s="98" t="s">
        <v>40</v>
      </c>
      <c r="B8" s="102" t="s">
        <v>39</v>
      </c>
      <c r="C8" s="11">
        <f>SUM(D8:L8)</f>
        <v>4004865</v>
      </c>
      <c r="D8" s="14">
        <v>500769</v>
      </c>
      <c r="E8" s="14">
        <v>436472</v>
      </c>
      <c r="F8" s="14">
        <v>530693</v>
      </c>
      <c r="G8" s="14">
        <v>475609</v>
      </c>
      <c r="H8" s="14">
        <v>414748</v>
      </c>
      <c r="I8" s="14">
        <v>419374</v>
      </c>
      <c r="J8" s="14">
        <v>477955</v>
      </c>
      <c r="K8" s="14">
        <v>443574</v>
      </c>
      <c r="L8" s="14">
        <v>305671</v>
      </c>
      <c r="N8" s="14"/>
    </row>
    <row r="9" spans="1:14" ht="12.75" customHeight="1">
      <c r="A9" s="98" t="s">
        <v>14</v>
      </c>
      <c r="B9" s="102" t="s">
        <v>41</v>
      </c>
      <c r="C9" s="11">
        <f t="shared" ref="C9:C14" si="2">SUM(D9:L9)</f>
        <v>1985345</v>
      </c>
      <c r="D9" s="14">
        <v>246071</v>
      </c>
      <c r="E9" s="14">
        <v>189387</v>
      </c>
      <c r="F9" s="14">
        <v>205703</v>
      </c>
      <c r="G9" s="14">
        <v>200015</v>
      </c>
      <c r="H9" s="14">
        <v>199928</v>
      </c>
      <c r="I9" s="110">
        <v>209807</v>
      </c>
      <c r="J9" s="110">
        <v>258051</v>
      </c>
      <c r="K9" s="110">
        <v>268933</v>
      </c>
      <c r="L9" s="110">
        <v>207450</v>
      </c>
    </row>
    <row r="10" spans="1:14" ht="12.75" customHeight="1">
      <c r="A10" s="98" t="s">
        <v>43</v>
      </c>
      <c r="B10" s="102" t="s">
        <v>53</v>
      </c>
      <c r="C10" s="11">
        <f t="shared" si="2"/>
        <v>880737</v>
      </c>
      <c r="D10" s="14">
        <v>103618</v>
      </c>
      <c r="E10" s="14">
        <v>80353</v>
      </c>
      <c r="F10" s="14">
        <v>90620</v>
      </c>
      <c r="G10" s="14">
        <v>88394</v>
      </c>
      <c r="H10" s="14">
        <v>85557</v>
      </c>
      <c r="I10" s="110">
        <v>92038</v>
      </c>
      <c r="J10" s="110">
        <v>117372</v>
      </c>
      <c r="K10" s="110">
        <v>131531</v>
      </c>
      <c r="L10" s="110">
        <v>91254</v>
      </c>
    </row>
    <row r="11" spans="1:14" ht="12.75" customHeight="1">
      <c r="A11" s="98" t="s">
        <v>45</v>
      </c>
      <c r="B11" s="102" t="s">
        <v>50</v>
      </c>
      <c r="C11" s="11">
        <f t="shared" si="2"/>
        <v>308115</v>
      </c>
      <c r="D11" s="14">
        <v>54920</v>
      </c>
      <c r="E11" s="14">
        <v>48199</v>
      </c>
      <c r="F11" s="14">
        <v>56197</v>
      </c>
      <c r="G11" s="14">
        <v>45855</v>
      </c>
      <c r="H11" s="14">
        <v>18022</v>
      </c>
      <c r="I11" s="14">
        <v>20265</v>
      </c>
      <c r="J11" s="14">
        <v>25498</v>
      </c>
      <c r="K11" s="14">
        <v>24239</v>
      </c>
      <c r="L11" s="14">
        <v>14920</v>
      </c>
    </row>
    <row r="12" spans="1:14" ht="12.75" customHeight="1">
      <c r="A12" s="98" t="s">
        <v>17</v>
      </c>
      <c r="B12" s="102" t="s">
        <v>17</v>
      </c>
      <c r="C12" s="11">
        <f t="shared" si="2"/>
        <v>88470</v>
      </c>
      <c r="D12" s="14">
        <v>12054</v>
      </c>
      <c r="E12" s="14">
        <v>9851</v>
      </c>
      <c r="F12" s="14">
        <v>11469</v>
      </c>
      <c r="G12" s="14">
        <v>9380</v>
      </c>
      <c r="H12" s="14">
        <v>6252</v>
      </c>
      <c r="I12" s="14">
        <v>9168</v>
      </c>
      <c r="J12" s="14">
        <v>10843</v>
      </c>
      <c r="K12" s="14">
        <v>11822</v>
      </c>
      <c r="L12" s="14">
        <v>7631</v>
      </c>
    </row>
    <row r="13" spans="1:14" ht="12.75" customHeight="1">
      <c r="A13" s="98" t="s">
        <v>47</v>
      </c>
      <c r="B13" s="102" t="s">
        <v>46</v>
      </c>
      <c r="C13" s="11">
        <f t="shared" si="2"/>
        <v>35584</v>
      </c>
      <c r="D13" s="14">
        <v>5832</v>
      </c>
      <c r="E13" s="14">
        <v>5739</v>
      </c>
      <c r="F13" s="14">
        <v>7138</v>
      </c>
      <c r="G13" s="14">
        <v>5391</v>
      </c>
      <c r="H13" s="14">
        <v>2083</v>
      </c>
      <c r="I13" s="14">
        <v>1448</v>
      </c>
      <c r="J13" s="14">
        <v>2841</v>
      </c>
      <c r="K13" s="14">
        <v>3467</v>
      </c>
      <c r="L13" s="14">
        <v>1645</v>
      </c>
    </row>
    <row r="14" spans="1:14" ht="12.75" customHeight="1">
      <c r="A14" s="99" t="s">
        <v>49</v>
      </c>
      <c r="B14" s="103" t="s">
        <v>41</v>
      </c>
      <c r="C14" s="100">
        <f t="shared" si="2"/>
        <v>13688</v>
      </c>
      <c r="D14" s="19">
        <v>1892</v>
      </c>
      <c r="E14" s="19">
        <v>1330</v>
      </c>
      <c r="F14" s="19">
        <v>1310</v>
      </c>
      <c r="G14" s="19">
        <v>1358</v>
      </c>
      <c r="H14" s="19">
        <v>1488</v>
      </c>
      <c r="I14" s="19">
        <v>1332</v>
      </c>
      <c r="J14" s="19">
        <v>1495</v>
      </c>
      <c r="K14" s="19">
        <v>2064</v>
      </c>
      <c r="L14" s="19">
        <v>1419</v>
      </c>
    </row>
    <row r="15" spans="1:14" ht="12.75" customHeight="1">
      <c r="A15" s="21" t="s">
        <v>21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>
      <c r="A16" s="22" t="s">
        <v>22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ht="12.75" customHeight="1">
      <c r="A17" s="122" t="s">
        <v>23</v>
      </c>
      <c r="B17" s="122"/>
      <c r="C17" s="122"/>
      <c r="D17" s="122"/>
      <c r="E17" s="122"/>
    </row>
    <row r="18" spans="1:12">
      <c r="A18" s="21"/>
      <c r="C18" s="23"/>
    </row>
    <row r="19" spans="1:12">
      <c r="C19" s="23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C20" s="23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13"/>
      <c r="B21" s="13"/>
      <c r="C21" s="23"/>
      <c r="D21" s="13"/>
      <c r="E21" s="13"/>
      <c r="F21" s="13"/>
      <c r="G21" s="13"/>
      <c r="H21" s="13"/>
      <c r="I21" s="13"/>
      <c r="J21" s="13"/>
      <c r="K21" s="13"/>
      <c r="L21" s="13"/>
    </row>
    <row r="22" spans="1:12">
      <c r="A22" s="13"/>
      <c r="B22" s="13"/>
      <c r="C22" s="23"/>
      <c r="D22" s="13"/>
      <c r="E22" s="13"/>
      <c r="F22" s="13"/>
      <c r="G22" s="13"/>
      <c r="H22" s="13"/>
      <c r="I22" s="13"/>
      <c r="J22" s="13"/>
      <c r="K22" s="13"/>
      <c r="L22" s="13"/>
    </row>
    <row r="23" spans="1:1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>
      <c r="C25" s="14"/>
      <c r="D25" s="14"/>
      <c r="E25" s="14"/>
      <c r="F25" s="14"/>
      <c r="G25" s="14"/>
      <c r="H25" s="14"/>
      <c r="I25" s="14"/>
      <c r="J25" s="13"/>
      <c r="K25" s="13"/>
      <c r="L25" s="13"/>
    </row>
    <row r="26" spans="1:12">
      <c r="B26" s="14"/>
      <c r="C26" s="14"/>
      <c r="D26" s="14"/>
      <c r="E26" s="14"/>
      <c r="F26" s="14"/>
      <c r="G26" s="14"/>
      <c r="H26" s="14"/>
      <c r="I26" s="14"/>
      <c r="J26" s="13"/>
      <c r="K26" s="13"/>
      <c r="L26" s="13"/>
    </row>
    <row r="27" spans="1:12">
      <c r="B27" s="14"/>
      <c r="C27" s="14"/>
      <c r="D27" s="14"/>
      <c r="E27" s="14"/>
      <c r="F27" s="14"/>
      <c r="G27" s="14"/>
      <c r="H27" s="14"/>
      <c r="I27" s="14"/>
      <c r="J27" s="13"/>
      <c r="K27" s="13"/>
      <c r="L27" s="13"/>
    </row>
    <row r="28" spans="1:12">
      <c r="B28" s="14"/>
      <c r="C28" s="14"/>
      <c r="D28" s="14"/>
      <c r="E28" s="14"/>
      <c r="F28" s="14"/>
      <c r="G28" s="14"/>
      <c r="H28" s="14"/>
      <c r="I28" s="14"/>
      <c r="J28" s="13"/>
      <c r="K28" s="13"/>
      <c r="L28" s="13"/>
    </row>
    <row r="29" spans="1:12">
      <c r="B29" s="14"/>
      <c r="C29" s="14"/>
      <c r="D29" s="14"/>
      <c r="E29" s="14"/>
      <c r="F29" s="14"/>
      <c r="G29" s="14"/>
      <c r="H29" s="14"/>
      <c r="I29" s="14"/>
      <c r="J29" s="13"/>
      <c r="K29" s="13"/>
      <c r="L29" s="13"/>
    </row>
    <row r="30" spans="1:12">
      <c r="B30" s="14"/>
      <c r="C30" s="14"/>
      <c r="D30" s="14"/>
      <c r="E30" s="14"/>
      <c r="F30" s="14"/>
      <c r="G30" s="14"/>
      <c r="H30" s="14"/>
      <c r="I30" s="14"/>
      <c r="J30" s="13"/>
      <c r="K30" s="13"/>
      <c r="L30" s="13"/>
    </row>
    <row r="31" spans="1:12"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3"/>
    </row>
    <row r="32" spans="1:12"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4:12">
      <c r="D33" s="13"/>
      <c r="E33" s="13"/>
      <c r="F33" s="13"/>
      <c r="G33" s="13"/>
      <c r="H33" s="13"/>
      <c r="I33" s="13"/>
      <c r="J33" s="13"/>
      <c r="K33" s="13"/>
      <c r="L33" s="13"/>
    </row>
    <row r="34" spans="4:12">
      <c r="D34" s="13"/>
      <c r="E34" s="13"/>
      <c r="F34" s="13"/>
      <c r="G34" s="13"/>
      <c r="H34" s="13"/>
      <c r="I34" s="13"/>
      <c r="J34" s="13"/>
      <c r="K34" s="13"/>
      <c r="L34" s="13"/>
    </row>
    <row r="35" spans="4:12">
      <c r="D35" s="13"/>
      <c r="E35" s="13"/>
      <c r="F35" s="13"/>
      <c r="G35" s="13"/>
      <c r="H35" s="13"/>
      <c r="I35" s="13"/>
      <c r="J35" s="13"/>
      <c r="K35" s="13"/>
      <c r="L35" s="13"/>
    </row>
    <row r="36" spans="4:12">
      <c r="D36" s="13"/>
      <c r="E36" s="13"/>
      <c r="F36" s="13"/>
      <c r="G36" s="13"/>
      <c r="H36" s="13"/>
      <c r="I36" s="13"/>
      <c r="J36" s="13"/>
      <c r="K36" s="13"/>
      <c r="L36" s="13"/>
    </row>
    <row r="37" spans="4:12">
      <c r="D37" s="13"/>
      <c r="E37" s="13"/>
      <c r="F37" s="13"/>
      <c r="G37" s="13"/>
      <c r="H37" s="13"/>
      <c r="I37" s="13"/>
      <c r="J37" s="13"/>
      <c r="K37" s="13"/>
      <c r="L37" s="13"/>
    </row>
    <row r="38" spans="4:12">
      <c r="D38" s="13"/>
      <c r="E38" s="13"/>
      <c r="F38" s="13"/>
      <c r="G38" s="13"/>
      <c r="H38" s="13"/>
      <c r="I38" s="13"/>
      <c r="J38" s="13"/>
      <c r="K38" s="13"/>
      <c r="L38" s="13"/>
    </row>
    <row r="39" spans="4:12">
      <c r="D39" s="13"/>
      <c r="E39" s="13"/>
      <c r="F39" s="13"/>
      <c r="G39" s="13"/>
      <c r="H39" s="13"/>
      <c r="I39" s="13"/>
      <c r="J39" s="13"/>
      <c r="K39" s="13"/>
      <c r="L39" s="13"/>
    </row>
    <row r="40" spans="4:12">
      <c r="D40" s="13"/>
      <c r="E40" s="13"/>
      <c r="F40" s="13"/>
      <c r="G40" s="13"/>
      <c r="H40" s="13"/>
      <c r="I40" s="13"/>
      <c r="J40" s="13"/>
      <c r="K40" s="13"/>
      <c r="L40" s="13"/>
    </row>
    <row r="41" spans="4:12">
      <c r="D41" s="13"/>
      <c r="E41" s="13"/>
      <c r="F41" s="13"/>
      <c r="G41" s="13"/>
      <c r="H41" s="13"/>
      <c r="I41" s="13"/>
      <c r="J41" s="13"/>
      <c r="K41" s="13"/>
      <c r="L41" s="13"/>
    </row>
    <row r="42" spans="4:12">
      <c r="D42" s="13"/>
      <c r="E42" s="13"/>
      <c r="F42" s="13"/>
      <c r="G42" s="13"/>
      <c r="H42" s="13"/>
      <c r="I42" s="13"/>
      <c r="J42" s="13"/>
      <c r="K42" s="13"/>
      <c r="L42" s="13"/>
    </row>
    <row r="43" spans="4:12">
      <c r="D43" s="13"/>
      <c r="E43" s="13"/>
      <c r="F43" s="13"/>
      <c r="G43" s="13"/>
      <c r="H43" s="13"/>
      <c r="I43" s="13"/>
      <c r="J43" s="13"/>
      <c r="K43" s="13"/>
      <c r="L43" s="13"/>
    </row>
    <row r="44" spans="4:12">
      <c r="D44" s="13"/>
      <c r="E44" s="13"/>
      <c r="F44" s="13"/>
      <c r="G44" s="13"/>
      <c r="H44" s="13"/>
      <c r="I44" s="13"/>
      <c r="J44" s="13"/>
      <c r="K44" s="13"/>
      <c r="L44" s="13"/>
    </row>
    <row r="45" spans="4:12">
      <c r="D45" s="13"/>
      <c r="E45" s="13"/>
      <c r="F45" s="13"/>
      <c r="G45" s="13"/>
      <c r="H45" s="13"/>
      <c r="I45" s="13"/>
      <c r="J45" s="13"/>
      <c r="K45" s="13"/>
      <c r="L45" s="13"/>
    </row>
    <row r="46" spans="4:12">
      <c r="D46" s="13"/>
      <c r="E46" s="13"/>
      <c r="F46" s="13"/>
      <c r="G46" s="13"/>
      <c r="H46" s="13"/>
      <c r="I46" s="13"/>
      <c r="J46" s="13"/>
      <c r="K46" s="13"/>
      <c r="L46" s="13"/>
    </row>
    <row r="47" spans="4:12">
      <c r="D47" s="13"/>
      <c r="E47" s="13"/>
      <c r="F47" s="13"/>
      <c r="G47" s="13"/>
      <c r="H47" s="13"/>
      <c r="I47" s="13"/>
      <c r="J47" s="13"/>
      <c r="K47" s="13"/>
      <c r="L47" s="13"/>
    </row>
    <row r="48" spans="4:12">
      <c r="D48" s="13"/>
      <c r="E48" s="13"/>
      <c r="F48" s="13"/>
      <c r="G48" s="13"/>
      <c r="H48" s="13"/>
      <c r="I48" s="13"/>
      <c r="J48" s="13"/>
      <c r="K48" s="13"/>
      <c r="L48" s="13"/>
    </row>
    <row r="49" spans="4:12">
      <c r="D49" s="24"/>
      <c r="E49" s="24"/>
      <c r="F49" s="24"/>
      <c r="G49" s="24"/>
      <c r="H49" s="24"/>
      <c r="I49" s="24"/>
      <c r="J49" s="24"/>
      <c r="K49" s="24"/>
      <c r="L49" s="24"/>
    </row>
  </sheetData>
  <sortState ref="A6:J13">
    <sortCondition descending="1" ref="C6:C13"/>
  </sortState>
  <mergeCells count="2">
    <mergeCell ref="A17:E17"/>
    <mergeCell ref="A2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6"/>
  <sheetViews>
    <sheetView workbookViewId="0">
      <selection activeCell="B19" sqref="B19:B31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5.140625" style="3" customWidth="1"/>
    <col min="4" max="4" width="15" style="3" customWidth="1"/>
    <col min="5" max="5" width="18.140625" style="3" customWidth="1"/>
    <col min="6" max="6" width="13.7109375" style="3" customWidth="1"/>
    <col min="7" max="7" width="19.5703125" style="3" customWidth="1"/>
    <col min="8" max="8" width="12.7109375" style="3" customWidth="1"/>
    <col min="9" max="9" width="17.140625" style="3" customWidth="1"/>
    <col min="10" max="16384" width="10.28515625" style="3"/>
  </cols>
  <sheetData>
    <row r="1" spans="1:13" ht="13.5" customHeight="1">
      <c r="A1" s="1"/>
      <c r="B1" s="1"/>
      <c r="C1" s="1"/>
      <c r="D1" s="1"/>
      <c r="E1" s="1"/>
      <c r="F1" s="1"/>
      <c r="G1" s="1"/>
      <c r="H1" s="1"/>
      <c r="I1" s="1"/>
    </row>
    <row r="2" spans="1:13">
      <c r="A2" s="1" t="s">
        <v>36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</row>
    <row r="3" spans="1:13" ht="9.1999999999999993" customHeight="1">
      <c r="A3" s="4"/>
      <c r="B3" s="4"/>
      <c r="C3" s="4"/>
      <c r="D3" s="4"/>
      <c r="E3" s="4"/>
      <c r="F3" s="4"/>
      <c r="G3" s="4"/>
      <c r="H3" s="4"/>
      <c r="I3" s="4"/>
      <c r="J3" s="6"/>
      <c r="K3" s="6"/>
      <c r="L3" s="6"/>
      <c r="M3" s="7"/>
    </row>
    <row r="4" spans="1:13" ht="12.75" customHeight="1">
      <c r="A4" s="114" t="s">
        <v>28</v>
      </c>
      <c r="B4" s="116" t="s">
        <v>1</v>
      </c>
      <c r="C4" s="113" t="s">
        <v>27</v>
      </c>
      <c r="D4" s="113"/>
      <c r="E4" s="113"/>
      <c r="F4" s="113"/>
      <c r="G4" s="113"/>
      <c r="H4" s="113"/>
      <c r="I4" s="113"/>
    </row>
    <row r="5" spans="1:13" ht="43.5" customHeight="1">
      <c r="A5" s="115"/>
      <c r="B5" s="117"/>
      <c r="C5" s="94" t="s">
        <v>14</v>
      </c>
      <c r="D5" s="94" t="s">
        <v>15</v>
      </c>
      <c r="E5" s="94" t="s">
        <v>16</v>
      </c>
      <c r="F5" s="94" t="s">
        <v>17</v>
      </c>
      <c r="G5" s="94" t="s">
        <v>18</v>
      </c>
      <c r="H5" s="94" t="s">
        <v>19</v>
      </c>
      <c r="I5" s="94" t="s">
        <v>20</v>
      </c>
    </row>
    <row r="6" spans="1:13" ht="12.75" customHeight="1">
      <c r="A6" s="95" t="s">
        <v>1</v>
      </c>
      <c r="B6" s="27">
        <f t="shared" ref="B6:B18" si="0">+C6+D6+E6+F6+G6+H6+I6</f>
        <v>5851478</v>
      </c>
      <c r="C6" s="75">
        <f>SUM(C7:C18)</f>
        <v>1771777</v>
      </c>
      <c r="D6" s="75">
        <f t="shared" ref="D6:I6" si="1">SUM(D7:D18)</f>
        <v>359483</v>
      </c>
      <c r="E6" s="75">
        <f t="shared" si="1"/>
        <v>2846038</v>
      </c>
      <c r="F6" s="75">
        <f t="shared" si="1"/>
        <v>88658</v>
      </c>
      <c r="G6" s="75">
        <f t="shared" si="1"/>
        <v>59221</v>
      </c>
      <c r="H6" s="75">
        <f t="shared" si="1"/>
        <v>11884</v>
      </c>
      <c r="I6" s="75">
        <f t="shared" si="1"/>
        <v>714417</v>
      </c>
    </row>
    <row r="7" spans="1:13" s="43" customFormat="1" ht="12.75" customHeight="1">
      <c r="A7" s="39" t="s">
        <v>2</v>
      </c>
      <c r="B7" s="75">
        <f t="shared" si="0"/>
        <v>584170</v>
      </c>
      <c r="C7" s="74">
        <v>163575</v>
      </c>
      <c r="D7" s="74">
        <v>47853</v>
      </c>
      <c r="E7" s="74">
        <v>279993</v>
      </c>
      <c r="F7" s="74">
        <v>15460</v>
      </c>
      <c r="G7" s="74">
        <v>9438</v>
      </c>
      <c r="H7" s="74">
        <v>839</v>
      </c>
      <c r="I7" s="74">
        <v>67012</v>
      </c>
    </row>
    <row r="8" spans="1:13" s="43" customFormat="1" ht="12.75" customHeight="1">
      <c r="A8" s="39" t="s">
        <v>3</v>
      </c>
      <c r="B8" s="75">
        <f t="shared" si="0"/>
        <v>497415</v>
      </c>
      <c r="C8" s="74">
        <v>128944</v>
      </c>
      <c r="D8" s="74">
        <v>45525</v>
      </c>
      <c r="E8" s="74">
        <v>252567</v>
      </c>
      <c r="F8" s="74">
        <v>12386</v>
      </c>
      <c r="G8" s="74">
        <v>8820</v>
      </c>
      <c r="H8" s="74">
        <v>715</v>
      </c>
      <c r="I8" s="74">
        <v>48458</v>
      </c>
    </row>
    <row r="9" spans="1:13" s="43" customFormat="1" ht="12.75" customHeight="1">
      <c r="A9" s="39" t="s">
        <v>4</v>
      </c>
      <c r="B9" s="75">
        <f t="shared" si="0"/>
        <v>555062</v>
      </c>
      <c r="C9" s="74">
        <v>144923</v>
      </c>
      <c r="D9" s="74">
        <v>50729</v>
      </c>
      <c r="E9" s="74">
        <v>278387</v>
      </c>
      <c r="F9" s="74">
        <v>12051</v>
      </c>
      <c r="G9" s="74">
        <v>10666</v>
      </c>
      <c r="H9" s="74">
        <v>720</v>
      </c>
      <c r="I9" s="74">
        <v>57586</v>
      </c>
    </row>
    <row r="10" spans="1:13" s="43" customFormat="1" ht="12.75" customHeight="1">
      <c r="A10" s="39" t="s">
        <v>5</v>
      </c>
      <c r="B10" s="75">
        <f t="shared" si="0"/>
        <v>516164</v>
      </c>
      <c r="C10" s="74">
        <v>136567</v>
      </c>
      <c r="D10" s="74">
        <v>40972</v>
      </c>
      <c r="E10" s="74">
        <v>262208</v>
      </c>
      <c r="F10" s="74">
        <v>11260</v>
      </c>
      <c r="G10" s="74">
        <v>7914</v>
      </c>
      <c r="H10" s="74">
        <v>1160</v>
      </c>
      <c r="I10" s="74">
        <v>56083</v>
      </c>
    </row>
    <row r="11" spans="1:13" s="43" customFormat="1" ht="12.75" customHeight="1">
      <c r="A11" s="39" t="s">
        <v>6</v>
      </c>
      <c r="B11" s="75">
        <f t="shared" si="0"/>
        <v>447471</v>
      </c>
      <c r="C11" s="74">
        <v>132862</v>
      </c>
      <c r="D11" s="74">
        <v>21357</v>
      </c>
      <c r="E11" s="74">
        <v>230150</v>
      </c>
      <c r="F11" s="74">
        <v>3916</v>
      </c>
      <c r="G11" s="74">
        <v>2891</v>
      </c>
      <c r="H11" s="74">
        <v>1042</v>
      </c>
      <c r="I11" s="74">
        <v>55253</v>
      </c>
    </row>
    <row r="12" spans="1:13" s="43" customFormat="1" ht="12.75" customHeight="1">
      <c r="A12" s="39" t="s">
        <v>7</v>
      </c>
      <c r="B12" s="75">
        <f t="shared" si="0"/>
        <v>470776</v>
      </c>
      <c r="C12" s="74">
        <v>148386</v>
      </c>
      <c r="D12" s="74">
        <v>20776</v>
      </c>
      <c r="E12" s="74">
        <v>234109</v>
      </c>
      <c r="F12" s="74">
        <v>3659</v>
      </c>
      <c r="G12" s="74">
        <v>2180</v>
      </c>
      <c r="H12" s="74">
        <v>1107</v>
      </c>
      <c r="I12" s="74">
        <v>60559</v>
      </c>
    </row>
    <row r="13" spans="1:13" s="43" customFormat="1" ht="12.75" customHeight="1">
      <c r="A13" s="39" t="s">
        <v>8</v>
      </c>
      <c r="B13" s="75">
        <f t="shared" si="0"/>
        <v>563370</v>
      </c>
      <c r="C13" s="74">
        <v>172274</v>
      </c>
      <c r="D13" s="74">
        <v>25530</v>
      </c>
      <c r="E13" s="74">
        <v>280817</v>
      </c>
      <c r="F13" s="74">
        <v>5614</v>
      </c>
      <c r="G13" s="74">
        <v>3348</v>
      </c>
      <c r="H13" s="74">
        <v>1004</v>
      </c>
      <c r="I13" s="74">
        <v>74783</v>
      </c>
    </row>
    <row r="14" spans="1:13" s="43" customFormat="1" ht="12.75" customHeight="1">
      <c r="A14" s="39" t="s">
        <v>9</v>
      </c>
      <c r="B14" s="75">
        <f t="shared" si="0"/>
        <v>557740</v>
      </c>
      <c r="C14" s="74">
        <v>182699</v>
      </c>
      <c r="D14" s="74">
        <v>26415</v>
      </c>
      <c r="E14" s="74">
        <v>254191</v>
      </c>
      <c r="F14" s="74">
        <v>7858</v>
      </c>
      <c r="G14" s="74">
        <v>3370</v>
      </c>
      <c r="H14" s="74">
        <v>1051</v>
      </c>
      <c r="I14" s="74">
        <v>82156</v>
      </c>
    </row>
    <row r="15" spans="1:13" s="43" customFormat="1" ht="12.75" customHeight="1">
      <c r="A15" s="39" t="s">
        <v>10</v>
      </c>
      <c r="B15" s="75">
        <f t="shared" si="0"/>
        <v>397909</v>
      </c>
      <c r="C15" s="74">
        <v>142842</v>
      </c>
      <c r="D15" s="74">
        <v>16666</v>
      </c>
      <c r="E15" s="74">
        <v>171194</v>
      </c>
      <c r="F15" s="74">
        <v>3092</v>
      </c>
      <c r="G15" s="74">
        <v>1556</v>
      </c>
      <c r="H15" s="74">
        <v>1084</v>
      </c>
      <c r="I15" s="74">
        <v>61475</v>
      </c>
    </row>
    <row r="16" spans="1:13" s="43" customFormat="1" ht="12.75" customHeight="1">
      <c r="A16" s="39" t="s">
        <v>11</v>
      </c>
      <c r="B16" s="75">
        <f t="shared" si="0"/>
        <v>392280</v>
      </c>
      <c r="C16" s="74">
        <v>138391</v>
      </c>
      <c r="D16" s="74">
        <v>17583</v>
      </c>
      <c r="E16" s="74">
        <v>177715</v>
      </c>
      <c r="F16" s="74">
        <v>2643</v>
      </c>
      <c r="G16" s="74">
        <v>1793</v>
      </c>
      <c r="H16" s="74">
        <v>910</v>
      </c>
      <c r="I16" s="74">
        <v>53245</v>
      </c>
    </row>
    <row r="17" spans="1:12" s="43" customFormat="1" ht="12.75" customHeight="1">
      <c r="A17" s="39" t="s">
        <v>12</v>
      </c>
      <c r="B17" s="75">
        <f t="shared" si="0"/>
        <v>405076</v>
      </c>
      <c r="C17" s="74">
        <v>135036</v>
      </c>
      <c r="D17" s="74">
        <v>20631</v>
      </c>
      <c r="E17" s="74">
        <v>195063</v>
      </c>
      <c r="F17" s="74">
        <v>3309</v>
      </c>
      <c r="G17" s="74">
        <v>2697</v>
      </c>
      <c r="H17" s="74">
        <v>1116</v>
      </c>
      <c r="I17" s="74">
        <v>47224</v>
      </c>
    </row>
    <row r="18" spans="1:12" s="43" customFormat="1" ht="12.75" customHeight="1">
      <c r="A18" s="44" t="s">
        <v>13</v>
      </c>
      <c r="B18" s="76">
        <f t="shared" si="0"/>
        <v>464045</v>
      </c>
      <c r="C18" s="77">
        <v>145278</v>
      </c>
      <c r="D18" s="77">
        <v>25446</v>
      </c>
      <c r="E18" s="77">
        <v>229644</v>
      </c>
      <c r="F18" s="77">
        <v>7410</v>
      </c>
      <c r="G18" s="77">
        <v>4548</v>
      </c>
      <c r="H18" s="77">
        <v>1136</v>
      </c>
      <c r="I18" s="77">
        <v>50583</v>
      </c>
    </row>
    <row r="19" spans="1:12" s="43" customFormat="1" ht="12.75" customHeight="1">
      <c r="A19" s="47" t="s">
        <v>26</v>
      </c>
      <c r="B19" s="24"/>
      <c r="C19" s="24"/>
      <c r="D19" s="24"/>
      <c r="E19" s="24"/>
      <c r="F19" s="24"/>
      <c r="G19" s="24"/>
      <c r="H19" s="24"/>
      <c r="I19" s="24"/>
    </row>
    <row r="20" spans="1:12" ht="12.75" customHeight="1">
      <c r="A20" s="78" t="s">
        <v>29</v>
      </c>
      <c r="B20" s="24"/>
      <c r="C20" s="78"/>
      <c r="D20" s="78"/>
      <c r="E20" s="78"/>
      <c r="F20" s="78"/>
      <c r="G20" s="78"/>
      <c r="H20" s="78"/>
      <c r="I20" s="78"/>
    </row>
    <row r="21" spans="1:12" ht="12.75" customHeight="1">
      <c r="A21" s="78" t="s">
        <v>23</v>
      </c>
      <c r="B21" s="24"/>
      <c r="C21" s="78"/>
      <c r="D21" s="78"/>
      <c r="E21" s="78"/>
      <c r="F21" s="36"/>
      <c r="G21" s="36"/>
      <c r="H21" s="36"/>
      <c r="I21" s="36"/>
    </row>
    <row r="22" spans="1:12">
      <c r="A22" s="36"/>
      <c r="B22" s="24"/>
      <c r="C22" s="36"/>
      <c r="D22" s="36"/>
      <c r="E22" s="36"/>
      <c r="F22" s="36"/>
      <c r="G22" s="36"/>
      <c r="H22" s="36"/>
      <c r="I22" s="36"/>
    </row>
    <row r="23" spans="1:12" ht="13.5">
      <c r="A23" s="36"/>
      <c r="B23" s="24"/>
      <c r="C23" s="36"/>
      <c r="D23" s="36"/>
      <c r="E23" s="79"/>
      <c r="F23" s="79"/>
      <c r="G23" s="79"/>
      <c r="H23" s="79"/>
      <c r="I23" s="79"/>
    </row>
    <row r="24" spans="1:12" ht="13.5">
      <c r="A24" s="36"/>
      <c r="B24" s="24"/>
      <c r="C24" s="36"/>
      <c r="D24" s="79"/>
      <c r="E24" s="81"/>
      <c r="F24" s="79"/>
      <c r="G24" s="79"/>
      <c r="H24" s="79"/>
      <c r="I24" s="79"/>
      <c r="J24" s="82"/>
    </row>
    <row r="25" spans="1:12" ht="13.5">
      <c r="A25" s="36"/>
      <c r="B25" s="24"/>
      <c r="C25" s="36"/>
      <c r="D25" s="80"/>
      <c r="E25" s="81"/>
      <c r="F25" s="80"/>
      <c r="G25" s="79"/>
      <c r="H25" s="83"/>
      <c r="I25" s="79"/>
      <c r="J25" s="82"/>
    </row>
    <row r="26" spans="1:12" ht="13.5">
      <c r="A26" s="36"/>
      <c r="B26" s="24"/>
      <c r="C26" s="36"/>
      <c r="D26" s="84"/>
      <c r="E26" s="81"/>
      <c r="F26" s="36"/>
      <c r="G26" s="79"/>
      <c r="H26" s="81"/>
      <c r="I26" s="36"/>
    </row>
    <row r="27" spans="1:12" ht="13.5">
      <c r="A27" s="36"/>
      <c r="B27" s="24"/>
      <c r="C27" s="36"/>
      <c r="D27" s="79"/>
      <c r="E27" s="81"/>
      <c r="F27" s="36"/>
      <c r="G27" s="79"/>
      <c r="H27" s="81"/>
      <c r="I27" s="80"/>
    </row>
    <row r="28" spans="1:12" ht="13.5">
      <c r="A28" s="36"/>
      <c r="B28" s="24"/>
      <c r="C28" s="36"/>
      <c r="D28" s="79"/>
      <c r="E28" s="81"/>
      <c r="F28" s="36"/>
      <c r="G28" s="79"/>
      <c r="H28" s="81"/>
      <c r="I28" s="79"/>
    </row>
    <row r="29" spans="1:12" ht="13.5">
      <c r="B29" s="24"/>
      <c r="D29" s="85"/>
      <c r="E29" s="71"/>
      <c r="F29" s="82"/>
      <c r="G29" s="85"/>
      <c r="H29" s="71"/>
    </row>
    <row r="30" spans="1:12" ht="13.5">
      <c r="B30" s="24"/>
      <c r="D30" s="85"/>
      <c r="E30" s="86"/>
      <c r="F30" s="82"/>
      <c r="G30" s="85"/>
      <c r="H30" s="71"/>
    </row>
    <row r="31" spans="1:12" ht="13.5">
      <c r="B31" s="24"/>
      <c r="D31" s="85"/>
      <c r="E31" s="112"/>
      <c r="F31" s="112"/>
      <c r="G31" s="112"/>
      <c r="H31" s="112"/>
      <c r="I31" s="112"/>
      <c r="J31" s="112"/>
      <c r="K31" s="112"/>
      <c r="L31" s="112"/>
    </row>
    <row r="32" spans="1:12" ht="13.5">
      <c r="D32" s="85"/>
      <c r="E32" s="85"/>
      <c r="F32" s="82"/>
      <c r="G32" s="85"/>
    </row>
    <row r="33" spans="4:7" ht="13.5">
      <c r="D33" s="85"/>
      <c r="E33" s="85"/>
      <c r="F33" s="82"/>
      <c r="G33" s="85"/>
    </row>
    <row r="34" spans="4:7" ht="13.5">
      <c r="D34" s="85"/>
      <c r="E34" s="85"/>
      <c r="F34" s="82"/>
      <c r="G34" s="85"/>
    </row>
    <row r="35" spans="4:7" ht="13.5">
      <c r="D35" s="85"/>
      <c r="G35" s="85"/>
    </row>
    <row r="36" spans="4:7" ht="13.5">
      <c r="D36" s="85"/>
    </row>
  </sheetData>
  <mergeCells count="4">
    <mergeCell ref="E31:L31"/>
    <mergeCell ref="C4:I4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1"/>
  <sheetViews>
    <sheetView workbookViewId="0">
      <selection activeCell="B19" sqref="B19:B31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570312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0" width="14.85546875" style="3" customWidth="1"/>
    <col min="11" max="16384" width="10.28515625" style="3"/>
  </cols>
  <sheetData>
    <row r="1" spans="1:15" ht="13.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36"/>
      <c r="L1" s="36"/>
      <c r="M1" s="36"/>
    </row>
    <row r="2" spans="1:15" ht="12.75" customHeight="1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37"/>
      <c r="L2" s="37"/>
      <c r="M2" s="37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8"/>
      <c r="L3" s="38"/>
      <c r="M3" s="38"/>
      <c r="N3" s="6"/>
      <c r="O3" s="7"/>
    </row>
    <row r="4" spans="1:15" ht="12.75" customHeight="1">
      <c r="A4" s="114" t="s">
        <v>24</v>
      </c>
      <c r="B4" s="116" t="s">
        <v>1</v>
      </c>
      <c r="C4" s="113" t="s">
        <v>27</v>
      </c>
      <c r="D4" s="113"/>
      <c r="E4" s="113"/>
      <c r="F4" s="113"/>
      <c r="G4" s="113"/>
      <c r="H4" s="113"/>
      <c r="I4" s="113"/>
      <c r="J4" s="36"/>
      <c r="K4" s="36"/>
      <c r="L4" s="36"/>
    </row>
    <row r="5" spans="1:15" ht="50.25" customHeight="1">
      <c r="A5" s="115"/>
      <c r="B5" s="117"/>
      <c r="C5" s="94" t="s">
        <v>14</v>
      </c>
      <c r="D5" s="94" t="s">
        <v>15</v>
      </c>
      <c r="E5" s="94" t="s">
        <v>16</v>
      </c>
      <c r="F5" s="94" t="s">
        <v>17</v>
      </c>
      <c r="G5" s="94" t="s">
        <v>18</v>
      </c>
      <c r="H5" s="94" t="s">
        <v>19</v>
      </c>
      <c r="I5" s="94" t="s">
        <v>20</v>
      </c>
      <c r="J5" s="36"/>
      <c r="K5" s="36"/>
      <c r="L5" s="36"/>
    </row>
    <row r="6" spans="1:15" ht="12.75" customHeight="1">
      <c r="A6" s="95" t="s">
        <v>1</v>
      </c>
      <c r="B6" s="12">
        <f>SUM(B7:B18)</f>
        <v>6128820</v>
      </c>
      <c r="C6" s="27">
        <f>SUM(C7:C18)</f>
        <v>1915150</v>
      </c>
      <c r="D6" s="27">
        <f>SUM(D7:D18)</f>
        <v>383369</v>
      </c>
      <c r="E6" s="27">
        <f t="shared" ref="E6:I6" si="0">SUM(E7:E18)</f>
        <v>2959617</v>
      </c>
      <c r="F6" s="27">
        <f t="shared" si="0"/>
        <v>93452</v>
      </c>
      <c r="G6" s="27">
        <f t="shared" si="0"/>
        <v>60936</v>
      </c>
      <c r="H6" s="27">
        <f t="shared" si="0"/>
        <v>11347</v>
      </c>
      <c r="I6" s="27">
        <f t="shared" si="0"/>
        <v>704949</v>
      </c>
    </row>
    <row r="7" spans="1:15" s="43" customFormat="1" ht="12.75" customHeight="1">
      <c r="A7" s="39" t="s">
        <v>2</v>
      </c>
      <c r="B7" s="12">
        <f t="shared" ref="B7:B18" si="1">C7+D7+E7+F7+G7+H7+I7</f>
        <v>599922</v>
      </c>
      <c r="C7" s="41">
        <v>178625</v>
      </c>
      <c r="D7" s="41">
        <v>47350</v>
      </c>
      <c r="E7" s="41">
        <v>279455</v>
      </c>
      <c r="F7" s="41">
        <v>16217</v>
      </c>
      <c r="G7" s="41">
        <v>10780</v>
      </c>
      <c r="H7" s="41">
        <v>1351</v>
      </c>
      <c r="I7" s="41">
        <v>66144</v>
      </c>
    </row>
    <row r="8" spans="1:15" s="43" customFormat="1" ht="12.75" customHeight="1">
      <c r="A8" s="39" t="s">
        <v>3</v>
      </c>
      <c r="B8" s="12">
        <f t="shared" si="1"/>
        <v>502681</v>
      </c>
      <c r="C8" s="41">
        <v>135268</v>
      </c>
      <c r="D8" s="41">
        <v>43037</v>
      </c>
      <c r="E8" s="41">
        <v>249874</v>
      </c>
      <c r="F8" s="41">
        <v>13706</v>
      </c>
      <c r="G8" s="41">
        <v>9121</v>
      </c>
      <c r="H8" s="41">
        <v>1005</v>
      </c>
      <c r="I8" s="41">
        <v>50670</v>
      </c>
    </row>
    <row r="9" spans="1:15" s="43" customFormat="1" ht="12.75" customHeight="1">
      <c r="A9" s="39" t="s">
        <v>4</v>
      </c>
      <c r="B9" s="12">
        <f t="shared" si="1"/>
        <v>576956</v>
      </c>
      <c r="C9" s="41">
        <v>160805</v>
      </c>
      <c r="D9" s="41">
        <v>51305</v>
      </c>
      <c r="E9" s="41">
        <v>284834</v>
      </c>
      <c r="F9" s="41">
        <v>14576</v>
      </c>
      <c r="G9" s="41">
        <v>9686</v>
      </c>
      <c r="H9" s="41">
        <v>1177</v>
      </c>
      <c r="I9" s="41">
        <v>54573</v>
      </c>
    </row>
    <row r="10" spans="1:15" s="43" customFormat="1" ht="12.75" customHeight="1">
      <c r="A10" s="39" t="s">
        <v>5</v>
      </c>
      <c r="B10" s="12">
        <f t="shared" si="1"/>
        <v>568438</v>
      </c>
      <c r="C10" s="41">
        <v>166304</v>
      </c>
      <c r="D10" s="41">
        <v>44472</v>
      </c>
      <c r="E10" s="41">
        <v>287912</v>
      </c>
      <c r="F10" s="41">
        <v>11676</v>
      </c>
      <c r="G10" s="41">
        <v>7901</v>
      </c>
      <c r="H10" s="41">
        <v>1120</v>
      </c>
      <c r="I10" s="41">
        <v>49053</v>
      </c>
    </row>
    <row r="11" spans="1:15" s="43" customFormat="1" ht="12.75" customHeight="1">
      <c r="A11" s="39" t="s">
        <v>6</v>
      </c>
      <c r="B11" s="12">
        <f t="shared" si="1"/>
        <v>479923</v>
      </c>
      <c r="C11" s="41">
        <v>156219</v>
      </c>
      <c r="D11" s="41">
        <v>23143</v>
      </c>
      <c r="E11" s="41">
        <v>238553</v>
      </c>
      <c r="F11" s="41">
        <v>3990</v>
      </c>
      <c r="G11" s="41">
        <v>2468</v>
      </c>
      <c r="H11" s="41">
        <v>1211</v>
      </c>
      <c r="I11" s="41">
        <v>54339</v>
      </c>
    </row>
    <row r="12" spans="1:15" s="43" customFormat="1" ht="12.75" customHeight="1">
      <c r="A12" s="39" t="s">
        <v>7</v>
      </c>
      <c r="B12" s="12">
        <f t="shared" si="1"/>
        <v>491741</v>
      </c>
      <c r="C12" s="41">
        <v>160590</v>
      </c>
      <c r="D12" s="41">
        <v>24379</v>
      </c>
      <c r="E12" s="41">
        <v>240651</v>
      </c>
      <c r="F12" s="41">
        <v>3556</v>
      </c>
      <c r="G12" s="41">
        <v>1710</v>
      </c>
      <c r="H12" s="41">
        <v>1245</v>
      </c>
      <c r="I12" s="41">
        <v>59610</v>
      </c>
    </row>
    <row r="13" spans="1:15" s="43" customFormat="1" ht="12.75" customHeight="1">
      <c r="A13" s="39" t="s">
        <v>8</v>
      </c>
      <c r="B13" s="12">
        <f t="shared" si="1"/>
        <v>598012</v>
      </c>
      <c r="C13" s="41">
        <v>189365</v>
      </c>
      <c r="D13" s="41">
        <v>32118</v>
      </c>
      <c r="E13" s="41">
        <v>293087</v>
      </c>
      <c r="F13" s="41">
        <v>5762</v>
      </c>
      <c r="G13" s="41">
        <v>3358</v>
      </c>
      <c r="H13" s="41">
        <v>996</v>
      </c>
      <c r="I13" s="41">
        <v>73326</v>
      </c>
    </row>
    <row r="14" spans="1:15" s="43" customFormat="1" ht="12.75" customHeight="1">
      <c r="A14" s="39" t="s">
        <v>9</v>
      </c>
      <c r="B14" s="12">
        <f t="shared" si="1"/>
        <v>588162</v>
      </c>
      <c r="C14" s="41">
        <v>188392</v>
      </c>
      <c r="D14" s="41">
        <v>31599</v>
      </c>
      <c r="E14" s="41">
        <v>278898</v>
      </c>
      <c r="F14" s="41">
        <v>6343</v>
      </c>
      <c r="G14" s="41">
        <v>3236</v>
      </c>
      <c r="H14" s="41">
        <v>602</v>
      </c>
      <c r="I14" s="41">
        <v>79092</v>
      </c>
    </row>
    <row r="15" spans="1:15" s="43" customFormat="1" ht="12.75" customHeight="1">
      <c r="A15" s="39" t="s">
        <v>10</v>
      </c>
      <c r="B15" s="12">
        <f t="shared" si="1"/>
        <v>372450</v>
      </c>
      <c r="C15" s="41">
        <v>137135</v>
      </c>
      <c r="D15" s="41">
        <v>17739</v>
      </c>
      <c r="E15" s="41">
        <v>152065</v>
      </c>
      <c r="F15" s="41">
        <v>4089</v>
      </c>
      <c r="G15" s="41">
        <v>1627</v>
      </c>
      <c r="H15" s="41">
        <v>468</v>
      </c>
      <c r="I15" s="41">
        <v>59327</v>
      </c>
    </row>
    <row r="16" spans="1:15" s="43" customFormat="1" ht="12.75" customHeight="1">
      <c r="A16" s="39" t="s">
        <v>11</v>
      </c>
      <c r="B16" s="12">
        <f t="shared" si="1"/>
        <v>405245</v>
      </c>
      <c r="C16" s="41">
        <v>145123</v>
      </c>
      <c r="D16" s="41">
        <v>19473</v>
      </c>
      <c r="E16" s="41">
        <v>179218</v>
      </c>
      <c r="F16" s="41">
        <v>3097</v>
      </c>
      <c r="G16" s="41">
        <v>2201</v>
      </c>
      <c r="H16" s="41">
        <v>808</v>
      </c>
      <c r="I16" s="41">
        <v>55325</v>
      </c>
    </row>
    <row r="17" spans="1:13" s="43" customFormat="1" ht="12.75" customHeight="1">
      <c r="A17" s="39" t="s">
        <v>12</v>
      </c>
      <c r="B17" s="12">
        <f t="shared" si="1"/>
        <v>445103</v>
      </c>
      <c r="C17" s="41">
        <v>147425</v>
      </c>
      <c r="D17" s="41">
        <v>21382</v>
      </c>
      <c r="E17" s="41">
        <v>218732</v>
      </c>
      <c r="F17" s="41">
        <v>3896</v>
      </c>
      <c r="G17" s="41">
        <v>3168</v>
      </c>
      <c r="H17" s="41">
        <v>795</v>
      </c>
      <c r="I17" s="41">
        <v>49705</v>
      </c>
    </row>
    <row r="18" spans="1:13" s="43" customFormat="1" ht="12.75" customHeight="1">
      <c r="A18" s="44" t="s">
        <v>13</v>
      </c>
      <c r="B18" s="45">
        <f t="shared" si="1"/>
        <v>500187</v>
      </c>
      <c r="C18" s="46">
        <v>149899</v>
      </c>
      <c r="D18" s="46">
        <v>27372</v>
      </c>
      <c r="E18" s="46">
        <v>256338</v>
      </c>
      <c r="F18" s="46">
        <v>6544</v>
      </c>
      <c r="G18" s="46">
        <v>5680</v>
      </c>
      <c r="H18" s="46">
        <v>569</v>
      </c>
      <c r="I18" s="46">
        <v>53785</v>
      </c>
    </row>
    <row r="19" spans="1:13" s="43" customFormat="1" ht="12.75" customHeight="1">
      <c r="A19" s="47" t="s">
        <v>26</v>
      </c>
      <c r="B19" s="24"/>
      <c r="C19" s="24"/>
      <c r="D19" s="24"/>
      <c r="E19" s="24"/>
      <c r="F19" s="24"/>
      <c r="G19" s="24"/>
      <c r="H19" s="24"/>
      <c r="I19" s="24"/>
      <c r="J19" s="41"/>
      <c r="K19" s="42"/>
      <c r="L19" s="42"/>
      <c r="M19" s="42"/>
    </row>
    <row r="20" spans="1:13" ht="13.5">
      <c r="A20" s="49" t="s">
        <v>22</v>
      </c>
      <c r="B20" s="24"/>
      <c r="C20" s="49"/>
      <c r="D20" s="41"/>
      <c r="E20" s="41"/>
      <c r="F20" s="41"/>
      <c r="G20" s="41"/>
      <c r="H20" s="41"/>
      <c r="I20" s="41"/>
      <c r="J20" s="53"/>
      <c r="K20" s="36"/>
      <c r="L20" s="36"/>
      <c r="M20" s="36"/>
    </row>
    <row r="21" spans="1:13" ht="12.75" customHeight="1">
      <c r="A21" s="49" t="s">
        <v>23</v>
      </c>
      <c r="B21" s="24"/>
      <c r="C21" s="49"/>
      <c r="D21" s="49"/>
      <c r="E21" s="50"/>
      <c r="F21" s="52"/>
      <c r="G21" s="52"/>
      <c r="H21" s="52"/>
      <c r="I21" s="52"/>
      <c r="J21" s="52"/>
      <c r="K21" s="36"/>
      <c r="L21" s="36"/>
      <c r="M21" s="36"/>
    </row>
    <row r="22" spans="1:13" ht="12.75" customHeight="1">
      <c r="A22" s="49"/>
      <c r="B22" s="24"/>
      <c r="C22" s="49"/>
      <c r="D22" s="41"/>
      <c r="E22" s="52"/>
      <c r="F22" s="52"/>
      <c r="G22" s="52"/>
      <c r="H22" s="36"/>
      <c r="I22" s="41"/>
      <c r="J22" s="52"/>
      <c r="K22" s="36"/>
      <c r="L22" s="36"/>
      <c r="M22" s="36"/>
    </row>
    <row r="23" spans="1:13">
      <c r="A23" s="36"/>
      <c r="B23" s="24"/>
      <c r="C23" s="36"/>
      <c r="D23" s="36"/>
      <c r="E23" s="36"/>
      <c r="F23" s="57"/>
      <c r="G23" s="41"/>
      <c r="H23" s="36"/>
      <c r="I23" s="57"/>
      <c r="J23" s="36"/>
      <c r="K23" s="36"/>
      <c r="L23" s="36"/>
      <c r="M23" s="36"/>
    </row>
    <row r="24" spans="1:13">
      <c r="B24" s="24"/>
      <c r="G24" s="20"/>
      <c r="I24" s="61"/>
    </row>
    <row r="25" spans="1:13" ht="13.5">
      <c r="A25" s="72"/>
      <c r="B25" s="24"/>
      <c r="C25" s="72"/>
      <c r="D25" s="72"/>
      <c r="E25" s="73"/>
      <c r="F25" s="15"/>
      <c r="G25" s="15"/>
      <c r="I25" s="61"/>
    </row>
    <row r="26" spans="1:13" ht="13.5">
      <c r="A26" s="72"/>
      <c r="B26" s="24"/>
      <c r="C26" s="72"/>
      <c r="D26" s="72"/>
      <c r="E26" s="72"/>
      <c r="G26" s="72"/>
      <c r="I26" s="61"/>
      <c r="J26" s="72"/>
      <c r="K26" s="16"/>
      <c r="L26" s="16"/>
    </row>
    <row r="27" spans="1:13" ht="13.5">
      <c r="B27" s="24"/>
      <c r="D27" s="16"/>
      <c r="E27" s="67"/>
      <c r="G27" s="15"/>
      <c r="H27" s="68"/>
      <c r="I27" s="61"/>
      <c r="J27" s="15"/>
      <c r="K27" s="15"/>
      <c r="L27" s="16"/>
    </row>
    <row r="28" spans="1:13" ht="13.5">
      <c r="B28" s="24"/>
      <c r="D28" s="69"/>
      <c r="E28" s="69"/>
      <c r="F28" s="67"/>
      <c r="G28" s="69"/>
      <c r="H28" s="69"/>
      <c r="I28" s="61"/>
      <c r="J28" s="69"/>
    </row>
    <row r="29" spans="1:13" ht="13.5">
      <c r="B29" s="24"/>
      <c r="D29" s="69"/>
      <c r="E29" s="69"/>
      <c r="G29" s="69"/>
      <c r="H29" s="69"/>
      <c r="I29" s="61"/>
      <c r="J29" s="69"/>
      <c r="K29" s="16"/>
    </row>
    <row r="30" spans="1:13" ht="13.5">
      <c r="B30" s="24"/>
      <c r="D30" s="69"/>
      <c r="E30" s="69"/>
      <c r="G30" s="69"/>
      <c r="H30" s="69"/>
      <c r="I30" s="61"/>
      <c r="J30" s="69"/>
      <c r="K30" s="15"/>
    </row>
    <row r="31" spans="1:13">
      <c r="B31" s="24"/>
      <c r="D31" s="69"/>
      <c r="E31" s="69"/>
      <c r="F31" s="69"/>
      <c r="G31" s="69"/>
      <c r="H31" s="69"/>
      <c r="I31" s="61"/>
      <c r="J31" s="69"/>
    </row>
    <row r="32" spans="1:13" ht="13.5">
      <c r="D32" s="15"/>
      <c r="E32" s="70"/>
      <c r="F32" s="16"/>
      <c r="G32" s="15"/>
      <c r="H32" s="71"/>
      <c r="I32" s="61"/>
    </row>
    <row r="33" spans="4:14"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4:14"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4:14"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4:14" ht="13.5">
      <c r="E36" s="15"/>
      <c r="F36" s="16"/>
      <c r="G36" s="15"/>
    </row>
    <row r="37" spans="4:14" ht="13.5">
      <c r="D37" s="15"/>
      <c r="G37" s="15"/>
    </row>
    <row r="38" spans="4:14" ht="13.5">
      <c r="D38" s="15"/>
      <c r="E38" s="15"/>
      <c r="F38" s="15"/>
      <c r="G38" s="15"/>
      <c r="H38" s="15"/>
      <c r="I38" s="15"/>
      <c r="J38" s="15"/>
      <c r="K38" s="15"/>
    </row>
    <row r="39" spans="4:14" ht="13.5">
      <c r="D39" s="15"/>
      <c r="E39" s="15"/>
      <c r="F39" s="15"/>
      <c r="G39" s="15"/>
      <c r="H39" s="15"/>
      <c r="I39" s="15"/>
      <c r="J39" s="15"/>
      <c r="K39" s="15"/>
    </row>
    <row r="40" spans="4:14" ht="13.5">
      <c r="D40" s="15"/>
      <c r="E40" s="15"/>
      <c r="F40" s="15"/>
      <c r="G40" s="15"/>
      <c r="H40" s="15"/>
      <c r="I40" s="15"/>
      <c r="J40" s="15"/>
      <c r="K40" s="15"/>
    </row>
    <row r="41" spans="4:14" ht="13.5">
      <c r="D41" s="15"/>
      <c r="E41" s="15"/>
      <c r="F41" s="15"/>
      <c r="G41" s="15"/>
      <c r="H41" s="15"/>
      <c r="I41" s="15"/>
      <c r="J41" s="15"/>
      <c r="K41" s="15"/>
    </row>
  </sheetData>
  <mergeCells count="4"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0"/>
  <sheetViews>
    <sheetView showGridLines="0" workbookViewId="0">
      <selection activeCell="B19" sqref="B19:B31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0" width="14.7109375" style="3" customWidth="1"/>
    <col min="11" max="16384" width="10.28515625" style="3"/>
  </cols>
  <sheetData>
    <row r="1" spans="1:15" ht="13.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36"/>
      <c r="L1" s="36"/>
    </row>
    <row r="2" spans="1:15" ht="12.75" customHeight="1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37"/>
      <c r="L2" s="37"/>
      <c r="M2" s="2"/>
      <c r="N2" s="2"/>
      <c r="O2" s="2"/>
    </row>
    <row r="3" spans="1:15" ht="9.1999999999999993" customHeight="1">
      <c r="A3" s="4"/>
      <c r="B3" s="4"/>
      <c r="C3" s="4"/>
      <c r="D3" s="4"/>
      <c r="E3" s="4"/>
      <c r="F3" s="4"/>
      <c r="G3" s="4"/>
      <c r="H3" s="4"/>
      <c r="I3" s="4"/>
      <c r="J3" s="5"/>
      <c r="K3" s="38"/>
      <c r="L3" s="38"/>
      <c r="M3" s="6"/>
      <c r="N3" s="6"/>
      <c r="O3" s="7"/>
    </row>
    <row r="4" spans="1:15" ht="12.75" customHeight="1">
      <c r="A4" s="114" t="s">
        <v>24</v>
      </c>
      <c r="B4" s="116" t="s">
        <v>25</v>
      </c>
      <c r="C4" s="113" t="s">
        <v>0</v>
      </c>
      <c r="D4" s="113"/>
      <c r="E4" s="113"/>
      <c r="F4" s="113"/>
      <c r="G4" s="113"/>
      <c r="H4" s="113"/>
      <c r="I4" s="113"/>
      <c r="J4" s="36"/>
      <c r="K4" s="36"/>
    </row>
    <row r="5" spans="1:15" ht="45.75" customHeight="1">
      <c r="A5" s="115"/>
      <c r="B5" s="117"/>
      <c r="C5" s="94" t="s">
        <v>14</v>
      </c>
      <c r="D5" s="94" t="s">
        <v>15</v>
      </c>
      <c r="E5" s="94" t="s">
        <v>16</v>
      </c>
      <c r="F5" s="94" t="s">
        <v>17</v>
      </c>
      <c r="G5" s="94" t="s">
        <v>18</v>
      </c>
      <c r="H5" s="94" t="s">
        <v>19</v>
      </c>
      <c r="I5" s="94" t="s">
        <v>20</v>
      </c>
      <c r="J5" s="36"/>
      <c r="K5" s="36"/>
    </row>
    <row r="6" spans="1:15" ht="12.75" customHeight="1">
      <c r="A6" s="95" t="s">
        <v>1</v>
      </c>
      <c r="B6" s="12">
        <f>+SUM(B7:B18)</f>
        <v>6560737</v>
      </c>
      <c r="C6" s="27">
        <f t="shared" ref="C6:I6" si="0">SUM(C7:C18)</f>
        <v>1865712</v>
      </c>
      <c r="D6" s="27">
        <f t="shared" si="0"/>
        <v>373172</v>
      </c>
      <c r="E6" s="27">
        <f t="shared" si="0"/>
        <v>3355482</v>
      </c>
      <c r="F6" s="27">
        <f t="shared" si="0"/>
        <v>77189</v>
      </c>
      <c r="G6" s="27">
        <f t="shared" si="0"/>
        <v>62895</v>
      </c>
      <c r="H6" s="27">
        <f t="shared" si="0"/>
        <v>14323</v>
      </c>
      <c r="I6" s="27">
        <f t="shared" si="0"/>
        <v>811964</v>
      </c>
    </row>
    <row r="7" spans="1:15" s="43" customFormat="1" ht="12.75" customHeight="1">
      <c r="A7" s="39" t="s">
        <v>2</v>
      </c>
      <c r="B7" s="12">
        <f t="shared" ref="B7:B18" si="1">SUM(C7+D7+E7+F7+G7+H7+I7)</f>
        <v>618992</v>
      </c>
      <c r="C7" s="41">
        <v>173159</v>
      </c>
      <c r="D7" s="41">
        <v>45437</v>
      </c>
      <c r="E7" s="41">
        <v>307344</v>
      </c>
      <c r="F7" s="41">
        <v>11476</v>
      </c>
      <c r="G7" s="41">
        <v>9800</v>
      </c>
      <c r="H7" s="41">
        <v>952</v>
      </c>
      <c r="I7" s="41">
        <v>70824</v>
      </c>
    </row>
    <row r="8" spans="1:15" s="43" customFormat="1" ht="12.75" customHeight="1">
      <c r="A8" s="39" t="s">
        <v>3</v>
      </c>
      <c r="B8" s="12">
        <f t="shared" si="1"/>
        <v>536305</v>
      </c>
      <c r="C8" s="41">
        <v>135450</v>
      </c>
      <c r="D8" s="41">
        <v>46030</v>
      </c>
      <c r="E8" s="41">
        <v>280734</v>
      </c>
      <c r="F8" s="41">
        <v>10272</v>
      </c>
      <c r="G8" s="41">
        <v>9169</v>
      </c>
      <c r="H8" s="41">
        <v>601</v>
      </c>
      <c r="I8" s="41">
        <v>54049</v>
      </c>
    </row>
    <row r="9" spans="1:15" s="43" customFormat="1" ht="12.75" customHeight="1">
      <c r="A9" s="39" t="s">
        <v>4</v>
      </c>
      <c r="B9" s="12">
        <f t="shared" si="1"/>
        <v>630697</v>
      </c>
      <c r="C9" s="41">
        <v>155905</v>
      </c>
      <c r="D9" s="41">
        <v>51241</v>
      </c>
      <c r="E9" s="41">
        <v>336441</v>
      </c>
      <c r="F9" s="41">
        <v>10805</v>
      </c>
      <c r="G9" s="41">
        <v>9872</v>
      </c>
      <c r="H9" s="41">
        <v>947</v>
      </c>
      <c r="I9" s="41">
        <v>65486</v>
      </c>
    </row>
    <row r="10" spans="1:15" s="43" customFormat="1" ht="12.75" customHeight="1">
      <c r="A10" s="39" t="s">
        <v>5</v>
      </c>
      <c r="B10" s="12">
        <f t="shared" si="1"/>
        <v>604808</v>
      </c>
      <c r="C10" s="41">
        <v>154298</v>
      </c>
      <c r="D10" s="41">
        <v>44081</v>
      </c>
      <c r="E10" s="41">
        <v>321862</v>
      </c>
      <c r="F10" s="41">
        <v>8263</v>
      </c>
      <c r="G10" s="41">
        <v>8571</v>
      </c>
      <c r="H10" s="41">
        <v>1016</v>
      </c>
      <c r="I10" s="41">
        <v>66717</v>
      </c>
    </row>
    <row r="11" spans="1:15" s="43" customFormat="1" ht="12.75" customHeight="1">
      <c r="A11" s="39" t="s">
        <v>6</v>
      </c>
      <c r="B11" s="12">
        <f t="shared" si="1"/>
        <v>521994</v>
      </c>
      <c r="C11" s="41">
        <v>152329</v>
      </c>
      <c r="D11" s="41">
        <v>23138</v>
      </c>
      <c r="E11" s="41">
        <v>276007</v>
      </c>
      <c r="F11" s="41">
        <v>4029</v>
      </c>
      <c r="G11" s="41">
        <v>3394</v>
      </c>
      <c r="H11" s="41">
        <v>929</v>
      </c>
      <c r="I11" s="41">
        <v>62168</v>
      </c>
    </row>
    <row r="12" spans="1:15" s="43" customFormat="1" ht="12.75" customHeight="1">
      <c r="A12" s="39" t="s">
        <v>7</v>
      </c>
      <c r="B12" s="12">
        <f t="shared" si="1"/>
        <v>532171</v>
      </c>
      <c r="C12" s="41">
        <v>153974</v>
      </c>
      <c r="D12" s="41">
        <v>22016</v>
      </c>
      <c r="E12" s="41">
        <v>278171</v>
      </c>
      <c r="F12" s="41">
        <v>4010</v>
      </c>
      <c r="G12" s="41">
        <v>3283</v>
      </c>
      <c r="H12" s="41">
        <v>1022</v>
      </c>
      <c r="I12" s="41">
        <v>69695</v>
      </c>
    </row>
    <row r="13" spans="1:15" s="43" customFormat="1" ht="12.75" customHeight="1">
      <c r="A13" s="39" t="s">
        <v>8</v>
      </c>
      <c r="B13" s="12">
        <f t="shared" si="1"/>
        <v>625195</v>
      </c>
      <c r="C13" s="41">
        <v>178187</v>
      </c>
      <c r="D13" s="41">
        <v>25723</v>
      </c>
      <c r="E13" s="41">
        <v>324744</v>
      </c>
      <c r="F13" s="41">
        <v>5515</v>
      </c>
      <c r="G13" s="41">
        <v>4149</v>
      </c>
      <c r="H13" s="41">
        <v>1486</v>
      </c>
      <c r="I13" s="41">
        <v>85391</v>
      </c>
    </row>
    <row r="14" spans="1:15" s="43" customFormat="1" ht="12.75" customHeight="1">
      <c r="A14" s="39" t="s">
        <v>9</v>
      </c>
      <c r="B14" s="12">
        <f t="shared" si="1"/>
        <v>603447</v>
      </c>
      <c r="C14" s="41">
        <v>180169</v>
      </c>
      <c r="D14" s="41">
        <v>26314</v>
      </c>
      <c r="E14" s="41">
        <v>294915</v>
      </c>
      <c r="F14" s="41">
        <v>5873</v>
      </c>
      <c r="G14" s="41">
        <v>3287</v>
      </c>
      <c r="H14" s="41">
        <v>1798</v>
      </c>
      <c r="I14" s="41">
        <v>91091</v>
      </c>
    </row>
    <row r="15" spans="1:15" s="43" customFormat="1" ht="12.75" customHeight="1">
      <c r="A15" s="39" t="s">
        <v>10</v>
      </c>
      <c r="B15" s="12">
        <f t="shared" si="1"/>
        <v>452203</v>
      </c>
      <c r="C15" s="41">
        <v>148595</v>
      </c>
      <c r="D15" s="41">
        <v>18207</v>
      </c>
      <c r="E15" s="41">
        <v>202838</v>
      </c>
      <c r="F15" s="41">
        <v>3631</v>
      </c>
      <c r="G15" s="41">
        <v>2835</v>
      </c>
      <c r="H15" s="41">
        <v>1217</v>
      </c>
      <c r="I15" s="41">
        <v>74880</v>
      </c>
    </row>
    <row r="16" spans="1:15" s="43" customFormat="1" ht="12.75" customHeight="1">
      <c r="A16" s="39" t="s">
        <v>11</v>
      </c>
      <c r="B16" s="12">
        <f t="shared" si="1"/>
        <v>429803</v>
      </c>
      <c r="C16" s="41">
        <v>140224</v>
      </c>
      <c r="D16" s="41">
        <v>18604</v>
      </c>
      <c r="E16" s="41">
        <v>203043</v>
      </c>
      <c r="F16" s="41">
        <v>2712</v>
      </c>
      <c r="G16" s="41">
        <v>2404</v>
      </c>
      <c r="H16" s="41">
        <v>1350</v>
      </c>
      <c r="I16" s="41">
        <v>61466</v>
      </c>
    </row>
    <row r="17" spans="1:14" s="43" customFormat="1" ht="12.75" customHeight="1">
      <c r="A17" s="39" t="s">
        <v>12</v>
      </c>
      <c r="B17" s="12">
        <f t="shared" si="1"/>
        <v>472921</v>
      </c>
      <c r="C17" s="41">
        <v>144066</v>
      </c>
      <c r="D17" s="41">
        <v>21382</v>
      </c>
      <c r="E17" s="41">
        <v>246237</v>
      </c>
      <c r="F17" s="41">
        <v>3729</v>
      </c>
      <c r="G17" s="41">
        <v>1520</v>
      </c>
      <c r="H17" s="41">
        <v>1464</v>
      </c>
      <c r="I17" s="41">
        <v>54523</v>
      </c>
    </row>
    <row r="18" spans="1:14" s="43" customFormat="1" ht="12.75" customHeight="1">
      <c r="A18" s="44" t="s">
        <v>13</v>
      </c>
      <c r="B18" s="45">
        <f t="shared" si="1"/>
        <v>532201</v>
      </c>
      <c r="C18" s="46">
        <v>149356</v>
      </c>
      <c r="D18" s="46">
        <v>30999</v>
      </c>
      <c r="E18" s="46">
        <v>283146</v>
      </c>
      <c r="F18" s="46">
        <v>6874</v>
      </c>
      <c r="G18" s="46">
        <v>4611</v>
      </c>
      <c r="H18" s="46">
        <v>1541</v>
      </c>
      <c r="I18" s="46">
        <v>55674</v>
      </c>
    </row>
    <row r="19" spans="1:14">
      <c r="A19" s="64" t="s">
        <v>26</v>
      </c>
      <c r="B19" s="24"/>
      <c r="C19" s="24"/>
      <c r="D19" s="24"/>
      <c r="E19" s="24"/>
      <c r="F19" s="24"/>
      <c r="G19" s="24"/>
      <c r="H19" s="24"/>
      <c r="I19" s="24"/>
    </row>
    <row r="20" spans="1:14" ht="12.75" customHeight="1">
      <c r="A20" s="49" t="s">
        <v>22</v>
      </c>
      <c r="B20" s="24"/>
      <c r="C20" s="49"/>
      <c r="D20" s="49"/>
      <c r="E20" s="50"/>
      <c r="F20" s="51"/>
      <c r="G20" s="52"/>
      <c r="H20" s="52"/>
      <c r="I20" s="52"/>
      <c r="J20" s="52"/>
      <c r="K20" s="36"/>
      <c r="L20" s="36"/>
    </row>
    <row r="21" spans="1:14" ht="13.5">
      <c r="A21" s="49" t="s">
        <v>23</v>
      </c>
      <c r="B21" s="24"/>
      <c r="C21" s="49"/>
      <c r="D21" s="41"/>
      <c r="E21" s="41"/>
      <c r="F21" s="41"/>
      <c r="G21" s="41"/>
      <c r="H21" s="41"/>
      <c r="I21" s="41"/>
      <c r="J21" s="53"/>
      <c r="K21" s="36"/>
      <c r="L21" s="36"/>
    </row>
    <row r="22" spans="1:14" ht="13.5">
      <c r="A22" s="36"/>
      <c r="B22" s="24"/>
      <c r="C22" s="36"/>
      <c r="D22" s="36"/>
      <c r="E22" s="36"/>
      <c r="F22" s="51"/>
      <c r="G22" s="41"/>
      <c r="H22" s="51"/>
      <c r="I22" s="51"/>
      <c r="J22" s="36"/>
      <c r="K22" s="36"/>
      <c r="L22" s="36"/>
    </row>
    <row r="23" spans="1:14" ht="13.5">
      <c r="A23" s="36"/>
      <c r="B23" s="24"/>
      <c r="C23" s="36"/>
      <c r="D23" s="36"/>
      <c r="E23" s="51"/>
      <c r="F23" s="51"/>
      <c r="G23" s="40"/>
      <c r="H23" s="36"/>
      <c r="I23" s="41"/>
      <c r="J23" s="36"/>
      <c r="K23" s="36"/>
      <c r="L23" s="36"/>
    </row>
    <row r="24" spans="1:14" ht="13.5">
      <c r="A24" s="52"/>
      <c r="B24" s="24"/>
      <c r="C24" s="52"/>
      <c r="D24" s="52"/>
      <c r="E24" s="50"/>
      <c r="F24" s="59"/>
      <c r="G24" s="59"/>
      <c r="H24" s="36"/>
      <c r="I24" s="41"/>
      <c r="J24" s="36"/>
      <c r="K24" s="36"/>
      <c r="L24" s="36"/>
    </row>
    <row r="25" spans="1:14" ht="13.5">
      <c r="A25" s="52"/>
      <c r="B25" s="24"/>
      <c r="C25" s="52"/>
      <c r="D25" s="65"/>
      <c r="E25" s="65"/>
      <c r="F25" s="59"/>
      <c r="G25" s="65"/>
      <c r="H25" s="66"/>
      <c r="I25" s="65"/>
      <c r="J25" s="41"/>
      <c r="K25" s="56"/>
      <c r="L25" s="56"/>
    </row>
    <row r="26" spans="1:14" ht="13.5">
      <c r="B26" s="24"/>
      <c r="D26" s="16"/>
      <c r="E26" s="67"/>
      <c r="G26" s="15"/>
      <c r="H26" s="68"/>
      <c r="I26" s="61"/>
      <c r="J26" s="15"/>
      <c r="K26" s="15"/>
      <c r="L26" s="16"/>
    </row>
    <row r="27" spans="1:14" ht="13.5">
      <c r="B27" s="24"/>
      <c r="D27" s="69"/>
      <c r="E27" s="69"/>
      <c r="F27" s="67"/>
      <c r="G27" s="69"/>
      <c r="H27" s="69"/>
      <c r="I27" s="61"/>
      <c r="J27" s="69"/>
    </row>
    <row r="28" spans="1:14" ht="13.5">
      <c r="B28" s="24"/>
      <c r="D28" s="69"/>
      <c r="E28" s="69"/>
      <c r="G28" s="69"/>
      <c r="H28" s="69"/>
      <c r="I28" s="61"/>
      <c r="J28" s="69"/>
      <c r="K28" s="16"/>
    </row>
    <row r="29" spans="1:14" ht="13.5">
      <c r="B29" s="24"/>
      <c r="D29" s="69"/>
      <c r="E29" s="69"/>
      <c r="G29" s="69"/>
      <c r="H29" s="69"/>
      <c r="I29" s="61"/>
      <c r="J29" s="69"/>
      <c r="K29" s="15"/>
    </row>
    <row r="30" spans="1:14">
      <c r="B30" s="24"/>
      <c r="D30" s="69"/>
      <c r="E30" s="69"/>
      <c r="F30" s="69"/>
      <c r="G30" s="69"/>
      <c r="H30" s="69"/>
      <c r="I30" s="61"/>
      <c r="J30" s="69"/>
    </row>
    <row r="31" spans="1:14" ht="13.5">
      <c r="B31" s="24"/>
      <c r="D31" s="15"/>
      <c r="E31" s="70"/>
      <c r="F31" s="16"/>
      <c r="G31" s="15"/>
      <c r="H31" s="71"/>
      <c r="I31" s="61"/>
    </row>
    <row r="32" spans="1:14"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4:14"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4:14"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4:14" ht="13.5">
      <c r="E35" s="15"/>
      <c r="F35" s="16"/>
      <c r="G35" s="15"/>
    </row>
    <row r="36" spans="4:14" ht="13.5">
      <c r="D36" s="15"/>
      <c r="G36" s="15"/>
    </row>
    <row r="37" spans="4:14" ht="13.5">
      <c r="D37" s="15"/>
      <c r="E37" s="15"/>
      <c r="F37" s="15"/>
      <c r="G37" s="15"/>
      <c r="H37" s="15"/>
      <c r="I37" s="15"/>
      <c r="J37" s="15"/>
      <c r="K37" s="15"/>
    </row>
    <row r="38" spans="4:14" ht="13.5">
      <c r="D38" s="15"/>
      <c r="E38" s="15"/>
      <c r="F38" s="15"/>
      <c r="G38" s="15"/>
      <c r="H38" s="15"/>
      <c r="I38" s="15"/>
      <c r="J38" s="15"/>
      <c r="K38" s="15"/>
    </row>
    <row r="39" spans="4:14" ht="13.5">
      <c r="D39" s="15"/>
      <c r="E39" s="15"/>
      <c r="F39" s="15"/>
      <c r="G39" s="15"/>
      <c r="H39" s="15"/>
      <c r="I39" s="15"/>
      <c r="J39" s="15"/>
      <c r="K39" s="15"/>
    </row>
    <row r="40" spans="4:14" ht="13.5">
      <c r="D40" s="15"/>
      <c r="E40" s="15"/>
      <c r="F40" s="15"/>
      <c r="G40" s="15"/>
      <c r="H40" s="15"/>
      <c r="I40" s="15"/>
      <c r="J40" s="15"/>
      <c r="K40" s="15"/>
    </row>
  </sheetData>
  <mergeCells count="4">
    <mergeCell ref="C4:I4"/>
    <mergeCell ref="A1:J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3"/>
  <sheetViews>
    <sheetView showGridLines="0" workbookViewId="0">
      <selection activeCell="B19" sqref="B19:B31"/>
    </sheetView>
  </sheetViews>
  <sheetFormatPr baseColWidth="10" defaultColWidth="10.28515625" defaultRowHeight="12.75"/>
  <cols>
    <col min="1" max="1" width="12.140625" style="3" customWidth="1"/>
    <col min="2" max="2" width="13" style="3" customWidth="1"/>
    <col min="3" max="3" width="14.42578125" style="3" customWidth="1"/>
    <col min="4" max="4" width="15.42578125" style="3" customWidth="1"/>
    <col min="5" max="5" width="15.85546875" style="3" customWidth="1"/>
    <col min="6" max="6" width="12.5703125" style="3" customWidth="1"/>
    <col min="7" max="7" width="15.42578125" style="3" customWidth="1"/>
    <col min="8" max="8" width="12.85546875" style="3" customWidth="1"/>
    <col min="9" max="9" width="17" style="3" customWidth="1"/>
    <col min="10" max="16384" width="10.28515625" style="3"/>
  </cols>
  <sheetData>
    <row r="1" spans="1:14" ht="13.5" customHeight="1">
      <c r="A1" s="118"/>
      <c r="B1" s="118"/>
      <c r="C1" s="118"/>
      <c r="D1" s="118"/>
      <c r="E1" s="118"/>
      <c r="F1" s="118"/>
      <c r="G1" s="118"/>
      <c r="H1" s="118"/>
      <c r="I1" s="118"/>
      <c r="J1" s="36"/>
      <c r="K1" s="36"/>
    </row>
    <row r="2" spans="1:14">
      <c r="A2" s="1" t="s">
        <v>33</v>
      </c>
      <c r="B2" s="1"/>
      <c r="C2" s="1"/>
      <c r="D2" s="1"/>
      <c r="E2" s="1"/>
      <c r="F2" s="1"/>
      <c r="G2" s="1"/>
      <c r="H2" s="1"/>
      <c r="I2" s="1"/>
      <c r="J2" s="37"/>
      <c r="K2" s="37"/>
      <c r="L2" s="2"/>
      <c r="M2" s="2"/>
      <c r="N2" s="2"/>
    </row>
    <row r="3" spans="1:14">
      <c r="A3" s="4"/>
      <c r="B3" s="4"/>
      <c r="C3" s="4"/>
      <c r="D3" s="4"/>
      <c r="E3" s="4"/>
      <c r="F3" s="4"/>
      <c r="G3" s="4"/>
      <c r="H3" s="4"/>
      <c r="I3" s="4"/>
      <c r="J3" s="38"/>
      <c r="K3" s="38"/>
      <c r="L3" s="6"/>
      <c r="M3" s="6"/>
      <c r="N3" s="7"/>
    </row>
    <row r="4" spans="1:14" ht="12.75" customHeight="1">
      <c r="A4" s="114" t="s">
        <v>24</v>
      </c>
      <c r="B4" s="116" t="s">
        <v>1</v>
      </c>
      <c r="C4" s="113" t="s">
        <v>0</v>
      </c>
      <c r="D4" s="113"/>
      <c r="E4" s="113"/>
      <c r="F4" s="113"/>
      <c r="G4" s="113"/>
      <c r="H4" s="113"/>
      <c r="I4" s="113"/>
      <c r="J4" s="36"/>
    </row>
    <row r="5" spans="1:14" ht="45" customHeight="1">
      <c r="A5" s="115"/>
      <c r="B5" s="117"/>
      <c r="C5" s="94" t="s">
        <v>14</v>
      </c>
      <c r="D5" s="94" t="s">
        <v>15</v>
      </c>
      <c r="E5" s="94" t="s">
        <v>16</v>
      </c>
      <c r="F5" s="94" t="s">
        <v>17</v>
      </c>
      <c r="G5" s="94" t="s">
        <v>18</v>
      </c>
      <c r="H5" s="94" t="s">
        <v>19</v>
      </c>
      <c r="I5" s="94" t="s">
        <v>20</v>
      </c>
      <c r="J5" s="36"/>
    </row>
    <row r="6" spans="1:14" ht="12.75" customHeight="1">
      <c r="A6" s="95" t="s">
        <v>1</v>
      </c>
      <c r="B6" s="12">
        <f>+SUM(B7:B18)</f>
        <v>6632687</v>
      </c>
      <c r="C6" s="27">
        <f>SUM(C7:C18)</f>
        <v>2048532</v>
      </c>
      <c r="D6" s="27">
        <f t="shared" ref="D6:I6" si="0">SUM(D7:D18)</f>
        <v>376844</v>
      </c>
      <c r="E6" s="27">
        <f t="shared" si="0"/>
        <v>3123527</v>
      </c>
      <c r="F6" s="27">
        <f t="shared" si="0"/>
        <v>135574</v>
      </c>
      <c r="G6" s="27">
        <f t="shared" si="0"/>
        <v>59886</v>
      </c>
      <c r="H6" s="27">
        <f t="shared" si="0"/>
        <v>30574</v>
      </c>
      <c r="I6" s="27">
        <f t="shared" si="0"/>
        <v>857750</v>
      </c>
    </row>
    <row r="7" spans="1:14" s="43" customFormat="1" ht="12.75" customHeight="1">
      <c r="A7" s="39" t="s">
        <v>2</v>
      </c>
      <c r="B7" s="12">
        <f>SUM(C7+D7+E7+F7+G7+H7+I7)</f>
        <v>672913</v>
      </c>
      <c r="C7" s="41">
        <v>194891</v>
      </c>
      <c r="D7" s="41">
        <v>50661</v>
      </c>
      <c r="E7" s="41">
        <v>327231</v>
      </c>
      <c r="F7" s="41">
        <v>9534</v>
      </c>
      <c r="G7" s="41">
        <v>7907</v>
      </c>
      <c r="H7" s="41">
        <v>3000</v>
      </c>
      <c r="I7" s="41">
        <v>79689</v>
      </c>
    </row>
    <row r="8" spans="1:14" s="43" customFormat="1" ht="12.75" customHeight="1">
      <c r="A8" s="39" t="s">
        <v>3</v>
      </c>
      <c r="B8" s="12">
        <f>SUM(C8+D8+E8+F8+G8+H8+I8)</f>
        <v>575349</v>
      </c>
      <c r="C8" s="41">
        <v>149480</v>
      </c>
      <c r="D8" s="41">
        <v>46401</v>
      </c>
      <c r="E8" s="41">
        <v>301850</v>
      </c>
      <c r="F8" s="41">
        <v>9158</v>
      </c>
      <c r="G8" s="41">
        <v>8073</v>
      </c>
      <c r="H8" s="41">
        <v>1878</v>
      </c>
      <c r="I8" s="41">
        <v>58509</v>
      </c>
    </row>
    <row r="9" spans="1:14" s="43" customFormat="1" ht="12.75" customHeight="1">
      <c r="A9" s="39" t="s">
        <v>4</v>
      </c>
      <c r="B9" s="12">
        <f t="shared" ref="B9:B18" si="1">+C9+D9+E9+F9+G9+H9+I9</f>
        <v>670652</v>
      </c>
      <c r="C9" s="41">
        <v>171022</v>
      </c>
      <c r="D9" s="41">
        <v>53726</v>
      </c>
      <c r="E9" s="41">
        <v>353717</v>
      </c>
      <c r="F9" s="41">
        <v>10321</v>
      </c>
      <c r="G9" s="41">
        <v>9589</v>
      </c>
      <c r="H9" s="41">
        <v>2507</v>
      </c>
      <c r="I9" s="41">
        <v>69770</v>
      </c>
    </row>
    <row r="10" spans="1:14" s="43" customFormat="1" ht="12.75" customHeight="1">
      <c r="A10" s="39" t="s">
        <v>5</v>
      </c>
      <c r="B10" s="12">
        <f t="shared" si="1"/>
        <v>601424</v>
      </c>
      <c r="C10" s="41">
        <v>163366</v>
      </c>
      <c r="D10" s="41">
        <v>39956</v>
      </c>
      <c r="E10" s="41">
        <v>315131</v>
      </c>
      <c r="F10" s="41">
        <v>7192</v>
      </c>
      <c r="G10" s="41">
        <v>6099</v>
      </c>
      <c r="H10" s="41">
        <v>2622</v>
      </c>
      <c r="I10" s="41">
        <v>67058</v>
      </c>
    </row>
    <row r="11" spans="1:14" s="43" customFormat="1" ht="12.75" customHeight="1">
      <c r="A11" s="39" t="s">
        <v>6</v>
      </c>
      <c r="B11" s="12">
        <f t="shared" si="1"/>
        <v>568459</v>
      </c>
      <c r="C11" s="41">
        <v>173350</v>
      </c>
      <c r="D11" s="41">
        <v>24016</v>
      </c>
      <c r="E11" s="41">
        <v>290376</v>
      </c>
      <c r="F11" s="41">
        <v>6058</v>
      </c>
      <c r="G11" s="41">
        <v>2504</v>
      </c>
      <c r="H11" s="41">
        <v>2356</v>
      </c>
      <c r="I11" s="41">
        <v>69799</v>
      </c>
    </row>
    <row r="12" spans="1:14" s="43" customFormat="1" ht="12.75" customHeight="1">
      <c r="A12" s="39" t="s">
        <v>7</v>
      </c>
      <c r="B12" s="12">
        <f t="shared" si="1"/>
        <v>563253</v>
      </c>
      <c r="C12" s="41">
        <v>167667</v>
      </c>
      <c r="D12" s="41">
        <v>25188</v>
      </c>
      <c r="E12" s="41">
        <v>282769</v>
      </c>
      <c r="F12" s="41">
        <v>8967</v>
      </c>
      <c r="G12" s="41">
        <v>2796</v>
      </c>
      <c r="H12" s="41">
        <v>2487</v>
      </c>
      <c r="I12" s="41">
        <v>73379</v>
      </c>
    </row>
    <row r="13" spans="1:14" s="43" customFormat="1" ht="12.75" customHeight="1">
      <c r="A13" s="39" t="s">
        <v>8</v>
      </c>
      <c r="B13" s="12">
        <f t="shared" si="1"/>
        <v>590877</v>
      </c>
      <c r="C13" s="41">
        <v>185360</v>
      </c>
      <c r="D13" s="41">
        <v>26852</v>
      </c>
      <c r="E13" s="41">
        <v>268318</v>
      </c>
      <c r="F13" s="41">
        <v>12127</v>
      </c>
      <c r="G13" s="41">
        <v>4236</v>
      </c>
      <c r="H13" s="41">
        <v>3005</v>
      </c>
      <c r="I13" s="41">
        <v>90979</v>
      </c>
    </row>
    <row r="14" spans="1:14" s="43" customFormat="1" ht="12.75" customHeight="1">
      <c r="A14" s="39" t="s">
        <v>9</v>
      </c>
      <c r="B14" s="12">
        <f t="shared" si="1"/>
        <v>595437</v>
      </c>
      <c r="C14" s="41">
        <v>191136</v>
      </c>
      <c r="D14" s="41">
        <v>25883</v>
      </c>
      <c r="E14" s="41">
        <v>257271</v>
      </c>
      <c r="F14" s="41">
        <v>14784</v>
      </c>
      <c r="G14" s="41">
        <v>4720</v>
      </c>
      <c r="H14" s="41">
        <v>3285</v>
      </c>
      <c r="I14" s="41">
        <v>98358</v>
      </c>
    </row>
    <row r="15" spans="1:14" s="43" customFormat="1" ht="12.75" customHeight="1">
      <c r="A15" s="39" t="s">
        <v>10</v>
      </c>
      <c r="B15" s="12">
        <f t="shared" si="1"/>
        <v>417051</v>
      </c>
      <c r="C15" s="41">
        <v>163504</v>
      </c>
      <c r="D15" s="41">
        <v>16323</v>
      </c>
      <c r="E15" s="41">
        <v>148958</v>
      </c>
      <c r="F15" s="41">
        <v>11096</v>
      </c>
      <c r="G15" s="41">
        <v>2353</v>
      </c>
      <c r="H15" s="41">
        <v>2297</v>
      </c>
      <c r="I15" s="41">
        <v>72520</v>
      </c>
    </row>
    <row r="16" spans="1:14" s="43" customFormat="1" ht="12.75" customHeight="1">
      <c r="A16" s="39" t="s">
        <v>11</v>
      </c>
      <c r="B16" s="12">
        <f t="shared" si="1"/>
        <v>402505</v>
      </c>
      <c r="C16" s="41">
        <v>159461</v>
      </c>
      <c r="D16" s="41">
        <v>17048</v>
      </c>
      <c r="E16" s="41">
        <v>149621</v>
      </c>
      <c r="F16" s="41">
        <v>10438</v>
      </c>
      <c r="G16" s="41">
        <v>1438</v>
      </c>
      <c r="H16" s="41">
        <v>2287</v>
      </c>
      <c r="I16" s="41">
        <v>62212</v>
      </c>
    </row>
    <row r="17" spans="1:11" s="43" customFormat="1" ht="12.75" customHeight="1">
      <c r="A17" s="39" t="s">
        <v>12</v>
      </c>
      <c r="B17" s="12">
        <f t="shared" si="1"/>
        <v>453295</v>
      </c>
      <c r="C17" s="41">
        <v>159530</v>
      </c>
      <c r="D17" s="41">
        <v>19531</v>
      </c>
      <c r="E17" s="41">
        <v>195183</v>
      </c>
      <c r="F17" s="41">
        <v>16182</v>
      </c>
      <c r="G17" s="41">
        <v>3669</v>
      </c>
      <c r="H17" s="41">
        <v>2431</v>
      </c>
      <c r="I17" s="41">
        <v>56769</v>
      </c>
    </row>
    <row r="18" spans="1:11" s="43" customFormat="1" ht="12.75" customHeight="1">
      <c r="A18" s="44" t="s">
        <v>13</v>
      </c>
      <c r="B18" s="45">
        <f t="shared" si="1"/>
        <v>521472</v>
      </c>
      <c r="C18" s="46">
        <v>169765</v>
      </c>
      <c r="D18" s="46">
        <v>31259</v>
      </c>
      <c r="E18" s="46">
        <v>233102</v>
      </c>
      <c r="F18" s="46">
        <v>19717</v>
      </c>
      <c r="G18" s="46">
        <v>6502</v>
      </c>
      <c r="H18" s="46">
        <v>2419</v>
      </c>
      <c r="I18" s="46">
        <v>58708</v>
      </c>
    </row>
    <row r="19" spans="1:11" s="43" customFormat="1" ht="12.75" customHeight="1">
      <c r="A19" s="47" t="s">
        <v>26</v>
      </c>
      <c r="B19" s="24"/>
      <c r="C19" s="24"/>
      <c r="D19" s="24"/>
      <c r="E19" s="24"/>
      <c r="F19" s="24"/>
      <c r="G19" s="24"/>
      <c r="H19" s="24"/>
      <c r="I19" s="24"/>
      <c r="J19" s="42"/>
      <c r="K19" s="42"/>
    </row>
    <row r="20" spans="1:11" ht="12.75" customHeight="1">
      <c r="A20" s="48" t="s">
        <v>22</v>
      </c>
      <c r="B20" s="24"/>
      <c r="C20" s="49"/>
      <c r="D20" s="49"/>
      <c r="E20" s="50"/>
      <c r="F20" s="51"/>
      <c r="G20" s="52"/>
      <c r="H20" s="52"/>
      <c r="I20" s="52"/>
      <c r="J20" s="36"/>
      <c r="K20" s="36"/>
    </row>
    <row r="21" spans="1:11">
      <c r="A21" s="48" t="s">
        <v>23</v>
      </c>
      <c r="B21" s="24"/>
      <c r="C21" s="49"/>
      <c r="D21" s="41"/>
      <c r="E21" s="41"/>
      <c r="F21" s="41"/>
      <c r="G21" s="41"/>
      <c r="H21" s="41"/>
      <c r="I21" s="41"/>
      <c r="J21" s="36"/>
      <c r="K21" s="36"/>
    </row>
    <row r="22" spans="1:11" ht="12.75" customHeight="1">
      <c r="A22" s="36"/>
      <c r="B22" s="24"/>
      <c r="C22" s="49"/>
      <c r="D22" s="41"/>
      <c r="E22" s="54"/>
      <c r="F22" s="51"/>
      <c r="G22" s="54"/>
      <c r="H22" s="36"/>
      <c r="I22" s="54"/>
      <c r="J22" s="36"/>
      <c r="K22" s="36"/>
    </row>
    <row r="23" spans="1:11">
      <c r="A23" s="36"/>
      <c r="B23" s="24"/>
      <c r="C23" s="36"/>
      <c r="D23" s="54"/>
      <c r="E23" s="54"/>
      <c r="F23" s="54"/>
      <c r="G23" s="54"/>
      <c r="H23" s="54"/>
      <c r="I23" s="54"/>
      <c r="J23" s="36"/>
      <c r="K23" s="36"/>
    </row>
    <row r="24" spans="1:11">
      <c r="A24" s="36"/>
      <c r="B24" s="24"/>
      <c r="C24" s="36"/>
      <c r="D24" s="54"/>
      <c r="E24" s="54"/>
      <c r="F24" s="54"/>
      <c r="G24" s="54"/>
      <c r="H24" s="54"/>
      <c r="I24" s="54"/>
      <c r="J24" s="36"/>
      <c r="K24" s="36"/>
    </row>
    <row r="25" spans="1:11">
      <c r="A25" s="52"/>
      <c r="B25" s="24"/>
      <c r="C25" s="41"/>
      <c r="D25" s="54"/>
      <c r="E25" s="54"/>
      <c r="F25" s="54"/>
      <c r="G25" s="54"/>
      <c r="H25" s="54"/>
      <c r="I25" s="54"/>
      <c r="J25" s="36"/>
      <c r="K25" s="36"/>
    </row>
    <row r="26" spans="1:11" ht="13.5">
      <c r="A26" s="52"/>
      <c r="B26" s="24"/>
      <c r="C26" s="55"/>
      <c r="D26" s="54"/>
      <c r="E26" s="54"/>
      <c r="F26" s="54"/>
      <c r="G26" s="54"/>
      <c r="H26" s="54"/>
      <c r="I26" s="54"/>
      <c r="J26" s="56"/>
      <c r="K26" s="56"/>
    </row>
    <row r="27" spans="1:11" ht="13.5">
      <c r="A27" s="36"/>
      <c r="B27" s="24"/>
      <c r="C27" s="58"/>
      <c r="D27" s="54"/>
      <c r="E27" s="54"/>
      <c r="F27" s="54"/>
      <c r="G27" s="54"/>
      <c r="H27" s="54"/>
      <c r="I27" s="54"/>
      <c r="J27" s="59"/>
      <c r="K27" s="56"/>
    </row>
    <row r="28" spans="1:11">
      <c r="A28" s="36"/>
      <c r="B28" s="24"/>
      <c r="C28" s="36"/>
      <c r="D28" s="55"/>
      <c r="E28" s="54"/>
      <c r="F28" s="54"/>
      <c r="G28" s="54"/>
      <c r="H28" s="54"/>
      <c r="I28" s="54"/>
      <c r="J28" s="36"/>
      <c r="K28" s="36"/>
    </row>
    <row r="29" spans="1:11" ht="13.5">
      <c r="B29" s="24"/>
      <c r="D29" s="60"/>
      <c r="E29" s="9"/>
      <c r="F29" s="9"/>
      <c r="G29" s="9"/>
      <c r="H29" s="9"/>
      <c r="I29" s="9"/>
      <c r="J29" s="16"/>
    </row>
    <row r="30" spans="1:11" ht="13.5">
      <c r="B30" s="24"/>
      <c r="D30" s="60"/>
      <c r="E30" s="9"/>
      <c r="F30" s="9"/>
      <c r="G30" s="9"/>
      <c r="H30" s="9"/>
      <c r="I30" s="9"/>
      <c r="J30" s="15"/>
    </row>
    <row r="31" spans="1:11">
      <c r="B31" s="24"/>
      <c r="D31" s="60"/>
      <c r="E31" s="9"/>
      <c r="F31" s="9"/>
      <c r="G31" s="9"/>
      <c r="H31" s="9"/>
      <c r="I31" s="9"/>
    </row>
    <row r="32" spans="1:11">
      <c r="D32" s="60"/>
      <c r="E32" s="9"/>
      <c r="F32" s="9"/>
      <c r="G32" s="9"/>
      <c r="H32" s="9"/>
      <c r="I32" s="9"/>
    </row>
    <row r="33" spans="3:13">
      <c r="D33" s="60"/>
      <c r="E33" s="9"/>
      <c r="F33" s="9"/>
      <c r="G33" s="9"/>
      <c r="H33" s="9"/>
      <c r="I33" s="9"/>
      <c r="J33" s="61"/>
      <c r="K33" s="61"/>
      <c r="L33" s="61"/>
      <c r="M33" s="61"/>
    </row>
    <row r="34" spans="3:13">
      <c r="D34" s="60"/>
      <c r="E34" s="9"/>
      <c r="F34" s="9"/>
      <c r="G34" s="9"/>
      <c r="H34" s="9"/>
      <c r="I34" s="9"/>
      <c r="J34" s="61"/>
      <c r="K34" s="61"/>
      <c r="L34" s="61"/>
      <c r="M34" s="61"/>
    </row>
    <row r="35" spans="3:13">
      <c r="D35" s="62"/>
      <c r="E35" s="63"/>
      <c r="F35" s="63"/>
      <c r="G35" s="63"/>
      <c r="H35" s="63"/>
      <c r="I35" s="63"/>
      <c r="J35" s="61"/>
      <c r="K35" s="61"/>
      <c r="L35" s="61"/>
      <c r="M35" s="61"/>
    </row>
    <row r="36" spans="3:13" ht="13.5">
      <c r="E36" s="63"/>
      <c r="F36" s="16"/>
      <c r="G36" s="20"/>
      <c r="I36" s="20"/>
    </row>
    <row r="37" spans="3:13" ht="13.5">
      <c r="D37" s="15"/>
      <c r="E37" s="63"/>
      <c r="F37" s="24"/>
      <c r="G37" s="20"/>
      <c r="I37" s="20"/>
    </row>
    <row r="38" spans="3:13" ht="13.5">
      <c r="D38" s="15"/>
      <c r="E38" s="63"/>
      <c r="F38" s="15"/>
      <c r="G38" s="20"/>
      <c r="H38" s="15"/>
      <c r="I38" s="20"/>
      <c r="J38" s="15"/>
    </row>
    <row r="39" spans="3:13" ht="13.5">
      <c r="D39" s="15"/>
      <c r="E39" s="63"/>
      <c r="F39" s="15"/>
      <c r="G39" s="20"/>
      <c r="H39" s="15"/>
      <c r="I39" s="20"/>
      <c r="J39" s="15"/>
    </row>
    <row r="40" spans="3:13" ht="13.5">
      <c r="D40" s="15"/>
      <c r="E40" s="63"/>
      <c r="F40" s="15"/>
      <c r="G40" s="20"/>
      <c r="H40" s="15"/>
      <c r="I40" s="20"/>
      <c r="J40" s="15"/>
    </row>
    <row r="41" spans="3:13" ht="13.5">
      <c r="D41" s="15"/>
      <c r="E41" s="63"/>
      <c r="F41" s="15"/>
      <c r="G41" s="20"/>
      <c r="H41" s="15"/>
      <c r="I41" s="20"/>
      <c r="J41" s="15"/>
    </row>
    <row r="43" spans="3:13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3:13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3:13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3:13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3:13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3:13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3:13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3:13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3:13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3:13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3:13">
      <c r="C53" s="24"/>
    </row>
  </sheetData>
  <mergeCells count="4">
    <mergeCell ref="C4:I4"/>
    <mergeCell ref="A1:I1"/>
    <mergeCell ref="A4:A5"/>
    <mergeCell ref="B4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W26"/>
  <sheetViews>
    <sheetView showGridLines="0" zoomScale="96" zoomScaleNormal="96" workbookViewId="0">
      <selection activeCell="C30" sqref="C30"/>
    </sheetView>
  </sheetViews>
  <sheetFormatPr baseColWidth="10" defaultColWidth="10.28515625" defaultRowHeight="12.75"/>
  <cols>
    <col min="1" max="1" width="27.7109375" style="3" customWidth="1"/>
    <col min="2" max="2" width="17.28515625" style="3" customWidth="1"/>
    <col min="3" max="3" width="19" style="3" customWidth="1"/>
    <col min="4" max="4" width="11.140625" style="3" customWidth="1"/>
    <col min="5" max="7" width="8.7109375" style="3" bestFit="1" customWidth="1"/>
    <col min="8" max="8" width="6.7109375" style="3" bestFit="1" customWidth="1"/>
    <col min="9" max="10" width="7.7109375" style="3" bestFit="1" customWidth="1"/>
    <col min="11" max="12" width="8.7109375" style="3" bestFit="1" customWidth="1"/>
    <col min="13" max="13" width="10.42578125" style="3" bestFit="1" customWidth="1"/>
    <col min="14" max="14" width="8.7109375" style="3" bestFit="1" customWidth="1"/>
    <col min="15" max="15" width="9.7109375" style="3" bestFit="1" customWidth="1"/>
    <col min="16" max="16" width="9.28515625" style="3" bestFit="1" customWidth="1"/>
    <col min="17" max="17" width="12.42578125" style="3" customWidth="1"/>
    <col min="18" max="18" width="14.42578125" style="3" bestFit="1" customWidth="1"/>
    <col min="19" max="16384" width="10.28515625" style="3"/>
  </cols>
  <sheetData>
    <row r="2" spans="1:23" ht="24" customHeight="1">
      <c r="A2" s="1" t="s">
        <v>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6"/>
      <c r="T3" s="6"/>
      <c r="U3" s="6"/>
      <c r="V3" s="6"/>
      <c r="W3" s="7"/>
    </row>
    <row r="4" spans="1:23">
      <c r="A4" s="92" t="s">
        <v>0</v>
      </c>
      <c r="B4" s="25"/>
      <c r="C4" s="104" t="s">
        <v>38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9"/>
    </row>
    <row r="5" spans="1:23" ht="15" customHeight="1">
      <c r="A5" s="119" t="s">
        <v>56</v>
      </c>
      <c r="B5" s="119"/>
      <c r="C5" s="26"/>
      <c r="D5" s="12">
        <v>2564352</v>
      </c>
      <c r="E5" s="12">
        <v>655775</v>
      </c>
      <c r="F5" s="12">
        <v>577845</v>
      </c>
      <c r="G5" s="12">
        <v>392138</v>
      </c>
      <c r="H5" s="12">
        <v>6476</v>
      </c>
      <c r="I5" s="12">
        <v>10328</v>
      </c>
      <c r="J5" s="12">
        <v>11477</v>
      </c>
      <c r="K5" s="12">
        <v>92066</v>
      </c>
      <c r="L5" s="12">
        <v>139970</v>
      </c>
      <c r="M5" s="12">
        <v>137990</v>
      </c>
      <c r="N5" s="12">
        <v>159627</v>
      </c>
      <c r="O5" s="12">
        <v>180051</v>
      </c>
      <c r="P5" s="12">
        <v>200609</v>
      </c>
      <c r="Q5" s="9"/>
    </row>
    <row r="6" spans="1:23" ht="22.5" customHeight="1">
      <c r="A6" s="98" t="s">
        <v>14</v>
      </c>
      <c r="B6" s="98"/>
      <c r="C6" s="98" t="s">
        <v>41</v>
      </c>
      <c r="D6" s="27">
        <f>+E6+F6+G6+H6+I6+J6+K6+L6+M6+N6+O6+P6</f>
        <v>931734</v>
      </c>
      <c r="E6" s="14">
        <v>206683</v>
      </c>
      <c r="F6" s="14">
        <v>163690</v>
      </c>
      <c r="G6" s="14">
        <v>107600</v>
      </c>
      <c r="H6" s="14">
        <v>5622</v>
      </c>
      <c r="I6" s="14">
        <v>5676</v>
      </c>
      <c r="J6" s="14">
        <v>6134</v>
      </c>
      <c r="K6" s="14">
        <v>46902</v>
      </c>
      <c r="L6" s="14">
        <v>67447</v>
      </c>
      <c r="M6" s="14">
        <v>68168</v>
      </c>
      <c r="N6" s="14">
        <v>78165</v>
      </c>
      <c r="O6" s="14">
        <v>86490</v>
      </c>
      <c r="P6" s="14">
        <v>89157</v>
      </c>
      <c r="Q6" s="9"/>
    </row>
    <row r="7" spans="1:23" ht="15" customHeight="1">
      <c r="A7" s="98" t="s">
        <v>52</v>
      </c>
      <c r="B7" s="98"/>
      <c r="C7" s="98" t="s">
        <v>51</v>
      </c>
      <c r="D7" s="27">
        <f>+E7+F7+G7+H7+I7+J7+K7+L7+M7+N7+O7+P7</f>
        <v>912821</v>
      </c>
      <c r="E7" s="14">
        <v>282119</v>
      </c>
      <c r="F7" s="14">
        <v>266191</v>
      </c>
      <c r="G7" s="14">
        <v>186100</v>
      </c>
      <c r="H7" s="14">
        <v>722</v>
      </c>
      <c r="I7" s="14">
        <v>243</v>
      </c>
      <c r="J7" s="14">
        <v>208</v>
      </c>
      <c r="K7" s="14">
        <v>11422</v>
      </c>
      <c r="L7" s="14">
        <v>19390</v>
      </c>
      <c r="M7" s="14">
        <v>17703</v>
      </c>
      <c r="N7" s="14">
        <v>25291</v>
      </c>
      <c r="O7" s="14">
        <v>41076</v>
      </c>
      <c r="P7" s="14">
        <v>62356</v>
      </c>
      <c r="Q7" s="9"/>
      <c r="R7" s="15"/>
      <c r="S7" s="16"/>
    </row>
    <row r="8" spans="1:23" ht="13.5">
      <c r="A8" s="98" t="s">
        <v>43</v>
      </c>
      <c r="B8" s="98"/>
      <c r="C8" s="98" t="s">
        <v>53</v>
      </c>
      <c r="D8" s="27">
        <f>+E8+F8+G8+H8+I8+J8+K8+L8+M8+N8+O8+P8</f>
        <v>463628</v>
      </c>
      <c r="E8" s="14">
        <v>80470</v>
      </c>
      <c r="F8" s="14">
        <v>63228</v>
      </c>
      <c r="G8" s="14">
        <v>49132</v>
      </c>
      <c r="H8" s="14">
        <v>0</v>
      </c>
      <c r="I8" s="14">
        <v>3464</v>
      </c>
      <c r="J8" s="14">
        <v>4625</v>
      </c>
      <c r="K8" s="14">
        <v>30936</v>
      </c>
      <c r="L8" s="14">
        <v>48700</v>
      </c>
      <c r="M8" s="14">
        <v>47201</v>
      </c>
      <c r="N8" s="14">
        <v>50513</v>
      </c>
      <c r="O8" s="14">
        <v>44512</v>
      </c>
      <c r="P8" s="14">
        <v>40847</v>
      </c>
      <c r="Q8" s="9"/>
      <c r="R8" s="16"/>
    </row>
    <row r="9" spans="1:23" ht="15" customHeight="1">
      <c r="A9" s="98" t="s">
        <v>45</v>
      </c>
      <c r="B9" s="98"/>
      <c r="C9" s="98" t="s">
        <v>50</v>
      </c>
      <c r="D9" s="27">
        <f>+E9+F9+G9+H9+I9+J9+K9+L9+M9+N9+O9+P9</f>
        <v>162113</v>
      </c>
      <c r="E9" s="14">
        <v>50404</v>
      </c>
      <c r="F9" s="14">
        <v>49878</v>
      </c>
      <c r="G9" s="14">
        <v>33072</v>
      </c>
      <c r="H9" s="14">
        <v>69</v>
      </c>
      <c r="I9" s="14">
        <v>322</v>
      </c>
      <c r="J9" s="14">
        <v>0</v>
      </c>
      <c r="K9" s="14">
        <v>2516</v>
      </c>
      <c r="L9" s="14">
        <v>3920</v>
      </c>
      <c r="M9" s="14">
        <v>4344</v>
      </c>
      <c r="N9" s="14">
        <v>4822</v>
      </c>
      <c r="O9" s="14">
        <v>6364</v>
      </c>
      <c r="P9" s="14">
        <v>6402</v>
      </c>
      <c r="Q9" s="9"/>
    </row>
    <row r="10" spans="1:23" ht="15" customHeight="1">
      <c r="A10" s="98" t="s">
        <v>17</v>
      </c>
      <c r="B10" s="98"/>
      <c r="C10" s="98" t="s">
        <v>17</v>
      </c>
      <c r="D10" s="27">
        <f>+E10+F10+G10+H10+I10+J10+K10+L10+N10+M10+O10+P10</f>
        <v>57690</v>
      </c>
      <c r="E10" s="14">
        <v>22657</v>
      </c>
      <c r="F10" s="14">
        <v>22440</v>
      </c>
      <c r="G10" s="14">
        <v>11397</v>
      </c>
      <c r="H10" s="14">
        <v>63</v>
      </c>
      <c r="I10" s="14">
        <v>623</v>
      </c>
      <c r="J10" s="14">
        <v>510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9"/>
      <c r="R10" s="17"/>
      <c r="S10" s="17"/>
      <c r="T10" s="17"/>
      <c r="U10" s="17"/>
    </row>
    <row r="11" spans="1:23" ht="15" customHeight="1">
      <c r="A11" s="98" t="s">
        <v>47</v>
      </c>
      <c r="B11" s="98"/>
      <c r="C11" s="98" t="s">
        <v>46</v>
      </c>
      <c r="D11" s="27">
        <f>+E11+F11+G11+H11+I11+J11+K11+L11+M11+N11+O11+P11</f>
        <v>23607</v>
      </c>
      <c r="E11" s="14">
        <v>9956</v>
      </c>
      <c r="F11" s="14">
        <v>10132</v>
      </c>
      <c r="G11" s="14">
        <v>3408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111</v>
      </c>
      <c r="Q11" s="18"/>
      <c r="R11" s="17"/>
      <c r="S11" s="17"/>
      <c r="T11" s="17"/>
      <c r="U11" s="17"/>
    </row>
    <row r="12" spans="1:23" ht="15" customHeight="1">
      <c r="A12" s="99" t="s">
        <v>49</v>
      </c>
      <c r="B12" s="99"/>
      <c r="C12" s="99" t="s">
        <v>41</v>
      </c>
      <c r="D12" s="31">
        <f>+E12+F12+G12+H12+I12+J12+K12+L12+M12+N12+O12+P12</f>
        <v>12759</v>
      </c>
      <c r="E12" s="19">
        <v>3486</v>
      </c>
      <c r="F12" s="19">
        <v>2286</v>
      </c>
      <c r="G12" s="19">
        <v>1429</v>
      </c>
      <c r="H12" s="19">
        <v>0</v>
      </c>
      <c r="I12" s="19">
        <v>0</v>
      </c>
      <c r="J12" s="19">
        <v>0</v>
      </c>
      <c r="K12" s="19">
        <v>290</v>
      </c>
      <c r="L12" s="19">
        <v>513</v>
      </c>
      <c r="M12" s="19">
        <v>574</v>
      </c>
      <c r="N12" s="19">
        <v>836</v>
      </c>
      <c r="O12" s="19">
        <v>1609</v>
      </c>
      <c r="P12" s="19">
        <v>1736</v>
      </c>
      <c r="Q12" s="20"/>
    </row>
    <row r="13" spans="1:23" ht="13.5">
      <c r="A13" s="33" t="s">
        <v>26</v>
      </c>
      <c r="E13" s="15"/>
      <c r="F13" s="18"/>
      <c r="G13" s="15"/>
      <c r="H13" s="20"/>
      <c r="I13" s="15"/>
      <c r="J13" s="20"/>
      <c r="K13" s="17"/>
      <c r="L13" s="20"/>
      <c r="M13" s="17"/>
      <c r="N13" s="20"/>
      <c r="P13" s="20"/>
      <c r="Q13" s="15"/>
      <c r="R13" s="20"/>
      <c r="S13" s="15"/>
    </row>
    <row r="14" spans="1:23" ht="13.5">
      <c r="A14" s="35" t="s">
        <v>22</v>
      </c>
      <c r="E14" s="15"/>
      <c r="F14" s="18"/>
      <c r="G14" s="15"/>
      <c r="H14" s="20"/>
      <c r="I14" s="15"/>
      <c r="J14" s="20"/>
      <c r="K14" s="17"/>
      <c r="L14" s="20"/>
      <c r="N14" s="20"/>
      <c r="P14" s="20"/>
      <c r="Q14" s="15"/>
      <c r="R14" s="20"/>
      <c r="S14" s="15"/>
    </row>
    <row r="15" spans="1:23">
      <c r="A15" s="35" t="s">
        <v>23</v>
      </c>
      <c r="K15" s="17"/>
      <c r="L15" s="17"/>
    </row>
    <row r="16" spans="1:23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4:22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4:22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4:22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4:22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4:22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4:22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4:22"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4:22"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4:22"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4:22">
      <c r="D26" s="24"/>
    </row>
  </sheetData>
  <sortState ref="A6:P12">
    <sortCondition descending="1" ref="D6:D12"/>
  </sortState>
  <mergeCells count="1">
    <mergeCell ref="A5:B5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ignoredErrors>
    <ignoredError sqref="D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26"/>
  <sheetViews>
    <sheetView workbookViewId="0">
      <selection activeCell="B39" sqref="B39"/>
    </sheetView>
  </sheetViews>
  <sheetFormatPr baseColWidth="10" defaultColWidth="10.28515625" defaultRowHeight="12.75"/>
  <cols>
    <col min="1" max="1" width="41.7109375" style="3" customWidth="1"/>
    <col min="2" max="2" width="21.28515625" style="3" customWidth="1"/>
    <col min="3" max="3" width="11.85546875" style="3" customWidth="1"/>
    <col min="4" max="4" width="10.140625" style="3" customWidth="1"/>
    <col min="5" max="5" width="10.85546875" style="3" customWidth="1"/>
    <col min="6" max="6" width="9.85546875" style="3" customWidth="1"/>
    <col min="7" max="7" width="8.85546875" style="3" customWidth="1"/>
    <col min="8" max="8" width="10.5703125" style="3" customWidth="1"/>
    <col min="9" max="9" width="9.42578125" style="3" customWidth="1"/>
    <col min="10" max="10" width="9.85546875" style="3" customWidth="1"/>
    <col min="11" max="11" width="11.7109375" style="3" customWidth="1"/>
    <col min="12" max="12" width="10.42578125" style="3" bestFit="1" customWidth="1"/>
    <col min="13" max="13" width="10.28515625" style="3" customWidth="1"/>
    <col min="14" max="14" width="9.7109375" style="3" bestFit="1" customWidth="1"/>
    <col min="15" max="15" width="9.28515625" style="3" bestFit="1" customWidth="1"/>
    <col min="16" max="16" width="12.42578125" style="3" customWidth="1"/>
    <col min="17" max="17" width="14.42578125" style="3" bestFit="1" customWidth="1"/>
    <col min="18" max="16384" width="10.28515625" style="3"/>
  </cols>
  <sheetData>
    <row r="1" spans="1:22" ht="26.25" customHeight="1">
      <c r="A1" s="120" t="s">
        <v>57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"/>
      <c r="Q1" s="1"/>
      <c r="R1" s="2"/>
      <c r="S1" s="2"/>
      <c r="T1" s="2"/>
      <c r="U1" s="2"/>
      <c r="V1" s="2"/>
    </row>
    <row r="2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/>
      <c r="S2" s="6"/>
      <c r="T2" s="6"/>
      <c r="U2" s="6"/>
      <c r="V2" s="7"/>
    </row>
    <row r="3" spans="1:22">
      <c r="A3" s="92" t="s">
        <v>0</v>
      </c>
      <c r="B3" s="109" t="s">
        <v>38</v>
      </c>
      <c r="C3" s="93" t="s">
        <v>1</v>
      </c>
      <c r="D3" s="93" t="s">
        <v>2</v>
      </c>
      <c r="E3" s="93" t="s">
        <v>3</v>
      </c>
      <c r="F3" s="93" t="s">
        <v>4</v>
      </c>
      <c r="G3" s="93" t="s">
        <v>5</v>
      </c>
      <c r="H3" s="93" t="s">
        <v>6</v>
      </c>
      <c r="I3" s="93" t="s">
        <v>7</v>
      </c>
      <c r="J3" s="93" t="s">
        <v>8</v>
      </c>
      <c r="K3" s="93" t="s">
        <v>9</v>
      </c>
      <c r="L3" s="93" t="s">
        <v>10</v>
      </c>
      <c r="M3" s="93" t="s">
        <v>11</v>
      </c>
      <c r="N3" s="93" t="s">
        <v>12</v>
      </c>
      <c r="O3" s="93" t="s">
        <v>13</v>
      </c>
      <c r="P3" s="9"/>
    </row>
    <row r="4" spans="1:22">
      <c r="A4" s="26" t="s">
        <v>1</v>
      </c>
      <c r="B4" s="26"/>
      <c r="C4" s="11">
        <f>SUM(D4+E4+F4+G4+H4+I4+J4+K4+L4+M4+N4+O4)</f>
        <v>5037357</v>
      </c>
      <c r="D4" s="11">
        <v>357858</v>
      </c>
      <c r="E4" s="11">
        <v>215737</v>
      </c>
      <c r="F4" s="11">
        <v>279518</v>
      </c>
      <c r="G4" s="11">
        <v>356055</v>
      </c>
      <c r="H4" s="11">
        <v>375296</v>
      </c>
      <c r="I4" s="11">
        <v>438251</v>
      </c>
      <c r="J4" s="11">
        <v>526349</v>
      </c>
      <c r="K4" s="11">
        <f>+K5+K6+K7+K8+K9+K10+K11</f>
        <v>567801</v>
      </c>
      <c r="L4" s="11">
        <f>+L5+L6+L7+L8+L9+L10+L11</f>
        <v>461695</v>
      </c>
      <c r="M4" s="11">
        <v>434942</v>
      </c>
      <c r="N4" s="11">
        <v>497280</v>
      </c>
      <c r="O4" s="11">
        <v>526575</v>
      </c>
      <c r="P4" s="9"/>
    </row>
    <row r="5" spans="1:22">
      <c r="A5" s="105" t="s">
        <v>14</v>
      </c>
      <c r="B5" s="105" t="s">
        <v>48</v>
      </c>
      <c r="C5" s="27">
        <f>+D5+E5+F5+G5+H5+I5+J5+K5+L5+M5+N5+O5</f>
        <v>1907647</v>
      </c>
      <c r="D5" s="28">
        <v>150833</v>
      </c>
      <c r="E5" s="28">
        <v>93976</v>
      </c>
      <c r="F5" s="28">
        <v>119012</v>
      </c>
      <c r="G5" s="28">
        <v>150915</v>
      </c>
      <c r="H5" s="28">
        <v>155585</v>
      </c>
      <c r="I5" s="28">
        <v>171341</v>
      </c>
      <c r="J5" s="28">
        <v>197573</v>
      </c>
      <c r="K5" s="28">
        <v>209374</v>
      </c>
      <c r="L5" s="28">
        <v>181456</v>
      </c>
      <c r="M5" s="28">
        <v>159856</v>
      </c>
      <c r="N5" s="28">
        <v>163456</v>
      </c>
      <c r="O5" s="28">
        <v>154270</v>
      </c>
      <c r="P5" s="9"/>
    </row>
    <row r="6" spans="1:22" ht="13.5">
      <c r="A6" s="105" t="s">
        <v>40</v>
      </c>
      <c r="B6" s="105" t="s">
        <v>51</v>
      </c>
      <c r="C6" s="27">
        <f>+D6+E6+F6+G6+H6+I6+J6+K6+L6+M6+N6+O6</f>
        <v>1868566</v>
      </c>
      <c r="D6" s="28">
        <v>100699</v>
      </c>
      <c r="E6" s="28">
        <v>59999</v>
      </c>
      <c r="F6" s="28">
        <v>85921</v>
      </c>
      <c r="G6" s="28">
        <v>113257</v>
      </c>
      <c r="H6" s="28">
        <v>128347</v>
      </c>
      <c r="I6" s="28">
        <v>161004</v>
      </c>
      <c r="J6" s="28">
        <v>199504</v>
      </c>
      <c r="K6" s="28">
        <v>216278</v>
      </c>
      <c r="L6" s="28">
        <v>157391</v>
      </c>
      <c r="M6" s="28">
        <v>167674</v>
      </c>
      <c r="N6" s="28">
        <v>218644</v>
      </c>
      <c r="O6" s="28">
        <v>259848</v>
      </c>
      <c r="P6" s="9"/>
      <c r="Q6" s="15"/>
      <c r="R6" s="16"/>
    </row>
    <row r="7" spans="1:22" ht="13.5">
      <c r="A7" s="105" t="s">
        <v>43</v>
      </c>
      <c r="B7" s="105" t="s">
        <v>42</v>
      </c>
      <c r="C7" s="27">
        <f>+D7+E7+F7+G7+H7+I7+J7+K7+L7+M7+N7+O7</f>
        <v>949902</v>
      </c>
      <c r="D7" s="28">
        <v>88820</v>
      </c>
      <c r="E7" s="28">
        <v>53793</v>
      </c>
      <c r="F7" s="28">
        <v>64718</v>
      </c>
      <c r="G7" s="28">
        <v>79339</v>
      </c>
      <c r="H7" s="28">
        <v>74035</v>
      </c>
      <c r="I7" s="28">
        <v>88413</v>
      </c>
      <c r="J7" s="28">
        <v>106866</v>
      </c>
      <c r="K7" s="28">
        <v>114479</v>
      </c>
      <c r="L7" s="28">
        <v>93797</v>
      </c>
      <c r="M7" s="28">
        <v>68934</v>
      </c>
      <c r="N7" s="28">
        <v>63612</v>
      </c>
      <c r="O7" s="28">
        <v>53096</v>
      </c>
      <c r="P7" s="9"/>
      <c r="Q7" s="16"/>
    </row>
    <row r="8" spans="1:22">
      <c r="A8" s="105" t="s">
        <v>45</v>
      </c>
      <c r="B8" s="105" t="s">
        <v>44</v>
      </c>
      <c r="C8" s="27">
        <f>+D8+E8+F8+G8+H8+I8+J8+K8+L8+M8+N8+O8</f>
        <v>158017</v>
      </c>
      <c r="D8" s="28">
        <v>15541</v>
      </c>
      <c r="E8" s="28">
        <v>6870</v>
      </c>
      <c r="F8" s="28">
        <v>8386</v>
      </c>
      <c r="G8" s="28">
        <v>10834</v>
      </c>
      <c r="H8" s="28">
        <v>11557</v>
      </c>
      <c r="I8" s="28">
        <v>12443</v>
      </c>
      <c r="J8" s="28">
        <v>16463</v>
      </c>
      <c r="K8" s="28">
        <v>16487</v>
      </c>
      <c r="L8" s="28">
        <v>12472</v>
      </c>
      <c r="M8" s="28">
        <v>11601</v>
      </c>
      <c r="N8" s="28">
        <v>17458</v>
      </c>
      <c r="O8" s="28">
        <v>17905</v>
      </c>
      <c r="P8" s="9"/>
    </row>
    <row r="9" spans="1:22" ht="12.75" customHeight="1">
      <c r="A9" s="105" t="s">
        <v>17</v>
      </c>
      <c r="B9" s="105" t="s">
        <v>17</v>
      </c>
      <c r="C9" s="27">
        <f>+D9+E9+F9+G9+H9+I9+J9+K9+M9+L9+N9+O9</f>
        <v>122835</v>
      </c>
      <c r="D9" s="28">
        <v>0</v>
      </c>
      <c r="E9" s="28">
        <v>0</v>
      </c>
      <c r="F9" s="28">
        <v>150</v>
      </c>
      <c r="G9" s="28">
        <v>298</v>
      </c>
      <c r="H9" s="28">
        <v>4059</v>
      </c>
      <c r="I9" s="28">
        <v>2774</v>
      </c>
      <c r="J9" s="28">
        <v>3370</v>
      </c>
      <c r="K9" s="28">
        <v>6399</v>
      </c>
      <c r="L9" s="28">
        <v>14378</v>
      </c>
      <c r="M9" s="28">
        <v>24624</v>
      </c>
      <c r="N9" s="28">
        <v>30307</v>
      </c>
      <c r="O9" s="28">
        <v>36476</v>
      </c>
      <c r="P9" s="9"/>
      <c r="Q9" s="29"/>
      <c r="R9" s="29"/>
      <c r="S9" s="29"/>
      <c r="T9" s="29"/>
    </row>
    <row r="10" spans="1:22" ht="12.75" customHeight="1">
      <c r="A10" s="105" t="s">
        <v>49</v>
      </c>
      <c r="B10" s="105" t="s">
        <v>48</v>
      </c>
      <c r="C10" s="27">
        <f>+D10+E10+F10+G10+H10+I10+J10+K10+L10+M10+N10+O10</f>
        <v>22158</v>
      </c>
      <c r="D10" s="28">
        <v>1818</v>
      </c>
      <c r="E10" s="28">
        <v>1099</v>
      </c>
      <c r="F10" s="28">
        <v>1331</v>
      </c>
      <c r="G10" s="28">
        <v>1412</v>
      </c>
      <c r="H10" s="28">
        <v>1428</v>
      </c>
      <c r="I10" s="28">
        <v>2043</v>
      </c>
      <c r="J10" s="28">
        <v>1513</v>
      </c>
      <c r="K10" s="28">
        <v>3409</v>
      </c>
      <c r="L10" s="28">
        <v>1582</v>
      </c>
      <c r="M10" s="28">
        <v>1529</v>
      </c>
      <c r="N10" s="28">
        <v>2586</v>
      </c>
      <c r="O10" s="28">
        <v>2408</v>
      </c>
      <c r="P10" s="30"/>
      <c r="Q10" s="29"/>
      <c r="R10" s="29"/>
      <c r="S10" s="29"/>
      <c r="T10" s="29"/>
    </row>
    <row r="11" spans="1:22">
      <c r="A11" s="106" t="s">
        <v>47</v>
      </c>
      <c r="B11" s="106" t="s">
        <v>46</v>
      </c>
      <c r="C11" s="31">
        <f>+D11+E11+F11+G11+H11+I11+J11+K11+L11+M11+N11+O11</f>
        <v>8232</v>
      </c>
      <c r="D11" s="32">
        <v>147</v>
      </c>
      <c r="E11" s="32">
        <v>0</v>
      </c>
      <c r="F11" s="32">
        <v>0</v>
      </c>
      <c r="G11" s="32">
        <v>0</v>
      </c>
      <c r="H11" s="32">
        <v>285</v>
      </c>
      <c r="I11" s="32">
        <v>233</v>
      </c>
      <c r="J11" s="32">
        <v>1060</v>
      </c>
      <c r="K11" s="32">
        <v>1375</v>
      </c>
      <c r="L11" s="32">
        <v>619</v>
      </c>
      <c r="M11" s="32">
        <v>724</v>
      </c>
      <c r="N11" s="32">
        <v>1217</v>
      </c>
      <c r="O11" s="32">
        <v>2572</v>
      </c>
      <c r="P11" s="20"/>
    </row>
    <row r="12" spans="1:22" ht="13.5">
      <c r="A12" s="33" t="s">
        <v>26</v>
      </c>
      <c r="B12" s="33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0"/>
      <c r="Q12" s="15"/>
    </row>
    <row r="13" spans="1:22" ht="13.5">
      <c r="A13" s="34" t="s">
        <v>22</v>
      </c>
      <c r="B13" s="34"/>
      <c r="C13" s="34"/>
      <c r="D13" s="34"/>
      <c r="E13" s="34"/>
      <c r="F13" s="34"/>
      <c r="G13" s="34"/>
      <c r="H13" s="15"/>
      <c r="I13" s="20"/>
      <c r="J13" s="29"/>
      <c r="K13" s="20"/>
      <c r="L13" s="29"/>
      <c r="M13" s="20"/>
      <c r="O13" s="20"/>
      <c r="P13" s="15"/>
      <c r="Q13" s="20"/>
      <c r="R13" s="15"/>
    </row>
    <row r="14" spans="1:22" ht="13.5">
      <c r="A14" s="34" t="s">
        <v>23</v>
      </c>
      <c r="B14" s="34"/>
      <c r="C14" s="34"/>
      <c r="D14" s="34"/>
      <c r="E14" s="34"/>
      <c r="F14" s="34"/>
      <c r="G14" s="34"/>
      <c r="H14" s="15"/>
      <c r="I14" s="20"/>
      <c r="J14" s="29"/>
      <c r="K14" s="20"/>
      <c r="M14" s="20"/>
      <c r="O14" s="20"/>
      <c r="P14" s="15"/>
      <c r="Q14" s="20"/>
      <c r="R14" s="15"/>
    </row>
    <row r="15" spans="1:22">
      <c r="J15" s="29"/>
      <c r="K15" s="29"/>
      <c r="L15" s="24"/>
    </row>
    <row r="16" spans="1:2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3:21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3:2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3:21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>
      <c r="C26" s="24"/>
    </row>
  </sheetData>
  <sortState ref="A5:O11">
    <sortCondition descending="1" ref="C5:C11"/>
  </sortState>
  <mergeCells count="1">
    <mergeCell ref="A1:O1"/>
  </mergeCells>
  <pageMargins left="0.74803149606299213" right="0.74803149606299213" top="0.98425196850393704" bottom="0.98425196850393704" header="0.51181102362204722" footer="0.51181102362204722"/>
  <pageSetup paperSize="9" scale="53" orientation="landscape" horizontalDpi="200" verticalDpi="200" r:id="rId1"/>
  <headerFooter alignWithMargins="0"/>
  <ignoredErrors>
    <ignoredError sqref="C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W47"/>
  <sheetViews>
    <sheetView workbookViewId="0">
      <selection activeCell="D6" sqref="D6"/>
    </sheetView>
  </sheetViews>
  <sheetFormatPr baseColWidth="10" defaultColWidth="10.28515625" defaultRowHeight="12.75"/>
  <cols>
    <col min="1" max="1" width="28.7109375" style="3" customWidth="1"/>
    <col min="2" max="2" width="13.85546875" style="3" customWidth="1"/>
    <col min="3" max="3" width="18.7109375" style="3" customWidth="1"/>
    <col min="4" max="4" width="10.140625" style="3" bestFit="1" customWidth="1"/>
    <col min="5" max="7" width="8.7109375" style="3" bestFit="1" customWidth="1"/>
    <col min="8" max="8" width="8.85546875" style="3" customWidth="1"/>
    <col min="9" max="9" width="10.5703125" style="3" customWidth="1"/>
    <col min="10" max="10" width="9.5703125" style="3" customWidth="1"/>
    <col min="11" max="11" width="10.140625" style="3" customWidth="1"/>
    <col min="12" max="12" width="10" style="3" customWidth="1"/>
    <col min="13" max="13" width="12.5703125" style="3" customWidth="1"/>
    <col min="14" max="14" width="11" style="3" customWidth="1"/>
    <col min="15" max="15" width="9.7109375" style="3" bestFit="1" customWidth="1"/>
    <col min="16" max="16" width="9.28515625" style="3" bestFit="1" customWidth="1"/>
    <col min="17" max="17" width="12.42578125" style="3" customWidth="1"/>
    <col min="18" max="18" width="14.42578125" style="3" bestFit="1" customWidth="1"/>
    <col min="19" max="16384" width="10.28515625" style="3"/>
  </cols>
  <sheetData>
    <row r="2" spans="1:23" ht="12.75" customHeight="1">
      <c r="A2" s="120" t="s">
        <v>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"/>
      <c r="R2" s="1"/>
      <c r="S2" s="2"/>
      <c r="T2" s="2"/>
      <c r="U2" s="2"/>
      <c r="V2" s="2"/>
      <c r="W2" s="2"/>
    </row>
    <row r="3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6"/>
      <c r="T3" s="6"/>
      <c r="U3" s="6"/>
      <c r="V3" s="6"/>
      <c r="W3" s="7"/>
    </row>
    <row r="4" spans="1:23" ht="24" customHeight="1">
      <c r="A4" s="121" t="s">
        <v>0</v>
      </c>
      <c r="B4" s="121"/>
      <c r="C4" s="25" t="s">
        <v>38</v>
      </c>
      <c r="D4" s="93" t="s">
        <v>1</v>
      </c>
      <c r="E4" s="93" t="s">
        <v>2</v>
      </c>
      <c r="F4" s="93" t="s">
        <v>3</v>
      </c>
      <c r="G4" s="93" t="s">
        <v>4</v>
      </c>
      <c r="H4" s="93" t="s">
        <v>5</v>
      </c>
      <c r="I4" s="93" t="s">
        <v>6</v>
      </c>
      <c r="J4" s="93" t="s">
        <v>7</v>
      </c>
      <c r="K4" s="93" t="s">
        <v>8</v>
      </c>
      <c r="L4" s="93" t="s">
        <v>9</v>
      </c>
      <c r="M4" s="93" t="s">
        <v>10</v>
      </c>
      <c r="N4" s="93" t="s">
        <v>11</v>
      </c>
      <c r="O4" s="93" t="s">
        <v>12</v>
      </c>
      <c r="P4" s="93" t="s">
        <v>13</v>
      </c>
      <c r="Q4" s="9"/>
    </row>
    <row r="5" spans="1:23">
      <c r="A5" s="114" t="s">
        <v>1</v>
      </c>
      <c r="B5" s="114"/>
      <c r="C5" s="26"/>
      <c r="D5" s="11">
        <v>7277092</v>
      </c>
      <c r="E5" s="11">
        <v>629815</v>
      </c>
      <c r="F5" s="11">
        <v>534680</v>
      </c>
      <c r="G5" s="11">
        <v>638623</v>
      </c>
      <c r="H5" s="11">
        <v>639846</v>
      </c>
      <c r="I5" s="11">
        <v>593292</v>
      </c>
      <c r="J5" s="11">
        <v>595189</v>
      </c>
      <c r="K5" s="11">
        <v>674584</v>
      </c>
      <c r="L5" s="11">
        <v>715687</v>
      </c>
      <c r="M5" s="11">
        <v>523615</v>
      </c>
      <c r="N5" s="11">
        <v>523229</v>
      </c>
      <c r="O5" s="11">
        <v>579591</v>
      </c>
      <c r="P5" s="11">
        <v>628941</v>
      </c>
      <c r="Q5" s="9"/>
    </row>
    <row r="6" spans="1:23" ht="15" customHeight="1">
      <c r="A6" s="107" t="s">
        <v>40</v>
      </c>
      <c r="B6" s="107"/>
      <c r="C6" s="107" t="s">
        <v>39</v>
      </c>
      <c r="D6" s="11">
        <v>3640906</v>
      </c>
      <c r="E6" s="14">
        <v>283745</v>
      </c>
      <c r="F6" s="14">
        <v>251522</v>
      </c>
      <c r="G6" s="14">
        <v>333088</v>
      </c>
      <c r="H6" s="14">
        <v>340420</v>
      </c>
      <c r="I6" s="14">
        <v>311410</v>
      </c>
      <c r="J6" s="14">
        <v>303642</v>
      </c>
      <c r="K6" s="14">
        <v>343620</v>
      </c>
      <c r="L6" s="14">
        <v>348275</v>
      </c>
      <c r="M6" s="14">
        <v>239788</v>
      </c>
      <c r="N6" s="14">
        <v>250370</v>
      </c>
      <c r="O6" s="14">
        <v>298217</v>
      </c>
      <c r="P6" s="14">
        <v>336809</v>
      </c>
      <c r="Q6" s="9"/>
    </row>
    <row r="7" spans="1:23" ht="24" customHeight="1">
      <c r="A7" s="107" t="s">
        <v>14</v>
      </c>
      <c r="B7" s="107"/>
      <c r="C7" s="107" t="s">
        <v>41</v>
      </c>
      <c r="D7" s="11">
        <v>2280732</v>
      </c>
      <c r="E7" s="14">
        <v>193444</v>
      </c>
      <c r="F7" s="14">
        <v>156153</v>
      </c>
      <c r="G7" s="14">
        <v>181288</v>
      </c>
      <c r="H7" s="14">
        <v>182549</v>
      </c>
      <c r="I7" s="14">
        <v>184475</v>
      </c>
      <c r="J7" s="14">
        <v>186179</v>
      </c>
      <c r="K7" s="14">
        <v>207558</v>
      </c>
      <c r="L7" s="14">
        <v>233417</v>
      </c>
      <c r="M7" s="14">
        <v>186485</v>
      </c>
      <c r="N7" s="14">
        <v>185064</v>
      </c>
      <c r="O7" s="14">
        <v>189218</v>
      </c>
      <c r="P7" s="14">
        <v>194902</v>
      </c>
      <c r="Q7" s="9"/>
      <c r="R7" s="15"/>
      <c r="S7" s="16"/>
    </row>
    <row r="8" spans="1:23" ht="12.75" customHeight="1">
      <c r="A8" s="107" t="s">
        <v>43</v>
      </c>
      <c r="B8" s="107"/>
      <c r="C8" s="107" t="s">
        <v>53</v>
      </c>
      <c r="D8" s="11">
        <v>830186</v>
      </c>
      <c r="E8" s="14">
        <v>80357</v>
      </c>
      <c r="F8" s="14">
        <v>67933</v>
      </c>
      <c r="G8" s="14">
        <v>81144</v>
      </c>
      <c r="H8" s="14">
        <v>4432</v>
      </c>
      <c r="I8" s="14">
        <v>76696</v>
      </c>
      <c r="J8" s="14">
        <v>76277</v>
      </c>
      <c r="K8" s="14">
        <v>85989</v>
      </c>
      <c r="L8" s="14">
        <v>97753</v>
      </c>
      <c r="M8" s="14">
        <v>72587</v>
      </c>
      <c r="N8" s="14">
        <v>64388</v>
      </c>
      <c r="O8" s="14">
        <v>62550</v>
      </c>
      <c r="P8" s="14">
        <v>60080</v>
      </c>
      <c r="Q8" s="9"/>
      <c r="R8" s="16"/>
    </row>
    <row r="9" spans="1:23" ht="15" customHeight="1">
      <c r="A9" s="107" t="s">
        <v>45</v>
      </c>
      <c r="B9" s="107"/>
      <c r="C9" s="107" t="s">
        <v>50</v>
      </c>
      <c r="D9" s="11">
        <v>287787</v>
      </c>
      <c r="E9" s="14">
        <v>29096</v>
      </c>
      <c r="F9" s="14">
        <v>22184</v>
      </c>
      <c r="G9" s="14">
        <v>32389</v>
      </c>
      <c r="H9" s="14">
        <v>31912</v>
      </c>
      <c r="I9" s="14">
        <v>12999</v>
      </c>
      <c r="J9" s="14">
        <v>21904</v>
      </c>
      <c r="K9" s="14">
        <v>27908</v>
      </c>
      <c r="L9" s="14">
        <v>26801</v>
      </c>
      <c r="M9" s="14">
        <v>18510</v>
      </c>
      <c r="N9" s="14">
        <v>17564</v>
      </c>
      <c r="O9" s="14">
        <v>21333</v>
      </c>
      <c r="P9" s="14">
        <v>25187</v>
      </c>
      <c r="Q9" s="9"/>
    </row>
    <row r="10" spans="1:23" ht="15" customHeight="1">
      <c r="A10" s="107" t="s">
        <v>17</v>
      </c>
      <c r="B10" s="107"/>
      <c r="C10" s="107" t="s">
        <v>17</v>
      </c>
      <c r="D10" s="11">
        <v>174286</v>
      </c>
      <c r="E10" s="14">
        <v>38395</v>
      </c>
      <c r="F10" s="14">
        <v>31828</v>
      </c>
      <c r="G10" s="14">
        <v>4179</v>
      </c>
      <c r="H10" s="14">
        <v>75286</v>
      </c>
      <c r="I10" s="14">
        <v>3238</v>
      </c>
      <c r="J10" s="14">
        <v>2639</v>
      </c>
      <c r="K10" s="14">
        <v>3411</v>
      </c>
      <c r="L10" s="14">
        <v>2820</v>
      </c>
      <c r="M10" s="14">
        <v>2022</v>
      </c>
      <c r="N10" s="14">
        <v>1751</v>
      </c>
      <c r="O10" s="14">
        <v>3131</v>
      </c>
      <c r="P10" s="14">
        <v>5586</v>
      </c>
      <c r="Q10" s="9"/>
      <c r="R10" s="17"/>
      <c r="S10" s="17"/>
      <c r="T10" s="17"/>
      <c r="U10" s="17"/>
    </row>
    <row r="11" spans="1:23" ht="15" customHeight="1">
      <c r="A11" s="107" t="s">
        <v>49</v>
      </c>
      <c r="B11" s="107"/>
      <c r="C11" s="107" t="s">
        <v>41</v>
      </c>
      <c r="D11" s="11">
        <v>34820</v>
      </c>
      <c r="E11" s="14">
        <v>2608</v>
      </c>
      <c r="F11" s="14">
        <v>2550</v>
      </c>
      <c r="G11" s="14">
        <v>3167</v>
      </c>
      <c r="H11" s="14">
        <v>2791</v>
      </c>
      <c r="I11" s="14">
        <v>3346</v>
      </c>
      <c r="J11" s="14">
        <v>2947</v>
      </c>
      <c r="K11" s="14">
        <v>3010</v>
      </c>
      <c r="L11" s="14">
        <v>3859</v>
      </c>
      <c r="M11" s="14">
        <v>2545</v>
      </c>
      <c r="N11" s="14">
        <v>2840</v>
      </c>
      <c r="O11" s="14">
        <v>2771</v>
      </c>
      <c r="P11" s="14">
        <v>2386</v>
      </c>
      <c r="Q11" s="9"/>
      <c r="R11" s="17"/>
      <c r="S11" s="17"/>
      <c r="T11" s="17"/>
      <c r="U11" s="17"/>
    </row>
    <row r="12" spans="1:23" ht="14.25" customHeight="1">
      <c r="A12" s="108" t="s">
        <v>47</v>
      </c>
      <c r="B12" s="108"/>
      <c r="C12" s="108" t="s">
        <v>54</v>
      </c>
      <c r="D12" s="100">
        <v>28375</v>
      </c>
      <c r="E12" s="19">
        <v>2170</v>
      </c>
      <c r="F12" s="19">
        <v>2510</v>
      </c>
      <c r="G12" s="19">
        <v>3368</v>
      </c>
      <c r="H12" s="19">
        <v>2456</v>
      </c>
      <c r="I12" s="19">
        <v>1128</v>
      </c>
      <c r="J12" s="19">
        <v>1601</v>
      </c>
      <c r="K12" s="19">
        <v>3088</v>
      </c>
      <c r="L12" s="19">
        <v>2762</v>
      </c>
      <c r="M12" s="19">
        <v>1678</v>
      </c>
      <c r="N12" s="19">
        <v>1252</v>
      </c>
      <c r="O12" s="19">
        <v>2371</v>
      </c>
      <c r="P12" s="19">
        <v>3991</v>
      </c>
      <c r="Q12" s="9"/>
    </row>
    <row r="13" spans="1:23" ht="13.5">
      <c r="A13" s="21" t="s">
        <v>21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20"/>
      <c r="R13" s="15"/>
    </row>
    <row r="14" spans="1:23" ht="13.5">
      <c r="A14" s="22" t="s">
        <v>22</v>
      </c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0"/>
      <c r="M14" s="17"/>
      <c r="N14" s="20"/>
      <c r="P14" s="20"/>
      <c r="Q14" s="15"/>
      <c r="R14" s="20"/>
      <c r="S14" s="15"/>
    </row>
    <row r="15" spans="1:23" ht="13.5">
      <c r="A15" s="22" t="s">
        <v>23</v>
      </c>
      <c r="B15" s="22"/>
      <c r="C15" s="22"/>
      <c r="D15" s="22"/>
      <c r="E15" s="22"/>
      <c r="F15" s="22"/>
      <c r="G15" s="22"/>
      <c r="H15" s="22"/>
      <c r="I15" s="15"/>
      <c r="J15" s="20"/>
      <c r="K15" s="17"/>
      <c r="L15" s="20"/>
      <c r="N15" s="20"/>
      <c r="P15" s="20"/>
      <c r="Q15" s="15"/>
      <c r="R15" s="20"/>
      <c r="S15" s="15"/>
    </row>
    <row r="16" spans="1:23">
      <c r="A16" s="21"/>
      <c r="K16" s="17"/>
      <c r="L16" s="17"/>
      <c r="M16" s="24"/>
    </row>
    <row r="17" spans="1:22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2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19" spans="1:22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4"/>
      <c r="P22" s="24"/>
      <c r="Q22" s="24"/>
      <c r="R22" s="24"/>
      <c r="S22" s="24"/>
      <c r="T22" s="24"/>
      <c r="U22" s="24"/>
      <c r="V22" s="24"/>
    </row>
    <row r="23" spans="1:22"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>
      <c r="D24" s="24"/>
      <c r="E24" s="13"/>
      <c r="F24" s="13"/>
      <c r="G24" s="13"/>
      <c r="H24" s="13"/>
      <c r="I24" s="13"/>
      <c r="J24" s="13"/>
      <c r="K24" s="13"/>
      <c r="L24" s="13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>
      <c r="D25" s="24"/>
      <c r="E25" s="13"/>
      <c r="F25" s="13"/>
      <c r="G25" s="13"/>
      <c r="H25" s="13"/>
      <c r="I25" s="13"/>
      <c r="J25" s="13"/>
      <c r="K25" s="13"/>
      <c r="L25" s="13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>
      <c r="D26" s="2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4"/>
      <c r="R26" s="24"/>
      <c r="S26" s="24"/>
      <c r="T26" s="24"/>
      <c r="U26" s="24"/>
      <c r="V26" s="24"/>
    </row>
    <row r="27" spans="1:22">
      <c r="D27" s="2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22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22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22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2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22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5:16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5:16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5:16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5:16"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5:16"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5:16"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5:16"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5:16"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5:16"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5:16"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5:16"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5:16"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5:16"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5:16"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5:16">
      <c r="E47" s="24"/>
    </row>
  </sheetData>
  <sortState ref="A6:P12">
    <sortCondition descending="1" ref="D6:D12"/>
  </sortState>
  <mergeCells count="3">
    <mergeCell ref="A4:B4"/>
    <mergeCell ref="A2:P2"/>
    <mergeCell ref="A5:B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O47"/>
  <sheetViews>
    <sheetView workbookViewId="0">
      <selection activeCell="R25" sqref="R25"/>
    </sheetView>
  </sheetViews>
  <sheetFormatPr baseColWidth="10" defaultColWidth="10.28515625" defaultRowHeight="12.75"/>
  <cols>
    <col min="1" max="1" width="41.7109375" style="3" customWidth="1"/>
    <col min="2" max="2" width="22.140625" style="3" customWidth="1"/>
    <col min="3" max="3" width="10.140625" style="3" bestFit="1" customWidth="1"/>
    <col min="4" max="11" width="8.7109375" style="3" bestFit="1" customWidth="1"/>
    <col min="12" max="15" width="10.42578125" style="3" customWidth="1"/>
    <col min="16" max="16384" width="10.28515625" style="3"/>
  </cols>
  <sheetData>
    <row r="2" spans="1:15" ht="15.75" customHeight="1">
      <c r="A2" s="120" t="s">
        <v>59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25" t="s">
        <v>0</v>
      </c>
      <c r="B4" s="104" t="s">
        <v>38</v>
      </c>
      <c r="C4" s="93" t="s">
        <v>1</v>
      </c>
      <c r="D4" s="93" t="s">
        <v>2</v>
      </c>
      <c r="E4" s="93" t="s">
        <v>3</v>
      </c>
      <c r="F4" s="93" t="s">
        <v>4</v>
      </c>
      <c r="G4" s="93" t="s">
        <v>5</v>
      </c>
      <c r="H4" s="93" t="s">
        <v>6</v>
      </c>
      <c r="I4" s="93" t="s">
        <v>7</v>
      </c>
      <c r="J4" s="93" t="s">
        <v>8</v>
      </c>
      <c r="K4" s="93" t="s">
        <v>9</v>
      </c>
      <c r="L4" s="93" t="s">
        <v>10</v>
      </c>
      <c r="M4" s="93" t="s">
        <v>11</v>
      </c>
      <c r="N4" s="93" t="s">
        <v>12</v>
      </c>
      <c r="O4" s="93" t="s">
        <v>13</v>
      </c>
    </row>
    <row r="5" spans="1:15" ht="12.75" customHeight="1">
      <c r="A5" s="97" t="s">
        <v>1</v>
      </c>
      <c r="B5" s="97"/>
      <c r="C5" s="11">
        <f>SUM(D5:O5)</f>
        <v>8503272</v>
      </c>
      <c r="D5" s="11">
        <f>SUM(D6:D12)</f>
        <v>796261</v>
      </c>
      <c r="E5" s="11">
        <f t="shared" ref="E5:J5" si="0">SUM(E6:E12)</f>
        <v>676901</v>
      </c>
      <c r="F5" s="11">
        <f t="shared" si="0"/>
        <v>794707</v>
      </c>
      <c r="G5" s="11">
        <f t="shared" si="0"/>
        <v>757840</v>
      </c>
      <c r="H5" s="11">
        <f t="shared" si="0"/>
        <v>673388</v>
      </c>
      <c r="I5" s="11">
        <f t="shared" si="0"/>
        <v>678271</v>
      </c>
      <c r="J5" s="11">
        <f t="shared" si="0"/>
        <v>790782</v>
      </c>
      <c r="K5" s="11">
        <f t="shared" ref="K5:L5" si="1">SUM(K6:K12)</f>
        <v>794774</v>
      </c>
      <c r="L5" s="11">
        <f t="shared" si="1"/>
        <v>592055</v>
      </c>
      <c r="M5" s="11">
        <f>SUM(M6:M12)</f>
        <v>583556</v>
      </c>
      <c r="N5" s="11">
        <f>SUM(N6:N12)</f>
        <v>641027</v>
      </c>
      <c r="O5" s="11">
        <f>SUM(O6:O12)</f>
        <v>723710</v>
      </c>
    </row>
    <row r="6" spans="1:15" ht="12.75" customHeight="1">
      <c r="A6" s="98" t="s">
        <v>40</v>
      </c>
      <c r="B6" s="102" t="s">
        <v>39</v>
      </c>
      <c r="C6" s="11">
        <f>SUM(D6:O6)</f>
        <v>4299208</v>
      </c>
      <c r="D6" s="14">
        <v>408102</v>
      </c>
      <c r="E6" s="14">
        <v>364437</v>
      </c>
      <c r="F6" s="14">
        <v>428870</v>
      </c>
      <c r="G6" s="14">
        <v>402534</v>
      </c>
      <c r="H6" s="14">
        <v>353627</v>
      </c>
      <c r="I6" s="14">
        <v>347116</v>
      </c>
      <c r="J6" s="14">
        <v>386913</v>
      </c>
      <c r="K6" s="14">
        <v>375248</v>
      </c>
      <c r="L6" s="14">
        <v>256043</v>
      </c>
      <c r="M6" s="14">
        <v>270346</v>
      </c>
      <c r="N6" s="14">
        <v>320435</v>
      </c>
      <c r="O6" s="14">
        <v>385537</v>
      </c>
    </row>
    <row r="7" spans="1:15" ht="12.75" customHeight="1">
      <c r="A7" s="98" t="s">
        <v>14</v>
      </c>
      <c r="B7" s="102" t="s">
        <v>41</v>
      </c>
      <c r="C7" s="11">
        <f t="shared" ref="C7:C12" si="2">SUM(D7:O7)</f>
        <v>2698992</v>
      </c>
      <c r="D7" s="14">
        <v>241603</v>
      </c>
      <c r="E7" s="14">
        <v>189717</v>
      </c>
      <c r="F7" s="14">
        <v>216043</v>
      </c>
      <c r="G7" s="14">
        <v>216355</v>
      </c>
      <c r="H7" s="14">
        <v>213586</v>
      </c>
      <c r="I7" s="14">
        <v>219580</v>
      </c>
      <c r="J7" s="14">
        <v>261206</v>
      </c>
      <c r="K7" s="14">
        <v>264942</v>
      </c>
      <c r="L7" s="14">
        <v>220489</v>
      </c>
      <c r="M7" s="14">
        <v>215763</v>
      </c>
      <c r="N7" s="14">
        <v>216983</v>
      </c>
      <c r="O7" s="14">
        <v>222725</v>
      </c>
    </row>
    <row r="8" spans="1:15" ht="12.75" customHeight="1">
      <c r="A8" s="98" t="s">
        <v>43</v>
      </c>
      <c r="B8" s="102" t="s">
        <v>53</v>
      </c>
      <c r="C8" s="11">
        <f t="shared" si="2"/>
        <v>1011169</v>
      </c>
      <c r="D8" s="14">
        <v>86173</v>
      </c>
      <c r="E8" s="14">
        <v>65671</v>
      </c>
      <c r="F8" s="14">
        <v>82716</v>
      </c>
      <c r="G8" s="14">
        <v>83124</v>
      </c>
      <c r="H8" s="14">
        <v>82830</v>
      </c>
      <c r="I8" s="14">
        <v>83731</v>
      </c>
      <c r="J8" s="14">
        <v>106868</v>
      </c>
      <c r="K8" s="14">
        <v>115548</v>
      </c>
      <c r="L8" s="14">
        <v>89273</v>
      </c>
      <c r="M8" s="14">
        <v>75023</v>
      </c>
      <c r="N8" s="14">
        <v>70688</v>
      </c>
      <c r="O8" s="14">
        <v>69524</v>
      </c>
    </row>
    <row r="9" spans="1:15" ht="12.75" customHeight="1">
      <c r="A9" s="98" t="s">
        <v>45</v>
      </c>
      <c r="B9" s="102" t="s">
        <v>50</v>
      </c>
      <c r="C9" s="11">
        <f t="shared" si="2"/>
        <v>333199</v>
      </c>
      <c r="D9" s="14">
        <v>40822</v>
      </c>
      <c r="E9" s="14">
        <v>38321</v>
      </c>
      <c r="F9" s="14">
        <v>46281</v>
      </c>
      <c r="G9" s="14">
        <v>37470</v>
      </c>
      <c r="H9" s="14">
        <v>13039</v>
      </c>
      <c r="I9" s="14">
        <v>18769</v>
      </c>
      <c r="J9" s="14">
        <v>23380</v>
      </c>
      <c r="K9" s="14">
        <v>25568</v>
      </c>
      <c r="L9" s="14">
        <v>18015</v>
      </c>
      <c r="M9" s="14">
        <v>15271</v>
      </c>
      <c r="N9" s="14">
        <v>23768</v>
      </c>
      <c r="O9" s="14">
        <v>32495</v>
      </c>
    </row>
    <row r="10" spans="1:15" ht="12.75" customHeight="1">
      <c r="A10" s="98" t="s">
        <v>17</v>
      </c>
      <c r="B10" s="102" t="s">
        <v>17</v>
      </c>
      <c r="C10" s="11">
        <f t="shared" si="2"/>
        <v>68146</v>
      </c>
      <c r="D10" s="14">
        <v>9226</v>
      </c>
      <c r="E10" s="14">
        <v>8738</v>
      </c>
      <c r="F10" s="14">
        <v>8398</v>
      </c>
      <c r="G10" s="14">
        <v>7157</v>
      </c>
      <c r="H10" s="14">
        <v>3188</v>
      </c>
      <c r="I10" s="14">
        <v>3602</v>
      </c>
      <c r="J10" s="14">
        <v>5078</v>
      </c>
      <c r="K10" s="14">
        <v>4759</v>
      </c>
      <c r="L10" s="14">
        <v>3869</v>
      </c>
      <c r="M10" s="14">
        <v>3611</v>
      </c>
      <c r="N10" s="14">
        <v>3965</v>
      </c>
      <c r="O10" s="14">
        <v>6555</v>
      </c>
    </row>
    <row r="11" spans="1:15" ht="12.75" customHeight="1">
      <c r="A11" s="98" t="s">
        <v>47</v>
      </c>
      <c r="B11" s="102" t="s">
        <v>46</v>
      </c>
      <c r="C11" s="11">
        <f t="shared" si="2"/>
        <v>56774</v>
      </c>
      <c r="D11" s="14">
        <v>6780</v>
      </c>
      <c r="E11" s="14">
        <v>7163</v>
      </c>
      <c r="F11" s="14">
        <v>9441</v>
      </c>
      <c r="G11" s="14">
        <v>7703</v>
      </c>
      <c r="H11" s="14">
        <v>3808</v>
      </c>
      <c r="I11" s="14">
        <v>2306</v>
      </c>
      <c r="J11" s="14">
        <v>3686</v>
      </c>
      <c r="K11" s="14">
        <v>4504</v>
      </c>
      <c r="L11" s="14">
        <v>2013</v>
      </c>
      <c r="M11" s="14">
        <v>2054</v>
      </c>
      <c r="N11" s="14">
        <v>2677</v>
      </c>
      <c r="O11" s="14">
        <v>4639</v>
      </c>
    </row>
    <row r="12" spans="1:15" ht="12.75" customHeight="1">
      <c r="A12" s="99" t="s">
        <v>49</v>
      </c>
      <c r="B12" s="103" t="s">
        <v>41</v>
      </c>
      <c r="C12" s="100">
        <f t="shared" si="2"/>
        <v>35784</v>
      </c>
      <c r="D12" s="19">
        <v>3555</v>
      </c>
      <c r="E12" s="19">
        <v>2854</v>
      </c>
      <c r="F12" s="19">
        <v>2958</v>
      </c>
      <c r="G12" s="19">
        <v>3497</v>
      </c>
      <c r="H12" s="19">
        <v>3310</v>
      </c>
      <c r="I12" s="19">
        <v>3167</v>
      </c>
      <c r="J12" s="19">
        <v>3651</v>
      </c>
      <c r="K12" s="19">
        <v>4205</v>
      </c>
      <c r="L12" s="19">
        <v>2353</v>
      </c>
      <c r="M12" s="19">
        <v>1488</v>
      </c>
      <c r="N12" s="19">
        <v>2511</v>
      </c>
      <c r="O12" s="19">
        <v>2235</v>
      </c>
    </row>
    <row r="13" spans="1:15" ht="12.75" customHeight="1">
      <c r="A13" s="21" t="s">
        <v>21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22" t="s">
        <v>22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2.75" customHeight="1">
      <c r="A15" s="101" t="s">
        <v>23</v>
      </c>
      <c r="B15" s="10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>
      <c r="A16" s="21"/>
      <c r="C16" s="24"/>
    </row>
    <row r="17" spans="1:15">
      <c r="C17" s="24"/>
    </row>
    <row r="18" spans="1:15">
      <c r="C18" s="24"/>
    </row>
    <row r="19" spans="1:15">
      <c r="A19" s="13"/>
      <c r="B19" s="13"/>
      <c r="C19" s="24"/>
    </row>
    <row r="20" spans="1:15">
      <c r="A20" s="13"/>
      <c r="B20" s="13"/>
      <c r="C20" s="24"/>
    </row>
    <row r="21" spans="1:15">
      <c r="A21" s="13"/>
      <c r="B21" s="13"/>
      <c r="C21" s="24"/>
    </row>
    <row r="22" spans="1:15">
      <c r="A22" s="13"/>
      <c r="B22" s="13"/>
      <c r="C22" s="24"/>
    </row>
    <row r="30" spans="1: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4:15"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4:15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4:15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4:15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4:15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4:15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4:15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4:15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4:15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4:15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4:15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4:15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4:15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4:1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4:15"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</sheetData>
  <mergeCells count="1"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2022-09-14T19:28:20Z</dcterms:created>
  <dcterms:modified xsi:type="dcterms:W3CDTF">2025-10-10T15:38:16Z</dcterms:modified>
</cp:coreProperties>
</file>