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B70" i="1"/>
  <c r="C58"/>
  <c r="D58"/>
  <c r="E58"/>
  <c r="F58"/>
  <c r="G58"/>
  <c r="H57"/>
  <c r="I57" s="1"/>
  <c r="I58" s="1"/>
  <c r="H52"/>
  <c r="I52" s="1"/>
  <c r="H51"/>
  <c r="I51" s="1"/>
  <c r="H58" l="1"/>
  <c r="H50"/>
  <c r="I50" s="1"/>
  <c r="H15"/>
  <c r="H16" s="1"/>
  <c r="C67"/>
  <c r="D67"/>
  <c r="E67"/>
  <c r="F67"/>
  <c r="G67"/>
  <c r="C63"/>
  <c r="D63"/>
  <c r="E63"/>
  <c r="F63"/>
  <c r="G63"/>
  <c r="C54"/>
  <c r="D54"/>
  <c r="E54"/>
  <c r="F54"/>
  <c r="G54"/>
  <c r="C46"/>
  <c r="D46"/>
  <c r="E46"/>
  <c r="F46"/>
  <c r="G46"/>
  <c r="C40"/>
  <c r="D40"/>
  <c r="E40"/>
  <c r="F40"/>
  <c r="G40"/>
  <c r="C29"/>
  <c r="D29"/>
  <c r="E29"/>
  <c r="F29"/>
  <c r="G29"/>
  <c r="C25"/>
  <c r="D25"/>
  <c r="E25"/>
  <c r="F25"/>
  <c r="G25"/>
  <c r="C21"/>
  <c r="D21"/>
  <c r="E21"/>
  <c r="F21"/>
  <c r="G21"/>
  <c r="C16"/>
  <c r="D16"/>
  <c r="E16"/>
  <c r="F16"/>
  <c r="G16"/>
  <c r="C12"/>
  <c r="D12"/>
  <c r="E12"/>
  <c r="F12"/>
  <c r="G12"/>
  <c r="H45"/>
  <c r="I45" s="1"/>
  <c r="H66"/>
  <c r="H67" s="1"/>
  <c r="H62"/>
  <c r="I62" s="1"/>
  <c r="I63" s="1"/>
  <c r="H53"/>
  <c r="I53" s="1"/>
  <c r="H49"/>
  <c r="I49" s="1"/>
  <c r="H44"/>
  <c r="I44" s="1"/>
  <c r="H43"/>
  <c r="I43" s="1"/>
  <c r="H39"/>
  <c r="I39" s="1"/>
  <c r="H38"/>
  <c r="I38" s="1"/>
  <c r="H37"/>
  <c r="I37" s="1"/>
  <c r="H36"/>
  <c r="I36" s="1"/>
  <c r="H35"/>
  <c r="I35" s="1"/>
  <c r="H34"/>
  <c r="I34" s="1"/>
  <c r="H33"/>
  <c r="I33" s="1"/>
  <c r="H32"/>
  <c r="H28"/>
  <c r="I28" s="1"/>
  <c r="I29" s="1"/>
  <c r="H24"/>
  <c r="H25" s="1"/>
  <c r="H20"/>
  <c r="I20" s="1"/>
  <c r="H19"/>
  <c r="I19" s="1"/>
  <c r="H11"/>
  <c r="H12" s="1"/>
  <c r="I11" s="1"/>
  <c r="I12" s="1"/>
  <c r="G70" l="1"/>
  <c r="E70"/>
  <c r="C70"/>
  <c r="F70"/>
  <c r="D70"/>
  <c r="H40"/>
  <c r="I54"/>
  <c r="I46"/>
  <c r="I21"/>
  <c r="H21"/>
  <c r="H46"/>
  <c r="H63"/>
  <c r="I24"/>
  <c r="I25" s="1"/>
  <c r="I32"/>
  <c r="I40" s="1"/>
  <c r="I66"/>
  <c r="I67" s="1"/>
  <c r="H29"/>
  <c r="I15"/>
  <c r="I16" s="1"/>
  <c r="H54"/>
  <c r="H70" s="1"/>
  <c r="I70" l="1"/>
</calcChain>
</file>

<file path=xl/sharedStrings.xml><?xml version="1.0" encoding="utf-8"?>
<sst xmlns="http://schemas.openxmlformats.org/spreadsheetml/2006/main" count="87" uniqueCount="68">
  <si>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</si>
  <si>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</si>
  <si>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</si>
  <si>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</si>
  <si>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</si>
  <si>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</si>
  <si>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</si>
  <si>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</si>
  <si>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</si>
  <si>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</si>
  <si>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</si>
  <si>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DEPARTAMENTO DE COMUNICACIONES- ONE</t>
  </si>
  <si>
    <t>ANGELA FABIOLA RODRIGUEZ PLATA</t>
  </si>
  <si>
    <t>FOTOGRAFO (A)</t>
  </si>
  <si>
    <t>CENTRO DE DOCUMENTACION- ONE</t>
  </si>
  <si>
    <t>BERNARDINA DE JESUS TORRES COLON</t>
  </si>
  <si>
    <t>ENC. SECCION DOCUMENTACION</t>
  </si>
  <si>
    <t>MIRTHELINA ROSARIO LEDESMA</t>
  </si>
  <si>
    <t>AUXILIAR</t>
  </si>
  <si>
    <t>DIVISION DE PUBLICACIONES-ONE</t>
  </si>
  <si>
    <t>MIRIAM MERCEDES VICIOSO JULIAN</t>
  </si>
  <si>
    <t>PERFORMISTA II</t>
  </si>
  <si>
    <t>DIVISION DE PROCESAMIENTO DE DATOS- ONE</t>
  </si>
  <si>
    <t>IVELISSE BENITEZ CANELO</t>
  </si>
  <si>
    <t>SECCION DE SERVICIOS GENERALES- ONE</t>
  </si>
  <si>
    <t>EUGENIA SENA</t>
  </si>
  <si>
    <t>CONSERJE</t>
  </si>
  <si>
    <t>LUZ DE MARIA GERALDO RAMIREZ</t>
  </si>
  <si>
    <t>JOSE RAFAEL SANTANA FERREIRA</t>
  </si>
  <si>
    <t>CHOFER I</t>
  </si>
  <si>
    <t>CONCEPCION LEBRON ABREU</t>
  </si>
  <si>
    <t>LUCINDA VASQUEZ SORIANO</t>
  </si>
  <si>
    <t>AURA MORENO DE SANCHEZ</t>
  </si>
  <si>
    <t>TEOFILA FRANCISCO MERCADO</t>
  </si>
  <si>
    <t>ROSA DIAZ MONTES</t>
  </si>
  <si>
    <t>AUXILIAR III</t>
  </si>
  <si>
    <t>DEPARTAMENTO DE CARTOGRAFIA- ONE</t>
  </si>
  <si>
    <t>NILKA CONCEPCION PEREZ TEJEDA</t>
  </si>
  <si>
    <t>ENC. DESGLOSE</t>
  </si>
  <si>
    <t>GLORIA BINET</t>
  </si>
  <si>
    <t>DIVISION DE OFICINAS TERRITORIALES- ONE</t>
  </si>
  <si>
    <t>PEDRO ALBERTO MIESES</t>
  </si>
  <si>
    <t>ENCARGADO (A)</t>
  </si>
  <si>
    <t>MIRTHA EVANGELINA A MEDINA NINA</t>
  </si>
  <si>
    <t>AUXILIAR II</t>
  </si>
  <si>
    <t>DEPARTAMENTO DE ESTADISTICAS DEMOGRAFICAS, SOCIALES Y CULTURALES- ONE</t>
  </si>
  <si>
    <t>FIUME BIENVENIDA GOMEZ SANCHEZ</t>
  </si>
  <si>
    <t>DIVISION DE ESTADISTICAS CULTURALES Y JUDICIALES- ONE</t>
  </si>
  <si>
    <t>JOSEFINA ABIKARRAM HUED</t>
  </si>
  <si>
    <t xml:space="preserve">Subtotal </t>
  </si>
  <si>
    <t>DIGITADOR</t>
  </si>
  <si>
    <t>Nomina de Empleados en Trámite de Pensión</t>
  </si>
  <si>
    <t xml:space="preserve">Total Trámite de Pensión: </t>
  </si>
  <si>
    <t>ASISTENTE EJECUTIVO</t>
  </si>
  <si>
    <t>HECTOR AUGUSTO MARRERO NEGRETE</t>
  </si>
  <si>
    <t>OFICINA NACIONAL DE ESTADISTICAS- ONE</t>
  </si>
  <si>
    <t>ANA FRANCISCA DE SENA MEDINA</t>
  </si>
  <si>
    <t>ASISTENTE EJECUTIVA</t>
  </si>
  <si>
    <t>MARITZA DE LOS ANGELES OLMO NOLASCO</t>
  </si>
  <si>
    <t>ENCARGADO PROVINCIAL</t>
  </si>
  <si>
    <t>MINISTERIO DE ECONOMÍA, PLANIFICACIÓN Y DESARROLLO</t>
  </si>
  <si>
    <t>ELSA MARIA CASTILLO</t>
  </si>
  <si>
    <t>TECNICO</t>
  </si>
  <si>
    <t>GLADYS GALAN DURAN</t>
  </si>
  <si>
    <t>SUB ENCARGADA</t>
  </si>
  <si>
    <t>DIVISION DE INDICES DE PRECIOS Y ESTADISTICAS COYUNTURALES-ONE</t>
  </si>
  <si>
    <t>CLARA GUILLERMINA LORA</t>
  </si>
  <si>
    <t>Mes de mayo 2018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</si>
</sst>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8">
    <font>
      <sz val="11"/>
      <color theme="1"/>
      <name val="Calibri"/>
      <family val="2"/>
      <scheme val="minor"/>
    </font>
    <font>
      <b/>
      <sz val="2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30">
    <xf numFmtId="0" fontId="0" fillId="0" borderId="0" xfId="0"/>
    <xf numFmtId="4" fontId="0" fillId="0" borderId="0" xfId="0" applyNumberFormat="1"/>
    <xf numFmtId="4" fontId="4" fillId="0" borderId="0" xfId="1" applyNumberFormat="1" applyFont="1"/>
    <xf numFmtId="0" fontId="5" fillId="4" borderId="0" xfId="0" applyFont="1" applyFill="1"/>
    <xf numFmtId="4" fontId="5" fillId="4" borderId="0" xfId="0" applyNumberFormat="1" applyFont="1" applyFill="1"/>
    <xf numFmtId="0" fontId="7" fillId="0" borderId="0" xfId="0" applyFont="1" applyFill="1" applyAlignment="1">
      <alignment vertical="center"/>
    </xf>
    <xf numFmtId="0" fontId="6" fillId="5" borderId="0" xfId="0" applyFont="1" applyFill="1" applyAlignment="1">
      <alignment vertical="center"/>
    </xf>
    <xf numFmtId="4" fontId="6" fillId="5" borderId="0" xfId="0" applyNumberFormat="1" applyFont="1" applyFill="1" applyAlignment="1">
      <alignment vertical="center"/>
    </xf>
    <xf numFmtId="43" fontId="2" fillId="6" borderId="0" xfId="1" applyFont="1" applyFill="1" applyBorder="1" applyAlignment="1">
      <alignment horizontal="center" vertical="center"/>
    </xf>
    <xf numFmtId="4" fontId="2" fillId="6" borderId="0" xfId="1" applyNumberFormat="1" applyFont="1" applyFill="1" applyBorder="1" applyAlignment="1">
      <alignment horizontal="center" vertical="center"/>
    </xf>
    <xf numFmtId="0" fontId="0" fillId="6" borderId="0" xfId="0" applyFill="1"/>
    <xf numFmtId="43" fontId="0" fillId="0" borderId="0" xfId="1" applyFont="1"/>
    <xf numFmtId="0" fontId="5" fillId="0" borderId="0" xfId="0" applyFont="1" applyAlignment="1">
      <alignment horizontal="left" vertical="center"/>
    </xf>
    <xf numFmtId="0" fontId="0" fillId="0" borderId="0" xfId="0" applyFill="1"/>
    <xf numFmtId="0" fontId="3" fillId="3" borderId="9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4" fontId="2" fillId="2" borderId="1" xfId="1" applyNumberFormat="1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3" fontId="2" fillId="2" borderId="5" xfId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1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" fontId="2" fillId="2" borderId="7" xfId="1" applyNumberFormat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152401</xdr:colOff>
      <xdr:row>0</xdr:row>
      <xdr:rowOff>70874</xdr:rowOff>
    </xdr:from>
    <xdr:to>
      <xdr:col>0</xdr:col>
      <xdr:colOff>1630681</xdr:colOff>
      <xdr:row>5</xdr:row>
      <xdr:rowOff>48014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1" y="70874"/>
          <a:ext cx="1478280" cy="134874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840315</xdr:colOff>
      <xdr:row>1</xdr:row>
      <xdr:rowOff>4764</xdr:rowOff>
    </xdr:from>
    <xdr:to>
      <xdr:col>8</xdr:col>
      <xdr:colOff>833995</xdr:colOff>
      <xdr:row>5</xdr:row>
      <xdr:rowOff>74471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60665" y="195264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U70"/>
  <sheetViews>
    <sheetView showGridLines="0" tabSelected="1" zoomScale="80" zoomScaleNormal="80" zoomScalePageLayoutView="60" workbookViewId="0">
      <pane ySplit="8" topLeftCell="A45" activePane="bottomLeft" state="frozen"/>
      <selection pane="bottomLeft" activeCell="A61" sqref="A61:I61"/>
    </sheetView>
  </sheetViews>
  <sheetFormatPr baseColWidth="10" defaultRowHeight="15"/>
  <cols>
    <col min="1" max="2" width="40.7109375" customWidth="1"/>
    <col min="3" max="4" width="18.7109375" customWidth="1"/>
    <col min="5" max="5" width="16.85546875" customWidth="1"/>
    <col min="6" max="6" width="15.5703125" customWidth="1"/>
    <col min="7" max="9" width="18.7109375" customWidth="1"/>
  </cols>
  <sheetData>
    <row r="1" spans="1:9">
      <c r="A1" s="16"/>
      <c r="B1" s="16"/>
      <c r="C1" s="16"/>
      <c r="D1" s="16"/>
      <c r="E1" s="16"/>
      <c r="F1" s="16"/>
      <c r="G1" s="16"/>
      <c r="H1" s="16"/>
      <c r="I1" s="16"/>
    </row>
    <row r="2" spans="1:9" ht="26.25">
      <c r="A2" s="17" t="s">
        <v>60</v>
      </c>
      <c r="B2" s="18"/>
      <c r="C2" s="18"/>
      <c r="D2" s="18"/>
      <c r="E2" s="18"/>
      <c r="F2" s="18"/>
      <c r="G2" s="18"/>
      <c r="H2" s="18"/>
      <c r="I2" s="18"/>
    </row>
    <row r="3" spans="1:9" ht="26.25">
      <c r="A3" s="17" t="s">
        <v>0</v>
      </c>
      <c r="B3" s="18"/>
      <c r="C3" s="18"/>
      <c r="D3" s="18"/>
      <c r="E3" s="18"/>
      <c r="F3" s="18"/>
      <c r="G3" s="18"/>
      <c r="H3" s="18"/>
      <c r="I3" s="18"/>
    </row>
    <row r="4" spans="1:9" ht="20.25">
      <c r="A4" s="14" t="s">
        <v>1</v>
      </c>
      <c r="B4" s="15"/>
      <c r="C4" s="15"/>
      <c r="D4" s="15"/>
      <c r="E4" s="15"/>
      <c r="F4" s="15"/>
      <c r="G4" s="15"/>
      <c r="H4" s="15"/>
      <c r="I4" s="15"/>
    </row>
    <row r="5" spans="1:9" ht="20.25">
      <c r="A5" s="14" t="s">
        <v>51</v>
      </c>
      <c r="B5" s="15"/>
      <c r="C5" s="15"/>
      <c r="D5" s="15"/>
      <c r="E5" s="15"/>
      <c r="F5" s="15"/>
      <c r="G5" s="15"/>
      <c r="H5" s="15"/>
      <c r="I5" s="15"/>
    </row>
    <row r="6" spans="1:9" ht="21" thickBot="1">
      <c r="A6" s="14" t="s">
        <v>67</v>
      </c>
      <c r="B6" s="15"/>
      <c r="C6" s="15"/>
      <c r="D6" s="15"/>
      <c r="E6" s="15"/>
      <c r="F6" s="15"/>
      <c r="G6" s="15"/>
      <c r="H6" s="15"/>
      <c r="I6" s="15"/>
    </row>
    <row r="7" spans="1:9">
      <c r="A7" s="23" t="s">
        <v>2</v>
      </c>
      <c r="B7" s="25" t="s">
        <v>3</v>
      </c>
      <c r="C7" s="19" t="s">
        <v>4</v>
      </c>
      <c r="D7" s="27" t="s">
        <v>5</v>
      </c>
      <c r="E7" s="19" t="s">
        <v>6</v>
      </c>
      <c r="F7" s="27" t="s">
        <v>7</v>
      </c>
      <c r="G7" s="19" t="s">
        <v>8</v>
      </c>
      <c r="H7" s="19" t="s">
        <v>9</v>
      </c>
      <c r="I7" s="21" t="s">
        <v>10</v>
      </c>
    </row>
    <row r="8" spans="1:9" ht="15.75" thickBot="1">
      <c r="A8" s="24"/>
      <c r="B8" s="26"/>
      <c r="C8" s="20"/>
      <c r="D8" s="28"/>
      <c r="E8" s="20"/>
      <c r="F8" s="28"/>
      <c r="G8" s="20"/>
      <c r="H8" s="20"/>
      <c r="I8" s="22"/>
    </row>
    <row r="9" spans="1:9" s="10" customFormat="1">
      <c r="A9" s="8"/>
      <c r="B9" s="8"/>
      <c r="C9" s="9"/>
      <c r="D9" s="9"/>
      <c r="E9" s="9"/>
      <c r="F9" s="9"/>
      <c r="G9" s="9"/>
      <c r="H9" s="9"/>
      <c r="I9" s="9"/>
    </row>
    <row r="10" spans="1:9">
      <c r="A10" s="29" t="s">
        <v>55</v>
      </c>
      <c r="B10" s="29"/>
      <c r="C10" s="29"/>
      <c r="D10" s="29"/>
      <c r="E10" s="29"/>
      <c r="F10" s="29"/>
      <c r="G10" s="29"/>
      <c r="H10" s="29"/>
      <c r="I10" s="29"/>
    </row>
    <row r="11" spans="1:9">
      <c r="A11" t="s">
        <v>54</v>
      </c>
      <c r="B11" t="s">
        <v>53</v>
      </c>
      <c r="C11" s="1">
        <v>87000</v>
      </c>
      <c r="D11" s="1">
        <v>2496.9</v>
      </c>
      <c r="E11" s="1">
        <v>9047.44</v>
      </c>
      <c r="F11" s="1">
        <v>2644.8</v>
      </c>
      <c r="G11" s="1">
        <v>125</v>
      </c>
      <c r="H11" s="1">
        <f>SUM(D11:G11)</f>
        <v>14314.14</v>
      </c>
      <c r="I11" s="1">
        <f>+C11-H12</f>
        <v>72685.86</v>
      </c>
    </row>
    <row r="12" spans="1:9">
      <c r="A12" s="3" t="s">
        <v>49</v>
      </c>
      <c r="B12" s="3">
        <v>1</v>
      </c>
      <c r="C12" s="4">
        <f t="shared" ref="C12:I12" si="0">SUM(C11)</f>
        <v>87000</v>
      </c>
      <c r="D12" s="4">
        <f t="shared" si="0"/>
        <v>2496.9</v>
      </c>
      <c r="E12" s="4">
        <f t="shared" si="0"/>
        <v>9047.44</v>
      </c>
      <c r="F12" s="4">
        <f t="shared" si="0"/>
        <v>2644.8</v>
      </c>
      <c r="G12" s="4">
        <f t="shared" si="0"/>
        <v>125</v>
      </c>
      <c r="H12" s="4">
        <f t="shared" si="0"/>
        <v>14314.14</v>
      </c>
      <c r="I12" s="4">
        <f t="shared" si="0"/>
        <v>72685.86</v>
      </c>
    </row>
    <row r="13" spans="1:9">
      <c r="C13" s="2"/>
      <c r="D13" s="2"/>
      <c r="E13" s="2"/>
      <c r="F13" s="2"/>
      <c r="G13" s="2"/>
      <c r="H13" s="2"/>
      <c r="I13" s="2"/>
    </row>
    <row r="14" spans="1:9">
      <c r="A14" s="29" t="s">
        <v>11</v>
      </c>
      <c r="B14" s="29"/>
      <c r="C14" s="29"/>
      <c r="D14" s="29"/>
      <c r="E14" s="29"/>
      <c r="F14" s="29"/>
      <c r="G14" s="29"/>
      <c r="H14" s="29"/>
      <c r="I14" s="29"/>
    </row>
    <row r="15" spans="1:9">
      <c r="A15" t="s">
        <v>12</v>
      </c>
      <c r="B15" t="s">
        <v>13</v>
      </c>
      <c r="C15" s="1">
        <v>15000</v>
      </c>
      <c r="D15" s="1">
        <v>430.5</v>
      </c>
      <c r="E15" s="1">
        <v>0</v>
      </c>
      <c r="F15" s="1">
        <v>456</v>
      </c>
      <c r="G15" s="1">
        <v>25</v>
      </c>
      <c r="H15" s="1">
        <f>+D15+E15+F15+G15</f>
        <v>911.5</v>
      </c>
      <c r="I15" s="1">
        <f>+C15-H15</f>
        <v>14088.5</v>
      </c>
    </row>
    <row r="16" spans="1:9">
      <c r="A16" s="3" t="s">
        <v>49</v>
      </c>
      <c r="B16" s="3">
        <v>1</v>
      </c>
      <c r="C16" s="4">
        <f t="shared" ref="C16:I16" si="1">SUM(C15)</f>
        <v>15000</v>
      </c>
      <c r="D16" s="4">
        <f t="shared" si="1"/>
        <v>430.5</v>
      </c>
      <c r="E16" s="4">
        <f t="shared" si="1"/>
        <v>0</v>
      </c>
      <c r="F16" s="4">
        <f t="shared" si="1"/>
        <v>456</v>
      </c>
      <c r="G16" s="4">
        <f t="shared" si="1"/>
        <v>25</v>
      </c>
      <c r="H16" s="4">
        <f t="shared" si="1"/>
        <v>911.5</v>
      </c>
      <c r="I16" s="4">
        <f t="shared" si="1"/>
        <v>14088.5</v>
      </c>
    </row>
    <row r="17" spans="1:9">
      <c r="C17" s="1"/>
      <c r="D17" s="1"/>
      <c r="E17" s="1"/>
      <c r="F17" s="1"/>
      <c r="G17" s="1"/>
      <c r="H17" s="1"/>
      <c r="I17" s="1"/>
    </row>
    <row r="18" spans="1:9">
      <c r="A18" s="29" t="s">
        <v>14</v>
      </c>
      <c r="B18" s="29"/>
      <c r="C18" s="29"/>
      <c r="D18" s="29"/>
      <c r="E18" s="29"/>
      <c r="F18" s="29"/>
      <c r="G18" s="29"/>
      <c r="H18" s="29"/>
      <c r="I18" s="29"/>
    </row>
    <row r="19" spans="1:9">
      <c r="A19" t="s">
        <v>15</v>
      </c>
      <c r="B19" t="s">
        <v>16</v>
      </c>
      <c r="C19" s="1">
        <v>40000</v>
      </c>
      <c r="D19" s="1">
        <v>1148</v>
      </c>
      <c r="E19" s="1">
        <v>442.65</v>
      </c>
      <c r="F19" s="1">
        <v>1216</v>
      </c>
      <c r="G19" s="1">
        <v>165</v>
      </c>
      <c r="H19" s="1">
        <f>SUM(D19:G19)</f>
        <v>2971.65</v>
      </c>
      <c r="I19" s="1">
        <f>+C19-H19</f>
        <v>37028.35</v>
      </c>
    </row>
    <row r="20" spans="1:9">
      <c r="A20" t="s">
        <v>17</v>
      </c>
      <c r="B20" t="s">
        <v>18</v>
      </c>
      <c r="C20" s="1">
        <v>5117.5</v>
      </c>
      <c r="D20" s="1">
        <v>146.87</v>
      </c>
      <c r="E20" s="1">
        <v>0</v>
      </c>
      <c r="F20" s="1">
        <v>155.57</v>
      </c>
      <c r="G20" s="1">
        <v>25</v>
      </c>
      <c r="H20" s="1">
        <f>SUM(D20:G20)</f>
        <v>327.44</v>
      </c>
      <c r="I20" s="1">
        <f>+C20-H20</f>
        <v>4790.0600000000004</v>
      </c>
    </row>
    <row r="21" spans="1:9">
      <c r="A21" s="3" t="s">
        <v>49</v>
      </c>
      <c r="B21" s="3">
        <v>2</v>
      </c>
      <c r="C21" s="4">
        <f t="shared" ref="C21:I21" si="2">SUM(C19:C20)</f>
        <v>45117.5</v>
      </c>
      <c r="D21" s="4">
        <f t="shared" si="2"/>
        <v>1294.8699999999999</v>
      </c>
      <c r="E21" s="4">
        <f t="shared" si="2"/>
        <v>442.65</v>
      </c>
      <c r="F21" s="4">
        <f t="shared" si="2"/>
        <v>1371.57</v>
      </c>
      <c r="G21" s="4">
        <f t="shared" si="2"/>
        <v>190</v>
      </c>
      <c r="H21" s="4">
        <f t="shared" si="2"/>
        <v>3299.09</v>
      </c>
      <c r="I21" s="4">
        <f t="shared" si="2"/>
        <v>41818.409999999996</v>
      </c>
    </row>
    <row r="22" spans="1:9">
      <c r="C22" s="1"/>
      <c r="D22" s="1"/>
      <c r="E22" s="1"/>
      <c r="F22" s="1"/>
      <c r="G22" s="1"/>
      <c r="H22" s="1"/>
      <c r="I22" s="1"/>
    </row>
    <row r="23" spans="1:9">
      <c r="A23" s="29" t="s">
        <v>19</v>
      </c>
      <c r="B23" s="29"/>
      <c r="C23" s="29"/>
      <c r="D23" s="29"/>
      <c r="E23" s="29"/>
      <c r="F23" s="29"/>
      <c r="G23" s="29"/>
      <c r="H23" s="29"/>
      <c r="I23" s="29"/>
    </row>
    <row r="24" spans="1:9">
      <c r="A24" t="s">
        <v>20</v>
      </c>
      <c r="B24" t="s">
        <v>21</v>
      </c>
      <c r="C24" s="1">
        <v>5117.5</v>
      </c>
      <c r="D24" s="1">
        <v>146.87</v>
      </c>
      <c r="E24" s="1">
        <v>0</v>
      </c>
      <c r="F24" s="1">
        <v>155.57</v>
      </c>
      <c r="G24" s="1">
        <v>25</v>
      </c>
      <c r="H24" s="1">
        <f>SUM(D24:G24)</f>
        <v>327.44</v>
      </c>
      <c r="I24" s="1">
        <f>+C24-H24</f>
        <v>4790.0600000000004</v>
      </c>
    </row>
    <row r="25" spans="1:9">
      <c r="A25" s="3" t="s">
        <v>49</v>
      </c>
      <c r="B25" s="3">
        <v>1</v>
      </c>
      <c r="C25" s="4">
        <f t="shared" ref="C25:I25" si="3">SUM(C24)</f>
        <v>5117.5</v>
      </c>
      <c r="D25" s="4">
        <f t="shared" si="3"/>
        <v>146.87</v>
      </c>
      <c r="E25" s="4">
        <f t="shared" si="3"/>
        <v>0</v>
      </c>
      <c r="F25" s="4">
        <f t="shared" si="3"/>
        <v>155.57</v>
      </c>
      <c r="G25" s="4">
        <f t="shared" si="3"/>
        <v>25</v>
      </c>
      <c r="H25" s="4">
        <f t="shared" si="3"/>
        <v>327.44</v>
      </c>
      <c r="I25" s="4">
        <f t="shared" si="3"/>
        <v>4790.0600000000004</v>
      </c>
    </row>
    <row r="26" spans="1:9">
      <c r="C26" s="1"/>
      <c r="D26" s="1"/>
      <c r="E26" s="1"/>
      <c r="F26" s="1"/>
      <c r="G26" s="1"/>
      <c r="H26" s="1"/>
      <c r="I26" s="1"/>
    </row>
    <row r="27" spans="1:9">
      <c r="A27" s="29" t="s">
        <v>22</v>
      </c>
      <c r="B27" s="29"/>
      <c r="C27" s="29"/>
      <c r="D27" s="29"/>
      <c r="E27" s="29"/>
      <c r="F27" s="29"/>
      <c r="G27" s="29"/>
      <c r="H27" s="29"/>
      <c r="I27" s="29"/>
    </row>
    <row r="28" spans="1:9">
      <c r="A28" t="s">
        <v>23</v>
      </c>
      <c r="B28" t="s">
        <v>50</v>
      </c>
      <c r="C28" s="1">
        <v>5117.5</v>
      </c>
      <c r="D28" s="1">
        <v>146.87</v>
      </c>
      <c r="E28" s="1">
        <v>0</v>
      </c>
      <c r="F28" s="1">
        <v>155.57</v>
      </c>
      <c r="G28" s="1">
        <v>25</v>
      </c>
      <c r="H28" s="1">
        <f>SUM(D28:G28)</f>
        <v>327.44</v>
      </c>
      <c r="I28" s="1">
        <f>+C28-H28</f>
        <v>4790.0600000000004</v>
      </c>
    </row>
    <row r="29" spans="1:9">
      <c r="A29" s="3" t="s">
        <v>49</v>
      </c>
      <c r="B29" s="3">
        <v>1</v>
      </c>
      <c r="C29" s="4">
        <f t="shared" ref="C29:I29" si="4">SUM(C28)</f>
        <v>5117.5</v>
      </c>
      <c r="D29" s="4">
        <f t="shared" si="4"/>
        <v>146.87</v>
      </c>
      <c r="E29" s="4">
        <f t="shared" si="4"/>
        <v>0</v>
      </c>
      <c r="F29" s="4">
        <f t="shared" si="4"/>
        <v>155.57</v>
      </c>
      <c r="G29" s="4">
        <f t="shared" si="4"/>
        <v>25</v>
      </c>
      <c r="H29" s="4">
        <f t="shared" si="4"/>
        <v>327.44</v>
      </c>
      <c r="I29" s="4">
        <f t="shared" si="4"/>
        <v>4790.0600000000004</v>
      </c>
    </row>
    <row r="30" spans="1:9">
      <c r="C30" s="1"/>
      <c r="D30" s="1"/>
      <c r="E30" s="1"/>
      <c r="F30" s="1"/>
      <c r="G30" s="1"/>
      <c r="H30" s="1"/>
      <c r="I30" s="1"/>
    </row>
    <row r="31" spans="1:9">
      <c r="A31" s="29" t="s">
        <v>24</v>
      </c>
      <c r="B31" s="29"/>
      <c r="C31" s="29"/>
      <c r="D31" s="29"/>
      <c r="E31" s="29"/>
      <c r="F31" s="29"/>
      <c r="G31" s="29"/>
      <c r="H31" s="29"/>
      <c r="I31" s="29"/>
    </row>
    <row r="32" spans="1:9">
      <c r="A32" t="s">
        <v>25</v>
      </c>
      <c r="B32" t="s">
        <v>26</v>
      </c>
      <c r="C32" s="1">
        <v>5117.5</v>
      </c>
      <c r="D32" s="1">
        <v>146.87</v>
      </c>
      <c r="E32" s="1">
        <v>0</v>
      </c>
      <c r="F32" s="1">
        <v>155.57</v>
      </c>
      <c r="G32" s="1">
        <v>25</v>
      </c>
      <c r="H32" s="1">
        <f t="shared" ref="H32:H39" si="5">SUM(D32:G32)</f>
        <v>327.44</v>
      </c>
      <c r="I32" s="1">
        <f t="shared" ref="I32:I39" si="6">+C32-H32</f>
        <v>4790.0600000000004</v>
      </c>
    </row>
    <row r="33" spans="1:9">
      <c r="A33" t="s">
        <v>27</v>
      </c>
      <c r="B33" t="s">
        <v>26</v>
      </c>
      <c r="C33" s="1">
        <v>5117.5</v>
      </c>
      <c r="D33" s="1">
        <v>146.87</v>
      </c>
      <c r="E33" s="1">
        <v>0</v>
      </c>
      <c r="F33" s="1">
        <v>155.57</v>
      </c>
      <c r="G33" s="1">
        <v>25</v>
      </c>
      <c r="H33" s="1">
        <f t="shared" si="5"/>
        <v>327.44</v>
      </c>
      <c r="I33" s="1">
        <f t="shared" si="6"/>
        <v>4790.0600000000004</v>
      </c>
    </row>
    <row r="34" spans="1:9">
      <c r="A34" t="s">
        <v>28</v>
      </c>
      <c r="B34" t="s">
        <v>29</v>
      </c>
      <c r="C34" s="1">
        <v>19950</v>
      </c>
      <c r="D34" s="1">
        <v>572.57000000000005</v>
      </c>
      <c r="E34" s="1">
        <v>0</v>
      </c>
      <c r="F34" s="1">
        <v>606.48</v>
      </c>
      <c r="G34" s="1">
        <v>145</v>
      </c>
      <c r="H34" s="1">
        <f t="shared" si="5"/>
        <v>1324.0500000000002</v>
      </c>
      <c r="I34" s="1">
        <f t="shared" si="6"/>
        <v>18625.95</v>
      </c>
    </row>
    <row r="35" spans="1:9">
      <c r="A35" t="s">
        <v>30</v>
      </c>
      <c r="B35" t="s">
        <v>26</v>
      </c>
      <c r="C35" s="1">
        <v>5117.5</v>
      </c>
      <c r="D35" s="1">
        <v>146.87</v>
      </c>
      <c r="E35" s="1">
        <v>0</v>
      </c>
      <c r="F35" s="1">
        <v>155.57</v>
      </c>
      <c r="G35" s="1">
        <v>25</v>
      </c>
      <c r="H35" s="1">
        <f t="shared" si="5"/>
        <v>327.44</v>
      </c>
      <c r="I35" s="1">
        <f t="shared" si="6"/>
        <v>4790.0600000000004</v>
      </c>
    </row>
    <row r="36" spans="1:9">
      <c r="A36" t="s">
        <v>31</v>
      </c>
      <c r="B36" t="s">
        <v>26</v>
      </c>
      <c r="C36" s="1">
        <v>5117.5</v>
      </c>
      <c r="D36" s="1">
        <v>146.87</v>
      </c>
      <c r="E36" s="1">
        <v>0</v>
      </c>
      <c r="F36" s="1">
        <v>155.57</v>
      </c>
      <c r="G36" s="1">
        <v>25</v>
      </c>
      <c r="H36" s="1">
        <f t="shared" si="5"/>
        <v>327.44</v>
      </c>
      <c r="I36" s="1">
        <f t="shared" si="6"/>
        <v>4790.0600000000004</v>
      </c>
    </row>
    <row r="37" spans="1:9">
      <c r="A37" t="s">
        <v>32</v>
      </c>
      <c r="B37" t="s">
        <v>26</v>
      </c>
      <c r="C37" s="1">
        <v>5117.5</v>
      </c>
      <c r="D37" s="1">
        <v>146.87</v>
      </c>
      <c r="E37" s="1">
        <v>0</v>
      </c>
      <c r="F37" s="1">
        <v>155.57</v>
      </c>
      <c r="G37" s="1">
        <v>25</v>
      </c>
      <c r="H37" s="1">
        <f t="shared" si="5"/>
        <v>327.44</v>
      </c>
      <c r="I37" s="1">
        <f t="shared" si="6"/>
        <v>4790.0600000000004</v>
      </c>
    </row>
    <row r="38" spans="1:9">
      <c r="A38" t="s">
        <v>33</v>
      </c>
      <c r="B38" t="s">
        <v>26</v>
      </c>
      <c r="C38" s="1">
        <v>5117.5</v>
      </c>
      <c r="D38" s="1">
        <v>146.87</v>
      </c>
      <c r="E38" s="1">
        <v>0</v>
      </c>
      <c r="F38" s="1">
        <v>155.57</v>
      </c>
      <c r="G38" s="1">
        <v>25</v>
      </c>
      <c r="H38" s="1">
        <f t="shared" si="5"/>
        <v>327.44</v>
      </c>
      <c r="I38" s="1">
        <f t="shared" si="6"/>
        <v>4790.0600000000004</v>
      </c>
    </row>
    <row r="39" spans="1:9">
      <c r="A39" t="s">
        <v>34</v>
      </c>
      <c r="B39" t="s">
        <v>35</v>
      </c>
      <c r="C39" s="1">
        <v>5117.5</v>
      </c>
      <c r="D39" s="1">
        <v>146.87</v>
      </c>
      <c r="E39" s="1">
        <v>0</v>
      </c>
      <c r="F39" s="1">
        <v>155.57</v>
      </c>
      <c r="G39" s="1">
        <v>25</v>
      </c>
      <c r="H39" s="1">
        <f t="shared" si="5"/>
        <v>327.44</v>
      </c>
      <c r="I39" s="1">
        <f t="shared" si="6"/>
        <v>4790.0600000000004</v>
      </c>
    </row>
    <row r="40" spans="1:9">
      <c r="A40" s="3" t="s">
        <v>49</v>
      </c>
      <c r="B40" s="3">
        <v>8</v>
      </c>
      <c r="C40" s="4">
        <f t="shared" ref="C40:H40" si="7">SUM(C32:C39)</f>
        <v>55772.5</v>
      </c>
      <c r="D40" s="4">
        <f t="shared" si="7"/>
        <v>1600.6599999999999</v>
      </c>
      <c r="E40" s="4">
        <f t="shared" si="7"/>
        <v>0</v>
      </c>
      <c r="F40" s="4">
        <f t="shared" si="7"/>
        <v>1695.4699999999998</v>
      </c>
      <c r="G40" s="4">
        <f t="shared" si="7"/>
        <v>320</v>
      </c>
      <c r="H40" s="4">
        <f t="shared" si="7"/>
        <v>3616.1300000000006</v>
      </c>
      <c r="I40" s="4">
        <f>SUM(I32:I39)</f>
        <v>52156.369999999988</v>
      </c>
    </row>
    <row r="41" spans="1:9">
      <c r="C41" s="1"/>
      <c r="D41" s="1"/>
      <c r="E41" s="1"/>
      <c r="F41" s="1"/>
      <c r="G41" s="1"/>
      <c r="H41" s="1"/>
      <c r="I41" s="1"/>
    </row>
    <row r="42" spans="1:9">
      <c r="A42" s="29" t="s">
        <v>36</v>
      </c>
      <c r="B42" s="29"/>
      <c r="C42" s="29"/>
      <c r="D42" s="29"/>
      <c r="E42" s="29"/>
      <c r="F42" s="29"/>
      <c r="G42" s="29"/>
      <c r="H42" s="29"/>
      <c r="I42" s="29"/>
    </row>
    <row r="43" spans="1:9">
      <c r="A43" t="s">
        <v>37</v>
      </c>
      <c r="B43" t="s">
        <v>38</v>
      </c>
      <c r="C43" s="1">
        <v>10363.94</v>
      </c>
      <c r="D43" s="1">
        <v>297.45</v>
      </c>
      <c r="E43" s="1">
        <v>0</v>
      </c>
      <c r="F43" s="1">
        <v>315.06</v>
      </c>
      <c r="G43" s="1">
        <v>25</v>
      </c>
      <c r="H43" s="1">
        <f t="shared" ref="H43" si="8">SUM(D43:G43)</f>
        <v>637.51</v>
      </c>
      <c r="I43" s="1">
        <f t="shared" ref="I43" si="9">SUM(C43-H43)</f>
        <v>9726.43</v>
      </c>
    </row>
    <row r="44" spans="1:9">
      <c r="A44" t="s">
        <v>39</v>
      </c>
      <c r="B44" t="s">
        <v>18</v>
      </c>
      <c r="C44" s="1">
        <v>5117.5</v>
      </c>
      <c r="D44" s="1">
        <v>146.87</v>
      </c>
      <c r="E44" s="1">
        <v>0</v>
      </c>
      <c r="F44" s="1">
        <v>155.57</v>
      </c>
      <c r="G44" s="1">
        <v>25</v>
      </c>
      <c r="H44" s="1">
        <f>SUM(D44:G44)</f>
        <v>327.44</v>
      </c>
      <c r="I44" s="1">
        <f>SUM(C44-H44)</f>
        <v>4790.0600000000004</v>
      </c>
    </row>
    <row r="45" spans="1:9">
      <c r="A45" t="s">
        <v>56</v>
      </c>
      <c r="B45" t="s">
        <v>57</v>
      </c>
      <c r="C45" s="11">
        <v>29000</v>
      </c>
      <c r="D45" s="11">
        <v>832.3</v>
      </c>
      <c r="E45" s="11"/>
      <c r="F45" s="11">
        <v>881.6</v>
      </c>
      <c r="G45" s="11">
        <v>125</v>
      </c>
      <c r="H45" s="11">
        <f>+D45+F45+G45</f>
        <v>1838.9</v>
      </c>
      <c r="I45" s="11">
        <f>+C45-H45</f>
        <v>27161.1</v>
      </c>
    </row>
    <row r="46" spans="1:9">
      <c r="A46" s="3" t="s">
        <v>49</v>
      </c>
      <c r="B46" s="3">
        <v>3</v>
      </c>
      <c r="C46" s="4">
        <f t="shared" ref="C46:I46" si="10">SUM(C43:C45)</f>
        <v>44481.440000000002</v>
      </c>
      <c r="D46" s="4">
        <f t="shared" si="10"/>
        <v>1276.6199999999999</v>
      </c>
      <c r="E46" s="4">
        <f t="shared" si="10"/>
        <v>0</v>
      </c>
      <c r="F46" s="4">
        <f t="shared" si="10"/>
        <v>1352.23</v>
      </c>
      <c r="G46" s="4">
        <f t="shared" si="10"/>
        <v>175</v>
      </c>
      <c r="H46" s="4">
        <f t="shared" si="10"/>
        <v>2803.8500000000004</v>
      </c>
      <c r="I46" s="4">
        <f t="shared" si="10"/>
        <v>41677.589999999997</v>
      </c>
    </row>
    <row r="47" spans="1:9">
      <c r="C47" s="1"/>
      <c r="D47" s="1"/>
      <c r="E47" s="1"/>
      <c r="F47" s="1"/>
      <c r="G47" s="1"/>
      <c r="H47" s="1"/>
      <c r="I47" s="1"/>
    </row>
    <row r="48" spans="1:9">
      <c r="A48" s="29" t="s">
        <v>40</v>
      </c>
      <c r="B48" s="29"/>
      <c r="C48" s="29"/>
      <c r="D48" s="29"/>
      <c r="E48" s="29"/>
      <c r="F48" s="29"/>
      <c r="G48" s="29"/>
      <c r="H48" s="29"/>
      <c r="I48" s="29"/>
    </row>
    <row r="49" spans="1:125">
      <c r="A49" t="s">
        <v>41</v>
      </c>
      <c r="B49" t="s">
        <v>42</v>
      </c>
      <c r="C49" s="1">
        <v>16300</v>
      </c>
      <c r="D49" s="1">
        <v>467.81</v>
      </c>
      <c r="E49" s="1">
        <v>0</v>
      </c>
      <c r="F49" s="1">
        <v>495.52</v>
      </c>
      <c r="G49" s="1">
        <v>25</v>
      </c>
      <c r="H49" s="1">
        <f t="shared" ref="H49:H53" si="11">SUM(D49:G49)</f>
        <v>988.32999999999993</v>
      </c>
      <c r="I49" s="1">
        <f t="shared" ref="I49:I53" si="12">SUM(C49-H49)</f>
        <v>15311.67</v>
      </c>
    </row>
    <row r="50" spans="1:125">
      <c r="A50" t="s">
        <v>58</v>
      </c>
      <c r="B50" t="s">
        <v>59</v>
      </c>
      <c r="C50" s="1">
        <v>17500</v>
      </c>
      <c r="D50" s="1">
        <v>502.25</v>
      </c>
      <c r="E50" s="1">
        <v>0</v>
      </c>
      <c r="F50" s="1">
        <v>532</v>
      </c>
      <c r="G50" s="1">
        <v>1056.6199999999999</v>
      </c>
      <c r="H50" s="1">
        <f>+D50+F50+G50</f>
        <v>2090.87</v>
      </c>
      <c r="I50" s="1">
        <f>+C50-H50</f>
        <v>15409.130000000001</v>
      </c>
    </row>
    <row r="51" spans="1:125">
      <c r="A51" t="s">
        <v>61</v>
      </c>
      <c r="B51" t="s">
        <v>62</v>
      </c>
      <c r="C51" s="1">
        <v>12650</v>
      </c>
      <c r="D51" s="1">
        <v>363.06</v>
      </c>
      <c r="E51" s="1">
        <v>0</v>
      </c>
      <c r="F51" s="1">
        <v>384.56</v>
      </c>
      <c r="G51" s="1">
        <v>25</v>
      </c>
      <c r="H51" s="1">
        <f>D51+E51+F51+G51</f>
        <v>772.62</v>
      </c>
      <c r="I51" s="1">
        <f>C51-H51</f>
        <v>11877.38</v>
      </c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  <c r="AH51" s="13"/>
      <c r="AI51" s="13"/>
      <c r="AJ51" s="13"/>
      <c r="AK51" s="13"/>
      <c r="AL51" s="13"/>
      <c r="AM51" s="13"/>
      <c r="AN51" s="13"/>
      <c r="AO51" s="13"/>
      <c r="AP51" s="13"/>
      <c r="AQ51" s="13"/>
      <c r="AR51" s="13"/>
      <c r="AS51" s="13"/>
      <c r="AT51" s="13"/>
      <c r="AU51" s="13"/>
      <c r="AV51" s="13"/>
      <c r="AW51" s="13"/>
      <c r="AX51" s="13"/>
      <c r="AY51" s="13"/>
      <c r="AZ51" s="13"/>
      <c r="BA51" s="13"/>
      <c r="BB51" s="13"/>
      <c r="BC51" s="13"/>
      <c r="BD51" s="13"/>
      <c r="BE51" s="13"/>
      <c r="BF51" s="13"/>
      <c r="BG51" s="13"/>
      <c r="BH51" s="13"/>
      <c r="BI51" s="13"/>
      <c r="BJ51" s="13"/>
      <c r="BK51" s="13"/>
      <c r="BL51" s="13"/>
      <c r="BM51" s="13"/>
      <c r="BN51" s="13"/>
      <c r="BO51" s="13"/>
      <c r="BP51" s="13"/>
      <c r="BQ51" s="13"/>
      <c r="BR51" s="13"/>
      <c r="BS51" s="13"/>
      <c r="BT51" s="13"/>
      <c r="BU51" s="13"/>
      <c r="BV51" s="13"/>
      <c r="BW51" s="13"/>
      <c r="BX51" s="13"/>
      <c r="BY51" s="13"/>
      <c r="BZ51" s="13"/>
      <c r="CA51" s="13"/>
      <c r="CB51" s="13"/>
      <c r="CC51" s="13"/>
      <c r="CD51" s="13"/>
      <c r="CE51" s="13"/>
      <c r="CF51" s="13"/>
      <c r="CG51" s="13"/>
      <c r="CH51" s="13"/>
      <c r="CI51" s="13"/>
      <c r="CJ51" s="13"/>
      <c r="CK51" s="13"/>
      <c r="CL51" s="13"/>
      <c r="CM51" s="13"/>
      <c r="CN51" s="13"/>
      <c r="CO51" s="13"/>
      <c r="CP51" s="13"/>
      <c r="CQ51" s="13"/>
      <c r="CR51" s="13"/>
      <c r="CS51" s="13"/>
      <c r="CT51" s="13"/>
      <c r="CU51" s="13"/>
      <c r="CV51" s="13"/>
      <c r="CW51" s="13"/>
      <c r="CX51" s="13"/>
      <c r="CY51" s="13"/>
      <c r="CZ51" s="13"/>
      <c r="DA51" s="13"/>
      <c r="DB51" s="13"/>
      <c r="DC51" s="13"/>
      <c r="DD51" s="13"/>
      <c r="DE51" s="13"/>
      <c r="DF51" s="13"/>
      <c r="DG51" s="13"/>
      <c r="DH51" s="13"/>
      <c r="DI51" s="13"/>
      <c r="DJ51" s="13"/>
      <c r="DK51" s="13"/>
      <c r="DL51" s="13"/>
      <c r="DM51" s="13"/>
      <c r="DN51" s="13"/>
      <c r="DO51" s="13"/>
      <c r="DP51" s="13"/>
      <c r="DQ51" s="13"/>
      <c r="DR51" s="13"/>
      <c r="DS51" s="13"/>
      <c r="DT51" s="13"/>
      <c r="DU51" s="13"/>
    </row>
    <row r="52" spans="1:125">
      <c r="A52" t="s">
        <v>63</v>
      </c>
      <c r="B52" t="s">
        <v>64</v>
      </c>
      <c r="C52" s="1">
        <v>7455.19</v>
      </c>
      <c r="D52" s="1">
        <v>213.96</v>
      </c>
      <c r="E52" s="1">
        <v>0</v>
      </c>
      <c r="F52" s="1">
        <v>226.64</v>
      </c>
      <c r="G52" s="1">
        <v>25</v>
      </c>
      <c r="H52" s="1">
        <f>D52+E52+F52+G52</f>
        <v>465.6</v>
      </c>
      <c r="I52" s="1">
        <f>C52-H52</f>
        <v>6989.5899999999992</v>
      </c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13"/>
      <c r="AE52" s="13"/>
      <c r="AF52" s="13"/>
      <c r="AG52" s="13"/>
      <c r="AH52" s="13"/>
      <c r="AI52" s="13"/>
      <c r="AJ52" s="13"/>
      <c r="AK52" s="13"/>
      <c r="AL52" s="13"/>
      <c r="AM52" s="13"/>
      <c r="AN52" s="13"/>
      <c r="AO52" s="13"/>
      <c r="AP52" s="13"/>
      <c r="AQ52" s="13"/>
      <c r="AR52" s="13"/>
      <c r="AS52" s="13"/>
      <c r="AT52" s="13"/>
      <c r="AU52" s="13"/>
      <c r="AV52" s="13"/>
      <c r="AW52" s="13"/>
      <c r="AX52" s="13"/>
      <c r="AY52" s="13"/>
      <c r="AZ52" s="13"/>
      <c r="BA52" s="13"/>
      <c r="BB52" s="13"/>
      <c r="BC52" s="13"/>
      <c r="BD52" s="13"/>
      <c r="BE52" s="13"/>
      <c r="BF52" s="13"/>
      <c r="BG52" s="13"/>
      <c r="BH52" s="13"/>
      <c r="BI52" s="13"/>
      <c r="BJ52" s="13"/>
      <c r="BK52" s="13"/>
      <c r="BL52" s="13"/>
      <c r="BM52" s="13"/>
      <c r="BN52" s="13"/>
      <c r="BO52" s="13"/>
      <c r="BP52" s="13"/>
      <c r="BQ52" s="13"/>
      <c r="BR52" s="13"/>
      <c r="BS52" s="13"/>
      <c r="BT52" s="13"/>
      <c r="BU52" s="13"/>
      <c r="BV52" s="13"/>
      <c r="BW52" s="13"/>
      <c r="BX52" s="13"/>
      <c r="BY52" s="13"/>
      <c r="BZ52" s="13"/>
      <c r="CA52" s="13"/>
      <c r="CB52" s="13"/>
      <c r="CC52" s="13"/>
      <c r="CD52" s="13"/>
      <c r="CE52" s="13"/>
      <c r="CF52" s="13"/>
      <c r="CG52" s="13"/>
      <c r="CH52" s="13"/>
      <c r="CI52" s="13"/>
      <c r="CJ52" s="13"/>
      <c r="CK52" s="13"/>
      <c r="CL52" s="13"/>
      <c r="CM52" s="13"/>
      <c r="CN52" s="13"/>
      <c r="CO52" s="13"/>
      <c r="CP52" s="13"/>
      <c r="CQ52" s="13"/>
      <c r="CR52" s="13"/>
      <c r="CS52" s="13"/>
      <c r="CT52" s="13"/>
      <c r="CU52" s="13"/>
      <c r="CV52" s="13"/>
      <c r="CW52" s="13"/>
      <c r="CX52" s="13"/>
      <c r="CY52" s="13"/>
      <c r="CZ52" s="13"/>
      <c r="DA52" s="13"/>
      <c r="DB52" s="13"/>
      <c r="DC52" s="13"/>
      <c r="DD52" s="13"/>
      <c r="DE52" s="13"/>
      <c r="DF52" s="13"/>
      <c r="DG52" s="13"/>
      <c r="DH52" s="13"/>
      <c r="DI52" s="13"/>
      <c r="DJ52" s="13"/>
      <c r="DK52" s="13"/>
      <c r="DL52" s="13"/>
      <c r="DM52" s="13"/>
      <c r="DN52" s="13"/>
      <c r="DO52" s="13"/>
      <c r="DP52" s="13"/>
      <c r="DQ52" s="13"/>
      <c r="DR52" s="13"/>
      <c r="DS52" s="13"/>
      <c r="DT52" s="13"/>
      <c r="DU52" s="13"/>
    </row>
    <row r="53" spans="1:125">
      <c r="A53" t="s">
        <v>43</v>
      </c>
      <c r="B53" t="s">
        <v>44</v>
      </c>
      <c r="C53" s="1">
        <v>5700.17</v>
      </c>
      <c r="D53" s="1">
        <v>163.59</v>
      </c>
      <c r="E53" s="1">
        <v>0</v>
      </c>
      <c r="F53" s="1">
        <v>173.29</v>
      </c>
      <c r="G53" s="1">
        <v>25</v>
      </c>
      <c r="H53" s="1">
        <f t="shared" si="11"/>
        <v>361.88</v>
      </c>
      <c r="I53" s="1">
        <f t="shared" si="12"/>
        <v>5338.29</v>
      </c>
    </row>
    <row r="54" spans="1:125">
      <c r="A54" s="3" t="s">
        <v>49</v>
      </c>
      <c r="B54" s="3">
        <v>5</v>
      </c>
      <c r="C54" s="4">
        <f t="shared" ref="C54:I54" si="13">SUM(C49:C53)</f>
        <v>59605.36</v>
      </c>
      <c r="D54" s="4">
        <f t="shared" si="13"/>
        <v>1710.6699999999998</v>
      </c>
      <c r="E54" s="4">
        <f t="shared" si="13"/>
        <v>0</v>
      </c>
      <c r="F54" s="4">
        <f t="shared" si="13"/>
        <v>1812.0099999999998</v>
      </c>
      <c r="G54" s="4">
        <f t="shared" si="13"/>
        <v>1156.6199999999999</v>
      </c>
      <c r="H54" s="4">
        <f t="shared" si="13"/>
        <v>4679.3</v>
      </c>
      <c r="I54" s="4">
        <f t="shared" si="13"/>
        <v>54926.06</v>
      </c>
    </row>
    <row r="55" spans="1:125">
      <c r="C55" s="1"/>
      <c r="D55" s="1"/>
      <c r="E55" s="1"/>
      <c r="F55" s="1"/>
      <c r="G55" s="1"/>
      <c r="H55" s="1"/>
      <c r="I55" s="1"/>
    </row>
    <row r="56" spans="1:125">
      <c r="A56" s="12" t="s">
        <v>65</v>
      </c>
      <c r="B56" s="12"/>
      <c r="C56" s="12"/>
      <c r="D56" s="12"/>
      <c r="E56" s="12"/>
      <c r="F56" s="12"/>
      <c r="G56" s="12"/>
      <c r="H56" s="12"/>
      <c r="I56" s="12"/>
      <c r="J56" s="12"/>
      <c r="K56" s="13"/>
      <c r="L56" s="13"/>
      <c r="M56" s="13"/>
      <c r="N56" s="13"/>
      <c r="O56" s="13"/>
      <c r="P56" s="13"/>
      <c r="Q56" s="13"/>
      <c r="R56" s="13"/>
      <c r="S56" s="13"/>
      <c r="T56" s="13"/>
      <c r="U56" s="13"/>
      <c r="V56" s="13"/>
      <c r="W56" s="13"/>
      <c r="X56" s="13"/>
      <c r="Y56" s="13"/>
      <c r="Z56" s="13"/>
      <c r="AA56" s="13"/>
      <c r="AB56" s="13"/>
      <c r="AC56" s="13"/>
      <c r="AD56" s="13"/>
      <c r="AE56" s="13"/>
      <c r="AF56" s="13"/>
      <c r="AG56" s="13"/>
      <c r="AH56" s="13"/>
      <c r="AI56" s="13"/>
      <c r="AJ56" s="13"/>
      <c r="AK56" s="13"/>
      <c r="AL56" s="13"/>
      <c r="AM56" s="13"/>
      <c r="AN56" s="13"/>
      <c r="AO56" s="13"/>
      <c r="AP56" s="13"/>
      <c r="AQ56" s="13"/>
      <c r="AR56" s="13"/>
      <c r="AS56" s="13"/>
      <c r="AT56" s="13"/>
      <c r="AU56" s="13"/>
      <c r="AV56" s="13"/>
      <c r="AW56" s="13"/>
      <c r="AX56" s="13"/>
      <c r="AY56" s="13"/>
      <c r="AZ56" s="13"/>
      <c r="BA56" s="13"/>
      <c r="BB56" s="13"/>
      <c r="BC56" s="13"/>
      <c r="BD56" s="13"/>
      <c r="BE56" s="13"/>
      <c r="BF56" s="13"/>
      <c r="BG56" s="13"/>
      <c r="BH56" s="13"/>
      <c r="BI56" s="13"/>
      <c r="BJ56" s="13"/>
      <c r="BK56" s="13"/>
      <c r="BL56" s="13"/>
      <c r="BM56" s="13"/>
      <c r="BN56" s="13"/>
      <c r="BO56" s="13"/>
      <c r="BP56" s="13"/>
      <c r="BQ56" s="13"/>
      <c r="BR56" s="13"/>
      <c r="BS56" s="13"/>
      <c r="BT56" s="13"/>
      <c r="BU56" s="13"/>
      <c r="BV56" s="13"/>
      <c r="BW56" s="13"/>
      <c r="BX56" s="13"/>
      <c r="BY56" s="13"/>
      <c r="BZ56" s="13"/>
      <c r="CA56" s="13"/>
      <c r="CB56" s="13"/>
      <c r="CC56" s="13"/>
      <c r="CD56" s="13"/>
      <c r="CE56" s="13"/>
      <c r="CF56" s="13"/>
      <c r="CG56" s="13"/>
      <c r="CH56" s="13"/>
      <c r="CI56" s="13"/>
      <c r="CJ56" s="13"/>
      <c r="CK56" s="13"/>
      <c r="CL56" s="13"/>
      <c r="CM56" s="13"/>
      <c r="CN56" s="13"/>
      <c r="CO56" s="13"/>
      <c r="CP56" s="13"/>
      <c r="CQ56" s="13"/>
      <c r="CR56" s="13"/>
      <c r="CS56" s="13"/>
      <c r="CT56" s="13"/>
      <c r="CU56" s="13"/>
      <c r="CV56" s="13"/>
      <c r="CW56" s="13"/>
      <c r="CX56" s="13"/>
      <c r="CY56" s="13"/>
      <c r="CZ56" s="13"/>
      <c r="DA56" s="13"/>
      <c r="DB56" s="13"/>
      <c r="DC56" s="13"/>
      <c r="DD56" s="13"/>
      <c r="DE56" s="13"/>
      <c r="DF56" s="13"/>
      <c r="DG56" s="13"/>
      <c r="DH56" s="13"/>
      <c r="DI56" s="13"/>
      <c r="DJ56" s="13"/>
      <c r="DK56" s="13"/>
      <c r="DL56" s="13"/>
      <c r="DM56" s="13"/>
      <c r="DN56" s="13"/>
      <c r="DO56" s="13"/>
      <c r="DP56" s="13"/>
      <c r="DQ56" s="13"/>
      <c r="DR56" s="13"/>
      <c r="DS56" s="13"/>
      <c r="DT56" s="13"/>
      <c r="DU56" s="13"/>
    </row>
    <row r="57" spans="1:125">
      <c r="A57" t="s">
        <v>66</v>
      </c>
      <c r="B57" t="s">
        <v>18</v>
      </c>
      <c r="C57" s="1">
        <v>14545</v>
      </c>
      <c r="D57" s="1">
        <v>417.44</v>
      </c>
      <c r="E57" s="1">
        <v>0</v>
      </c>
      <c r="F57" s="1">
        <v>442.17</v>
      </c>
      <c r="G57" s="1">
        <v>165</v>
      </c>
      <c r="H57" s="1">
        <f>D57+E57+F57+G57</f>
        <v>1024.6100000000001</v>
      </c>
      <c r="I57" s="1">
        <f>C57-H57</f>
        <v>13520.39</v>
      </c>
      <c r="K57" s="13"/>
      <c r="L57" s="13"/>
      <c r="M57" s="13"/>
      <c r="N57" s="13"/>
      <c r="O57" s="13"/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  <c r="AA57" s="13"/>
      <c r="AB57" s="13"/>
      <c r="AC57" s="13"/>
      <c r="AD57" s="13"/>
      <c r="AE57" s="13"/>
      <c r="AF57" s="13"/>
      <c r="AG57" s="13"/>
      <c r="AH57" s="13"/>
      <c r="AI57" s="13"/>
      <c r="AJ57" s="13"/>
      <c r="AK57" s="13"/>
      <c r="AL57" s="13"/>
      <c r="AM57" s="13"/>
      <c r="AN57" s="13"/>
      <c r="AO57" s="13"/>
      <c r="AP57" s="13"/>
      <c r="AQ57" s="13"/>
      <c r="AR57" s="13"/>
      <c r="AS57" s="13"/>
      <c r="AT57" s="13"/>
      <c r="AU57" s="13"/>
      <c r="AV57" s="13"/>
      <c r="AW57" s="13"/>
      <c r="AX57" s="13"/>
      <c r="AY57" s="13"/>
      <c r="AZ57" s="13"/>
      <c r="BA57" s="13"/>
      <c r="BB57" s="13"/>
      <c r="BC57" s="13"/>
      <c r="BD57" s="13"/>
      <c r="BE57" s="13"/>
      <c r="BF57" s="13"/>
      <c r="BG57" s="13"/>
      <c r="BH57" s="13"/>
      <c r="BI57" s="13"/>
      <c r="BJ57" s="13"/>
      <c r="BK57" s="13"/>
      <c r="BL57" s="13"/>
      <c r="BM57" s="13"/>
      <c r="BN57" s="13"/>
      <c r="BO57" s="13"/>
      <c r="BP57" s="13"/>
      <c r="BQ57" s="13"/>
      <c r="BR57" s="13"/>
      <c r="BS57" s="13"/>
      <c r="BT57" s="13"/>
      <c r="BU57" s="13"/>
      <c r="BV57" s="13"/>
      <c r="BW57" s="13"/>
      <c r="BX57" s="13"/>
      <c r="BY57" s="13"/>
      <c r="BZ57" s="13"/>
      <c r="CA57" s="13"/>
      <c r="CB57" s="13"/>
      <c r="CC57" s="13"/>
      <c r="CD57" s="13"/>
      <c r="CE57" s="13"/>
      <c r="CF57" s="13"/>
      <c r="CG57" s="13"/>
      <c r="CH57" s="13"/>
      <c r="CI57" s="13"/>
      <c r="CJ57" s="13"/>
      <c r="CK57" s="13"/>
      <c r="CL57" s="13"/>
      <c r="CM57" s="13"/>
      <c r="CN57" s="13"/>
      <c r="CO57" s="13"/>
      <c r="CP57" s="13"/>
      <c r="CQ57" s="13"/>
      <c r="CR57" s="13"/>
      <c r="CS57" s="13"/>
      <c r="CT57" s="13"/>
      <c r="CU57" s="13"/>
      <c r="CV57" s="13"/>
      <c r="CW57" s="13"/>
      <c r="CX57" s="13"/>
      <c r="CY57" s="13"/>
      <c r="CZ57" s="13"/>
      <c r="DA57" s="13"/>
      <c r="DB57" s="13"/>
      <c r="DC57" s="13"/>
      <c r="DD57" s="13"/>
      <c r="DE57" s="13"/>
      <c r="DF57" s="13"/>
      <c r="DG57" s="13"/>
      <c r="DH57" s="13"/>
      <c r="DI57" s="13"/>
      <c r="DJ57" s="13"/>
      <c r="DK57" s="13"/>
      <c r="DL57" s="13"/>
      <c r="DM57" s="13"/>
      <c r="DN57" s="13"/>
      <c r="DO57" s="13"/>
      <c r="DP57" s="13"/>
      <c r="DQ57" s="13"/>
      <c r="DR57" s="13"/>
      <c r="DS57" s="13"/>
      <c r="DT57" s="13"/>
      <c r="DU57" s="13"/>
    </row>
    <row r="58" spans="1:125">
      <c r="A58" s="3" t="s">
        <v>49</v>
      </c>
      <c r="B58" s="3">
        <v>1</v>
      </c>
      <c r="C58" s="4">
        <f t="shared" ref="C58:I58" si="14">SUM(C57)</f>
        <v>14545</v>
      </c>
      <c r="D58" s="4">
        <f t="shared" si="14"/>
        <v>417.44</v>
      </c>
      <c r="E58" s="4">
        <f t="shared" si="14"/>
        <v>0</v>
      </c>
      <c r="F58" s="4">
        <f t="shared" si="14"/>
        <v>442.17</v>
      </c>
      <c r="G58" s="4">
        <f t="shared" si="14"/>
        <v>165</v>
      </c>
      <c r="H58" s="4">
        <f t="shared" si="14"/>
        <v>1024.6100000000001</v>
      </c>
      <c r="I58" s="4">
        <f t="shared" si="14"/>
        <v>13520.39</v>
      </c>
    </row>
    <row r="59" spans="1:125">
      <c r="C59" s="1"/>
      <c r="D59" s="1"/>
      <c r="E59" s="1"/>
      <c r="F59" s="1"/>
      <c r="G59" s="1"/>
      <c r="H59" s="1"/>
      <c r="I59" s="1"/>
    </row>
    <row r="60" spans="1:125">
      <c r="C60" s="1"/>
      <c r="D60" s="1"/>
      <c r="E60" s="1"/>
      <c r="F60" s="1"/>
      <c r="G60" s="1"/>
      <c r="H60" s="1"/>
      <c r="I60" s="1"/>
    </row>
    <row r="61" spans="1:125">
      <c r="A61" s="29" t="s">
        <v>45</v>
      </c>
      <c r="B61" s="29"/>
      <c r="C61" s="29"/>
      <c r="D61" s="29"/>
      <c r="E61" s="29"/>
      <c r="F61" s="29"/>
      <c r="G61" s="29"/>
      <c r="H61" s="29"/>
      <c r="I61" s="29"/>
    </row>
    <row r="62" spans="1:125">
      <c r="A62" t="s">
        <v>46</v>
      </c>
      <c r="B62" t="s">
        <v>42</v>
      </c>
      <c r="C62" s="1">
        <v>16458.46</v>
      </c>
      <c r="D62" s="1">
        <v>472.36</v>
      </c>
      <c r="E62" s="1">
        <v>0</v>
      </c>
      <c r="F62" s="1">
        <v>500.34</v>
      </c>
      <c r="G62" s="1">
        <v>25</v>
      </c>
      <c r="H62" s="1">
        <f t="shared" ref="H62" si="15">SUM(D62:G62)</f>
        <v>997.7</v>
      </c>
      <c r="I62" s="1">
        <f>+C62-H62</f>
        <v>15460.759999999998</v>
      </c>
    </row>
    <row r="63" spans="1:125">
      <c r="A63" s="3" t="s">
        <v>49</v>
      </c>
      <c r="B63" s="3">
        <v>1</v>
      </c>
      <c r="C63" s="4">
        <f t="shared" ref="C63:I63" si="16">SUM(C62)</f>
        <v>16458.46</v>
      </c>
      <c r="D63" s="4">
        <f t="shared" si="16"/>
        <v>472.36</v>
      </c>
      <c r="E63" s="4">
        <f t="shared" si="16"/>
        <v>0</v>
      </c>
      <c r="F63" s="4">
        <f t="shared" si="16"/>
        <v>500.34</v>
      </c>
      <c r="G63" s="4">
        <f t="shared" si="16"/>
        <v>25</v>
      </c>
      <c r="H63" s="4">
        <f t="shared" si="16"/>
        <v>997.7</v>
      </c>
      <c r="I63" s="4">
        <f t="shared" si="16"/>
        <v>15460.759999999998</v>
      </c>
    </row>
    <row r="64" spans="1:125">
      <c r="C64" s="1"/>
      <c r="D64" s="1"/>
      <c r="E64" s="1"/>
      <c r="F64" s="1"/>
      <c r="G64" s="1"/>
      <c r="H64" s="1"/>
      <c r="I64" s="1"/>
    </row>
    <row r="65" spans="1:9">
      <c r="A65" s="29" t="s">
        <v>47</v>
      </c>
      <c r="B65" s="29"/>
      <c r="C65" s="29"/>
      <c r="D65" s="29"/>
      <c r="E65" s="29"/>
      <c r="F65" s="29"/>
      <c r="G65" s="29"/>
      <c r="H65" s="29"/>
      <c r="I65" s="29"/>
    </row>
    <row r="66" spans="1:9">
      <c r="A66" t="s">
        <v>48</v>
      </c>
      <c r="B66" t="s">
        <v>18</v>
      </c>
      <c r="C66" s="1">
        <v>6080.18</v>
      </c>
      <c r="D66" s="1">
        <v>174.5</v>
      </c>
      <c r="E66" s="1">
        <v>0</v>
      </c>
      <c r="F66" s="1">
        <v>184.84</v>
      </c>
      <c r="G66" s="1">
        <v>25</v>
      </c>
      <c r="H66" s="1">
        <f t="shared" ref="H66" si="17">SUM(D66:G66)</f>
        <v>384.34000000000003</v>
      </c>
      <c r="I66" s="1">
        <f>+C66-H66</f>
        <v>5695.84</v>
      </c>
    </row>
    <row r="67" spans="1:9">
      <c r="A67" s="3" t="s">
        <v>49</v>
      </c>
      <c r="B67" s="3">
        <v>1</v>
      </c>
      <c r="C67" s="4">
        <f t="shared" ref="C67:I67" si="18">SUM(C66)</f>
        <v>6080.18</v>
      </c>
      <c r="D67" s="4">
        <f t="shared" si="18"/>
        <v>174.5</v>
      </c>
      <c r="E67" s="4">
        <f t="shared" si="18"/>
        <v>0</v>
      </c>
      <c r="F67" s="4">
        <f t="shared" si="18"/>
        <v>184.84</v>
      </c>
      <c r="G67" s="4">
        <f t="shared" si="18"/>
        <v>25</v>
      </c>
      <c r="H67" s="4">
        <f t="shared" si="18"/>
        <v>384.34000000000003</v>
      </c>
      <c r="I67" s="4">
        <f t="shared" si="18"/>
        <v>5695.84</v>
      </c>
    </row>
    <row r="68" spans="1:9">
      <c r="C68" s="1"/>
      <c r="D68" s="1"/>
      <c r="E68" s="1"/>
      <c r="F68" s="1"/>
      <c r="G68" s="1"/>
      <c r="H68" s="1"/>
      <c r="I68" s="1"/>
    </row>
    <row r="69" spans="1:9">
      <c r="C69" s="1"/>
      <c r="D69" s="1"/>
      <c r="E69" s="1"/>
      <c r="F69" s="1"/>
      <c r="G69" s="1"/>
      <c r="H69" s="1"/>
      <c r="I69" s="1"/>
    </row>
    <row r="70" spans="1:9" s="5" customFormat="1" ht="24.95" customHeight="1">
      <c r="A70" s="6" t="s">
        <v>52</v>
      </c>
      <c r="B70" s="6">
        <f t="shared" ref="B70:I70" si="19">+B67+B63+B58+B54+B46+B40+B29+B25+B21+B16+B12</f>
        <v>25</v>
      </c>
      <c r="C70" s="7">
        <f t="shared" si="19"/>
        <v>354295.44</v>
      </c>
      <c r="D70" s="7">
        <f t="shared" si="19"/>
        <v>10168.26</v>
      </c>
      <c r="E70" s="7">
        <f t="shared" si="19"/>
        <v>9490.09</v>
      </c>
      <c r="F70" s="7">
        <f t="shared" si="19"/>
        <v>10770.57</v>
      </c>
      <c r="G70" s="7">
        <f t="shared" si="19"/>
        <v>2256.62</v>
      </c>
      <c r="H70" s="7">
        <f t="shared" si="19"/>
        <v>32685.54</v>
      </c>
      <c r="I70" s="7">
        <f t="shared" si="19"/>
        <v>321609.89999999997</v>
      </c>
    </row>
  </sheetData>
  <mergeCells count="25">
    <mergeCell ref="A31:I31"/>
    <mergeCell ref="A42:I42"/>
    <mergeCell ref="A48:I48"/>
    <mergeCell ref="A61:I61"/>
    <mergeCell ref="A65:I65"/>
    <mergeCell ref="A10:I10"/>
    <mergeCell ref="A14:I14"/>
    <mergeCell ref="A18:I18"/>
    <mergeCell ref="A23:I23"/>
    <mergeCell ref="A27:I27"/>
    <mergeCell ref="G7:G8"/>
    <mergeCell ref="H7:H8"/>
    <mergeCell ref="I7:I8"/>
    <mergeCell ref="A7:A8"/>
    <mergeCell ref="B7:B8"/>
    <mergeCell ref="C7:C8"/>
    <mergeCell ref="D7:D8"/>
    <mergeCell ref="E7:E8"/>
    <mergeCell ref="F7:F8"/>
    <mergeCell ref="A6:I6"/>
    <mergeCell ref="A1:I1"/>
    <mergeCell ref="A2:I2"/>
    <mergeCell ref="A3:I3"/>
    <mergeCell ref="A4:I4"/>
    <mergeCell ref="A5:I5"/>
  </mergeCells>
  <pageMargins left="0.7" right="0.7" top="0.75" bottom="0.75" header="0.3" footer="0.3"/>
  <pageSetup scale="51" orientation="landscape" r:id="rId1"/>
  <ignoredErrors>
    <ignoredError sqref="H11 H19:H20 H24 H28 H39 H53:I53 H62 H66 H43:I43 H49:I49 H32 H33 H34 H35 H36 H37 H38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2016-11-10T20:17:41Z</cp:lastPrinted>
  <dcterms:created xsi:type="dcterms:W3CDTF">2016-11-10T20:16:03Z</dcterms:created>
  <dcterms:modified xsi:type="dcterms:W3CDTF">2018-05-16T15:27:32Z</dcterms:modified>
</cp:coreProperties>
</file>