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30" yWindow="345" windowWidth="14355" windowHeight="14775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'2015'!$A$1:$L$44</definedName>
    <definedName name="_xlnm.Print_Area" localSheetId="1">'2016'!$A$1:$L$44</definedName>
    <definedName name="_xlnm.Print_Area" localSheetId="2">'2017'!$A$1:$L$39</definedName>
    <definedName name="_xlnm.Print_Area" localSheetId="3">'2018'!$A$1:$L$10</definedName>
    <definedName name="_xlnm.Print_Area" localSheetId="4">'2019'!$A$1:$L$7</definedName>
    <definedName name="_xlnm.Print_Area" localSheetId="5">'2020'!$A$1:$T$5</definedName>
    <definedName name="_xlnm.Print_Area" localSheetId="6">'2021'!$A$2:$N$6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5">'[5]333.10'!#REF!</definedName>
    <definedName name="nb" localSheetId="6">'[10]333.10'!#REF!</definedName>
    <definedName name="nb">'[10]333.10'!#REF!</definedName>
    <definedName name="nb_10" localSheetId="6">'[10]333.10'!#REF!</definedName>
    <definedName name="nb_10">'[10]333.10'!#REF!</definedName>
    <definedName name="nb_11" localSheetId="6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1" l="1"/>
  <c r="C8" i="11"/>
  <c r="C9" i="11"/>
  <c r="C10" i="11"/>
  <c r="C11" i="11"/>
  <c r="C12" i="11"/>
  <c r="C13" i="11"/>
  <c r="C7" i="11"/>
  <c r="F6" i="11"/>
  <c r="E6" i="11" l="1"/>
  <c r="D6" i="11" l="1"/>
  <c r="C7" i="10" l="1"/>
  <c r="C9" i="10"/>
  <c r="C10" i="10"/>
  <c r="C11" i="10"/>
  <c r="C12" i="10"/>
  <c r="C6" i="10"/>
  <c r="O5" i="10" l="1"/>
  <c r="N5" i="10" l="1"/>
  <c r="M5" i="10" l="1"/>
  <c r="L5" i="10" l="1"/>
  <c r="K5" i="10" l="1"/>
  <c r="J5" i="10" l="1"/>
  <c r="I5" i="10"/>
  <c r="H5" i="10"/>
  <c r="G5" i="10"/>
  <c r="F5" i="10"/>
  <c r="E5" i="10"/>
  <c r="D5" i="10"/>
  <c r="C5" i="10" s="1"/>
  <c r="B18" i="7" l="1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B17" i="6"/>
  <c r="B16" i="6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O5" i="4"/>
  <c r="D5" i="4" s="1"/>
  <c r="B6" i="7" l="1"/>
  <c r="B6" i="6"/>
  <c r="B6" i="5"/>
  <c r="C10" i="3" l="1"/>
  <c r="C9" i="3"/>
  <c r="C11" i="3"/>
  <c r="C7" i="3"/>
  <c r="C5" i="3"/>
  <c r="C8" i="3"/>
  <c r="C6" i="3"/>
  <c r="O4" i="3"/>
  <c r="N4" i="3"/>
  <c r="M4" i="3"/>
  <c r="L4" i="3"/>
  <c r="K4" i="3"/>
  <c r="J4" i="3"/>
  <c r="I4" i="3"/>
  <c r="H4" i="3"/>
  <c r="G4" i="3"/>
  <c r="F4" i="3"/>
  <c r="E4" i="3"/>
  <c r="D4" i="3"/>
  <c r="C4" i="3" l="1"/>
</calcChain>
</file>

<file path=xl/sharedStrings.xml><?xml version="1.0" encoding="utf-8"?>
<sst xmlns="http://schemas.openxmlformats.org/spreadsheetml/2006/main" count="296" uniqueCount="66">
  <si>
    <t>Aeropuertos internacionales</t>
  </si>
  <si>
    <t>Total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</si>
  <si>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</si>
  <si>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</si>
  <si>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</si>
  <si>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</si>
  <si>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</si>
  <si>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</si>
  <si>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</si>
  <si>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</si>
  <si>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</si>
  <si>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</si>
  <si>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</si>
  <si>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</si>
  <si>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</si>
  <si>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</si>
  <si>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</si>
  <si>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</si>
  <si>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</si>
  <si>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</si>
  <si>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</si>
  <si>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</si>
  <si>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>*Cifras  sujetas a rectificación</t>
  </si>
  <si>
    <t>Nota: Excluye pasajeros menores de 2 años de edad</t>
  </si>
  <si>
    <t xml:space="preserve"> Fuente: Registros administrativos, Deparamento de Estadísticas, Instituto Dominicano de Aviación Civil (IDAC)</t>
  </si>
  <si>
    <t xml:space="preserve">    Mes</t>
  </si>
  <si>
    <t>Total de pasajeros embarcados</t>
  </si>
  <si>
    <t>*Cifras sujetas a rectifiacion</t>
  </si>
  <si>
    <t xml:space="preserve"> Fuente: Registros administrativos, Departamento de Estadísticas, Instituto Dominicano de Aviación Civil (IDAC)</t>
  </si>
  <si>
    <t>*Cifras sujetas a rectificacion</t>
  </si>
  <si>
    <t>Aeropuerto internacional</t>
  </si>
  <si>
    <t>Septiembrre</t>
  </si>
  <si>
    <t>*Cifras sujetas a recificacion</t>
  </si>
  <si>
    <t>Mes</t>
  </si>
  <si>
    <t>Nota: Excluye pasajeros menores de dos años de edad</t>
  </si>
  <si>
    <t>Mayo</t>
  </si>
  <si>
    <t>junio</t>
  </si>
  <si>
    <t>julio</t>
  </si>
  <si>
    <t xml:space="preserve"> Fuente: Registros administrativos, Depto. de Estadísticas, Instituto Dominicano de Aviación Civil ( IDAC)</t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</si>
  <si>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aeropuertos, 2019*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</si>
  <si>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aeropuertos, 2018*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</si>
  <si>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aeropuertos, 2017*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</si>
  <si>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aeropuertos, 2016*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</si>
  <si>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aeropuertos, 2015*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</si>
  <si>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 y provincia 2020*</t>
    </r>
  </si>
  <si>
    <t>Provincia</t>
  </si>
  <si>
    <t xml:space="preserve"> Santo Domingo</t>
  </si>
  <si>
    <t>Puerto Plata</t>
  </si>
  <si>
    <t xml:space="preserve"> La Altagracia</t>
  </si>
  <si>
    <t>Punta Cana</t>
  </si>
  <si>
    <t>Samaná</t>
  </si>
  <si>
    <t>Presidente Juan Bosch, El Catey</t>
  </si>
  <si>
    <t>Santo Domingo</t>
  </si>
  <si>
    <t>Dr. Joaquín Balaguer, La Isabela</t>
  </si>
  <si>
    <t>Santiago</t>
  </si>
  <si>
    <t>Cibao</t>
  </si>
  <si>
    <t>La Altagracia</t>
  </si>
  <si>
    <t>General Gregorio Luperón</t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</si>
  <si>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mes,según aeropuertos y provincia 2021*</t>
    </r>
  </si>
  <si>
    <t xml:space="preserve"> Puerto Plata</t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</si>
  <si>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internacionales, por mes, según aeropuertos y provincia 2022*</t>
    </r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</si>
  <si>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 por mes, según aeropuertos y provincia 2023*</t>
    </r>
  </si>
  <si>
    <t xml:space="preserve"> Santiago</t>
  </si>
  <si>
    <t>amaná</t>
  </si>
  <si>
    <t xml:space="preserve"> Samaná</t>
  </si>
  <si>
    <r>
      <rPr>
        <b/>
        <sz val="9"/>
        <rFont val="Roboto"/>
      </rPr>
      <t>Cuadro 7.11.1</t>
    </r>
    <r>
      <rPr>
        <sz val="9"/>
        <rFont val="Roboto"/>
      </rPr>
      <t xml:space="preserve"> REPÚBLICA DOMINICANA: Movimiento de pasajeros embarcados en vuelos charters internacionales por mes,enero-marzo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</si>
</sst>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Franklin Gothic Book"/>
      <family val="2"/>
    </font>
    <font>
      <sz val="9"/>
      <name val="Roboto"/>
    </font>
    <font>
      <sz val="8"/>
      <name val="Franklin Gothic Demi"/>
      <family val="2"/>
    </font>
    <font>
      <sz val="9"/>
      <name val="Roboto regular"/>
    </font>
    <font>
      <sz val="7"/>
      <name val="Roboto regular"/>
    </font>
    <font>
      <sz val="7"/>
      <name val="Roboto"/>
    </font>
    <font>
      <sz val="8"/>
      <color rgb="FFFF0000"/>
      <name val="Franklin Gothic Book"/>
      <family val="2"/>
    </font>
    <font>
      <sz val="9"/>
      <color theme="1"/>
      <name val="Roboto regular"/>
    </font>
    <font>
      <sz val="9"/>
      <color theme="1"/>
      <name val="Roboto"/>
    </font>
    <font>
      <sz val="8"/>
      <name val="Roboto"/>
    </font>
    <font>
      <b/>
      <sz val="8"/>
      <name val="Roboto"/>
    </font>
    <font>
      <b/>
      <sz val="8"/>
      <name val="Franklin Gothic Book"/>
      <family val="2"/>
    </font>
    <font>
      <sz val="8"/>
      <color indexed="10"/>
      <name val="Roboto"/>
    </font>
    <font>
      <sz val="8"/>
      <color indexed="10"/>
      <name val="Franklin Gothic Book"/>
      <family val="2"/>
    </font>
    <font>
      <sz val="7"/>
      <name val="Franklin Gothic Book"/>
      <family val="2"/>
    </font>
    <font>
      <sz val="10"/>
      <name val="Arial"/>
      <family val="2"/>
    </font>
    <font>
      <sz val="10"/>
      <name val="Roboto"/>
    </font>
    <font>
      <b/>
      <sz val="10"/>
      <name val="Roboto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9"/>
      <name val="Roboto regular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8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2" borderId="0" xfId="1" applyFont="1" applyFill="1"/>
    <xf numFmtId="0" fontId="3" fillId="2" borderId="0" xfId="2" applyFill="1"/>
    <xf numFmtId="0" fontId="4" fillId="2" borderId="0" xfId="1" applyFont="1" applyFill="1"/>
    <xf numFmtId="0" fontId="5" fillId="2" borderId="0" xfId="3" applyFont="1" applyFill="1" applyAlignment="1">
      <alignment horizontal="center"/>
    </xf>
    <xf numFmtId="0" fontId="4" fillId="2" borderId="0" xfId="2" applyFont="1" applyFill="1"/>
    <xf numFmtId="0" fontId="4" fillId="2" borderId="0" xfId="3" applyFont="1" applyFill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2" fillId="2" borderId="1" xfId="5" applyFont="1" applyFill="1" applyBorder="1" applyAlignment="1">
      <alignment horizontal="left" vertical="center"/>
    </xf>
    <xf numFmtId="3" fontId="2" fillId="2" borderId="0" xfId="6" applyNumberFormat="1" applyFont="1" applyFill="1" applyBorder="1" applyAlignment="1">
      <alignment horizontal="right" vertical="justify" indent="1" readingOrder="2"/>
    </xf>
    <xf numFmtId="3" fontId="2" fillId="2" borderId="0" xfId="6" applyNumberFormat="1" applyFont="1" applyFill="1" applyBorder="1" applyAlignment="1">
      <alignment horizontal="right" vertical="justify"/>
    </xf>
    <xf numFmtId="3" fontId="6" fillId="2" borderId="0" xfId="6" applyNumberFormat="1" applyFont="1" applyFill="1" applyBorder="1" applyAlignment="1">
      <alignment horizontal="right" vertical="justify"/>
    </xf>
    <xf numFmtId="3" fontId="4" fillId="2" borderId="0" xfId="6" applyNumberFormat="1" applyFont="1" applyFill="1" applyBorder="1" applyAlignment="1">
      <alignment horizontal="right" vertical="justify"/>
    </xf>
    <xf numFmtId="3" fontId="4" fillId="2" borderId="2" xfId="6" applyNumberFormat="1" applyFont="1" applyFill="1" applyBorder="1" applyAlignment="1">
      <alignment horizontal="right" vertical="justify"/>
    </xf>
    <xf numFmtId="0" fontId="7" fillId="3" borderId="0" xfId="8" applyFont="1" applyFill="1" applyAlignment="1">
      <alignment vertical="center"/>
    </xf>
    <xf numFmtId="0" fontId="8" fillId="2" borderId="0" xfId="9" applyFont="1" applyFill="1" applyAlignment="1">
      <alignment horizontal="left" vertical="center"/>
    </xf>
    <xf numFmtId="3" fontId="9" fillId="2" borderId="0" xfId="2" applyNumberFormat="1" applyFont="1" applyFill="1"/>
    <xf numFmtId="49" fontId="8" fillId="2" borderId="0" xfId="4" applyNumberFormat="1" applyFont="1" applyFill="1" applyAlignment="1">
      <alignment vertical="center"/>
    </xf>
    <xf numFmtId="3" fontId="10" fillId="4" borderId="0" xfId="10" applyNumberFormat="1" applyFont="1" applyFill="1" applyBorder="1" applyAlignment="1" applyProtection="1">
      <alignment horizontal="right" vertical="justify"/>
    </xf>
    <xf numFmtId="3" fontId="3" fillId="2" borderId="0" xfId="2" applyNumberFormat="1" applyFill="1"/>
    <xf numFmtId="3" fontId="2" fillId="2" borderId="0" xfId="11" applyNumberFormat="1" applyFont="1" applyFill="1" applyAlignment="1">
      <alignment horizontal="right" vertical="center"/>
    </xf>
    <xf numFmtId="49" fontId="2" fillId="2" borderId="1" xfId="4" applyNumberFormat="1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center" vertical="center"/>
    </xf>
    <xf numFmtId="3" fontId="4" fillId="2" borderId="0" xfId="6" applyNumberFormat="1" applyFont="1" applyFill="1" applyBorder="1" applyAlignment="1">
      <alignment horizontal="right" vertical="center"/>
    </xf>
    <xf numFmtId="49" fontId="8" fillId="2" borderId="0" xfId="4" applyNumberFormat="1" applyFont="1" applyFill="1" applyBorder="1" applyAlignment="1">
      <alignment vertical="center"/>
    </xf>
    <xf numFmtId="49" fontId="4" fillId="2" borderId="0" xfId="4" applyNumberFormat="1" applyFont="1" applyFill="1" applyBorder="1" applyAlignment="1">
      <alignment horizontal="left" vertical="center" wrapText="1" indent="2"/>
    </xf>
    <xf numFmtId="0" fontId="12" fillId="2" borderId="0" xfId="2" applyFont="1" applyFill="1"/>
    <xf numFmtId="0" fontId="12" fillId="2" borderId="0" xfId="3" applyFont="1" applyFill="1" applyAlignment="1">
      <alignment horizontal="center"/>
    </xf>
    <xf numFmtId="0" fontId="2" fillId="2" borderId="0" xfId="2" applyFont="1" applyFill="1"/>
    <xf numFmtId="0" fontId="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top"/>
    </xf>
    <xf numFmtId="0" fontId="5" fillId="2" borderId="0" xfId="2" applyFont="1" applyFill="1"/>
    <xf numFmtId="0" fontId="2" fillId="2" borderId="0" xfId="5" applyFont="1" applyFill="1" applyAlignment="1">
      <alignment horizontal="left" vertical="center"/>
    </xf>
    <xf numFmtId="0" fontId="14" fillId="2" borderId="0" xfId="2" applyFont="1" applyFill="1"/>
    <xf numFmtId="0" fontId="4" fillId="2" borderId="0" xfId="5" applyFont="1" applyFill="1" applyAlignment="1">
      <alignment horizontal="left" vertical="center"/>
    </xf>
    <xf numFmtId="0" fontId="15" fillId="2" borderId="0" xfId="2" applyFont="1" applyFill="1"/>
    <xf numFmtId="0" fontId="16" fillId="2" borderId="0" xfId="2" applyFont="1" applyFill="1"/>
    <xf numFmtId="3" fontId="11" fillId="4" borderId="0" xfId="15" applyNumberFormat="1" applyFont="1" applyFill="1" applyBorder="1" applyAlignment="1" applyProtection="1">
      <alignment horizontal="right" vertical="justify"/>
    </xf>
    <xf numFmtId="0" fontId="4" fillId="2" borderId="2" xfId="2" applyFont="1" applyFill="1" applyBorder="1"/>
    <xf numFmtId="3" fontId="4" fillId="2" borderId="2" xfId="6" applyNumberFormat="1" applyFont="1" applyFill="1" applyBorder="1" applyAlignment="1">
      <alignment horizontal="right" vertical="center"/>
    </xf>
    <xf numFmtId="3" fontId="11" fillId="4" borderId="2" xfId="15" applyNumberFormat="1" applyFont="1" applyFill="1" applyBorder="1" applyAlignment="1" applyProtection="1">
      <alignment horizontal="right" vertical="justify"/>
    </xf>
    <xf numFmtId="0" fontId="17" fillId="2" borderId="0" xfId="2" applyFont="1" applyFill="1"/>
    <xf numFmtId="3" fontId="19" fillId="0" borderId="0" xfId="16" applyNumberFormat="1" applyFont="1"/>
    <xf numFmtId="0" fontId="19" fillId="0" borderId="0" xfId="16" applyFont="1"/>
    <xf numFmtId="49" fontId="8" fillId="2" borderId="0" xfId="4" applyNumberFormat="1" applyFont="1" applyFill="1" applyAlignment="1"/>
    <xf numFmtId="3" fontId="4" fillId="2" borderId="0" xfId="14" applyNumberFormat="1" applyFont="1" applyFill="1" applyBorder="1" applyAlignment="1">
      <alignment horizontal="right" vertical="center" indent="1"/>
    </xf>
    <xf numFmtId="3" fontId="4" fillId="2" borderId="0" xfId="6" applyNumberFormat="1" applyFont="1" applyFill="1" applyBorder="1" applyAlignment="1">
      <alignment horizontal="right" vertical="center" indent="1"/>
    </xf>
    <xf numFmtId="0" fontId="8" fillId="2" borderId="0" xfId="9" applyFont="1" applyFill="1" applyAlignment="1">
      <alignment horizontal="left"/>
    </xf>
    <xf numFmtId="3" fontId="4" fillId="2" borderId="0" xfId="14" applyNumberFormat="1" applyFont="1" applyFill="1" applyBorder="1" applyAlignment="1">
      <alignment horizontal="right" vertical="center"/>
    </xf>
    <xf numFmtId="3" fontId="20" fillId="2" borderId="0" xfId="17" applyNumberFormat="1" applyFont="1" applyFill="1"/>
    <xf numFmtId="3" fontId="21" fillId="2" borderId="0" xfId="6" applyNumberFormat="1" applyFont="1" applyFill="1" applyBorder="1" applyAlignment="1">
      <alignment horizontal="right" vertical="center" indent="1"/>
    </xf>
    <xf numFmtId="3" fontId="14" fillId="2" borderId="0" xfId="2" applyNumberFormat="1" applyFont="1" applyFill="1"/>
    <xf numFmtId="3" fontId="22" fillId="2" borderId="0" xfId="6" applyNumberFormat="1" applyFont="1" applyFill="1" applyBorder="1" applyAlignment="1">
      <alignment horizontal="right" vertical="center"/>
    </xf>
    <xf numFmtId="3" fontId="21" fillId="2" borderId="0" xfId="14" applyNumberFormat="1" applyFont="1" applyFill="1" applyBorder="1" applyAlignment="1">
      <alignment horizontal="right" vertical="center" indent="1"/>
    </xf>
    <xf numFmtId="3" fontId="19" fillId="2" borderId="0" xfId="17" applyNumberFormat="1" applyFont="1" applyFill="1"/>
    <xf numFmtId="3" fontId="13" fillId="2" borderId="0" xfId="2" applyNumberFormat="1" applyFont="1" applyFill="1"/>
    <xf numFmtId="3" fontId="21" fillId="2" borderId="0" xfId="14" applyNumberFormat="1" applyFont="1" applyFill="1" applyBorder="1" applyAlignment="1">
      <alignment horizontal="right" vertical="center"/>
    </xf>
    <xf numFmtId="3" fontId="21" fillId="2" borderId="0" xfId="6" applyNumberFormat="1" applyFont="1" applyFill="1" applyBorder="1" applyAlignment="1">
      <alignment horizontal="right" vertical="justify"/>
    </xf>
    <xf numFmtId="0" fontId="12" fillId="2" borderId="0" xfId="3" applyFont="1" applyFill="1" applyAlignment="1">
      <alignment vertical="top"/>
    </xf>
    <xf numFmtId="0" fontId="8" fillId="2" borderId="0" xfId="2" applyFont="1" applyFill="1"/>
    <xf numFmtId="3" fontId="19" fillId="3" borderId="0" xfId="16" applyNumberFormat="1" applyFont="1" applyFill="1"/>
    <xf numFmtId="3" fontId="2" fillId="2" borderId="2" xfId="11" applyNumberFormat="1" applyFont="1" applyFill="1" applyBorder="1" applyAlignment="1">
      <alignment horizontal="right" vertical="center"/>
    </xf>
    <xf numFmtId="3" fontId="4" fillId="2" borderId="2" xfId="14" applyNumberFormat="1" applyFont="1" applyFill="1" applyBorder="1" applyAlignment="1">
      <alignment horizontal="right" vertical="center"/>
    </xf>
    <xf numFmtId="3" fontId="19" fillId="2" borderId="0" xfId="16" applyNumberFormat="1" applyFont="1" applyFill="1"/>
    <xf numFmtId="0" fontId="8" fillId="4" borderId="0" xfId="18" applyFont="1" applyFill="1"/>
    <xf numFmtId="0" fontId="8" fillId="5" borderId="0" xfId="18" applyFont="1" applyFill="1"/>
    <xf numFmtId="3" fontId="18" fillId="2" borderId="0" xfId="16" applyNumberFormat="1" applyFill="1"/>
    <xf numFmtId="0" fontId="18" fillId="2" borderId="0" xfId="16" applyFill="1"/>
    <xf numFmtId="0" fontId="4" fillId="2" borderId="2" xfId="5" applyFont="1" applyFill="1" applyBorder="1" applyAlignment="1">
      <alignment horizontal="left" vertical="center"/>
    </xf>
    <xf numFmtId="0" fontId="19" fillId="2" borderId="0" xfId="16" applyFont="1" applyFill="1"/>
    <xf numFmtId="49" fontId="2" fillId="2" borderId="1" xfId="4" applyNumberFormat="1" applyFont="1" applyFill="1" applyBorder="1" applyAlignment="1">
      <alignment horizontal="left" vertical="center"/>
    </xf>
    <xf numFmtId="3" fontId="2" fillId="2" borderId="0" xfId="6" applyNumberFormat="1" applyFont="1" applyFill="1" applyBorder="1" applyAlignment="1">
      <alignment vertical="justify" readingOrder="2"/>
    </xf>
    <xf numFmtId="3" fontId="2" fillId="0" borderId="0" xfId="6" applyNumberFormat="1" applyFont="1" applyFill="1" applyBorder="1" applyAlignment="1">
      <alignment vertical="justify" readingOrder="2"/>
    </xf>
    <xf numFmtId="3" fontId="2" fillId="2" borderId="0" xfId="6" applyNumberFormat="1" applyFont="1" applyFill="1" applyBorder="1" applyAlignment="1">
      <alignment vertical="justify"/>
    </xf>
    <xf numFmtId="3" fontId="4" fillId="2" borderId="0" xfId="6" applyNumberFormat="1" applyFont="1" applyFill="1" applyBorder="1" applyAlignment="1">
      <alignment vertical="justify"/>
    </xf>
    <xf numFmtId="3" fontId="4" fillId="2" borderId="0" xfId="6" applyNumberFormat="1" applyFont="1" applyFill="1" applyBorder="1" applyAlignment="1">
      <alignment vertical="center"/>
    </xf>
    <xf numFmtId="3" fontId="2" fillId="2" borderId="2" xfId="6" applyNumberFormat="1" applyFont="1" applyFill="1" applyBorder="1" applyAlignment="1">
      <alignment vertical="justify"/>
    </xf>
    <xf numFmtId="3" fontId="4" fillId="2" borderId="2" xfId="6" applyNumberFormat="1" applyFont="1" applyFill="1" applyBorder="1" applyAlignment="1">
      <alignment vertical="justify"/>
    </xf>
    <xf numFmtId="49" fontId="2" fillId="2" borderId="1" xfId="14" applyNumberFormat="1" applyFont="1" applyFill="1" applyBorder="1" applyAlignment="1">
      <alignment vertical="center" wrapText="1"/>
    </xf>
    <xf numFmtId="3" fontId="2" fillId="2" borderId="0" xfId="6" applyNumberFormat="1" applyFont="1" applyFill="1" applyBorder="1" applyAlignment="1">
      <alignment horizontal="right" vertical="justify" readingOrder="2"/>
    </xf>
    <xf numFmtId="3" fontId="2" fillId="2" borderId="0" xfId="6" applyNumberFormat="1" applyFont="1" applyFill="1" applyBorder="1" applyAlignment="1">
      <alignment horizontal="right" vertical="center" readingOrder="2"/>
    </xf>
    <xf numFmtId="3" fontId="2" fillId="2" borderId="2" xfId="6" applyNumberFormat="1" applyFont="1" applyFill="1" applyBorder="1" applyAlignment="1">
      <alignment horizontal="right" vertical="center" readingOrder="2"/>
    </xf>
    <xf numFmtId="3" fontId="2" fillId="2" borderId="0" xfId="6" applyNumberFormat="1" applyFont="1" applyFill="1" applyBorder="1" applyAlignment="1">
      <alignment horizontal="right" vertical="center"/>
    </xf>
    <xf numFmtId="3" fontId="6" fillId="2" borderId="2" xfId="6" applyNumberFormat="1" applyFont="1" applyFill="1" applyBorder="1" applyAlignment="1">
      <alignment horizontal="right" vertical="justify"/>
    </xf>
    <xf numFmtId="3" fontId="4" fillId="3" borderId="0" xfId="6" applyNumberFormat="1" applyFont="1" applyFill="1" applyBorder="1" applyAlignment="1">
      <alignment horizontal="right" vertical="justify"/>
    </xf>
    <xf numFmtId="0" fontId="3" fillId="3" borderId="0" xfId="2" applyFill="1"/>
    <xf numFmtId="3" fontId="6" fillId="3" borderId="0" xfId="6" applyNumberFormat="1" applyFont="1" applyFill="1" applyBorder="1" applyAlignment="1">
      <alignment horizontal="right" vertical="justify"/>
    </xf>
    <xf numFmtId="3" fontId="23" fillId="3" borderId="0" xfId="6" applyNumberFormat="1" applyFont="1" applyFill="1" applyBorder="1" applyAlignment="1">
      <alignment horizontal="right" vertical="justify"/>
    </xf>
    <xf numFmtId="3" fontId="2" fillId="2" borderId="2" xfId="6" applyNumberFormat="1" applyFont="1" applyFill="1" applyBorder="1" applyAlignment="1">
      <alignment horizontal="right" vertical="justify"/>
    </xf>
    <xf numFmtId="49" fontId="6" fillId="2" borderId="0" xfId="7" applyNumberFormat="1" applyFont="1" applyFill="1" applyBorder="1" applyAlignment="1">
      <alignment vertical="center" wrapText="1"/>
    </xf>
    <xf numFmtId="49" fontId="6" fillId="2" borderId="2" xfId="7" applyNumberFormat="1" applyFont="1" applyFill="1" applyBorder="1" applyAlignment="1">
      <alignment vertical="center" wrapText="1"/>
    </xf>
    <xf numFmtId="3" fontId="2" fillId="2" borderId="2" xfId="6" applyNumberFormat="1" applyFont="1" applyFill="1" applyBorder="1" applyAlignment="1">
      <alignment horizontal="right" vertical="justify" readingOrder="2"/>
    </xf>
    <xf numFmtId="49" fontId="2" fillId="2" borderId="0" xfId="4" applyNumberFormat="1" applyFont="1" applyFill="1" applyBorder="1" applyAlignment="1">
      <alignment vertical="center" wrapText="1"/>
    </xf>
    <xf numFmtId="49" fontId="24" fillId="2" borderId="1" xfId="4" applyNumberFormat="1" applyFont="1" applyFill="1" applyBorder="1" applyAlignment="1">
      <alignment vertical="center" wrapText="1"/>
    </xf>
    <xf numFmtId="0" fontId="24" fillId="2" borderId="1" xfId="5" applyFont="1" applyFill="1" applyBorder="1" applyAlignment="1">
      <alignment horizontal="center" vertical="center"/>
    </xf>
    <xf numFmtId="49" fontId="24" fillId="2" borderId="0" xfId="4" applyNumberFormat="1" applyFont="1" applyFill="1" applyBorder="1" applyAlignment="1">
      <alignment vertical="center" wrapText="1"/>
    </xf>
    <xf numFmtId="3" fontId="24" fillId="2" borderId="0" xfId="6" applyNumberFormat="1" applyFont="1" applyFill="1" applyBorder="1" applyAlignment="1">
      <alignment horizontal="right" vertical="justify" readingOrder="2"/>
    </xf>
    <xf numFmtId="0" fontId="4" fillId="2" borderId="0" xfId="1" applyFont="1" applyFill="1" applyAlignment="1">
      <alignment horizontal="left"/>
    </xf>
    <xf numFmtId="49" fontId="2" fillId="2" borderId="0" xfId="4" applyNumberFormat="1" applyFont="1" applyFill="1" applyBorder="1" applyAlignment="1">
      <alignment horizontal="left" vertical="center" wrapText="1"/>
    </xf>
    <xf numFmtId="49" fontId="4" fillId="2" borderId="0" xfId="7" applyNumberFormat="1" applyFont="1" applyFill="1" applyBorder="1" applyAlignment="1">
      <alignment horizontal="left" vertical="center" wrapText="1" indent="1"/>
    </xf>
    <xf numFmtId="49" fontId="4" fillId="2" borderId="2" xfId="7" applyNumberFormat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49" fontId="2" fillId="2" borderId="1" xfId="4" applyNumberFormat="1" applyFont="1" applyFill="1" applyBorder="1" applyAlignment="1">
      <alignment horizontal="left" vertical="center" wrapText="1"/>
    </xf>
    <xf numFmtId="49" fontId="4" fillId="2" borderId="0" xfId="7" applyNumberFormat="1" applyFont="1" applyFill="1" applyBorder="1" applyAlignment="1">
      <alignment vertical="center" wrapText="1"/>
    </xf>
    <xf numFmtId="49" fontId="4" fillId="2" borderId="2" xfId="7" applyNumberFormat="1" applyFont="1" applyFill="1" applyBorder="1" applyAlignment="1">
      <alignment vertical="center" wrapText="1"/>
    </xf>
    <xf numFmtId="3" fontId="11" fillId="4" borderId="0" xfId="10" applyNumberFormat="1" applyFont="1" applyFill="1" applyBorder="1" applyAlignment="1" applyProtection="1">
      <alignment vertical="justify"/>
    </xf>
    <xf numFmtId="49" fontId="4" fillId="2" borderId="0" xfId="12" applyNumberFormat="1" applyFont="1" applyFill="1" applyBorder="1" applyAlignment="1">
      <alignment vertical="center" wrapText="1"/>
    </xf>
    <xf numFmtId="49" fontId="4" fillId="2" borderId="2" xfId="12" applyNumberFormat="1" applyFont="1" applyFill="1" applyBorder="1" applyAlignment="1">
      <alignment vertical="center" wrapText="1"/>
    </xf>
    <xf numFmtId="3" fontId="11" fillId="4" borderId="0" xfId="13" applyNumberFormat="1" applyFont="1" applyFill="1" applyBorder="1" applyAlignment="1" applyProtection="1">
      <alignment vertical="justify"/>
    </xf>
    <xf numFmtId="49" fontId="4" fillId="2" borderId="0" xfId="12" applyNumberFormat="1" applyFont="1" applyFill="1" applyBorder="1" applyAlignment="1">
      <alignment horizontal="left" vertical="center" wrapText="1"/>
    </xf>
    <xf numFmtId="49" fontId="4" fillId="2" borderId="2" xfId="12" applyNumberFormat="1" applyFont="1" applyFill="1" applyBorder="1" applyAlignment="1">
      <alignment horizontal="left" vertical="center" wrapText="1"/>
    </xf>
    <xf numFmtId="49" fontId="6" fillId="2" borderId="0" xfId="7" applyNumberFormat="1" applyFont="1" applyFill="1" applyBorder="1" applyAlignment="1">
      <alignment horizontal="left" vertical="center" wrapText="1"/>
    </xf>
    <xf numFmtId="49" fontId="6" fillId="2" borderId="2" xfId="7" applyNumberFormat="1" applyFont="1" applyFill="1" applyBorder="1" applyAlignment="1">
      <alignment horizontal="left" vertical="center" wrapText="1"/>
    </xf>
    <xf numFmtId="49" fontId="24" fillId="2" borderId="1" xfId="4" applyNumberFormat="1" applyFont="1" applyFill="1" applyBorder="1" applyAlignment="1">
      <alignment horizontal="left" vertical="center" wrapText="1"/>
    </xf>
    <xf numFmtId="49" fontId="17" fillId="2" borderId="0" xfId="4" applyNumberFormat="1" applyFont="1" applyFill="1" applyAlignment="1"/>
    <xf numFmtId="49" fontId="2" fillId="2" borderId="1" xfId="4" applyNumberFormat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left" vertical="center" wrapText="1"/>
    </xf>
    <xf numFmtId="49" fontId="2" fillId="2" borderId="2" xfId="4" applyNumberFormat="1" applyFont="1" applyFill="1" applyBorder="1" applyAlignment="1">
      <alignment horizontal="left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49" fontId="8" fillId="2" borderId="0" xfId="4" applyNumberFormat="1" applyFont="1" applyFill="1" applyAlignment="1"/>
    <xf numFmtId="49" fontId="2" fillId="2" borderId="0" xfId="4" applyNumberFormat="1" applyFont="1" applyFill="1" applyBorder="1" applyAlignment="1">
      <alignment horizontal="left" vertical="center" wrapText="1"/>
    </xf>
    <xf numFmtId="49" fontId="8" fillId="2" borderId="0" xfId="4" applyNumberFormat="1" applyFont="1" applyFill="1" applyAlignment="1">
      <alignment horizontal="left" vertical="center" wrapText="1"/>
    </xf>
    <xf numFmtId="0" fontId="4" fillId="2" borderId="0" xfId="1" applyFont="1" applyFill="1" applyAlignment="1">
      <alignment horizontal="left" wrapText="1"/>
    </xf>
  </cellXfs>
  <cellStyles count="19">
    <cellStyle name="Comma 10 3 2 2" xfId="10"/>
    <cellStyle name="Comma 10 3 2 2 2" xfId="13"/>
    <cellStyle name="Comma 10 3 5" xfId="15"/>
    <cellStyle name="Millares 2 2" xfId="7"/>
    <cellStyle name="Millares 2 2 32" xfId="12"/>
    <cellStyle name="Millares 2 26" xfId="14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0 10 4" xfId="8"/>
    <cellStyle name="Normal 124" xfId="17"/>
    <cellStyle name="Normal 2" xfId="16"/>
    <cellStyle name="Normal 23 12" xfId="18"/>
    <cellStyle name="Normal_3.10.8 2" xfId="3"/>
    <cellStyle name="Normal_3.10.9_3.10-081 Movimiento de pasajeros embarcados en vuelos charters internacionales por aeropuerto, según mes, 2007-2008 2" xfId="1"/>
    <cellStyle name="Normal_3.10-070 Número de vuelos charter internacionales por aeropuerto, según mes, 2007-2008" xfId="9"/>
    <cellStyle name="Normal_3.10-081 Movimiento de pasajeros embarcados en vuelos charters internacionales por aeropuerto, según mes, 2007-2008" xfId="2"/>
    <cellStyle name="Normal_Hoja2" xfId="5"/>
    <cellStyle name="Normal_Hoja5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9</xdr:col>
      <xdr:colOff>547282</xdr:colOff>
      <xdr:row>2</xdr:row>
      <xdr:rowOff>63362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0"/>
          <a:ext cx="813982" cy="39673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419100</xdr:colOff>
      <xdr:row>1</xdr:row>
      <xdr:rowOff>346076</xdr:rowOff>
    </xdr:from>
    <xdr:ext cx="438150" cy="228599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508001"/>
          <a:ext cx="438150" cy="22859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0</xdr:row>
      <xdr:rowOff>28575</xdr:rowOff>
    </xdr:from>
    <xdr:to>
      <xdr:col>9</xdr:col>
      <xdr:colOff>394882</xdr:colOff>
      <xdr:row>2</xdr:row>
      <xdr:rowOff>91937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28575"/>
          <a:ext cx="813982" cy="39673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47625</xdr:rowOff>
    </xdr:from>
    <xdr:to>
      <xdr:col>9</xdr:col>
      <xdr:colOff>204382</xdr:colOff>
      <xdr:row>2</xdr:row>
      <xdr:rowOff>110987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8675" y="47625"/>
          <a:ext cx="813982" cy="39673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0</xdr:rowOff>
    </xdr:from>
    <xdr:to>
      <xdr:col>9</xdr:col>
      <xdr:colOff>23407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0"/>
          <a:ext cx="652057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0</xdr:rowOff>
    </xdr:from>
    <xdr:to>
      <xdr:col>9</xdr:col>
      <xdr:colOff>137707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0"/>
          <a:ext cx="652057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260350</xdr:colOff>
      <xdr:row>1</xdr:row>
      <xdr:rowOff>142875</xdr:rowOff>
    </xdr:from>
    <xdr:to>
      <xdr:col>15</xdr:col>
      <xdr:colOff>407582</xdr:colOff>
      <xdr:row>2</xdr:row>
      <xdr:rowOff>63501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6350" y="314325"/>
          <a:ext cx="785407" cy="26352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479424</xdr:colOff>
      <xdr:row>0</xdr:row>
      <xdr:rowOff>123825</xdr:rowOff>
    </xdr:from>
    <xdr:to>
      <xdr:col>14</xdr:col>
      <xdr:colOff>597249</xdr:colOff>
      <xdr:row>1</xdr:row>
      <xdr:rowOff>42800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4924" y="123825"/>
          <a:ext cx="756000" cy="299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1</xdr:row>
      <xdr:rowOff>200026</xdr:rowOff>
    </xdr:from>
    <xdr:to>
      <xdr:col>14</xdr:col>
      <xdr:colOff>495300</xdr:colOff>
      <xdr:row>2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847726"/>
          <a:ext cx="514350" cy="24764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22225</xdr:colOff>
      <xdr:row>1</xdr:row>
      <xdr:rowOff>293689</xdr:rowOff>
    </xdr:from>
    <xdr:ext cx="438150" cy="246062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3163" y="452439"/>
          <a:ext cx="438150" cy="246062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E38" sqref="D38:E38"/>
    </sheetView>
  </sheetViews>
  <sheetFormatPr baseColWidth="10" defaultColWidth="10.28515625" defaultRowHeight="12.75"/>
  <cols>
    <col min="1" max="1" width="12.140625" style="2" customWidth="1"/>
    <col min="2" max="2" width="14.5703125" style="2" customWidth="1"/>
    <col min="3" max="3" width="14.85546875" style="2" customWidth="1"/>
    <col min="4" max="4" width="12.28515625" style="2" customWidth="1"/>
    <col min="5" max="5" width="15.5703125" style="2" customWidth="1"/>
    <col min="6" max="6" width="11.7109375" style="2" customWidth="1"/>
    <col min="7" max="7" width="15.42578125" style="2" customWidth="1"/>
    <col min="8" max="8" width="14.28515625" style="2" customWidth="1"/>
    <col min="9" max="9" width="16.42578125" style="2" customWidth="1"/>
    <col min="10" max="10" width="15.7109375" style="2" customWidth="1"/>
    <col min="11" max="16384" width="10.28515625" style="2"/>
  </cols>
  <sheetData>
    <row r="1" spans="1:15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7"/>
    </row>
    <row r="2" spans="1:1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28"/>
      <c r="L2" s="4"/>
      <c r="M2" s="4"/>
      <c r="N2" s="4"/>
      <c r="O2" s="4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1"/>
      <c r="L3" s="7"/>
      <c r="M3" s="7"/>
      <c r="N3" s="7"/>
      <c r="O3" s="8"/>
    </row>
    <row r="4" spans="1:15" s="32" customFormat="1" ht="13.5" customHeight="1">
      <c r="A4" s="118" t="s">
        <v>33</v>
      </c>
      <c r="B4" s="120" t="s">
        <v>1</v>
      </c>
      <c r="C4" s="117" t="s">
        <v>30</v>
      </c>
      <c r="D4" s="117"/>
      <c r="E4" s="117"/>
      <c r="F4" s="117"/>
      <c r="G4" s="117"/>
      <c r="H4" s="117"/>
      <c r="I4" s="117"/>
      <c r="J4" s="27"/>
    </row>
    <row r="5" spans="1:15" s="32" customFormat="1" ht="49.5" customHeight="1">
      <c r="A5" s="119"/>
      <c r="B5" s="121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</row>
    <row r="6" spans="1:15" ht="12.75" customHeight="1">
      <c r="A6" s="33" t="s">
        <v>1</v>
      </c>
      <c r="B6" s="21">
        <v>618766</v>
      </c>
      <c r="C6" s="21">
        <v>105179</v>
      </c>
      <c r="D6" s="21">
        <v>63223</v>
      </c>
      <c r="E6" s="21">
        <v>426218</v>
      </c>
      <c r="F6" s="21">
        <v>15486</v>
      </c>
      <c r="G6" s="21">
        <v>3575</v>
      </c>
      <c r="H6" s="21">
        <v>4288</v>
      </c>
      <c r="I6" s="21">
        <v>797</v>
      </c>
    </row>
    <row r="7" spans="1:15" s="37" customFormat="1" ht="12.75" customHeight="1">
      <c r="A7" s="35" t="s">
        <v>2</v>
      </c>
      <c r="B7" s="21">
        <v>53841</v>
      </c>
      <c r="C7" s="49">
        <v>4919</v>
      </c>
      <c r="D7" s="49">
        <v>8981</v>
      </c>
      <c r="E7" s="49">
        <v>35952</v>
      </c>
      <c r="F7" s="49">
        <v>2952</v>
      </c>
      <c r="G7" s="49">
        <v>362</v>
      </c>
      <c r="H7" s="49">
        <v>675</v>
      </c>
      <c r="I7" s="49">
        <v>0</v>
      </c>
    </row>
    <row r="8" spans="1:15" s="37" customFormat="1" ht="12.75" customHeight="1">
      <c r="A8" s="35" t="s">
        <v>3</v>
      </c>
      <c r="B8" s="21">
        <v>53014</v>
      </c>
      <c r="C8" s="49">
        <v>4393</v>
      </c>
      <c r="D8" s="49">
        <v>9464</v>
      </c>
      <c r="E8" s="49">
        <v>35729</v>
      </c>
      <c r="F8" s="49">
        <v>2625</v>
      </c>
      <c r="G8" s="49">
        <v>167</v>
      </c>
      <c r="H8" s="49">
        <v>615</v>
      </c>
      <c r="I8" s="49">
        <v>21</v>
      </c>
    </row>
    <row r="9" spans="1:15" s="37" customFormat="1" ht="12.75" customHeight="1">
      <c r="A9" s="35" t="s">
        <v>4</v>
      </c>
      <c r="B9" s="21">
        <v>59145</v>
      </c>
      <c r="C9" s="49">
        <v>5293</v>
      </c>
      <c r="D9" s="49">
        <v>9868</v>
      </c>
      <c r="E9" s="49">
        <v>40369</v>
      </c>
      <c r="F9" s="49">
        <v>2696</v>
      </c>
      <c r="G9" s="49">
        <v>215</v>
      </c>
      <c r="H9" s="49">
        <v>700</v>
      </c>
      <c r="I9" s="49">
        <v>4</v>
      </c>
    </row>
    <row r="10" spans="1:15" s="37" customFormat="1" ht="12.75" customHeight="1">
      <c r="A10" s="35" t="s">
        <v>5</v>
      </c>
      <c r="B10" s="21">
        <v>47630</v>
      </c>
      <c r="C10" s="49">
        <v>5652</v>
      </c>
      <c r="D10" s="49">
        <v>5768</v>
      </c>
      <c r="E10" s="49">
        <v>34435</v>
      </c>
      <c r="F10" s="49">
        <v>996</v>
      </c>
      <c r="G10" s="49">
        <v>120</v>
      </c>
      <c r="H10" s="49">
        <v>654</v>
      </c>
      <c r="I10" s="49">
        <v>5</v>
      </c>
    </row>
    <row r="11" spans="1:15" s="37" customFormat="1" ht="12.75" customHeight="1">
      <c r="A11" s="35" t="s">
        <v>35</v>
      </c>
      <c r="B11" s="21">
        <v>36262</v>
      </c>
      <c r="C11" s="49">
        <v>4638</v>
      </c>
      <c r="D11" s="49">
        <v>3581</v>
      </c>
      <c r="E11" s="49">
        <v>27312</v>
      </c>
      <c r="F11" s="49">
        <v>111</v>
      </c>
      <c r="G11" s="49">
        <v>0</v>
      </c>
      <c r="H11" s="49">
        <v>619</v>
      </c>
      <c r="I11" s="49">
        <v>1</v>
      </c>
    </row>
    <row r="12" spans="1:15" s="37" customFormat="1" ht="12.75" customHeight="1">
      <c r="A12" s="35" t="s">
        <v>36</v>
      </c>
      <c r="B12" s="21">
        <v>53891</v>
      </c>
      <c r="C12" s="49">
        <v>3219</v>
      </c>
      <c r="D12" s="49">
        <v>2954</v>
      </c>
      <c r="E12" s="49">
        <v>45805</v>
      </c>
      <c r="F12" s="49">
        <v>1117</v>
      </c>
      <c r="G12" s="49">
        <v>600</v>
      </c>
      <c r="H12" s="49">
        <v>183</v>
      </c>
      <c r="I12" s="49">
        <v>13</v>
      </c>
    </row>
    <row r="13" spans="1:15" s="37" customFormat="1" ht="12.75" customHeight="1">
      <c r="A13" s="35" t="s">
        <v>37</v>
      </c>
      <c r="B13" s="21">
        <v>70149</v>
      </c>
      <c r="C13" s="49">
        <v>6713</v>
      </c>
      <c r="D13" s="49">
        <v>3426</v>
      </c>
      <c r="E13" s="49">
        <v>56541</v>
      </c>
      <c r="F13" s="49">
        <v>1840</v>
      </c>
      <c r="G13" s="49">
        <v>720</v>
      </c>
      <c r="H13" s="49">
        <v>188</v>
      </c>
      <c r="I13" s="49">
        <v>721</v>
      </c>
    </row>
    <row r="14" spans="1:15" s="37" customFormat="1" ht="12.75" customHeight="1">
      <c r="A14" s="35" t="s">
        <v>9</v>
      </c>
      <c r="B14" s="21">
        <v>53911</v>
      </c>
      <c r="C14" s="49">
        <v>10990</v>
      </c>
      <c r="D14" s="49">
        <v>3749</v>
      </c>
      <c r="E14" s="49">
        <v>36799</v>
      </c>
      <c r="F14" s="49">
        <v>1278</v>
      </c>
      <c r="G14" s="49">
        <v>988</v>
      </c>
      <c r="H14" s="49">
        <v>107</v>
      </c>
      <c r="I14" s="49">
        <v>0</v>
      </c>
    </row>
    <row r="15" spans="1:15" s="37" customFormat="1" ht="12.75" customHeight="1">
      <c r="A15" s="35" t="s">
        <v>10</v>
      </c>
      <c r="B15" s="21">
        <v>40595</v>
      </c>
      <c r="C15" s="49">
        <v>14048</v>
      </c>
      <c r="D15" s="49">
        <v>3314</v>
      </c>
      <c r="E15" s="49">
        <v>22730</v>
      </c>
      <c r="F15" s="49">
        <v>12</v>
      </c>
      <c r="G15" s="49">
        <v>401</v>
      </c>
      <c r="H15" s="49">
        <v>90</v>
      </c>
      <c r="I15" s="49">
        <v>0</v>
      </c>
    </row>
    <row r="16" spans="1:15" s="37" customFormat="1" ht="12.75" customHeight="1">
      <c r="A16" s="35" t="s">
        <v>11</v>
      </c>
      <c r="B16" s="21">
        <v>42588</v>
      </c>
      <c r="C16" s="49">
        <v>14716</v>
      </c>
      <c r="D16" s="49">
        <v>3000</v>
      </c>
      <c r="E16" s="49">
        <v>24637</v>
      </c>
      <c r="F16" s="49">
        <v>69</v>
      </c>
      <c r="G16" s="49">
        <v>2</v>
      </c>
      <c r="H16" s="49">
        <v>159</v>
      </c>
      <c r="I16" s="49">
        <v>5</v>
      </c>
    </row>
    <row r="17" spans="1:15" s="37" customFormat="1" ht="12.75" customHeight="1">
      <c r="A17" s="35" t="s">
        <v>12</v>
      </c>
      <c r="B17" s="21">
        <v>46747</v>
      </c>
      <c r="C17" s="49">
        <v>15427</v>
      </c>
      <c r="D17" s="49">
        <v>3516</v>
      </c>
      <c r="E17" s="49">
        <v>27041</v>
      </c>
      <c r="F17" s="49">
        <v>575</v>
      </c>
      <c r="G17" s="49">
        <v>0</v>
      </c>
      <c r="H17" s="49">
        <v>176</v>
      </c>
      <c r="I17" s="49">
        <v>12</v>
      </c>
    </row>
    <row r="18" spans="1:15" s="37" customFormat="1" ht="12.75" customHeight="1">
      <c r="A18" s="69" t="s">
        <v>13</v>
      </c>
      <c r="B18" s="62">
        <v>60993</v>
      </c>
      <c r="C18" s="63">
        <v>15171</v>
      </c>
      <c r="D18" s="63">
        <v>5602</v>
      </c>
      <c r="E18" s="63">
        <v>38868</v>
      </c>
      <c r="F18" s="63">
        <v>1215</v>
      </c>
      <c r="G18" s="63">
        <v>0</v>
      </c>
      <c r="H18" s="63">
        <v>122</v>
      </c>
      <c r="I18" s="63">
        <v>15</v>
      </c>
    </row>
    <row r="19" spans="1:15">
      <c r="A19" s="42" t="s">
        <v>29</v>
      </c>
      <c r="B19" s="20"/>
      <c r="C19" s="20"/>
      <c r="D19" s="20"/>
      <c r="E19" s="20"/>
      <c r="F19" s="20"/>
      <c r="G19" s="20"/>
      <c r="H19" s="20"/>
      <c r="I19" s="20"/>
    </row>
    <row r="20" spans="1:15" ht="12.75" customHeight="1">
      <c r="A20" s="48" t="s">
        <v>23</v>
      </c>
      <c r="B20" s="20"/>
      <c r="C20" s="48"/>
      <c r="D20" s="27"/>
      <c r="E20" s="27"/>
      <c r="F20" s="27"/>
      <c r="G20" s="27"/>
      <c r="H20" s="27"/>
      <c r="I20" s="27"/>
      <c r="J20" s="27"/>
      <c r="K20" s="27"/>
    </row>
    <row r="21" spans="1:15" ht="12.75" customHeight="1">
      <c r="A21" s="45" t="s">
        <v>38</v>
      </c>
      <c r="B21" s="20"/>
      <c r="C21" s="27"/>
      <c r="D21" s="27"/>
      <c r="E21" s="27"/>
      <c r="F21" s="45"/>
      <c r="G21" s="45"/>
      <c r="H21" s="45"/>
      <c r="I21" s="45"/>
      <c r="J21" s="45"/>
      <c r="K21" s="27"/>
    </row>
    <row r="22" spans="1:15">
      <c r="A22" s="27"/>
      <c r="B22" s="20"/>
      <c r="C22" s="27"/>
      <c r="D22" s="27"/>
      <c r="E22" s="27"/>
      <c r="F22" s="27"/>
      <c r="G22" s="27"/>
      <c r="H22" s="27"/>
      <c r="I22" s="27"/>
      <c r="J22" s="27"/>
      <c r="K22" s="27"/>
    </row>
    <row r="23" spans="1:15">
      <c r="A23" s="27"/>
      <c r="B23" s="20"/>
      <c r="C23" s="27"/>
      <c r="D23" s="27"/>
      <c r="E23" s="27"/>
      <c r="F23" s="27"/>
      <c r="G23" s="27"/>
      <c r="H23" s="27"/>
      <c r="I23" s="27"/>
      <c r="J23" s="27"/>
      <c r="K23" s="27"/>
    </row>
    <row r="24" spans="1:15" ht="13.5">
      <c r="A24" s="27"/>
      <c r="B24" s="20"/>
      <c r="C24" s="27"/>
      <c r="D24" s="64"/>
      <c r="E24" s="64"/>
      <c r="F24" s="64"/>
      <c r="G24" s="64"/>
      <c r="H24" s="64"/>
      <c r="I24" s="64"/>
      <c r="J24" s="27"/>
      <c r="K24" s="27"/>
    </row>
    <row r="25" spans="1:15">
      <c r="A25" s="27"/>
      <c r="B25" s="20"/>
      <c r="C25" s="27"/>
      <c r="D25" s="45"/>
      <c r="E25" s="45"/>
      <c r="F25" s="45"/>
      <c r="G25" s="45"/>
      <c r="H25" s="45"/>
      <c r="I25" s="27"/>
      <c r="J25" s="27"/>
      <c r="K25" s="27"/>
    </row>
    <row r="26" spans="1:15" ht="13.5">
      <c r="A26" s="27"/>
      <c r="B26" s="20"/>
      <c r="C26" s="27"/>
      <c r="D26" s="27"/>
      <c r="E26" s="27"/>
      <c r="F26" s="27"/>
      <c r="G26" s="64"/>
      <c r="H26" s="64"/>
      <c r="I26" s="64"/>
      <c r="J26" s="27"/>
      <c r="K26" s="27"/>
    </row>
    <row r="27" spans="1:15" ht="13.5">
      <c r="A27" s="27"/>
      <c r="B27" s="20"/>
      <c r="C27" s="27"/>
      <c r="D27" s="64"/>
      <c r="E27" s="64"/>
      <c r="F27" s="64"/>
      <c r="G27" s="64"/>
      <c r="H27" s="64"/>
      <c r="I27" s="70"/>
      <c r="J27" s="27"/>
      <c r="K27" s="27"/>
    </row>
    <row r="28" spans="1:15">
      <c r="B28" s="20"/>
    </row>
    <row r="29" spans="1:15" ht="13.5">
      <c r="B29" s="20"/>
      <c r="E29" s="67"/>
      <c r="F29" s="67"/>
      <c r="G29" s="67"/>
      <c r="H29" s="67"/>
      <c r="I29" s="67"/>
    </row>
    <row r="30" spans="1:15">
      <c r="B30" s="20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>
      <c r="B31" s="20"/>
    </row>
  </sheetData>
  <mergeCells count="4">
    <mergeCell ref="F30:O30"/>
    <mergeCell ref="C4:I4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H3" sqref="H3"/>
    </sheetView>
  </sheetViews>
  <sheetFormatPr baseColWidth="10" defaultColWidth="10.28515625" defaultRowHeight="12.75"/>
  <cols>
    <col min="1" max="1" width="41.42578125" style="2" customWidth="1"/>
    <col min="2" max="2" width="13" style="2" customWidth="1"/>
    <col min="3" max="3" width="10.85546875" style="2" bestFit="1" customWidth="1"/>
    <col min="4" max="6" width="7.7109375" style="2" bestFit="1" customWidth="1"/>
    <col min="7" max="16384" width="10.28515625" style="2"/>
  </cols>
  <sheetData>
    <row r="1" spans="1:6">
      <c r="A1" s="1"/>
      <c r="B1" s="1"/>
      <c r="C1" s="1"/>
      <c r="D1" s="1"/>
      <c r="E1" s="1"/>
      <c r="F1" s="1"/>
    </row>
    <row r="2" spans="1:6" s="3" customFormat="1" ht="33.75" customHeight="1">
      <c r="A2" s="126" t="s">
        <v>65</v>
      </c>
      <c r="B2" s="126"/>
      <c r="C2" s="126"/>
      <c r="D2" s="126"/>
      <c r="E2" s="126"/>
    </row>
    <row r="3" spans="1:6" s="3" customFormat="1" ht="9.1999999999999993" customHeight="1">
      <c r="A3" s="102"/>
      <c r="B3" s="102"/>
      <c r="C3" s="102"/>
      <c r="D3" s="102"/>
      <c r="E3" s="102"/>
      <c r="F3" s="103"/>
    </row>
    <row r="4" spans="1:6" ht="9.1999999999999993" customHeight="1">
      <c r="A4" s="5"/>
      <c r="B4" s="5"/>
      <c r="C4" s="5"/>
      <c r="D4" s="5"/>
      <c r="E4" s="5"/>
      <c r="F4" s="5"/>
    </row>
    <row r="5" spans="1:6">
      <c r="A5" s="94" t="s">
        <v>0</v>
      </c>
      <c r="B5" s="115" t="s">
        <v>45</v>
      </c>
      <c r="C5" s="95" t="s">
        <v>1</v>
      </c>
      <c r="D5" s="95" t="s">
        <v>2</v>
      </c>
      <c r="E5" s="95" t="s">
        <v>3</v>
      </c>
      <c r="F5" s="95" t="s">
        <v>4</v>
      </c>
    </row>
    <row r="6" spans="1:6" ht="12.75" customHeight="1">
      <c r="A6" s="96" t="s">
        <v>14</v>
      </c>
      <c r="B6" s="96"/>
      <c r="C6" s="97">
        <f>SUM(D6:F6)</f>
        <v>94188</v>
      </c>
      <c r="D6" s="97">
        <f>SUM(D7:D13)</f>
        <v>30316</v>
      </c>
      <c r="E6" s="97">
        <f>SUM(E7:E13)</f>
        <v>29502</v>
      </c>
      <c r="F6" s="97">
        <f>SUM(F7:F13)</f>
        <v>34370</v>
      </c>
    </row>
    <row r="7" spans="1:6" ht="12.75" customHeight="1">
      <c r="A7" s="90" t="s">
        <v>17</v>
      </c>
      <c r="B7" s="113" t="s">
        <v>48</v>
      </c>
      <c r="C7" s="80">
        <f>SUM(D7:F7)</f>
        <v>79656</v>
      </c>
      <c r="D7" s="12">
        <v>24988</v>
      </c>
      <c r="E7" s="12">
        <v>24984</v>
      </c>
      <c r="F7" s="12">
        <v>29684</v>
      </c>
    </row>
    <row r="8" spans="1:6" ht="12.75" customHeight="1">
      <c r="A8" s="90" t="s">
        <v>57</v>
      </c>
      <c r="B8" s="113" t="s">
        <v>59</v>
      </c>
      <c r="C8" s="80">
        <f t="shared" ref="C8:C13" si="0">SUM(D8:F8)</f>
        <v>9491</v>
      </c>
      <c r="D8" s="12">
        <v>3152</v>
      </c>
      <c r="E8" s="12">
        <v>3203</v>
      </c>
      <c r="F8" s="12">
        <v>3136</v>
      </c>
    </row>
    <row r="9" spans="1:6" ht="12.75" customHeight="1">
      <c r="A9" s="90" t="s">
        <v>55</v>
      </c>
      <c r="B9" s="113" t="s">
        <v>62</v>
      </c>
      <c r="C9" s="80">
        <f t="shared" si="0"/>
        <v>2664</v>
      </c>
      <c r="D9" s="12">
        <v>1070</v>
      </c>
      <c r="E9" s="12">
        <v>700</v>
      </c>
      <c r="F9" s="12">
        <v>894</v>
      </c>
    </row>
    <row r="10" spans="1:6">
      <c r="A10" s="90" t="s">
        <v>18</v>
      </c>
      <c r="B10" s="113" t="s">
        <v>18</v>
      </c>
      <c r="C10" s="80">
        <f t="shared" si="0"/>
        <v>868</v>
      </c>
      <c r="D10" s="12">
        <v>395</v>
      </c>
      <c r="E10" s="12">
        <v>199</v>
      </c>
      <c r="F10" s="12">
        <v>274</v>
      </c>
    </row>
    <row r="11" spans="1:6" ht="12.75" customHeight="1">
      <c r="A11" s="90" t="s">
        <v>15</v>
      </c>
      <c r="B11" s="113" t="s">
        <v>52</v>
      </c>
      <c r="C11" s="80">
        <f t="shared" si="0"/>
        <v>667</v>
      </c>
      <c r="D11" s="12">
        <v>375</v>
      </c>
      <c r="E11" s="12">
        <v>214</v>
      </c>
      <c r="F11" s="12">
        <v>78</v>
      </c>
    </row>
    <row r="12" spans="1:6" ht="12.75" customHeight="1">
      <c r="A12" s="90" t="s">
        <v>53</v>
      </c>
      <c r="B12" s="113" t="s">
        <v>52</v>
      </c>
      <c r="C12" s="80">
        <f t="shared" si="0"/>
        <v>723</v>
      </c>
      <c r="D12" s="12">
        <v>287</v>
      </c>
      <c r="E12" s="12">
        <v>183</v>
      </c>
      <c r="F12" s="12">
        <v>253</v>
      </c>
    </row>
    <row r="13" spans="1:6" ht="12.75" customHeight="1">
      <c r="A13" s="91" t="s">
        <v>51</v>
      </c>
      <c r="B13" s="114" t="s">
        <v>64</v>
      </c>
      <c r="C13" s="92">
        <f t="shared" si="0"/>
        <v>119</v>
      </c>
      <c r="D13" s="84">
        <v>49</v>
      </c>
      <c r="E13" s="84">
        <v>19</v>
      </c>
      <c r="F13" s="84">
        <v>51</v>
      </c>
    </row>
    <row r="14" spans="1:6" ht="12.75" customHeight="1">
      <c r="A14" s="15" t="s">
        <v>22</v>
      </c>
      <c r="B14" s="15"/>
      <c r="C14" s="10"/>
      <c r="D14" s="10"/>
      <c r="E14" s="10"/>
      <c r="F14" s="10"/>
    </row>
    <row r="15" spans="1:6" ht="12.75" customHeight="1">
      <c r="A15" s="16" t="s">
        <v>23</v>
      </c>
      <c r="B15" s="16"/>
    </row>
    <row r="16" spans="1:6" ht="12.75" customHeight="1">
      <c r="A16" s="125" t="s">
        <v>24</v>
      </c>
      <c r="B16" s="125"/>
      <c r="C16" s="125"/>
      <c r="D16" s="125"/>
    </row>
    <row r="18" spans="3:6">
      <c r="D18" s="12"/>
      <c r="E18" s="12"/>
      <c r="F18" s="12"/>
    </row>
    <row r="19" spans="3:6">
      <c r="D19" s="12"/>
      <c r="E19" s="12"/>
      <c r="F19" s="12"/>
    </row>
    <row r="20" spans="3:6">
      <c r="D20" s="12"/>
      <c r="E20" s="12"/>
      <c r="F20" s="12"/>
    </row>
    <row r="22" spans="3:6">
      <c r="C22" s="12"/>
      <c r="D22" s="12"/>
      <c r="E22" s="12"/>
      <c r="F22" s="12"/>
    </row>
    <row r="23" spans="3:6">
      <c r="C23" s="12"/>
      <c r="D23" s="12"/>
      <c r="E23" s="12"/>
      <c r="F23" s="12"/>
    </row>
    <row r="24" spans="3:6">
      <c r="C24" s="20"/>
      <c r="D24" s="20"/>
      <c r="E24" s="20"/>
      <c r="F24" s="20"/>
    </row>
    <row r="25" spans="3:6">
      <c r="C25" s="20"/>
      <c r="D25" s="20"/>
      <c r="E25" s="20"/>
      <c r="F25" s="20"/>
    </row>
    <row r="26" spans="3:6">
      <c r="C26" s="20"/>
      <c r="D26" s="20"/>
      <c r="E26" s="20"/>
      <c r="F26" s="20"/>
    </row>
    <row r="27" spans="3:6">
      <c r="C27" s="20"/>
      <c r="D27" s="20"/>
      <c r="E27" s="20"/>
      <c r="F27" s="20"/>
    </row>
    <row r="28" spans="3:6">
      <c r="C28" s="20"/>
      <c r="D28" s="20"/>
      <c r="E28" s="20"/>
      <c r="F28" s="20"/>
    </row>
    <row r="29" spans="3:6">
      <c r="C29" s="20"/>
      <c r="D29" s="20"/>
      <c r="E29" s="20"/>
      <c r="F29" s="20"/>
    </row>
    <row r="30" spans="3:6">
      <c r="C30" s="20"/>
      <c r="D30" s="20"/>
      <c r="E30" s="20"/>
      <c r="F30" s="20"/>
    </row>
    <row r="31" spans="3:6">
      <c r="C31" s="20"/>
      <c r="D31" s="20"/>
      <c r="E31" s="20"/>
      <c r="F31" s="20"/>
    </row>
    <row r="32" spans="3:6">
      <c r="D32" s="87"/>
      <c r="E32" s="87"/>
      <c r="F32" s="87"/>
    </row>
    <row r="33" spans="4:6">
      <c r="D33" s="87"/>
      <c r="E33" s="87"/>
      <c r="F33" s="87"/>
    </row>
    <row r="34" spans="4:6">
      <c r="D34" s="87"/>
      <c r="E34" s="87"/>
      <c r="F34" s="87"/>
    </row>
    <row r="35" spans="4:6">
      <c r="D35" s="87"/>
      <c r="E35" s="87"/>
      <c r="F35" s="87"/>
    </row>
    <row r="36" spans="4:6">
      <c r="D36" s="87"/>
      <c r="E36" s="87"/>
      <c r="F36" s="87"/>
    </row>
    <row r="37" spans="4:6">
      <c r="D37" s="87"/>
      <c r="E37" s="87"/>
      <c r="F37" s="87"/>
    </row>
    <row r="38" spans="4:6">
      <c r="D38" s="20"/>
      <c r="E38" s="20"/>
      <c r="F38" s="20"/>
    </row>
    <row r="39" spans="4:6">
      <c r="D39" s="20"/>
      <c r="E39" s="20"/>
      <c r="F39" s="20"/>
    </row>
    <row r="40" spans="4:6">
      <c r="D40" s="20"/>
      <c r="E40" s="20"/>
      <c r="F40" s="20"/>
    </row>
    <row r="41" spans="4:6">
      <c r="D41" s="20"/>
      <c r="E41" s="20"/>
      <c r="F41" s="20"/>
    </row>
    <row r="42" spans="4:6">
      <c r="D42" s="20"/>
      <c r="E42" s="20"/>
      <c r="F42" s="20"/>
    </row>
    <row r="43" spans="4:6">
      <c r="D43" s="20"/>
      <c r="E43" s="20"/>
      <c r="F43" s="20"/>
    </row>
    <row r="44" spans="4:6">
      <c r="D44" s="20"/>
      <c r="E44" s="20"/>
      <c r="F44" s="20"/>
    </row>
    <row r="45" spans="4:6">
      <c r="D45" s="20"/>
      <c r="E45" s="20"/>
      <c r="F45" s="20"/>
    </row>
    <row r="46" spans="4:6">
      <c r="D46" s="20"/>
      <c r="E46" s="20"/>
      <c r="F46" s="20"/>
    </row>
    <row r="47" spans="4:6">
      <c r="D47" s="20"/>
      <c r="E47" s="20"/>
      <c r="F47" s="20"/>
    </row>
    <row r="48" spans="4:6">
      <c r="D48" s="20"/>
      <c r="E48" s="20"/>
      <c r="F48" s="20"/>
    </row>
    <row r="49" spans="4:6">
      <c r="D49" s="20"/>
      <c r="E49" s="20"/>
      <c r="F49" s="20"/>
    </row>
    <row r="50" spans="4:6">
      <c r="D50" s="20"/>
      <c r="E50" s="20"/>
      <c r="F50" s="20"/>
    </row>
    <row r="57" spans="4:6">
      <c r="D57" s="20"/>
      <c r="E57" s="20"/>
      <c r="F57" s="20"/>
    </row>
    <row r="58" spans="4:6">
      <c r="D58" s="20"/>
      <c r="E58" s="20"/>
      <c r="F58" s="20"/>
    </row>
    <row r="59" spans="4:6">
      <c r="D59" s="20"/>
      <c r="E59" s="20"/>
      <c r="F59" s="20"/>
    </row>
    <row r="60" spans="4:6">
      <c r="D60" s="20"/>
      <c r="E60" s="20"/>
      <c r="F60" s="20"/>
    </row>
    <row r="61" spans="4:6">
      <c r="D61" s="20"/>
      <c r="E61" s="20"/>
      <c r="F61" s="20"/>
    </row>
    <row r="62" spans="4:6">
      <c r="D62" s="20"/>
      <c r="E62" s="20"/>
      <c r="F62" s="20"/>
    </row>
    <row r="63" spans="4:6">
      <c r="D63" s="20"/>
      <c r="E63" s="20"/>
      <c r="F63" s="20"/>
    </row>
  </sheetData>
  <mergeCells count="2">
    <mergeCell ref="A16:D16"/>
    <mergeCell ref="A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19" sqref="B19:O31"/>
    </sheetView>
  </sheetViews>
  <sheetFormatPr baseColWidth="10" defaultColWidth="10.28515625" defaultRowHeight="12.75"/>
  <cols>
    <col min="1" max="1" width="12.140625" style="2" customWidth="1"/>
    <col min="2" max="2" width="17.42578125" style="2" customWidth="1"/>
    <col min="3" max="3" width="14.85546875" style="2" customWidth="1"/>
    <col min="4" max="4" width="12.28515625" style="2" customWidth="1"/>
    <col min="5" max="5" width="14.85546875" style="2" customWidth="1"/>
    <col min="6" max="6" width="12.7109375" style="2" customWidth="1"/>
    <col min="7" max="7" width="15.42578125" style="2" customWidth="1"/>
    <col min="8" max="8" width="12.85546875" style="2" customWidth="1"/>
    <col min="9" max="9" width="14.7109375" style="2" customWidth="1"/>
    <col min="10" max="10" width="14.85546875" style="2" customWidth="1"/>
    <col min="11" max="16384" width="10.28515625" style="2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27"/>
      <c r="L1" s="27"/>
    </row>
    <row r="2" spans="1:1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28"/>
      <c r="L2" s="28"/>
      <c r="M2" s="4"/>
      <c r="N2" s="4"/>
      <c r="O2" s="4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1"/>
      <c r="L3" s="31"/>
      <c r="M3" s="7"/>
      <c r="N3" s="7"/>
      <c r="O3" s="8"/>
    </row>
    <row r="4" spans="1:15" s="32" customFormat="1" ht="13.5" customHeight="1">
      <c r="A4" s="118" t="s">
        <v>33</v>
      </c>
      <c r="B4" s="120" t="s">
        <v>26</v>
      </c>
      <c r="C4" s="117" t="s">
        <v>30</v>
      </c>
      <c r="D4" s="117"/>
      <c r="E4" s="117"/>
      <c r="F4" s="117"/>
      <c r="G4" s="117"/>
      <c r="H4" s="117"/>
      <c r="I4" s="117"/>
      <c r="J4" s="27"/>
      <c r="K4" s="27"/>
    </row>
    <row r="5" spans="1:15" s="32" customFormat="1" ht="48" customHeight="1">
      <c r="A5" s="119"/>
      <c r="B5" s="121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27"/>
      <c r="K5" s="27"/>
    </row>
    <row r="6" spans="1:15" s="34" customFormat="1" ht="12.75" customHeight="1">
      <c r="A6" s="33" t="s">
        <v>1</v>
      </c>
      <c r="B6" s="21">
        <v>813461</v>
      </c>
      <c r="C6" s="21">
        <v>96480</v>
      </c>
      <c r="D6" s="21">
        <v>79983</v>
      </c>
      <c r="E6" s="21">
        <v>614699</v>
      </c>
      <c r="F6" s="21">
        <v>16369</v>
      </c>
      <c r="G6" s="21">
        <v>4205</v>
      </c>
      <c r="H6" s="21">
        <v>1609</v>
      </c>
      <c r="I6" s="21">
        <v>116</v>
      </c>
    </row>
    <row r="7" spans="1:15" s="37" customFormat="1" ht="12.75" customHeight="1">
      <c r="A7" s="35" t="s">
        <v>2</v>
      </c>
      <c r="B7" s="21">
        <v>75929</v>
      </c>
      <c r="C7" s="49">
        <v>13762</v>
      </c>
      <c r="D7" s="49">
        <v>9299</v>
      </c>
      <c r="E7" s="49">
        <v>49135</v>
      </c>
      <c r="F7" s="49">
        <v>2665</v>
      </c>
      <c r="G7" s="49">
        <v>900</v>
      </c>
      <c r="H7" s="49">
        <v>152</v>
      </c>
      <c r="I7" s="49">
        <v>16</v>
      </c>
    </row>
    <row r="8" spans="1:15" s="37" customFormat="1" ht="12.75" customHeight="1">
      <c r="A8" s="35" t="s">
        <v>3</v>
      </c>
      <c r="B8" s="21">
        <v>69925</v>
      </c>
      <c r="C8" s="49">
        <v>10503</v>
      </c>
      <c r="D8" s="49">
        <v>8853</v>
      </c>
      <c r="E8" s="49">
        <v>47535</v>
      </c>
      <c r="F8" s="49">
        <v>1950</v>
      </c>
      <c r="G8" s="49">
        <v>891</v>
      </c>
      <c r="H8" s="49">
        <v>184</v>
      </c>
      <c r="I8" s="49">
        <v>9</v>
      </c>
    </row>
    <row r="9" spans="1:15" s="37" customFormat="1" ht="12.75" customHeight="1">
      <c r="A9" s="35" t="s">
        <v>4</v>
      </c>
      <c r="B9" s="21">
        <v>71940</v>
      </c>
      <c r="C9" s="49">
        <v>12800</v>
      </c>
      <c r="D9" s="49">
        <v>9233</v>
      </c>
      <c r="E9" s="49">
        <v>47702</v>
      </c>
      <c r="F9" s="49">
        <v>1667</v>
      </c>
      <c r="G9" s="49">
        <v>372</v>
      </c>
      <c r="H9" s="49">
        <v>155</v>
      </c>
      <c r="I9" s="49">
        <v>11</v>
      </c>
    </row>
    <row r="10" spans="1:15" s="37" customFormat="1" ht="12.75" customHeight="1">
      <c r="A10" s="35" t="s">
        <v>5</v>
      </c>
      <c r="B10" s="21">
        <v>55479</v>
      </c>
      <c r="C10" s="49">
        <v>9842</v>
      </c>
      <c r="D10" s="49">
        <v>5714</v>
      </c>
      <c r="E10" s="49">
        <v>38896</v>
      </c>
      <c r="F10" s="49">
        <v>738</v>
      </c>
      <c r="G10" s="49">
        <v>194</v>
      </c>
      <c r="H10" s="49">
        <v>91</v>
      </c>
      <c r="I10" s="49">
        <v>4</v>
      </c>
    </row>
    <row r="11" spans="1:15" s="37" customFormat="1" ht="12.75" customHeight="1">
      <c r="A11" s="5" t="s">
        <v>6</v>
      </c>
      <c r="B11" s="21">
        <v>50790</v>
      </c>
      <c r="C11" s="49">
        <v>7238</v>
      </c>
      <c r="D11" s="49">
        <v>4342</v>
      </c>
      <c r="E11" s="49">
        <v>38312</v>
      </c>
      <c r="F11" s="49">
        <v>811</v>
      </c>
      <c r="G11" s="49">
        <v>8</v>
      </c>
      <c r="H11" s="49">
        <v>68</v>
      </c>
      <c r="I11" s="49">
        <v>11</v>
      </c>
    </row>
    <row r="12" spans="1:15" s="37" customFormat="1" ht="12.75" customHeight="1">
      <c r="A12" s="5" t="s">
        <v>7</v>
      </c>
      <c r="B12" s="21">
        <v>66872</v>
      </c>
      <c r="C12" s="49">
        <v>3942</v>
      </c>
      <c r="D12" s="49">
        <v>4095</v>
      </c>
      <c r="E12" s="49">
        <v>57171</v>
      </c>
      <c r="F12" s="49">
        <v>1231</v>
      </c>
      <c r="G12" s="49">
        <v>342</v>
      </c>
      <c r="H12" s="49">
        <v>78</v>
      </c>
      <c r="I12" s="49">
        <v>13</v>
      </c>
    </row>
    <row r="13" spans="1:15" s="37" customFormat="1" ht="12.75" customHeight="1">
      <c r="A13" s="5" t="s">
        <v>8</v>
      </c>
      <c r="B13" s="21">
        <v>92799</v>
      </c>
      <c r="C13" s="49">
        <v>7542</v>
      </c>
      <c r="D13" s="49">
        <v>5775</v>
      </c>
      <c r="E13" s="49">
        <v>76821</v>
      </c>
      <c r="F13" s="49">
        <v>2010</v>
      </c>
      <c r="G13" s="49">
        <v>440</v>
      </c>
      <c r="H13" s="49">
        <v>193</v>
      </c>
      <c r="I13" s="49">
        <v>18</v>
      </c>
    </row>
    <row r="14" spans="1:15" s="37" customFormat="1" ht="12.75" customHeight="1">
      <c r="A14" s="5" t="s">
        <v>9</v>
      </c>
      <c r="B14" s="21">
        <v>76166</v>
      </c>
      <c r="C14" s="49">
        <v>8183</v>
      </c>
      <c r="D14" s="49">
        <v>5262</v>
      </c>
      <c r="E14" s="49">
        <v>61265</v>
      </c>
      <c r="F14" s="49">
        <v>638</v>
      </c>
      <c r="G14" s="49">
        <v>618</v>
      </c>
      <c r="H14" s="49">
        <v>198</v>
      </c>
      <c r="I14" s="49">
        <v>2</v>
      </c>
    </row>
    <row r="15" spans="1:15" s="37" customFormat="1" ht="12.75" customHeight="1">
      <c r="A15" s="5" t="s">
        <v>31</v>
      </c>
      <c r="B15" s="21">
        <v>61056</v>
      </c>
      <c r="C15" s="49">
        <v>7220</v>
      </c>
      <c r="D15" s="49">
        <v>4653</v>
      </c>
      <c r="E15" s="49">
        <v>47441</v>
      </c>
      <c r="F15" s="49">
        <v>1141</v>
      </c>
      <c r="G15" s="49">
        <v>440</v>
      </c>
      <c r="H15" s="49">
        <v>156</v>
      </c>
      <c r="I15" s="49">
        <v>5</v>
      </c>
    </row>
    <row r="16" spans="1:15" s="37" customFormat="1" ht="12.75" customHeight="1">
      <c r="A16" s="5" t="s">
        <v>11</v>
      </c>
      <c r="B16" s="21">
        <v>60997</v>
      </c>
      <c r="C16" s="49">
        <v>5652</v>
      </c>
      <c r="D16" s="49">
        <v>5465</v>
      </c>
      <c r="E16" s="49">
        <v>48084</v>
      </c>
      <c r="F16" s="49">
        <v>1643</v>
      </c>
      <c r="G16" s="49">
        <v>0</v>
      </c>
      <c r="H16" s="49">
        <v>139</v>
      </c>
      <c r="I16" s="49">
        <v>14</v>
      </c>
    </row>
    <row r="17" spans="1:15" s="37" customFormat="1" ht="12.75" customHeight="1">
      <c r="A17" s="5" t="s">
        <v>12</v>
      </c>
      <c r="B17" s="21">
        <v>61716</v>
      </c>
      <c r="C17" s="49">
        <v>4364</v>
      </c>
      <c r="D17" s="49">
        <v>6975</v>
      </c>
      <c r="E17" s="49">
        <v>49167</v>
      </c>
      <c r="F17" s="49">
        <v>1117</v>
      </c>
      <c r="G17" s="49">
        <v>0</v>
      </c>
      <c r="H17" s="49">
        <v>90</v>
      </c>
      <c r="I17" s="49">
        <v>3</v>
      </c>
    </row>
    <row r="18" spans="1:15" s="37" customFormat="1" ht="12.75" customHeight="1">
      <c r="A18" s="39" t="s">
        <v>13</v>
      </c>
      <c r="B18" s="62">
        <v>69792</v>
      </c>
      <c r="C18" s="63">
        <v>5432</v>
      </c>
      <c r="D18" s="63">
        <v>10317</v>
      </c>
      <c r="E18" s="63">
        <v>53170</v>
      </c>
      <c r="F18" s="63">
        <v>758</v>
      </c>
      <c r="G18" s="63">
        <v>0</v>
      </c>
      <c r="H18" s="63">
        <v>105</v>
      </c>
      <c r="I18" s="63">
        <v>10</v>
      </c>
    </row>
    <row r="19" spans="1:15" s="37" customFormat="1" ht="12.75" customHeight="1">
      <c r="A19" s="60" t="s">
        <v>29</v>
      </c>
      <c r="B19" s="20"/>
      <c r="C19" s="20"/>
      <c r="D19" s="20"/>
      <c r="E19" s="20"/>
      <c r="F19" s="20"/>
      <c r="G19" s="20"/>
      <c r="H19" s="20"/>
      <c r="I19" s="20"/>
      <c r="J19" s="49"/>
      <c r="K19" s="36"/>
      <c r="L19" s="36"/>
    </row>
    <row r="20" spans="1:15" ht="12.75" customHeight="1">
      <c r="A20" s="48" t="s">
        <v>34</v>
      </c>
      <c r="B20" s="20"/>
      <c r="C20" s="48"/>
      <c r="D20" s="27"/>
      <c r="E20" s="27"/>
      <c r="F20" s="27"/>
      <c r="G20" s="27"/>
      <c r="H20" s="27"/>
      <c r="I20" s="27"/>
      <c r="J20" s="27"/>
      <c r="K20" s="27"/>
      <c r="L20" s="27"/>
    </row>
    <row r="21" spans="1:15">
      <c r="A21" s="48" t="s">
        <v>28</v>
      </c>
      <c r="B21" s="20"/>
      <c r="C21" s="48"/>
      <c r="D21" s="27"/>
      <c r="E21" s="27"/>
      <c r="F21" s="27"/>
      <c r="G21" s="27"/>
      <c r="H21" s="27"/>
      <c r="I21" s="27"/>
      <c r="J21" s="27"/>
      <c r="K21" s="27"/>
      <c r="L21" s="27"/>
    </row>
    <row r="22" spans="1:15">
      <c r="A22" s="27"/>
      <c r="B22" s="20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5">
      <c r="A23" s="27"/>
      <c r="B23" s="20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5" ht="13.5">
      <c r="A24" s="27"/>
      <c r="B24" s="20"/>
      <c r="C24" s="27"/>
      <c r="D24" s="64"/>
      <c r="E24" s="64"/>
      <c r="F24" s="64"/>
      <c r="G24" s="64"/>
      <c r="H24" s="64"/>
      <c r="I24" s="64"/>
      <c r="J24" s="27"/>
      <c r="K24" s="27"/>
      <c r="L24" s="27"/>
    </row>
    <row r="25" spans="1:15">
      <c r="A25" s="27"/>
      <c r="B25" s="20"/>
      <c r="C25" s="27"/>
      <c r="D25" s="45"/>
      <c r="E25" s="45"/>
      <c r="F25" s="45"/>
      <c r="G25" s="45"/>
      <c r="H25" s="45"/>
      <c r="I25" s="27"/>
      <c r="J25" s="27"/>
      <c r="K25" s="27"/>
      <c r="L25" s="27"/>
    </row>
    <row r="26" spans="1:15" ht="13.5">
      <c r="A26" s="27"/>
      <c r="B26" s="20"/>
      <c r="C26" s="27"/>
      <c r="D26" s="65"/>
      <c r="E26" s="65"/>
      <c r="F26" s="66"/>
      <c r="G26" s="64"/>
      <c r="H26" s="64"/>
      <c r="I26" s="64"/>
      <c r="J26" s="27"/>
      <c r="K26" s="27"/>
      <c r="L26" s="27"/>
    </row>
    <row r="27" spans="1:15" ht="13.5">
      <c r="B27" s="20"/>
      <c r="D27" s="67"/>
      <c r="E27" s="67"/>
      <c r="F27" s="67"/>
      <c r="G27" s="67"/>
      <c r="H27" s="67"/>
      <c r="I27" s="68"/>
    </row>
    <row r="28" spans="1:15">
      <c r="B28" s="20"/>
    </row>
    <row r="29" spans="1:15" ht="13.5">
      <c r="B29" s="20"/>
      <c r="E29" s="67"/>
      <c r="F29" s="67"/>
      <c r="G29" s="67"/>
      <c r="H29" s="67"/>
      <c r="I29" s="67"/>
    </row>
    <row r="30" spans="1:15">
      <c r="B30" s="20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>
      <c r="B31" s="20"/>
    </row>
  </sheetData>
  <mergeCells count="5">
    <mergeCell ref="F30:O30"/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B19" sqref="B19:O31"/>
    </sheetView>
  </sheetViews>
  <sheetFormatPr baseColWidth="10" defaultColWidth="10.28515625" defaultRowHeight="12.75"/>
  <cols>
    <col min="1" max="1" width="12.140625" style="2" customWidth="1"/>
    <col min="2" max="2" width="18.140625" style="2" customWidth="1"/>
    <col min="3" max="3" width="14.57031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5.28515625" style="2" customWidth="1"/>
    <col min="8" max="8" width="15.140625" style="2" customWidth="1"/>
    <col min="9" max="9" width="15.85546875" style="2" customWidth="1"/>
    <col min="10" max="10" width="14.85546875" style="2" customWidth="1"/>
    <col min="11" max="16384" width="10.28515625" style="2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27"/>
      <c r="L1" s="27"/>
      <c r="M1" s="27"/>
      <c r="N1" s="27"/>
      <c r="O1" s="27"/>
    </row>
    <row r="2" spans="1:1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28"/>
      <c r="L2" s="28"/>
      <c r="M2" s="28"/>
      <c r="N2" s="28"/>
      <c r="O2" s="28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1"/>
      <c r="L3" s="31"/>
      <c r="M3" s="31"/>
      <c r="N3" s="31"/>
      <c r="O3" s="59"/>
    </row>
    <row r="4" spans="1:15" s="32" customFormat="1" ht="12.75" customHeight="1">
      <c r="A4" s="118" t="s">
        <v>25</v>
      </c>
      <c r="B4" s="120" t="s">
        <v>1</v>
      </c>
      <c r="C4" s="117" t="s">
        <v>30</v>
      </c>
      <c r="D4" s="117"/>
      <c r="E4" s="117"/>
      <c r="F4" s="117"/>
      <c r="G4" s="117"/>
      <c r="H4" s="117"/>
      <c r="I4" s="117"/>
      <c r="J4" s="27"/>
      <c r="K4" s="27"/>
      <c r="L4" s="27"/>
      <c r="M4" s="27"/>
      <c r="N4" s="27"/>
    </row>
    <row r="5" spans="1:15" s="32" customFormat="1" ht="50.25" customHeight="1">
      <c r="A5" s="119"/>
      <c r="B5" s="121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27"/>
      <c r="K5" s="27"/>
      <c r="L5" s="27"/>
      <c r="M5" s="27"/>
      <c r="N5" s="27"/>
    </row>
    <row r="6" spans="1:15" s="34" customFormat="1" ht="12.75" customHeight="1">
      <c r="A6" s="33" t="s">
        <v>1</v>
      </c>
      <c r="B6" s="81">
        <f>SUM(B7:B18)</f>
        <v>838583</v>
      </c>
      <c r="C6" s="11">
        <f t="shared" ref="C6:I6" si="0">SUM(C7:C18)</f>
        <v>20585</v>
      </c>
      <c r="D6" s="83">
        <f t="shared" si="0"/>
        <v>98153</v>
      </c>
      <c r="E6" s="83">
        <f t="shared" si="0"/>
        <v>699721</v>
      </c>
      <c r="F6" s="83">
        <f t="shared" si="0"/>
        <v>8722</v>
      </c>
      <c r="G6" s="83">
        <f t="shared" si="0"/>
        <v>6689</v>
      </c>
      <c r="H6" s="83">
        <f t="shared" si="0"/>
        <v>4405</v>
      </c>
      <c r="I6" s="83">
        <f t="shared" si="0"/>
        <v>308</v>
      </c>
    </row>
    <row r="7" spans="1:15" s="37" customFormat="1" ht="12.75" customHeight="1">
      <c r="A7" s="35" t="s">
        <v>2</v>
      </c>
      <c r="B7" s="81">
        <f t="shared" ref="B7:B18" si="1">C7+D7+E7+F7+G7+H7+I7</f>
        <v>88607</v>
      </c>
      <c r="C7" s="24">
        <v>7088</v>
      </c>
      <c r="D7" s="24">
        <v>16952</v>
      </c>
      <c r="E7" s="24">
        <v>63493</v>
      </c>
      <c r="F7" s="24">
        <v>928</v>
      </c>
      <c r="G7" s="49">
        <v>6</v>
      </c>
      <c r="H7" s="49">
        <v>128</v>
      </c>
      <c r="I7" s="49">
        <v>12</v>
      </c>
    </row>
    <row r="8" spans="1:15" s="37" customFormat="1" ht="12.75" customHeight="1">
      <c r="A8" s="35" t="s">
        <v>3</v>
      </c>
      <c r="B8" s="81">
        <f t="shared" si="1"/>
        <v>80282</v>
      </c>
      <c r="C8" s="24">
        <v>3346</v>
      </c>
      <c r="D8" s="24">
        <v>14234</v>
      </c>
      <c r="E8" s="24">
        <v>61314</v>
      </c>
      <c r="F8" s="24">
        <v>1235</v>
      </c>
      <c r="G8" s="49">
        <v>0</v>
      </c>
      <c r="H8" s="49">
        <v>137</v>
      </c>
      <c r="I8" s="49">
        <v>16</v>
      </c>
    </row>
    <row r="9" spans="1:15" s="37" customFormat="1" ht="12.75" customHeight="1">
      <c r="A9" s="35" t="s">
        <v>4</v>
      </c>
      <c r="B9" s="81">
        <f t="shared" si="1"/>
        <v>86937</v>
      </c>
      <c r="C9" s="24">
        <v>661</v>
      </c>
      <c r="D9" s="24">
        <v>15673</v>
      </c>
      <c r="E9" s="24">
        <v>69408</v>
      </c>
      <c r="F9" s="24">
        <v>1060</v>
      </c>
      <c r="G9" s="49">
        <v>0</v>
      </c>
      <c r="H9" s="49">
        <v>112</v>
      </c>
      <c r="I9" s="49">
        <v>23</v>
      </c>
    </row>
    <row r="10" spans="1:15" s="37" customFormat="1" ht="12.75" customHeight="1">
      <c r="A10" s="35" t="s">
        <v>5</v>
      </c>
      <c r="B10" s="81">
        <f t="shared" si="1"/>
        <v>81466</v>
      </c>
      <c r="C10" s="24">
        <v>2660</v>
      </c>
      <c r="D10" s="24">
        <v>10294</v>
      </c>
      <c r="E10" s="24">
        <v>67287</v>
      </c>
      <c r="F10" s="24">
        <v>1001</v>
      </c>
      <c r="G10" s="49">
        <v>0</v>
      </c>
      <c r="H10" s="49">
        <v>189</v>
      </c>
      <c r="I10" s="49">
        <v>35</v>
      </c>
    </row>
    <row r="11" spans="1:15" s="37" customFormat="1" ht="12.75" customHeight="1">
      <c r="A11" s="5" t="s">
        <v>6</v>
      </c>
      <c r="B11" s="81">
        <f t="shared" si="1"/>
        <v>63634</v>
      </c>
      <c r="C11" s="24">
        <v>925</v>
      </c>
      <c r="D11" s="24">
        <v>5690</v>
      </c>
      <c r="E11" s="49">
        <v>55913</v>
      </c>
      <c r="F11" s="24">
        <v>897</v>
      </c>
      <c r="G11" s="49">
        <v>1</v>
      </c>
      <c r="H11" s="49">
        <v>155</v>
      </c>
      <c r="I11" s="49">
        <v>53</v>
      </c>
    </row>
    <row r="12" spans="1:15" s="37" customFormat="1" ht="12.75" customHeight="1">
      <c r="A12" s="5" t="s">
        <v>7</v>
      </c>
      <c r="B12" s="81">
        <f t="shared" si="1"/>
        <v>77322</v>
      </c>
      <c r="C12" s="24">
        <v>832</v>
      </c>
      <c r="D12" s="24">
        <v>5472</v>
      </c>
      <c r="E12" s="49">
        <v>69927</v>
      </c>
      <c r="F12" s="24">
        <v>30</v>
      </c>
      <c r="G12" s="49">
        <v>882</v>
      </c>
      <c r="H12" s="49">
        <v>97</v>
      </c>
      <c r="I12" s="49">
        <v>82</v>
      </c>
    </row>
    <row r="13" spans="1:15" s="37" customFormat="1" ht="12.75" customHeight="1">
      <c r="A13" s="5" t="s">
        <v>8</v>
      </c>
      <c r="B13" s="81">
        <f t="shared" si="1"/>
        <v>87082</v>
      </c>
      <c r="C13" s="24">
        <v>991</v>
      </c>
      <c r="D13" s="24">
        <v>5827</v>
      </c>
      <c r="E13" s="49">
        <v>78461</v>
      </c>
      <c r="F13" s="24">
        <v>59</v>
      </c>
      <c r="G13" s="49">
        <v>1489</v>
      </c>
      <c r="H13" s="49">
        <v>235</v>
      </c>
      <c r="I13" s="49">
        <v>20</v>
      </c>
    </row>
    <row r="14" spans="1:15" s="37" customFormat="1" ht="12.75" customHeight="1">
      <c r="A14" s="5" t="s">
        <v>9</v>
      </c>
      <c r="B14" s="81">
        <f t="shared" si="1"/>
        <v>67301</v>
      </c>
      <c r="C14" s="24">
        <v>1158</v>
      </c>
      <c r="D14" s="24">
        <v>4834</v>
      </c>
      <c r="E14" s="49">
        <v>59244</v>
      </c>
      <c r="F14" s="24">
        <v>165</v>
      </c>
      <c r="G14" s="49">
        <v>1230</v>
      </c>
      <c r="H14" s="49">
        <v>654</v>
      </c>
      <c r="I14" s="49">
        <v>16</v>
      </c>
    </row>
    <row r="15" spans="1:15" s="37" customFormat="1" ht="12.75" customHeight="1">
      <c r="A15" s="5" t="s">
        <v>31</v>
      </c>
      <c r="B15" s="81">
        <f t="shared" si="1"/>
        <v>47246</v>
      </c>
      <c r="C15" s="24">
        <v>992</v>
      </c>
      <c r="D15" s="24">
        <v>3919</v>
      </c>
      <c r="E15" s="49">
        <v>40786</v>
      </c>
      <c r="F15" s="24">
        <v>338</v>
      </c>
      <c r="G15" s="49">
        <v>561</v>
      </c>
      <c r="H15" s="49">
        <v>642</v>
      </c>
      <c r="I15" s="49">
        <v>8</v>
      </c>
    </row>
    <row r="16" spans="1:15" s="37" customFormat="1" ht="12.75" customHeight="1">
      <c r="A16" s="5" t="s">
        <v>11</v>
      </c>
      <c r="B16" s="81">
        <f t="shared" si="1"/>
        <v>51838</v>
      </c>
      <c r="C16" s="24">
        <v>692</v>
      </c>
      <c r="D16" s="24">
        <v>4673</v>
      </c>
      <c r="E16" s="24">
        <v>44921</v>
      </c>
      <c r="F16" s="24">
        <v>56</v>
      </c>
      <c r="G16" s="49">
        <v>800</v>
      </c>
      <c r="H16" s="49">
        <v>689</v>
      </c>
      <c r="I16" s="49">
        <v>7</v>
      </c>
    </row>
    <row r="17" spans="1:15" s="37" customFormat="1" ht="12.75" customHeight="1">
      <c r="A17" s="5" t="s">
        <v>12</v>
      </c>
      <c r="B17" s="81">
        <f t="shared" si="1"/>
        <v>47774</v>
      </c>
      <c r="C17" s="24">
        <v>610</v>
      </c>
      <c r="D17" s="24">
        <v>3462</v>
      </c>
      <c r="E17" s="24">
        <v>42056</v>
      </c>
      <c r="F17" s="24">
        <v>506</v>
      </c>
      <c r="G17" s="49">
        <v>443</v>
      </c>
      <c r="H17" s="49">
        <v>678</v>
      </c>
      <c r="I17" s="49">
        <v>19</v>
      </c>
    </row>
    <row r="18" spans="1:15" s="37" customFormat="1" ht="12" customHeight="1">
      <c r="A18" s="39" t="s">
        <v>13</v>
      </c>
      <c r="B18" s="82">
        <f t="shared" si="1"/>
        <v>59094</v>
      </c>
      <c r="C18" s="40">
        <v>630</v>
      </c>
      <c r="D18" s="63">
        <v>7123</v>
      </c>
      <c r="E18" s="63">
        <v>46911</v>
      </c>
      <c r="F18" s="63">
        <v>2447</v>
      </c>
      <c r="G18" s="63">
        <v>1277</v>
      </c>
      <c r="H18" s="63">
        <v>689</v>
      </c>
      <c r="I18" s="63">
        <v>17</v>
      </c>
    </row>
    <row r="19" spans="1:15" s="37" customFormat="1" ht="12" customHeight="1">
      <c r="A19" s="60" t="s">
        <v>32</v>
      </c>
      <c r="B19" s="20"/>
      <c r="C19" s="20"/>
      <c r="D19" s="20"/>
      <c r="E19" s="20"/>
      <c r="F19" s="20"/>
      <c r="G19" s="20"/>
      <c r="H19" s="20"/>
      <c r="I19" s="20"/>
      <c r="J19" s="46"/>
      <c r="K19" s="36"/>
      <c r="L19" s="36"/>
      <c r="M19" s="36"/>
      <c r="N19" s="36"/>
      <c r="O19" s="36"/>
    </row>
    <row r="20" spans="1:15" s="37" customFormat="1" ht="12.75" customHeight="1">
      <c r="A20" s="48" t="s">
        <v>23</v>
      </c>
      <c r="B20" s="20"/>
      <c r="C20" s="48"/>
      <c r="D20" s="49"/>
      <c r="E20" s="49"/>
      <c r="F20" s="49"/>
      <c r="G20" s="49"/>
      <c r="H20" s="49"/>
      <c r="I20" s="49"/>
      <c r="J20" s="49"/>
      <c r="K20" s="36"/>
      <c r="L20" s="36"/>
      <c r="M20" s="36"/>
      <c r="N20" s="36"/>
      <c r="O20" s="36"/>
    </row>
    <row r="21" spans="1:15" ht="12.75" customHeight="1">
      <c r="A21" s="45" t="s">
        <v>24</v>
      </c>
      <c r="B21" s="20"/>
      <c r="C21" s="27"/>
      <c r="D21" s="27"/>
      <c r="E21" s="27"/>
      <c r="F21" s="61"/>
      <c r="G21" s="61"/>
      <c r="H21" s="44"/>
      <c r="I21" s="44"/>
      <c r="J21" s="45"/>
      <c r="K21" s="27"/>
      <c r="L21" s="27"/>
      <c r="M21" s="27"/>
      <c r="N21" s="27"/>
      <c r="O21" s="27"/>
    </row>
    <row r="22" spans="1:15" ht="12.75" customHeight="1">
      <c r="A22" s="48"/>
      <c r="B22" s="20"/>
      <c r="C22" s="48"/>
      <c r="D22" s="27"/>
      <c r="E22" s="27"/>
      <c r="F22" s="27"/>
      <c r="G22" s="27"/>
      <c r="H22" s="46"/>
      <c r="I22" s="46"/>
      <c r="J22" s="27"/>
      <c r="K22" s="27"/>
      <c r="L22" s="27"/>
      <c r="M22" s="27"/>
      <c r="N22" s="27"/>
      <c r="O22" s="27"/>
    </row>
    <row r="23" spans="1:15" ht="13.5">
      <c r="A23" s="48"/>
      <c r="B23" s="20"/>
      <c r="C23" s="48"/>
      <c r="D23" s="27"/>
      <c r="E23" s="27"/>
      <c r="F23" s="44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3.5">
      <c r="A24" s="27"/>
      <c r="B24" s="20"/>
      <c r="C24" s="27"/>
      <c r="D24" s="55"/>
      <c r="E24" s="55"/>
      <c r="F24" s="55"/>
      <c r="G24" s="27"/>
      <c r="H24" s="27"/>
      <c r="I24" s="27"/>
      <c r="J24" s="27"/>
      <c r="K24" s="27"/>
      <c r="L24" s="27"/>
      <c r="M24" s="27"/>
      <c r="N24" s="27"/>
      <c r="O24" s="27"/>
    </row>
    <row r="25" spans="1:15">
      <c r="A25" s="27"/>
      <c r="B25" s="20"/>
      <c r="C25" s="27"/>
      <c r="D25" s="27"/>
      <c r="E25" s="46"/>
      <c r="F25" s="46"/>
      <c r="G25" s="27"/>
      <c r="H25" s="46"/>
      <c r="I25" s="27"/>
      <c r="J25" s="27"/>
      <c r="K25" s="27"/>
      <c r="L25" s="27"/>
      <c r="M25" s="27"/>
      <c r="N25" s="27"/>
      <c r="O25" s="27"/>
    </row>
    <row r="26" spans="1:15" ht="13.5">
      <c r="A26" s="27"/>
      <c r="B26" s="20"/>
      <c r="C26" s="27"/>
      <c r="D26" s="44"/>
      <c r="E26" s="46"/>
      <c r="F26" s="46"/>
      <c r="G26" s="27"/>
      <c r="H26" s="46"/>
      <c r="I26" s="47"/>
      <c r="J26" s="47"/>
      <c r="K26" s="47"/>
      <c r="L26" s="47"/>
      <c r="M26" s="47"/>
      <c r="N26" s="47"/>
      <c r="O26" s="27"/>
    </row>
    <row r="27" spans="1:15">
      <c r="A27" s="27"/>
      <c r="B27" s="20"/>
      <c r="C27" s="27"/>
      <c r="D27" s="27"/>
      <c r="E27" s="27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>
      <c r="B28" s="20"/>
    </row>
    <row r="29" spans="1:15">
      <c r="B29" s="20"/>
    </row>
    <row r="30" spans="1:15">
      <c r="B30" s="20"/>
      <c r="E30" s="51"/>
      <c r="H30" s="51"/>
      <c r="I30" s="51"/>
    </row>
    <row r="31" spans="1:15">
      <c r="B31" s="20"/>
      <c r="E31" s="51"/>
      <c r="G31" s="51"/>
      <c r="H31" s="51"/>
      <c r="I31" s="51"/>
    </row>
    <row r="32" spans="1:15">
      <c r="E32" s="51"/>
      <c r="F32" s="51"/>
      <c r="G32" s="51"/>
      <c r="H32" s="51"/>
      <c r="I32" s="51"/>
    </row>
    <row r="33" spans="5:9">
      <c r="E33" s="51"/>
      <c r="F33" s="51"/>
      <c r="G33" s="51"/>
      <c r="H33" s="51"/>
      <c r="I33" s="51"/>
    </row>
    <row r="34" spans="5:9">
      <c r="E34" s="51"/>
      <c r="F34" s="51"/>
      <c r="G34" s="51"/>
      <c r="H34" s="54"/>
      <c r="I34" s="54"/>
    </row>
    <row r="35" spans="5:9">
      <c r="F35" s="51"/>
      <c r="G35" s="51"/>
      <c r="H35" s="54"/>
      <c r="I35" s="54"/>
    </row>
    <row r="36" spans="5:9">
      <c r="F36" s="51"/>
      <c r="G36" s="51"/>
      <c r="H36" s="54"/>
      <c r="I36" s="54"/>
    </row>
    <row r="37" spans="5:9">
      <c r="G37" s="51"/>
      <c r="H37" s="54"/>
      <c r="I37" s="54"/>
    </row>
    <row r="38" spans="5:9">
      <c r="G38" s="51"/>
      <c r="H38" s="54"/>
      <c r="I38" s="54"/>
    </row>
    <row r="39" spans="5:9">
      <c r="G39" s="51"/>
      <c r="H39" s="51"/>
      <c r="I39" s="51"/>
    </row>
    <row r="40" spans="5:9">
      <c r="G40" s="51"/>
      <c r="H40" s="51"/>
      <c r="I40" s="51"/>
    </row>
    <row r="41" spans="5:9">
      <c r="H41" s="51"/>
      <c r="I41" s="51"/>
    </row>
    <row r="42" spans="5:9">
      <c r="H42" s="51"/>
      <c r="I42" s="51"/>
    </row>
    <row r="43" spans="5:9">
      <c r="H43" s="54"/>
      <c r="I43" s="54"/>
    </row>
    <row r="44" spans="5:9">
      <c r="H44" s="54"/>
      <c r="I44" s="54"/>
    </row>
    <row r="45" spans="5:9">
      <c r="H45" s="54"/>
      <c r="I45" s="54"/>
    </row>
    <row r="46" spans="5:9">
      <c r="H46" s="54"/>
      <c r="I46" s="54"/>
    </row>
    <row r="47" spans="5:9">
      <c r="H47" s="54"/>
      <c r="I47" s="54"/>
    </row>
  </sheetData>
  <mergeCells count="5">
    <mergeCell ref="F27:O27"/>
    <mergeCell ref="C4:I4"/>
    <mergeCell ref="A1:J1"/>
    <mergeCell ref="A4:A5"/>
    <mergeCell ref="B4:B5"/>
  </mergeCells>
  <conditionalFormatting sqref="E34:F35">
    <cfRule type="top10" dxfId="2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B19" sqref="B19:I31"/>
    </sheetView>
  </sheetViews>
  <sheetFormatPr baseColWidth="10" defaultColWidth="10.28515625" defaultRowHeight="12.75" customHeight="1"/>
  <cols>
    <col min="1" max="1" width="12.140625" style="2" customWidth="1"/>
    <col min="2" max="2" width="13" style="2" customWidth="1"/>
    <col min="3" max="3" width="14.57031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4.7109375" style="2" customWidth="1"/>
    <col min="8" max="8" width="15.140625" style="2" customWidth="1"/>
    <col min="9" max="9" width="16.5703125" style="2" customWidth="1"/>
    <col min="10" max="10" width="14.5703125" style="2" customWidth="1"/>
    <col min="11" max="16384" width="10.28515625" style="2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27"/>
    </row>
    <row r="2" spans="1:1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28"/>
      <c r="L2" s="4"/>
      <c r="M2" s="4"/>
      <c r="N2" s="4"/>
      <c r="O2" s="4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1"/>
      <c r="L3" s="7"/>
      <c r="M3" s="7"/>
      <c r="N3" s="7"/>
      <c r="O3" s="8"/>
    </row>
    <row r="4" spans="1:15" s="32" customFormat="1" ht="12.75" customHeight="1">
      <c r="A4" s="118" t="s">
        <v>25</v>
      </c>
      <c r="B4" s="120" t="s">
        <v>1</v>
      </c>
      <c r="C4" s="117" t="s">
        <v>0</v>
      </c>
      <c r="D4" s="117"/>
      <c r="E4" s="117"/>
      <c r="F4" s="117"/>
      <c r="G4" s="117"/>
      <c r="H4" s="117"/>
      <c r="I4" s="117"/>
      <c r="J4" s="27"/>
    </row>
    <row r="5" spans="1:15" s="32" customFormat="1" ht="56.25" customHeight="1">
      <c r="A5" s="119"/>
      <c r="B5" s="121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27"/>
    </row>
    <row r="6" spans="1:15" s="34" customFormat="1" ht="12.75" customHeight="1">
      <c r="A6" s="33" t="s">
        <v>1</v>
      </c>
      <c r="B6" s="80">
        <f t="shared" ref="B6:B13" si="0">+C6+D6+E6+F6+G6+H6+I6</f>
        <v>730349</v>
      </c>
      <c r="C6" s="11">
        <f t="shared" ref="C6:I6" si="1">+SUM(C7:C18)</f>
        <v>35507</v>
      </c>
      <c r="D6" s="11">
        <f t="shared" si="1"/>
        <v>69029</v>
      </c>
      <c r="E6" s="11">
        <f t="shared" si="1"/>
        <v>574510</v>
      </c>
      <c r="F6" s="11">
        <f>+SUM(F7:F18)</f>
        <v>24025</v>
      </c>
      <c r="G6" s="11">
        <f t="shared" si="1"/>
        <v>18266</v>
      </c>
      <c r="H6" s="11">
        <f t="shared" si="1"/>
        <v>8894</v>
      </c>
      <c r="I6" s="11">
        <f t="shared" si="1"/>
        <v>118</v>
      </c>
    </row>
    <row r="7" spans="1:15" s="37" customFormat="1" ht="12.75" customHeight="1">
      <c r="A7" s="35" t="s">
        <v>2</v>
      </c>
      <c r="B7" s="80">
        <f t="shared" si="0"/>
        <v>75648</v>
      </c>
      <c r="C7" s="13">
        <v>1337</v>
      </c>
      <c r="D7" s="13">
        <v>11458</v>
      </c>
      <c r="E7" s="13">
        <v>57520</v>
      </c>
      <c r="F7" s="13">
        <v>3556</v>
      </c>
      <c r="G7" s="13">
        <v>1048</v>
      </c>
      <c r="H7" s="13">
        <v>716</v>
      </c>
      <c r="I7" s="13">
        <v>13</v>
      </c>
    </row>
    <row r="8" spans="1:15" s="37" customFormat="1" ht="12.75" customHeight="1">
      <c r="A8" s="35" t="s">
        <v>3</v>
      </c>
      <c r="B8" s="80">
        <f t="shared" si="0"/>
        <v>77691</v>
      </c>
      <c r="C8" s="13">
        <v>1709</v>
      </c>
      <c r="D8" s="13">
        <v>11338</v>
      </c>
      <c r="E8" s="13">
        <v>58556</v>
      </c>
      <c r="F8" s="13">
        <v>4695</v>
      </c>
      <c r="G8" s="13">
        <v>620</v>
      </c>
      <c r="H8" s="13">
        <v>715</v>
      </c>
      <c r="I8" s="13">
        <v>58</v>
      </c>
    </row>
    <row r="9" spans="1:15" s="37" customFormat="1" ht="12.75" customHeight="1">
      <c r="A9" s="35" t="s">
        <v>4</v>
      </c>
      <c r="B9" s="80">
        <f t="shared" si="0"/>
        <v>76912</v>
      </c>
      <c r="C9" s="13">
        <v>2294</v>
      </c>
      <c r="D9" s="13">
        <v>11709</v>
      </c>
      <c r="E9" s="13">
        <v>60084</v>
      </c>
      <c r="F9" s="13">
        <v>1533</v>
      </c>
      <c r="G9" s="13">
        <v>590</v>
      </c>
      <c r="H9" s="13">
        <v>700</v>
      </c>
      <c r="I9" s="38">
        <v>2</v>
      </c>
    </row>
    <row r="10" spans="1:15" s="37" customFormat="1" ht="12.75" customHeight="1">
      <c r="A10" s="35" t="s">
        <v>5</v>
      </c>
      <c r="B10" s="80">
        <f t="shared" si="0"/>
        <v>64622</v>
      </c>
      <c r="C10" s="13">
        <v>3415</v>
      </c>
      <c r="D10" s="13">
        <v>8689</v>
      </c>
      <c r="E10" s="13">
        <v>50481</v>
      </c>
      <c r="F10" s="13">
        <v>397</v>
      </c>
      <c r="G10" s="13">
        <v>799</v>
      </c>
      <c r="H10" s="13">
        <v>841</v>
      </c>
      <c r="I10" s="38">
        <v>0</v>
      </c>
    </row>
    <row r="11" spans="1:15" s="37" customFormat="1" ht="12.75" customHeight="1">
      <c r="A11" s="5" t="s">
        <v>6</v>
      </c>
      <c r="B11" s="80">
        <f t="shared" si="0"/>
        <v>51822</v>
      </c>
      <c r="C11" s="24">
        <v>2754</v>
      </c>
      <c r="D11" s="13">
        <v>3787</v>
      </c>
      <c r="E11" s="13">
        <v>43565</v>
      </c>
      <c r="F11" s="13">
        <v>80</v>
      </c>
      <c r="G11" s="13">
        <v>882</v>
      </c>
      <c r="H11" s="13">
        <v>753</v>
      </c>
      <c r="I11" s="38">
        <v>1</v>
      </c>
    </row>
    <row r="12" spans="1:15" s="37" customFormat="1" ht="12.75" customHeight="1">
      <c r="A12" s="5" t="s">
        <v>7</v>
      </c>
      <c r="B12" s="80">
        <f t="shared" si="0"/>
        <v>68608</v>
      </c>
      <c r="C12" s="24">
        <v>2709</v>
      </c>
      <c r="D12" s="13">
        <v>2280</v>
      </c>
      <c r="E12" s="13">
        <v>60820</v>
      </c>
      <c r="F12" s="13">
        <v>740</v>
      </c>
      <c r="G12" s="13">
        <v>1329</v>
      </c>
      <c r="H12" s="13">
        <v>725</v>
      </c>
      <c r="I12" s="38">
        <v>5</v>
      </c>
    </row>
    <row r="13" spans="1:15" s="37" customFormat="1" ht="12.75" customHeight="1">
      <c r="A13" s="5" t="s">
        <v>8</v>
      </c>
      <c r="B13" s="81">
        <f t="shared" si="0"/>
        <v>87891</v>
      </c>
      <c r="C13" s="24">
        <v>2948</v>
      </c>
      <c r="D13" s="13">
        <v>3856</v>
      </c>
      <c r="E13" s="13">
        <v>76497</v>
      </c>
      <c r="F13" s="13">
        <v>1178</v>
      </c>
      <c r="G13" s="13">
        <v>2702</v>
      </c>
      <c r="H13" s="13">
        <v>699</v>
      </c>
      <c r="I13" s="38">
        <v>11</v>
      </c>
    </row>
    <row r="14" spans="1:15" s="37" customFormat="1" ht="12.75" customHeight="1">
      <c r="A14" s="5" t="s">
        <v>9</v>
      </c>
      <c r="B14" s="81">
        <v>63239</v>
      </c>
      <c r="C14" s="24">
        <v>3679</v>
      </c>
      <c r="D14" s="13">
        <v>4006</v>
      </c>
      <c r="E14" s="13">
        <v>51870</v>
      </c>
      <c r="F14" s="13">
        <v>332</v>
      </c>
      <c r="G14" s="13">
        <v>2587</v>
      </c>
      <c r="H14" s="13">
        <v>760</v>
      </c>
      <c r="I14" s="38">
        <v>5</v>
      </c>
    </row>
    <row r="15" spans="1:15" s="37" customFormat="1" ht="12.75" customHeight="1">
      <c r="A15" s="5" t="s">
        <v>10</v>
      </c>
      <c r="B15" s="81">
        <v>37319</v>
      </c>
      <c r="C15" s="24">
        <v>3165</v>
      </c>
      <c r="D15" s="13">
        <v>2604</v>
      </c>
      <c r="E15" s="13">
        <v>27088</v>
      </c>
      <c r="F15" s="13">
        <v>1729</v>
      </c>
      <c r="G15" s="13">
        <v>2070</v>
      </c>
      <c r="H15" s="13">
        <v>650</v>
      </c>
      <c r="I15" s="38">
        <v>13</v>
      </c>
    </row>
    <row r="16" spans="1:15" s="37" customFormat="1" ht="12.75" customHeight="1">
      <c r="A16" s="5" t="s">
        <v>11</v>
      </c>
      <c r="B16" s="81">
        <f>+C16+D16+E16+F16+G16+H16+I16</f>
        <v>38687</v>
      </c>
      <c r="C16" s="24">
        <v>3196</v>
      </c>
      <c r="D16" s="13">
        <v>3062</v>
      </c>
      <c r="E16" s="13">
        <v>28985</v>
      </c>
      <c r="F16" s="13">
        <v>2186</v>
      </c>
      <c r="G16" s="13">
        <v>485</v>
      </c>
      <c r="H16" s="13">
        <v>770</v>
      </c>
      <c r="I16" s="38">
        <v>3</v>
      </c>
    </row>
    <row r="17" spans="1:14" s="37" customFormat="1" ht="12.75" customHeight="1">
      <c r="A17" s="5" t="s">
        <v>12</v>
      </c>
      <c r="B17" s="81">
        <f>+C17+D17+E17+F17+G17+H17+I17</f>
        <v>38359</v>
      </c>
      <c r="C17" s="24">
        <v>3207</v>
      </c>
      <c r="D17" s="13">
        <v>2684</v>
      </c>
      <c r="E17" s="13">
        <v>26059</v>
      </c>
      <c r="F17" s="13">
        <v>3483</v>
      </c>
      <c r="G17" s="13">
        <v>2226</v>
      </c>
      <c r="H17" s="13">
        <v>699</v>
      </c>
      <c r="I17" s="38">
        <v>1</v>
      </c>
    </row>
    <row r="18" spans="1:14" s="37" customFormat="1" ht="12.75" customHeight="1">
      <c r="A18" s="39" t="s">
        <v>13</v>
      </c>
      <c r="B18" s="82">
        <f>+C18+D18+E18+F18+G18+H18+I18</f>
        <v>49551</v>
      </c>
      <c r="C18" s="40">
        <v>5094</v>
      </c>
      <c r="D18" s="14">
        <v>3556</v>
      </c>
      <c r="E18" s="14">
        <v>32985</v>
      </c>
      <c r="F18" s="14">
        <v>4116</v>
      </c>
      <c r="G18" s="14">
        <v>2928</v>
      </c>
      <c r="H18" s="14">
        <v>866</v>
      </c>
      <c r="I18" s="41">
        <v>6</v>
      </c>
    </row>
    <row r="19" spans="1:14" ht="12.75" customHeight="1">
      <c r="A19" s="42" t="s">
        <v>29</v>
      </c>
      <c r="B19" s="20"/>
      <c r="C19" s="20"/>
      <c r="D19" s="20"/>
      <c r="E19" s="20"/>
      <c r="F19" s="20"/>
      <c r="G19" s="20"/>
      <c r="H19" s="20"/>
      <c r="I19" s="20"/>
    </row>
    <row r="20" spans="1:14" ht="12.75" customHeight="1">
      <c r="A20" s="48" t="s">
        <v>23</v>
      </c>
      <c r="B20" s="20"/>
      <c r="C20" s="27"/>
      <c r="D20" s="27"/>
      <c r="E20" s="27"/>
      <c r="F20" s="43"/>
      <c r="G20" s="43"/>
      <c r="H20" s="44"/>
      <c r="I20" s="44"/>
      <c r="J20" s="45"/>
      <c r="K20" s="27"/>
    </row>
    <row r="21" spans="1:14" s="37" customFormat="1" ht="12.75" customHeight="1">
      <c r="A21" s="45" t="s">
        <v>24</v>
      </c>
      <c r="B21" s="20"/>
      <c r="C21" s="48"/>
      <c r="D21" s="49"/>
      <c r="E21" s="49"/>
      <c r="F21" s="49"/>
      <c r="G21" s="49"/>
      <c r="H21" s="49"/>
      <c r="I21" s="49"/>
      <c r="J21" s="49"/>
      <c r="K21" s="36"/>
    </row>
    <row r="22" spans="1:14">
      <c r="A22" s="48"/>
      <c r="B22" s="20"/>
      <c r="C22" s="48"/>
      <c r="D22" s="49"/>
      <c r="E22" s="13"/>
      <c r="F22" s="13"/>
      <c r="G22" s="13"/>
      <c r="H22" s="13"/>
      <c r="I22" s="13"/>
      <c r="J22" s="13"/>
      <c r="K22" s="27"/>
    </row>
    <row r="23" spans="1:14" ht="13.5">
      <c r="A23" s="27"/>
      <c r="B23" s="20"/>
      <c r="C23" s="27"/>
      <c r="D23" s="50"/>
      <c r="E23" s="55"/>
      <c r="F23" s="50"/>
      <c r="G23" s="56"/>
      <c r="H23" s="56"/>
      <c r="I23" s="56"/>
      <c r="J23" s="56"/>
      <c r="K23" s="27"/>
    </row>
    <row r="24" spans="1:14">
      <c r="A24" s="27"/>
      <c r="B24" s="20"/>
      <c r="C24" s="49"/>
      <c r="D24" s="49"/>
      <c r="E24" s="46"/>
      <c r="F24" s="46"/>
      <c r="G24" s="13"/>
      <c r="H24" s="46"/>
      <c r="I24" s="47"/>
      <c r="J24" s="27"/>
      <c r="K24" s="27"/>
    </row>
    <row r="25" spans="1:14">
      <c r="B25" s="20"/>
      <c r="C25" s="57"/>
      <c r="D25" s="57"/>
      <c r="E25" s="54"/>
      <c r="F25" s="54"/>
      <c r="G25" s="58"/>
      <c r="H25" s="54"/>
      <c r="I25" s="51"/>
      <c r="J25" s="51"/>
      <c r="K25" s="51"/>
      <c r="L25" s="51"/>
      <c r="M25" s="51"/>
      <c r="N25" s="51"/>
    </row>
    <row r="26" spans="1:14">
      <c r="B26" s="20"/>
      <c r="C26" s="52"/>
      <c r="D26" s="53"/>
      <c r="E26" s="53"/>
      <c r="G26" s="52"/>
      <c r="H26" s="52"/>
      <c r="I26" s="52"/>
    </row>
    <row r="27" spans="1:14">
      <c r="B27" s="20"/>
      <c r="D27" s="20"/>
      <c r="F27" s="52"/>
    </row>
    <row r="28" spans="1:14" ht="12.75" customHeight="1">
      <c r="B28" s="20"/>
    </row>
    <row r="29" spans="1:14">
      <c r="B29" s="20"/>
      <c r="E29" s="51"/>
      <c r="H29" s="51"/>
      <c r="I29" s="51"/>
    </row>
    <row r="30" spans="1:14">
      <c r="B30" s="20"/>
      <c r="E30" s="51"/>
      <c r="G30" s="51"/>
      <c r="H30" s="51"/>
      <c r="I30" s="51"/>
    </row>
    <row r="31" spans="1:14">
      <c r="B31" s="20"/>
      <c r="E31" s="51"/>
      <c r="F31" s="51"/>
      <c r="G31" s="51"/>
      <c r="H31" s="51"/>
      <c r="I31" s="51"/>
    </row>
    <row r="32" spans="1:14">
      <c r="E32" s="51"/>
      <c r="F32" s="51"/>
      <c r="G32" s="51"/>
      <c r="H32" s="51"/>
      <c r="I32" s="51"/>
    </row>
    <row r="33" spans="5:9">
      <c r="E33" s="51"/>
      <c r="F33" s="51"/>
      <c r="G33" s="51"/>
      <c r="H33" s="54"/>
      <c r="I33" s="54"/>
    </row>
    <row r="34" spans="5:9">
      <c r="F34" s="51"/>
      <c r="G34" s="51"/>
      <c r="H34" s="54"/>
      <c r="I34" s="54"/>
    </row>
    <row r="35" spans="5:9">
      <c r="F35" s="51"/>
      <c r="G35" s="51"/>
      <c r="H35" s="54"/>
      <c r="I35" s="54"/>
    </row>
    <row r="36" spans="5:9">
      <c r="G36" s="51"/>
      <c r="H36" s="54"/>
      <c r="I36" s="54"/>
    </row>
    <row r="37" spans="5:9">
      <c r="G37" s="51"/>
      <c r="H37" s="54"/>
      <c r="I37" s="54"/>
    </row>
    <row r="38" spans="5:9">
      <c r="G38" s="51"/>
      <c r="H38" s="51"/>
      <c r="I38" s="51"/>
    </row>
    <row r="39" spans="5:9">
      <c r="G39" s="51"/>
      <c r="H39" s="51"/>
      <c r="I39" s="51"/>
    </row>
    <row r="40" spans="5:9">
      <c r="H40" s="51"/>
      <c r="I40" s="51"/>
    </row>
    <row r="41" spans="5:9">
      <c r="H41" s="51"/>
      <c r="I41" s="51"/>
    </row>
    <row r="42" spans="5:9">
      <c r="H42" s="54"/>
      <c r="I42" s="54"/>
    </row>
    <row r="43" spans="5:9">
      <c r="H43" s="54"/>
      <c r="I43" s="54"/>
    </row>
    <row r="44" spans="5:9">
      <c r="H44" s="54"/>
      <c r="I44" s="54"/>
    </row>
    <row r="45" spans="5:9">
      <c r="H45" s="54"/>
      <c r="I45" s="54"/>
    </row>
    <row r="46" spans="5:9">
      <c r="H46" s="54"/>
      <c r="I46" s="54"/>
    </row>
  </sheetData>
  <mergeCells count="4">
    <mergeCell ref="C4:I4"/>
    <mergeCell ref="A1:J1"/>
    <mergeCell ref="A4:A5"/>
    <mergeCell ref="B4:B5"/>
  </mergeCells>
  <conditionalFormatting sqref="E33:F34">
    <cfRule type="top10" dxfId="1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selection activeCell="C23" sqref="C23"/>
    </sheetView>
  </sheetViews>
  <sheetFormatPr baseColWidth="10" defaultColWidth="10.28515625" defaultRowHeight="12.75" customHeight="1"/>
  <cols>
    <col min="1" max="1" width="12.140625" style="2" customWidth="1"/>
    <col min="2" max="2" width="13" style="2" customWidth="1"/>
    <col min="3" max="3" width="14.1406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4.7109375" style="2" customWidth="1"/>
    <col min="8" max="8" width="15.140625" style="2" customWidth="1"/>
    <col min="9" max="9" width="16.5703125" style="2" customWidth="1"/>
    <col min="10" max="10" width="15.28515625" style="2" customWidth="1"/>
    <col min="11" max="16384" width="10.28515625" style="2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27"/>
      <c r="L1" s="27"/>
      <c r="M1" s="27"/>
    </row>
    <row r="2" spans="1:1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28"/>
      <c r="L2" s="28"/>
      <c r="M2" s="28"/>
      <c r="N2" s="4"/>
      <c r="O2" s="4"/>
    </row>
    <row r="3" spans="1:15">
      <c r="A3" s="29"/>
      <c r="B3" s="29"/>
      <c r="C3" s="29"/>
      <c r="D3" s="29"/>
      <c r="E3" s="29"/>
      <c r="F3" s="29"/>
      <c r="G3" s="29"/>
      <c r="H3" s="29"/>
      <c r="I3" s="29"/>
      <c r="J3" s="30"/>
      <c r="K3" s="31"/>
      <c r="L3" s="31"/>
      <c r="M3" s="31"/>
      <c r="N3" s="7"/>
      <c r="O3" s="8"/>
    </row>
    <row r="4" spans="1:15" s="32" customFormat="1" ht="12.75" customHeight="1">
      <c r="A4" s="118" t="s">
        <v>25</v>
      </c>
      <c r="B4" s="120" t="s">
        <v>1</v>
      </c>
      <c r="C4" s="117" t="s">
        <v>0</v>
      </c>
      <c r="D4" s="117"/>
      <c r="E4" s="117"/>
      <c r="F4" s="117"/>
      <c r="G4" s="117"/>
      <c r="H4" s="117"/>
      <c r="I4" s="117"/>
      <c r="J4" s="27"/>
      <c r="K4" s="27"/>
      <c r="L4" s="27"/>
    </row>
    <row r="5" spans="1:15" s="32" customFormat="1" ht="47.25" customHeight="1">
      <c r="A5" s="119"/>
      <c r="B5" s="121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27"/>
      <c r="K5" s="27"/>
      <c r="L5" s="27"/>
    </row>
    <row r="6" spans="1:15" s="34" customFormat="1" ht="12.75" customHeight="1">
      <c r="A6" s="33" t="s">
        <v>1</v>
      </c>
      <c r="B6" s="80">
        <f>+SUM(B7:B18)</f>
        <v>635479</v>
      </c>
      <c r="C6" s="11">
        <f>+SUM(C7:C18)</f>
        <v>56607</v>
      </c>
      <c r="D6" s="11">
        <f t="shared" ref="D6:I6" si="0">+SUM(D7:D18)</f>
        <v>46524</v>
      </c>
      <c r="E6" s="11">
        <f t="shared" si="0"/>
        <v>437334</v>
      </c>
      <c r="F6" s="11">
        <f>+SUM(F7:F18)</f>
        <v>58218</v>
      </c>
      <c r="G6" s="11">
        <f t="shared" si="0"/>
        <v>21864</v>
      </c>
      <c r="H6" s="11">
        <f t="shared" si="0"/>
        <v>10304</v>
      </c>
      <c r="I6" s="11">
        <f t="shared" si="0"/>
        <v>4628</v>
      </c>
    </row>
    <row r="7" spans="1:15" s="37" customFormat="1" ht="12.75" customHeight="1">
      <c r="A7" s="35" t="s">
        <v>2</v>
      </c>
      <c r="B7" s="80">
        <f t="shared" ref="B7:B18" si="1">+C7+D7+E7+F7+G7+H7+I7</f>
        <v>72846</v>
      </c>
      <c r="C7" s="13">
        <v>5617</v>
      </c>
      <c r="D7" s="13">
        <v>6425</v>
      </c>
      <c r="E7" s="13">
        <v>41732</v>
      </c>
      <c r="F7" s="13">
        <v>15479</v>
      </c>
      <c r="G7" s="13">
        <v>2654</v>
      </c>
      <c r="H7" s="13">
        <v>933</v>
      </c>
      <c r="I7" s="13">
        <v>6</v>
      </c>
    </row>
    <row r="8" spans="1:15" s="37" customFormat="1" ht="12.75" customHeight="1">
      <c r="A8" s="35" t="s">
        <v>3</v>
      </c>
      <c r="B8" s="80">
        <f t="shared" si="1"/>
        <v>74676</v>
      </c>
      <c r="C8" s="13">
        <v>4614</v>
      </c>
      <c r="D8" s="13">
        <v>6998</v>
      </c>
      <c r="E8" s="13">
        <v>48100</v>
      </c>
      <c r="F8" s="13">
        <v>11580</v>
      </c>
      <c r="G8" s="13">
        <v>2678</v>
      </c>
      <c r="H8" s="13">
        <v>541</v>
      </c>
      <c r="I8" s="13">
        <v>165</v>
      </c>
    </row>
    <row r="9" spans="1:15" s="37" customFormat="1" ht="12.75" customHeight="1">
      <c r="A9" s="35" t="s">
        <v>4</v>
      </c>
      <c r="B9" s="80">
        <f t="shared" si="1"/>
        <v>85216</v>
      </c>
      <c r="C9" s="13">
        <v>5782</v>
      </c>
      <c r="D9" s="13">
        <v>8529</v>
      </c>
      <c r="E9" s="13">
        <v>55788</v>
      </c>
      <c r="F9" s="13">
        <v>10941</v>
      </c>
      <c r="G9" s="13">
        <v>3020</v>
      </c>
      <c r="H9" s="13">
        <v>785</v>
      </c>
      <c r="I9" s="38">
        <v>371</v>
      </c>
    </row>
    <row r="10" spans="1:15" s="37" customFormat="1" ht="12.75" customHeight="1">
      <c r="A10" s="35" t="s">
        <v>5</v>
      </c>
      <c r="B10" s="80">
        <f t="shared" si="1"/>
        <v>65295</v>
      </c>
      <c r="C10" s="13">
        <v>5808</v>
      </c>
      <c r="D10" s="13">
        <v>6448</v>
      </c>
      <c r="E10" s="13">
        <v>41525</v>
      </c>
      <c r="F10" s="13">
        <v>7668</v>
      </c>
      <c r="G10" s="13">
        <v>2704</v>
      </c>
      <c r="H10" s="13">
        <v>807</v>
      </c>
      <c r="I10" s="38">
        <v>335</v>
      </c>
    </row>
    <row r="11" spans="1:15" s="37" customFormat="1" ht="12.75" customHeight="1">
      <c r="A11" s="5" t="s">
        <v>6</v>
      </c>
      <c r="B11" s="80">
        <f t="shared" si="1"/>
        <v>40951</v>
      </c>
      <c r="C11" s="13">
        <v>3865</v>
      </c>
      <c r="D11" s="13">
        <v>2714</v>
      </c>
      <c r="E11" s="13">
        <v>28598</v>
      </c>
      <c r="F11" s="13">
        <v>2910</v>
      </c>
      <c r="G11" s="13">
        <v>1699</v>
      </c>
      <c r="H11" s="13">
        <v>814</v>
      </c>
      <c r="I11" s="38">
        <v>351</v>
      </c>
    </row>
    <row r="12" spans="1:15" s="37" customFormat="1" ht="12.75" customHeight="1">
      <c r="A12" s="5" t="s">
        <v>7</v>
      </c>
      <c r="B12" s="80">
        <f t="shared" si="1"/>
        <v>55292</v>
      </c>
      <c r="C12" s="24">
        <v>3566</v>
      </c>
      <c r="D12" s="13">
        <v>2485</v>
      </c>
      <c r="E12" s="13">
        <v>45191</v>
      </c>
      <c r="F12" s="13">
        <v>828</v>
      </c>
      <c r="G12" s="13">
        <v>2015</v>
      </c>
      <c r="H12" s="13">
        <v>691</v>
      </c>
      <c r="I12" s="38">
        <v>516</v>
      </c>
    </row>
    <row r="13" spans="1:15" s="37" customFormat="1" ht="12.75" customHeight="1">
      <c r="A13" s="5" t="s">
        <v>8</v>
      </c>
      <c r="B13" s="80">
        <f t="shared" si="1"/>
        <v>59172</v>
      </c>
      <c r="C13" s="24">
        <v>4488</v>
      </c>
      <c r="D13" s="13">
        <v>3110</v>
      </c>
      <c r="E13" s="13">
        <v>46917</v>
      </c>
      <c r="F13" s="13">
        <v>1651</v>
      </c>
      <c r="G13" s="13">
        <v>1713</v>
      </c>
      <c r="H13" s="13">
        <v>783</v>
      </c>
      <c r="I13" s="38">
        <v>510</v>
      </c>
    </row>
    <row r="14" spans="1:15" s="37" customFormat="1" ht="12.75" customHeight="1">
      <c r="A14" s="5" t="s">
        <v>9</v>
      </c>
      <c r="B14" s="81">
        <f t="shared" si="1"/>
        <v>41926</v>
      </c>
      <c r="C14" s="24">
        <v>5513</v>
      </c>
      <c r="D14" s="13">
        <v>3029</v>
      </c>
      <c r="E14" s="13">
        <v>29230</v>
      </c>
      <c r="F14" s="13">
        <v>655</v>
      </c>
      <c r="G14" s="13">
        <v>2141</v>
      </c>
      <c r="H14" s="13">
        <v>837</v>
      </c>
      <c r="I14" s="38">
        <v>521</v>
      </c>
    </row>
    <row r="15" spans="1:15" s="37" customFormat="1" ht="12.75" customHeight="1">
      <c r="A15" s="5" t="s">
        <v>10</v>
      </c>
      <c r="B15" s="81">
        <f t="shared" si="1"/>
        <v>33294</v>
      </c>
      <c r="C15" s="24">
        <v>5222</v>
      </c>
      <c r="D15" s="13">
        <v>1622</v>
      </c>
      <c r="E15" s="13">
        <v>22038</v>
      </c>
      <c r="F15" s="13">
        <v>985</v>
      </c>
      <c r="G15" s="13">
        <v>1531</v>
      </c>
      <c r="H15" s="13">
        <v>1426</v>
      </c>
      <c r="I15" s="38">
        <v>470</v>
      </c>
    </row>
    <row r="16" spans="1:15" s="37" customFormat="1" ht="12.75" customHeight="1">
      <c r="A16" s="5" t="s">
        <v>11</v>
      </c>
      <c r="B16" s="81">
        <f t="shared" si="1"/>
        <v>33388</v>
      </c>
      <c r="C16" s="24">
        <v>4419</v>
      </c>
      <c r="D16" s="13">
        <v>1460</v>
      </c>
      <c r="E16" s="13">
        <v>23241</v>
      </c>
      <c r="F16" s="13">
        <v>1805</v>
      </c>
      <c r="G16" s="13">
        <v>1190</v>
      </c>
      <c r="H16" s="13">
        <v>754</v>
      </c>
      <c r="I16" s="38">
        <v>519</v>
      </c>
    </row>
    <row r="17" spans="1:14" s="37" customFormat="1" ht="12.75" customHeight="1">
      <c r="A17" s="5" t="s">
        <v>12</v>
      </c>
      <c r="B17" s="81">
        <f t="shared" si="1"/>
        <v>35529</v>
      </c>
      <c r="C17" s="24">
        <v>4211</v>
      </c>
      <c r="D17" s="13">
        <v>1526</v>
      </c>
      <c r="E17" s="13">
        <v>26194</v>
      </c>
      <c r="F17" s="13">
        <v>1670</v>
      </c>
      <c r="G17" s="13">
        <v>518</v>
      </c>
      <c r="H17" s="13">
        <v>958</v>
      </c>
      <c r="I17" s="38">
        <v>452</v>
      </c>
    </row>
    <row r="18" spans="1:14" s="37" customFormat="1" ht="12.75" customHeight="1">
      <c r="A18" s="39" t="s">
        <v>13</v>
      </c>
      <c r="B18" s="82">
        <f t="shared" si="1"/>
        <v>37894</v>
      </c>
      <c r="C18" s="40">
        <v>3502</v>
      </c>
      <c r="D18" s="14">
        <v>2178</v>
      </c>
      <c r="E18" s="14">
        <v>28780</v>
      </c>
      <c r="F18" s="14">
        <v>2046</v>
      </c>
      <c r="G18" s="14">
        <v>1</v>
      </c>
      <c r="H18" s="14">
        <v>975</v>
      </c>
      <c r="I18" s="41">
        <v>412</v>
      </c>
    </row>
    <row r="19" spans="1:14" ht="12.75" customHeight="1">
      <c r="A19" s="42" t="s">
        <v>27</v>
      </c>
      <c r="B19" s="20"/>
      <c r="C19" s="20"/>
      <c r="D19" s="20"/>
      <c r="E19" s="20"/>
      <c r="F19" s="20"/>
      <c r="G19" s="20"/>
      <c r="H19" s="20"/>
      <c r="I19" s="20"/>
    </row>
    <row r="20" spans="1:14" ht="12.75" customHeight="1">
      <c r="A20" s="16" t="s">
        <v>23</v>
      </c>
      <c r="B20" s="20"/>
      <c r="C20" s="27"/>
      <c r="D20" s="27"/>
      <c r="E20" s="27"/>
      <c r="F20" s="43"/>
      <c r="G20" s="43"/>
      <c r="H20" s="44"/>
      <c r="I20" s="44"/>
      <c r="J20" s="45"/>
      <c r="K20" s="27"/>
      <c r="L20" s="27"/>
      <c r="M20" s="27"/>
    </row>
    <row r="21" spans="1:14" s="37" customFormat="1" ht="12.75" customHeight="1">
      <c r="A21" s="18" t="s">
        <v>24</v>
      </c>
      <c r="B21" s="20"/>
      <c r="C21" s="48"/>
      <c r="D21" s="49"/>
      <c r="E21" s="49"/>
      <c r="F21" s="49"/>
      <c r="G21" s="49"/>
      <c r="H21" s="49"/>
      <c r="I21" s="49"/>
      <c r="J21" s="49"/>
      <c r="K21" s="36"/>
      <c r="L21" s="36"/>
      <c r="M21" s="36"/>
    </row>
    <row r="22" spans="1:14">
      <c r="A22" s="48"/>
      <c r="B22" s="20"/>
      <c r="C22" s="48"/>
      <c r="D22" s="49"/>
      <c r="E22" s="13"/>
      <c r="F22" s="13"/>
      <c r="G22" s="13"/>
      <c r="H22" s="13"/>
      <c r="I22" s="13"/>
      <c r="J22" s="13"/>
      <c r="K22" s="27"/>
      <c r="L22" s="27"/>
      <c r="M22" s="27"/>
    </row>
    <row r="23" spans="1:14" ht="13.5">
      <c r="A23" s="27"/>
      <c r="B23" s="20"/>
      <c r="C23" s="27"/>
      <c r="D23" s="50"/>
      <c r="E23" s="50"/>
      <c r="F23" s="50"/>
      <c r="G23" s="50"/>
      <c r="H23" s="50"/>
      <c r="I23" s="50"/>
      <c r="J23" s="50"/>
      <c r="K23" s="27"/>
      <c r="L23" s="27"/>
      <c r="M23" s="27"/>
    </row>
    <row r="24" spans="1:14">
      <c r="A24" s="27"/>
      <c r="B24" s="20"/>
      <c r="C24" s="49"/>
      <c r="D24" s="49"/>
      <c r="E24" s="49"/>
      <c r="F24" s="49"/>
      <c r="G24" s="49"/>
      <c r="H24" s="49"/>
      <c r="I24" s="49"/>
      <c r="J24" s="49"/>
      <c r="K24" s="27"/>
      <c r="L24" s="27"/>
      <c r="M24" s="27"/>
    </row>
    <row r="25" spans="1:14">
      <c r="A25" s="27"/>
      <c r="B25" s="20"/>
      <c r="C25" s="49"/>
      <c r="D25" s="49"/>
      <c r="E25" s="46"/>
      <c r="F25" s="46"/>
      <c r="G25" s="13"/>
      <c r="H25" s="46"/>
      <c r="I25" s="47"/>
      <c r="J25" s="47"/>
      <c r="K25" s="47"/>
      <c r="L25" s="47"/>
      <c r="M25" s="47"/>
      <c r="N25" s="51"/>
    </row>
    <row r="26" spans="1:14">
      <c r="B26" s="20"/>
      <c r="C26" s="52"/>
      <c r="D26" s="53"/>
      <c r="E26" s="53"/>
      <c r="G26" s="52"/>
      <c r="H26" s="52"/>
      <c r="I26" s="52"/>
    </row>
    <row r="27" spans="1:14">
      <c r="B27" s="20"/>
      <c r="D27" s="20"/>
      <c r="F27" s="52"/>
    </row>
    <row r="28" spans="1:14" ht="12.75" customHeight="1">
      <c r="B28" s="20"/>
    </row>
    <row r="29" spans="1:14">
      <c r="B29" s="20"/>
      <c r="C29" s="20"/>
      <c r="E29" s="51"/>
      <c r="H29" s="51"/>
      <c r="I29" s="51"/>
    </row>
    <row r="30" spans="1:14">
      <c r="B30" s="20"/>
      <c r="E30" s="51"/>
      <c r="G30" s="51"/>
      <c r="H30" s="51"/>
      <c r="I30" s="51"/>
    </row>
    <row r="31" spans="1:14">
      <c r="B31" s="20"/>
      <c r="E31" s="51"/>
      <c r="F31" s="51"/>
      <c r="G31" s="51"/>
      <c r="H31" s="51"/>
      <c r="I31" s="51"/>
    </row>
    <row r="32" spans="1:14">
      <c r="E32" s="51"/>
      <c r="F32" s="51"/>
      <c r="G32" s="51"/>
      <c r="H32" s="51"/>
      <c r="I32" s="51"/>
    </row>
    <row r="33" spans="5:9">
      <c r="E33" s="51"/>
      <c r="F33" s="51"/>
      <c r="G33" s="51"/>
      <c r="H33" s="54"/>
      <c r="I33" s="54"/>
    </row>
    <row r="34" spans="5:9">
      <c r="F34" s="51"/>
      <c r="G34" s="51"/>
      <c r="H34" s="54"/>
      <c r="I34" s="54"/>
    </row>
    <row r="35" spans="5:9">
      <c r="F35" s="51"/>
      <c r="G35" s="51"/>
      <c r="H35" s="54"/>
      <c r="I35" s="54"/>
    </row>
    <row r="36" spans="5:9">
      <c r="F36" s="51"/>
      <c r="G36" s="51"/>
      <c r="H36" s="54"/>
      <c r="I36" s="54"/>
    </row>
    <row r="37" spans="5:9">
      <c r="G37" s="51"/>
      <c r="H37" s="54"/>
      <c r="I37" s="54"/>
    </row>
    <row r="38" spans="5:9">
      <c r="G38" s="51"/>
      <c r="H38" s="51"/>
      <c r="I38" s="51"/>
    </row>
    <row r="39" spans="5:9">
      <c r="G39" s="51"/>
      <c r="H39" s="51"/>
      <c r="I39" s="51"/>
    </row>
    <row r="40" spans="5:9">
      <c r="H40" s="51"/>
      <c r="I40" s="51"/>
    </row>
    <row r="41" spans="5:9">
      <c r="H41" s="51"/>
      <c r="I41" s="51"/>
    </row>
    <row r="42" spans="5:9">
      <c r="H42" s="54"/>
      <c r="I42" s="54"/>
    </row>
    <row r="43" spans="5:9">
      <c r="H43" s="54"/>
      <c r="I43" s="54"/>
    </row>
    <row r="44" spans="5:9">
      <c r="H44" s="54"/>
      <c r="I44" s="54"/>
    </row>
    <row r="45" spans="5:9">
      <c r="H45" s="54"/>
      <c r="I45" s="54"/>
    </row>
    <row r="46" spans="5:9">
      <c r="H46" s="54"/>
      <c r="I46" s="54"/>
    </row>
  </sheetData>
  <mergeCells count="4">
    <mergeCell ref="C4:I4"/>
    <mergeCell ref="A1:J1"/>
    <mergeCell ref="A4:A5"/>
    <mergeCell ref="B4:B5"/>
  </mergeCells>
  <conditionalFormatting sqref="E33:F34">
    <cfRule type="top10" dxfId="0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workbookViewId="0">
      <selection activeCell="C4" sqref="C4"/>
    </sheetView>
  </sheetViews>
  <sheetFormatPr baseColWidth="10" defaultColWidth="10.28515625" defaultRowHeight="12.75"/>
  <cols>
    <col min="1" max="1" width="33" style="2" customWidth="1"/>
    <col min="2" max="2" width="11.5703125" style="2" customWidth="1"/>
    <col min="3" max="3" width="20" style="2" customWidth="1"/>
    <col min="4" max="4" width="8.7109375" style="2" bestFit="1" customWidth="1"/>
    <col min="5" max="7" width="7.7109375" style="2" bestFit="1" customWidth="1"/>
    <col min="8" max="8" width="5.28515625" style="2" bestFit="1" customWidth="1"/>
    <col min="9" max="11" width="6.7109375" style="2" bestFit="1" customWidth="1"/>
    <col min="12" max="12" width="8" style="2" customWidth="1"/>
    <col min="13" max="13" width="11.5703125" style="2" customWidth="1"/>
    <col min="14" max="16" width="9.5703125" style="2" customWidth="1"/>
    <col min="17" max="17" width="12.42578125" style="2" customWidth="1"/>
    <col min="18" max="18" width="13.42578125" style="2" customWidth="1"/>
    <col min="19" max="16384" width="10.28515625" style="2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ht="27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1:23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8"/>
    </row>
    <row r="4" spans="1:23">
      <c r="A4" s="71" t="s">
        <v>0</v>
      </c>
      <c r="B4" s="22"/>
      <c r="C4" s="22" t="s">
        <v>45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</row>
    <row r="5" spans="1:23" ht="12.75" customHeight="1">
      <c r="A5" s="124" t="s">
        <v>1</v>
      </c>
      <c r="B5" s="124"/>
      <c r="C5" s="99"/>
      <c r="D5" s="72">
        <f>++E5+F5+G5+H5+I5+J5+K5+L5+M5+N5+O5+P5</f>
        <v>179617</v>
      </c>
      <c r="E5" s="72">
        <v>48936</v>
      </c>
      <c r="F5" s="72">
        <v>47169</v>
      </c>
      <c r="G5" s="72">
        <v>51314</v>
      </c>
      <c r="H5" s="72">
        <v>781</v>
      </c>
      <c r="I5" s="72">
        <v>1080</v>
      </c>
      <c r="J5" s="72">
        <v>1047</v>
      </c>
      <c r="K5" s="72">
        <v>3711</v>
      </c>
      <c r="L5" s="72">
        <v>1555</v>
      </c>
      <c r="M5" s="72">
        <v>2538</v>
      </c>
      <c r="N5" s="72">
        <v>3290</v>
      </c>
      <c r="O5" s="73">
        <f>+O6+O7+O8+O9+O10+O11+O12</f>
        <v>7525</v>
      </c>
      <c r="P5" s="72">
        <v>10671</v>
      </c>
    </row>
    <row r="6" spans="1:23" ht="12.75" customHeight="1">
      <c r="A6" s="105" t="s">
        <v>49</v>
      </c>
      <c r="B6" s="105"/>
      <c r="C6" s="100" t="s">
        <v>56</v>
      </c>
      <c r="D6" s="74">
        <v>118541</v>
      </c>
      <c r="E6" s="75">
        <v>34360</v>
      </c>
      <c r="F6" s="75">
        <v>36121</v>
      </c>
      <c r="G6" s="75">
        <v>40057</v>
      </c>
      <c r="H6" s="75">
        <v>214</v>
      </c>
      <c r="I6" s="75">
        <v>224</v>
      </c>
      <c r="J6" s="75">
        <v>216</v>
      </c>
      <c r="K6" s="75">
        <v>1544</v>
      </c>
      <c r="L6" s="75">
        <v>650</v>
      </c>
      <c r="M6" s="75">
        <v>336</v>
      </c>
      <c r="N6" s="75">
        <v>493</v>
      </c>
      <c r="O6" s="75">
        <v>2015</v>
      </c>
      <c r="P6" s="75">
        <v>2311</v>
      </c>
    </row>
    <row r="7" spans="1:23" ht="15" customHeight="1">
      <c r="A7" s="105" t="s">
        <v>18</v>
      </c>
      <c r="B7" s="105"/>
      <c r="C7" s="100" t="s">
        <v>18</v>
      </c>
      <c r="D7" s="74">
        <v>21521</v>
      </c>
      <c r="E7" s="75">
        <v>3123</v>
      </c>
      <c r="F7" s="75">
        <v>2690</v>
      </c>
      <c r="G7" s="75">
        <v>6177</v>
      </c>
      <c r="H7" s="75">
        <v>5</v>
      </c>
      <c r="I7" s="75">
        <v>265</v>
      </c>
      <c r="J7" s="75">
        <v>384</v>
      </c>
      <c r="K7" s="75">
        <v>615</v>
      </c>
      <c r="L7" s="75">
        <v>154</v>
      </c>
      <c r="M7" s="75">
        <v>42</v>
      </c>
      <c r="N7" s="75">
        <v>358</v>
      </c>
      <c r="O7" s="75">
        <v>2999</v>
      </c>
      <c r="P7" s="75">
        <v>4709</v>
      </c>
    </row>
    <row r="8" spans="1:23" ht="21" customHeight="1">
      <c r="A8" s="105" t="s">
        <v>15</v>
      </c>
      <c r="B8" s="105"/>
      <c r="C8" s="100" t="s">
        <v>52</v>
      </c>
      <c r="D8" s="74">
        <v>15987</v>
      </c>
      <c r="E8" s="75">
        <v>4854</v>
      </c>
      <c r="F8" s="75">
        <v>2610</v>
      </c>
      <c r="G8" s="75">
        <v>2792</v>
      </c>
      <c r="H8" s="75">
        <v>451</v>
      </c>
      <c r="I8" s="75">
        <v>425</v>
      </c>
      <c r="J8" s="76">
        <v>355</v>
      </c>
      <c r="K8" s="76">
        <v>504</v>
      </c>
      <c r="L8" s="76">
        <v>189</v>
      </c>
      <c r="M8" s="76">
        <v>613</v>
      </c>
      <c r="N8" s="76">
        <v>795</v>
      </c>
      <c r="O8" s="76">
        <v>745</v>
      </c>
      <c r="P8" s="76">
        <v>1654</v>
      </c>
    </row>
    <row r="9" spans="1:23" ht="15" customHeight="1">
      <c r="A9" s="105" t="s">
        <v>57</v>
      </c>
      <c r="B9" s="105"/>
      <c r="C9" s="100" t="s">
        <v>47</v>
      </c>
      <c r="D9" s="74">
        <v>9974</v>
      </c>
      <c r="E9" s="75">
        <v>5171</v>
      </c>
      <c r="F9" s="75">
        <v>4557</v>
      </c>
      <c r="G9" s="75">
        <v>123</v>
      </c>
      <c r="H9" s="75">
        <v>2</v>
      </c>
      <c r="I9" s="75">
        <v>3</v>
      </c>
      <c r="J9" s="75">
        <v>0</v>
      </c>
      <c r="K9" s="75">
        <v>48</v>
      </c>
      <c r="L9" s="75">
        <v>8</v>
      </c>
      <c r="M9" s="75">
        <v>8</v>
      </c>
      <c r="N9" s="75">
        <v>12</v>
      </c>
      <c r="O9" s="75">
        <v>11</v>
      </c>
      <c r="P9" s="75">
        <v>31</v>
      </c>
    </row>
    <row r="10" spans="1:23" ht="12.75" customHeight="1">
      <c r="A10" s="105" t="s">
        <v>53</v>
      </c>
      <c r="B10" s="105"/>
      <c r="C10" s="100" t="s">
        <v>52</v>
      </c>
      <c r="D10" s="74">
        <v>8277</v>
      </c>
      <c r="E10" s="75">
        <v>891</v>
      </c>
      <c r="F10" s="75">
        <v>807</v>
      </c>
      <c r="G10" s="75">
        <v>555</v>
      </c>
      <c r="H10" s="75">
        <v>109</v>
      </c>
      <c r="I10" s="75">
        <v>113</v>
      </c>
      <c r="J10" s="75">
        <v>65</v>
      </c>
      <c r="K10" s="75">
        <v>844</v>
      </c>
      <c r="L10" s="75">
        <v>288</v>
      </c>
      <c r="M10" s="75">
        <v>1029</v>
      </c>
      <c r="N10" s="75">
        <v>1088</v>
      </c>
      <c r="O10" s="75">
        <v>1117</v>
      </c>
      <c r="P10" s="75">
        <v>1371</v>
      </c>
    </row>
    <row r="11" spans="1:23" ht="12.75" customHeight="1">
      <c r="A11" s="105" t="s">
        <v>55</v>
      </c>
      <c r="B11" s="105"/>
      <c r="C11" s="100" t="s">
        <v>54</v>
      </c>
      <c r="D11" s="74">
        <v>3996</v>
      </c>
      <c r="E11" s="75">
        <v>515</v>
      </c>
      <c r="F11" s="75">
        <v>381</v>
      </c>
      <c r="G11" s="107">
        <v>427</v>
      </c>
      <c r="H11" s="107">
        <v>0</v>
      </c>
      <c r="I11" s="107">
        <v>50</v>
      </c>
      <c r="J11" s="107">
        <v>27</v>
      </c>
      <c r="K11" s="107">
        <v>156</v>
      </c>
      <c r="L11" s="107">
        <v>266</v>
      </c>
      <c r="M11" s="107">
        <v>507</v>
      </c>
      <c r="N11" s="107">
        <v>528</v>
      </c>
      <c r="O11" s="107">
        <v>600</v>
      </c>
      <c r="P11" s="107">
        <v>539</v>
      </c>
    </row>
    <row r="12" spans="1:23">
      <c r="A12" s="106" t="s">
        <v>51</v>
      </c>
      <c r="B12" s="106"/>
      <c r="C12" s="101" t="s">
        <v>50</v>
      </c>
      <c r="D12" s="77">
        <v>1321</v>
      </c>
      <c r="E12" s="78">
        <v>22</v>
      </c>
      <c r="F12" s="78">
        <v>3</v>
      </c>
      <c r="G12" s="78">
        <v>1183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3</v>
      </c>
      <c r="N12" s="78">
        <v>16</v>
      </c>
      <c r="O12" s="78">
        <v>38</v>
      </c>
      <c r="P12" s="78">
        <v>56</v>
      </c>
    </row>
    <row r="13" spans="1:23">
      <c r="A13" s="25" t="s">
        <v>27</v>
      </c>
    </row>
    <row r="14" spans="1:23">
      <c r="A14" s="16" t="s">
        <v>23</v>
      </c>
    </row>
    <row r="15" spans="1:23">
      <c r="A15" s="18" t="s">
        <v>28</v>
      </c>
    </row>
  </sheetData>
  <sortState ref="A6:P12">
    <sortCondition descending="1" ref="D6:D12"/>
  </sortState>
  <mergeCells count="1">
    <mergeCell ref="A5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B3" sqref="B3"/>
    </sheetView>
  </sheetViews>
  <sheetFormatPr baseColWidth="10" defaultColWidth="10.28515625" defaultRowHeight="12.75" customHeight="1"/>
  <cols>
    <col min="1" max="1" width="30.7109375" style="2" customWidth="1"/>
    <col min="2" max="2" width="16.42578125" style="2" customWidth="1"/>
    <col min="3" max="3" width="9.7109375" style="2" customWidth="1"/>
    <col min="4" max="4" width="9.28515625" style="2" customWidth="1"/>
    <col min="5" max="5" width="9.42578125" style="2" customWidth="1"/>
    <col min="6" max="6" width="9.28515625" style="2" customWidth="1"/>
    <col min="7" max="7" width="8.28515625" style="2" customWidth="1"/>
    <col min="8" max="9" width="8.140625" style="2" customWidth="1"/>
    <col min="10" max="11" width="8.5703125" style="2" customWidth="1"/>
    <col min="12" max="12" width="11.7109375" style="2" customWidth="1"/>
    <col min="13" max="15" width="9.5703125" style="2" customWidth="1"/>
    <col min="16" max="16" width="12.42578125" style="2" customWidth="1"/>
    <col min="17" max="17" width="13.42578125" style="2" customWidth="1"/>
    <col min="18" max="16384" width="10.28515625" style="2"/>
  </cols>
  <sheetData>
    <row r="1" spans="1:22" ht="30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22" ht="9.199999999999999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  <c r="V2" s="8"/>
    </row>
    <row r="3" spans="1:22">
      <c r="A3" s="71" t="s">
        <v>0</v>
      </c>
      <c r="B3" s="22" t="s">
        <v>45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12</v>
      </c>
      <c r="O3" s="23" t="s">
        <v>13</v>
      </c>
    </row>
    <row r="4" spans="1:22" ht="12.75" customHeight="1">
      <c r="A4" s="99" t="s">
        <v>1</v>
      </c>
      <c r="B4" s="99"/>
      <c r="C4" s="72">
        <f>+D4+E4+F4+G4+H4+I4+J4+K4+L4+M4+N4+O4</f>
        <v>354241</v>
      </c>
      <c r="D4" s="72">
        <f t="shared" ref="D4:O4" si="0">+D5+D6+D7+D8+D9+D10+D11</f>
        <v>17847</v>
      </c>
      <c r="E4" s="72">
        <f t="shared" si="0"/>
        <v>19582</v>
      </c>
      <c r="F4" s="72">
        <f t="shared" si="0"/>
        <v>24066</v>
      </c>
      <c r="G4" s="72">
        <f t="shared" si="0"/>
        <v>28957</v>
      </c>
      <c r="H4" s="72">
        <f t="shared" si="0"/>
        <v>22035</v>
      </c>
      <c r="I4" s="72">
        <f t="shared" si="0"/>
        <v>24072</v>
      </c>
      <c r="J4" s="72">
        <f t="shared" si="0"/>
        <v>32571</v>
      </c>
      <c r="K4" s="72">
        <f t="shared" si="0"/>
        <v>32543</v>
      </c>
      <c r="L4" s="72">
        <f t="shared" si="0"/>
        <v>23394</v>
      </c>
      <c r="M4" s="72">
        <f t="shared" si="0"/>
        <v>34199</v>
      </c>
      <c r="N4" s="72">
        <f t="shared" si="0"/>
        <v>42606</v>
      </c>
      <c r="O4" s="72">
        <f t="shared" si="0"/>
        <v>52369</v>
      </c>
    </row>
    <row r="5" spans="1:22" ht="15" customHeight="1">
      <c r="A5" s="108" t="s">
        <v>49</v>
      </c>
      <c r="B5" s="111" t="s">
        <v>48</v>
      </c>
      <c r="C5" s="74">
        <f>+D5+E5+G5+F5+H5+I5+J5+K5+L5+M5+N5+O5</f>
        <v>222353</v>
      </c>
      <c r="D5" s="75">
        <v>7733</v>
      </c>
      <c r="E5" s="75">
        <v>9362</v>
      </c>
      <c r="F5" s="75">
        <v>10698</v>
      </c>
      <c r="G5" s="75">
        <v>15130</v>
      </c>
      <c r="H5" s="75">
        <v>11723</v>
      </c>
      <c r="I5" s="75">
        <v>15218</v>
      </c>
      <c r="J5" s="75">
        <v>23566</v>
      </c>
      <c r="K5" s="75">
        <v>22274</v>
      </c>
      <c r="L5" s="75">
        <v>13628</v>
      </c>
      <c r="M5" s="75">
        <v>21312</v>
      </c>
      <c r="N5" s="75">
        <v>32611</v>
      </c>
      <c r="O5" s="75">
        <v>39098</v>
      </c>
    </row>
    <row r="6" spans="1:22" ht="30" customHeight="1">
      <c r="A6" s="108" t="s">
        <v>15</v>
      </c>
      <c r="B6" s="111" t="s">
        <v>46</v>
      </c>
      <c r="C6" s="74">
        <f>+D6+E6+F6+G6+H6+I6+J6+K6+L6+M6+N6+O6</f>
        <v>47949</v>
      </c>
      <c r="D6" s="75">
        <v>1194</v>
      </c>
      <c r="E6" s="75">
        <v>2853</v>
      </c>
      <c r="F6" s="75">
        <v>3530</v>
      </c>
      <c r="G6" s="75">
        <v>2947</v>
      </c>
      <c r="H6" s="75">
        <v>3741</v>
      </c>
      <c r="I6" s="76">
        <v>4155</v>
      </c>
      <c r="J6" s="76">
        <v>3634</v>
      </c>
      <c r="K6" s="76">
        <v>5900</v>
      </c>
      <c r="L6" s="76">
        <v>5623</v>
      </c>
      <c r="M6" s="76">
        <v>4961</v>
      </c>
      <c r="N6" s="76">
        <v>4019</v>
      </c>
      <c r="O6" s="76">
        <v>5392</v>
      </c>
    </row>
    <row r="7" spans="1:22" ht="15" customHeight="1">
      <c r="A7" s="108" t="s">
        <v>18</v>
      </c>
      <c r="B7" s="111" t="s">
        <v>18</v>
      </c>
      <c r="C7" s="74">
        <f>+D7+E7+F7+G7+H7+I7+J7+K7+L7+M7+N7+O7</f>
        <v>32903</v>
      </c>
      <c r="D7" s="75">
        <v>5682</v>
      </c>
      <c r="E7" s="75">
        <v>5009</v>
      </c>
      <c r="F7" s="75">
        <v>6039</v>
      </c>
      <c r="G7" s="75">
        <v>6830</v>
      </c>
      <c r="H7" s="75">
        <v>2119</v>
      </c>
      <c r="I7" s="75">
        <v>1445</v>
      </c>
      <c r="J7" s="75">
        <v>1636</v>
      </c>
      <c r="K7" s="75">
        <v>356</v>
      </c>
      <c r="L7" s="75">
        <v>134</v>
      </c>
      <c r="M7" s="75">
        <v>1695</v>
      </c>
      <c r="N7" s="75">
        <v>481</v>
      </c>
      <c r="O7" s="75">
        <v>1477</v>
      </c>
    </row>
    <row r="8" spans="1:22" ht="19.5" customHeight="1">
      <c r="A8" s="108" t="s">
        <v>57</v>
      </c>
      <c r="B8" s="111" t="s">
        <v>59</v>
      </c>
      <c r="C8" s="74">
        <f>+D8+E8+F8+G8+H8+I8+J8+K8+L8+M8+N8+O8</f>
        <v>29952</v>
      </c>
      <c r="D8" s="75">
        <v>1139</v>
      </c>
      <c r="E8" s="75">
        <v>1107</v>
      </c>
      <c r="F8" s="75">
        <v>2119</v>
      </c>
      <c r="G8" s="75">
        <v>2136</v>
      </c>
      <c r="H8" s="75">
        <v>2714</v>
      </c>
      <c r="I8" s="75">
        <v>2044</v>
      </c>
      <c r="J8" s="75">
        <v>2673</v>
      </c>
      <c r="K8" s="75">
        <v>2749</v>
      </c>
      <c r="L8" s="75">
        <v>2020</v>
      </c>
      <c r="M8" s="75">
        <v>3616</v>
      </c>
      <c r="N8" s="75">
        <v>3337</v>
      </c>
      <c r="O8" s="75">
        <v>4298</v>
      </c>
    </row>
    <row r="9" spans="1:22" ht="15" customHeight="1">
      <c r="A9" s="108" t="s">
        <v>53</v>
      </c>
      <c r="B9" s="111" t="s">
        <v>52</v>
      </c>
      <c r="C9" s="74">
        <f>+D9+E9+G9+F9+H9+I9+J9+K9+L9+M9+N9+O9</f>
        <v>9934</v>
      </c>
      <c r="D9" s="75">
        <v>1027</v>
      </c>
      <c r="E9" s="75">
        <v>697</v>
      </c>
      <c r="F9" s="75">
        <v>940</v>
      </c>
      <c r="G9" s="75">
        <v>1038</v>
      </c>
      <c r="H9" s="75">
        <v>1123</v>
      </c>
      <c r="I9" s="75">
        <v>493</v>
      </c>
      <c r="J9" s="75">
        <v>322</v>
      </c>
      <c r="K9" s="75">
        <v>508</v>
      </c>
      <c r="L9" s="75">
        <v>1339</v>
      </c>
      <c r="M9" s="75">
        <v>1166</v>
      </c>
      <c r="N9" s="75">
        <v>679</v>
      </c>
      <c r="O9" s="75">
        <v>602</v>
      </c>
    </row>
    <row r="10" spans="1:22" ht="15" customHeight="1">
      <c r="A10" s="108" t="s">
        <v>55</v>
      </c>
      <c r="B10" s="111" t="s">
        <v>54</v>
      </c>
      <c r="C10" s="74">
        <f>+D10+E10+F10+G10+H10+I10+J10+K10+L10+M10+N10+O10</f>
        <v>8414</v>
      </c>
      <c r="D10" s="75">
        <v>1007</v>
      </c>
      <c r="E10" s="75">
        <v>538</v>
      </c>
      <c r="F10" s="110">
        <v>711</v>
      </c>
      <c r="G10" s="110">
        <v>847</v>
      </c>
      <c r="H10" s="110">
        <v>607</v>
      </c>
      <c r="I10" s="110">
        <v>673</v>
      </c>
      <c r="J10" s="110">
        <v>732</v>
      </c>
      <c r="K10" s="110">
        <v>749</v>
      </c>
      <c r="L10" s="110">
        <v>644</v>
      </c>
      <c r="M10" s="110">
        <v>653</v>
      </c>
      <c r="N10" s="110">
        <v>620</v>
      </c>
      <c r="O10" s="110">
        <v>633</v>
      </c>
    </row>
    <row r="11" spans="1:22" ht="15" customHeight="1">
      <c r="A11" s="109" t="s">
        <v>51</v>
      </c>
      <c r="B11" s="112" t="s">
        <v>50</v>
      </c>
      <c r="C11" s="77">
        <f>+D11+E11+G11+F11+H11+I11+J11+K11+L11+M11+N11+O11</f>
        <v>2736</v>
      </c>
      <c r="D11" s="78">
        <v>65</v>
      </c>
      <c r="E11" s="78">
        <v>16</v>
      </c>
      <c r="F11" s="78">
        <v>29</v>
      </c>
      <c r="G11" s="78">
        <v>29</v>
      </c>
      <c r="H11" s="78">
        <v>8</v>
      </c>
      <c r="I11" s="78">
        <v>44</v>
      </c>
      <c r="J11" s="78">
        <v>8</v>
      </c>
      <c r="K11" s="78">
        <v>7</v>
      </c>
      <c r="L11" s="78">
        <v>6</v>
      </c>
      <c r="M11" s="78">
        <v>796</v>
      </c>
      <c r="N11" s="78">
        <v>859</v>
      </c>
      <c r="O11" s="78">
        <v>869</v>
      </c>
    </row>
    <row r="12" spans="1:22" ht="13.5" customHeight="1">
      <c r="A12" s="25" t="s">
        <v>27</v>
      </c>
      <c r="B12" s="26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>
      <c r="A13" s="16" t="s">
        <v>23</v>
      </c>
    </row>
    <row r="14" spans="1:22">
      <c r="A14" s="18" t="s">
        <v>24</v>
      </c>
    </row>
    <row r="17" spans="3:3">
      <c r="C17" s="20"/>
    </row>
  </sheetData>
  <sortState ref="A5:P11">
    <sortCondition descending="1" ref="C5:C11"/>
  </sortState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colBreaks count="1" manualBreakCount="1">
    <brk id="14" min="1" max="34" man="1"/>
  </colBreaks>
  <ignoredErrors>
    <ignoredError sqref="C5 C9:C1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B4" sqref="B4"/>
    </sheetView>
  </sheetViews>
  <sheetFormatPr baseColWidth="10" defaultColWidth="10.28515625" defaultRowHeight="12.75"/>
  <cols>
    <col min="1" max="1" width="39.28515625" style="2" customWidth="1"/>
    <col min="2" max="2" width="16.28515625" style="2" customWidth="1"/>
    <col min="3" max="3" width="10.85546875" style="2" bestFit="1" customWidth="1"/>
    <col min="4" max="6" width="7.7109375" style="2" bestFit="1" customWidth="1"/>
    <col min="7" max="7" width="8.28515625" style="2" customWidth="1"/>
    <col min="8" max="9" width="8.140625" style="2" customWidth="1"/>
    <col min="10" max="10" width="9.7109375" style="2" customWidth="1"/>
    <col min="11" max="11" width="9.85546875" style="2" customWidth="1"/>
    <col min="12" max="12" width="12.5703125" style="2" customWidth="1"/>
    <col min="13" max="13" width="7.7109375" style="2" customWidth="1"/>
    <col min="14" max="15" width="9.5703125" style="2" customWidth="1"/>
    <col min="16" max="16" width="12.42578125" style="2" customWidth="1"/>
    <col min="17" max="17" width="13.42578125" style="2" customWidth="1"/>
    <col min="18" max="16384" width="10.28515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31.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7"/>
      <c r="T3" s="7"/>
      <c r="U3" s="7"/>
      <c r="V3" s="8"/>
    </row>
    <row r="4" spans="1:22">
      <c r="A4" s="104" t="s">
        <v>0</v>
      </c>
      <c r="B4" s="104" t="s">
        <v>45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</row>
    <row r="5" spans="1:22" ht="12.75" customHeight="1">
      <c r="A5" s="99" t="s">
        <v>14</v>
      </c>
      <c r="B5" s="99"/>
      <c r="C5" s="80">
        <v>556212</v>
      </c>
      <c r="D5" s="80">
        <v>68628</v>
      </c>
      <c r="E5" s="80">
        <v>58019</v>
      </c>
      <c r="F5" s="80">
        <v>67959</v>
      </c>
      <c r="G5" s="80">
        <v>45274</v>
      </c>
      <c r="H5" s="80">
        <v>32563</v>
      </c>
      <c r="I5" s="80">
        <v>46053</v>
      </c>
      <c r="J5" s="80">
        <v>64958</v>
      </c>
      <c r="K5" s="80">
        <v>53635</v>
      </c>
      <c r="L5" s="80">
        <v>30675</v>
      </c>
      <c r="M5" s="80">
        <v>30082</v>
      </c>
      <c r="N5" s="80">
        <v>28933</v>
      </c>
      <c r="O5" s="72">
        <v>29433</v>
      </c>
      <c r="P5" s="20"/>
    </row>
    <row r="6" spans="1:22" ht="15" customHeight="1">
      <c r="A6" s="90" t="s">
        <v>49</v>
      </c>
      <c r="B6" s="90" t="s">
        <v>48</v>
      </c>
      <c r="C6" s="11">
        <v>466985</v>
      </c>
      <c r="D6" s="12">
        <v>54845</v>
      </c>
      <c r="E6" s="12">
        <v>48638</v>
      </c>
      <c r="F6" s="12">
        <v>54076</v>
      </c>
      <c r="G6" s="12">
        <v>37426</v>
      </c>
      <c r="H6" s="12">
        <v>28705</v>
      </c>
      <c r="I6" s="12">
        <v>41985</v>
      </c>
      <c r="J6" s="12">
        <v>58606</v>
      </c>
      <c r="K6" s="12">
        <v>43750</v>
      </c>
      <c r="L6" s="12">
        <v>26115</v>
      </c>
      <c r="M6" s="12">
        <v>26857</v>
      </c>
      <c r="N6" s="13">
        <v>22993</v>
      </c>
      <c r="O6" s="13">
        <v>22989</v>
      </c>
      <c r="P6" s="20"/>
    </row>
    <row r="7" spans="1:22" ht="15" customHeight="1">
      <c r="A7" s="90" t="s">
        <v>15</v>
      </c>
      <c r="B7" s="90" t="s">
        <v>46</v>
      </c>
      <c r="C7" s="11">
        <v>37111</v>
      </c>
      <c r="D7" s="12">
        <v>5326</v>
      </c>
      <c r="E7" s="12">
        <v>2963</v>
      </c>
      <c r="F7" s="12">
        <v>3168</v>
      </c>
      <c r="G7" s="12">
        <v>2624</v>
      </c>
      <c r="H7" s="12">
        <v>2268</v>
      </c>
      <c r="I7" s="12">
        <v>2748</v>
      </c>
      <c r="J7" s="12">
        <v>3692</v>
      </c>
      <c r="K7" s="12">
        <v>6899</v>
      </c>
      <c r="L7" s="12">
        <v>2914</v>
      </c>
      <c r="M7" s="12">
        <v>1445</v>
      </c>
      <c r="N7" s="12">
        <v>1788</v>
      </c>
      <c r="O7" s="12">
        <v>1276</v>
      </c>
      <c r="P7" s="20"/>
    </row>
    <row r="8" spans="1:22" ht="15" customHeight="1">
      <c r="A8" s="90" t="s">
        <v>57</v>
      </c>
      <c r="B8" s="90" t="s">
        <v>59</v>
      </c>
      <c r="C8" s="11">
        <v>30355</v>
      </c>
      <c r="D8" s="12">
        <v>3420</v>
      </c>
      <c r="E8" s="12">
        <v>4618</v>
      </c>
      <c r="F8" s="12">
        <v>8051</v>
      </c>
      <c r="G8" s="12">
        <v>2359</v>
      </c>
      <c r="H8" s="12">
        <v>254</v>
      </c>
      <c r="I8" s="12">
        <v>283</v>
      </c>
      <c r="J8" s="12">
        <v>778</v>
      </c>
      <c r="K8" s="12">
        <v>1822</v>
      </c>
      <c r="L8" s="12">
        <v>897</v>
      </c>
      <c r="M8" s="12">
        <v>781</v>
      </c>
      <c r="N8" s="13">
        <v>3004</v>
      </c>
      <c r="O8" s="13">
        <v>4088</v>
      </c>
      <c r="P8" s="20"/>
    </row>
    <row r="9" spans="1:22" ht="15" customHeight="1">
      <c r="A9" s="90" t="s">
        <v>55</v>
      </c>
      <c r="B9" s="90" t="s">
        <v>54</v>
      </c>
      <c r="C9" s="11">
        <v>9099</v>
      </c>
      <c r="D9" s="12">
        <v>1746</v>
      </c>
      <c r="E9" s="12">
        <v>437</v>
      </c>
      <c r="F9" s="12">
        <v>791</v>
      </c>
      <c r="G9" s="12">
        <v>1057</v>
      </c>
      <c r="H9" s="12">
        <v>753</v>
      </c>
      <c r="I9" s="12">
        <v>644</v>
      </c>
      <c r="J9" s="12">
        <v>573</v>
      </c>
      <c r="K9" s="12">
        <v>663</v>
      </c>
      <c r="L9" s="12">
        <v>440</v>
      </c>
      <c r="M9" s="12">
        <v>618</v>
      </c>
      <c r="N9" s="13">
        <v>760</v>
      </c>
      <c r="O9" s="13">
        <v>617</v>
      </c>
      <c r="P9" s="20"/>
    </row>
    <row r="10" spans="1:22" ht="15" customHeight="1">
      <c r="A10" s="90" t="s">
        <v>18</v>
      </c>
      <c r="B10" s="90" t="s">
        <v>18</v>
      </c>
      <c r="C10" s="11">
        <v>7458</v>
      </c>
      <c r="D10" s="12">
        <v>1491</v>
      </c>
      <c r="E10" s="12">
        <v>962</v>
      </c>
      <c r="F10" s="12">
        <v>1538</v>
      </c>
      <c r="G10" s="12">
        <v>1521</v>
      </c>
      <c r="H10" s="12">
        <v>218</v>
      </c>
      <c r="I10" s="12">
        <v>93</v>
      </c>
      <c r="J10" s="12">
        <v>978</v>
      </c>
      <c r="K10" s="12">
        <v>198</v>
      </c>
      <c r="L10" s="12">
        <v>64</v>
      </c>
      <c r="M10" s="12">
        <v>100</v>
      </c>
      <c r="N10" s="13">
        <v>169</v>
      </c>
      <c r="O10" s="13">
        <v>126</v>
      </c>
      <c r="P10" s="20"/>
    </row>
    <row r="11" spans="1:22" ht="20.25" customHeight="1">
      <c r="A11" s="90" t="s">
        <v>53</v>
      </c>
      <c r="B11" s="90" t="s">
        <v>46</v>
      </c>
      <c r="C11" s="11">
        <v>4065</v>
      </c>
      <c r="D11" s="12">
        <v>902</v>
      </c>
      <c r="E11" s="12">
        <v>368</v>
      </c>
      <c r="F11" s="12">
        <v>312</v>
      </c>
      <c r="G11" s="12">
        <v>252</v>
      </c>
      <c r="H11" s="12">
        <v>356</v>
      </c>
      <c r="I11" s="12">
        <v>232</v>
      </c>
      <c r="J11" s="12">
        <v>322</v>
      </c>
      <c r="K11" s="12">
        <v>274</v>
      </c>
      <c r="L11" s="12">
        <v>228</v>
      </c>
      <c r="M11" s="12">
        <v>274</v>
      </c>
      <c r="N11" s="13">
        <v>219</v>
      </c>
      <c r="O11" s="13">
        <v>326</v>
      </c>
      <c r="P11" s="20"/>
    </row>
    <row r="12" spans="1:22" ht="15" customHeight="1">
      <c r="A12" s="91" t="s">
        <v>51</v>
      </c>
      <c r="B12" s="91" t="s">
        <v>50</v>
      </c>
      <c r="C12" s="89">
        <v>1139</v>
      </c>
      <c r="D12" s="84">
        <v>898</v>
      </c>
      <c r="E12" s="84">
        <v>33</v>
      </c>
      <c r="F12" s="84">
        <v>23</v>
      </c>
      <c r="G12" s="84">
        <v>35</v>
      </c>
      <c r="H12" s="84">
        <v>9</v>
      </c>
      <c r="I12" s="84">
        <v>68</v>
      </c>
      <c r="J12" s="84">
        <v>9</v>
      </c>
      <c r="K12" s="84">
        <v>29</v>
      </c>
      <c r="L12" s="84">
        <v>17</v>
      </c>
      <c r="M12" s="84">
        <v>7</v>
      </c>
      <c r="N12" s="14">
        <v>0</v>
      </c>
      <c r="O12" s="14">
        <v>11</v>
      </c>
      <c r="P12" s="20"/>
    </row>
    <row r="13" spans="1:22">
      <c r="A13" s="15" t="s">
        <v>22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2">
      <c r="A14" s="16" t="s">
        <v>23</v>
      </c>
      <c r="C14" s="17"/>
      <c r="D14" s="17"/>
      <c r="E14" s="17"/>
      <c r="F14" s="17"/>
      <c r="G14" s="17"/>
      <c r="H14" s="17"/>
      <c r="I14" s="17"/>
      <c r="J14" s="17"/>
    </row>
    <row r="15" spans="1:22">
      <c r="A15" s="18" t="s">
        <v>24</v>
      </c>
    </row>
    <row r="17" spans="2:16">
      <c r="B17" s="13"/>
      <c r="C17" s="13"/>
      <c r="D17" s="13"/>
      <c r="E17" s="13"/>
      <c r="F17" s="13"/>
      <c r="G17" s="13"/>
      <c r="H17" s="19"/>
      <c r="I17" s="19"/>
      <c r="J17" s="19"/>
      <c r="K17" s="19"/>
      <c r="L17" s="19"/>
      <c r="M17" s="19"/>
      <c r="N17" s="19"/>
      <c r="O17" s="13"/>
      <c r="P17" s="13"/>
    </row>
    <row r="18" spans="2:16">
      <c r="B18" s="13"/>
      <c r="C18" s="1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2:16">
      <c r="D19" s="87"/>
      <c r="E19" s="87"/>
      <c r="F19" s="87"/>
      <c r="G19" s="87"/>
      <c r="H19" s="87"/>
      <c r="I19" s="87"/>
      <c r="J19" s="87"/>
      <c r="K19" s="87"/>
      <c r="L19" s="85"/>
      <c r="M19" s="85"/>
      <c r="N19" s="85"/>
      <c r="O19" s="20"/>
      <c r="P19" s="20"/>
    </row>
    <row r="20" spans="2:16"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</row>
    <row r="21" spans="2:16"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</row>
    <row r="22" spans="2:16"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</row>
    <row r="23" spans="2:16">
      <c r="D23" s="88"/>
      <c r="E23" s="87"/>
      <c r="F23" s="87"/>
      <c r="G23" s="87"/>
      <c r="H23" s="87"/>
      <c r="I23" s="87"/>
      <c r="J23" s="87"/>
      <c r="K23" s="87"/>
      <c r="L23" s="86"/>
      <c r="M23" s="86"/>
      <c r="N23" s="86"/>
    </row>
    <row r="24" spans="2:16"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</row>
    <row r="25" spans="2:16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2:16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2:16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2:16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2:16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2:16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2:16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6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4:14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4:14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4:14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4:14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4:14">
      <c r="D37" s="20"/>
      <c r="E37" s="20"/>
      <c r="F37" s="20"/>
      <c r="G37" s="20"/>
      <c r="H37" s="20"/>
      <c r="I37" s="20"/>
      <c r="J37" s="20"/>
      <c r="K37" s="20"/>
    </row>
    <row r="38" spans="4:14">
      <c r="D38" s="20"/>
      <c r="E38" s="20"/>
      <c r="F38" s="20"/>
      <c r="G38" s="20"/>
      <c r="H38" s="20"/>
      <c r="I38" s="20"/>
      <c r="J38" s="20"/>
      <c r="K38" s="20"/>
    </row>
    <row r="39" spans="4:14">
      <c r="D39" s="20"/>
      <c r="E39" s="20"/>
      <c r="F39" s="20"/>
      <c r="G39" s="20"/>
      <c r="H39" s="20"/>
      <c r="I39" s="20"/>
      <c r="J39" s="20"/>
      <c r="K39" s="20"/>
    </row>
    <row r="40" spans="4:14">
      <c r="D40" s="20"/>
      <c r="E40" s="20"/>
      <c r="F40" s="20"/>
      <c r="G40" s="20"/>
      <c r="H40" s="20"/>
      <c r="I40" s="20"/>
      <c r="J40" s="20"/>
      <c r="K40" s="20"/>
    </row>
    <row r="41" spans="4:14">
      <c r="D41" s="20"/>
      <c r="E41" s="20"/>
      <c r="F41" s="20"/>
      <c r="G41" s="20"/>
      <c r="H41" s="20"/>
      <c r="I41" s="20"/>
      <c r="J41" s="20"/>
      <c r="K41" s="20"/>
    </row>
    <row r="42" spans="4:14">
      <c r="D42" s="20"/>
      <c r="E42" s="20"/>
      <c r="F42" s="20"/>
      <c r="G42" s="20"/>
      <c r="H42" s="20"/>
      <c r="I42" s="20"/>
      <c r="J42" s="20"/>
      <c r="K42" s="20"/>
    </row>
    <row r="43" spans="4:14">
      <c r="D43" s="20"/>
      <c r="E43" s="20"/>
      <c r="F43" s="20"/>
      <c r="G43" s="20"/>
      <c r="H43" s="20"/>
      <c r="I43" s="20"/>
      <c r="J43" s="20"/>
      <c r="K43" s="20"/>
    </row>
    <row r="44" spans="4:14">
      <c r="D44" s="20"/>
      <c r="E44" s="20"/>
      <c r="F44" s="20"/>
      <c r="G44" s="20"/>
      <c r="H44" s="20"/>
      <c r="I44" s="20"/>
      <c r="J44" s="20"/>
      <c r="K44" s="20"/>
    </row>
    <row r="45" spans="4:14">
      <c r="D45" s="20"/>
      <c r="E45" s="20"/>
      <c r="F45" s="20"/>
      <c r="G45" s="20"/>
      <c r="H45" s="20"/>
      <c r="I45" s="20"/>
      <c r="J45" s="20"/>
      <c r="K45" s="20"/>
    </row>
    <row r="46" spans="4:14">
      <c r="D46" s="20"/>
      <c r="E46" s="20"/>
      <c r="F46" s="20"/>
      <c r="G46" s="20"/>
      <c r="H46" s="20"/>
      <c r="I46" s="20"/>
      <c r="J46" s="20"/>
      <c r="K46" s="20"/>
    </row>
    <row r="47" spans="4:14">
      <c r="D47" s="20"/>
      <c r="E47" s="20"/>
      <c r="F47" s="20"/>
      <c r="G47" s="20"/>
      <c r="H47" s="20"/>
      <c r="I47" s="20"/>
      <c r="J47" s="20"/>
      <c r="K47" s="20"/>
    </row>
    <row r="48" spans="4:14">
      <c r="D48" s="20"/>
      <c r="E48" s="20"/>
      <c r="F48" s="20"/>
      <c r="G48" s="20"/>
      <c r="H48" s="20"/>
      <c r="I48" s="20"/>
      <c r="J48" s="20"/>
      <c r="K48" s="20"/>
    </row>
    <row r="49" spans="4:11">
      <c r="D49" s="20"/>
      <c r="E49" s="20"/>
      <c r="F49" s="20"/>
      <c r="G49" s="20"/>
      <c r="H49" s="20"/>
      <c r="I49" s="20"/>
      <c r="J49" s="20"/>
      <c r="K49" s="20"/>
    </row>
    <row r="56" spans="4:11">
      <c r="D56" s="20">
        <v>198770</v>
      </c>
      <c r="E56" s="20">
        <v>159116</v>
      </c>
      <c r="F56" s="20">
        <v>184456</v>
      </c>
      <c r="G56" s="20">
        <v>185173</v>
      </c>
      <c r="H56" s="20">
        <v>186743</v>
      </c>
      <c r="I56" s="20">
        <v>188927</v>
      </c>
      <c r="J56" s="20">
        <v>211250</v>
      </c>
    </row>
    <row r="57" spans="4:11">
      <c r="D57" s="20">
        <v>32516</v>
      </c>
      <c r="E57" s="20">
        <v>26802</v>
      </c>
      <c r="F57" s="20">
        <v>40440</v>
      </c>
      <c r="G57" s="20">
        <v>34271</v>
      </c>
      <c r="H57" s="20">
        <v>13253</v>
      </c>
      <c r="I57" s="20">
        <v>22187</v>
      </c>
      <c r="J57" s="20">
        <v>28686</v>
      </c>
    </row>
    <row r="58" spans="4:11">
      <c r="D58" s="20">
        <v>338590</v>
      </c>
      <c r="E58" s="20">
        <v>300160</v>
      </c>
      <c r="F58" s="20">
        <v>387164</v>
      </c>
      <c r="G58" s="20">
        <v>377846</v>
      </c>
      <c r="H58" s="20">
        <v>340115</v>
      </c>
      <c r="I58" s="20">
        <v>345627</v>
      </c>
      <c r="J58" s="20">
        <v>402226</v>
      </c>
    </row>
    <row r="59" spans="4:11">
      <c r="D59" s="20">
        <v>39886</v>
      </c>
      <c r="E59" s="20">
        <v>32790</v>
      </c>
      <c r="F59" s="20">
        <v>5717</v>
      </c>
      <c r="G59" s="20">
        <v>76807</v>
      </c>
      <c r="H59" s="20">
        <v>3456</v>
      </c>
      <c r="I59" s="20">
        <v>2732</v>
      </c>
      <c r="J59" s="20">
        <v>4389</v>
      </c>
    </row>
    <row r="60" spans="4:11">
      <c r="D60" s="20">
        <v>3068</v>
      </c>
      <c r="E60" s="20">
        <v>2543</v>
      </c>
      <c r="F60" s="20">
        <v>3391</v>
      </c>
      <c r="G60" s="20">
        <v>2491</v>
      </c>
      <c r="H60" s="20">
        <v>1137</v>
      </c>
      <c r="I60" s="20">
        <v>1669</v>
      </c>
      <c r="J60" s="20">
        <v>3097</v>
      </c>
    </row>
    <row r="61" spans="4:11">
      <c r="D61" s="20">
        <v>3510</v>
      </c>
      <c r="E61" s="20">
        <v>2918</v>
      </c>
      <c r="F61" s="20">
        <v>3479</v>
      </c>
      <c r="G61" s="20">
        <v>3043</v>
      </c>
      <c r="H61" s="20">
        <v>3702</v>
      </c>
      <c r="I61" s="20">
        <v>3179</v>
      </c>
      <c r="J61" s="20">
        <v>3332</v>
      </c>
    </row>
    <row r="62" spans="4:11">
      <c r="D62" s="20">
        <v>82103</v>
      </c>
      <c r="E62" s="20">
        <v>68370</v>
      </c>
      <c r="F62" s="20">
        <v>81935</v>
      </c>
      <c r="G62" s="20">
        <v>5489</v>
      </c>
      <c r="H62" s="20">
        <v>77449</v>
      </c>
      <c r="I62" s="20">
        <v>76921</v>
      </c>
      <c r="J62" s="20">
        <v>86562</v>
      </c>
    </row>
  </sheetData>
  <sortState ref="A6:P12">
    <sortCondition descending="1" ref="C6:C12"/>
  </sortState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120" zoomScaleNormal="120" workbookViewId="0">
      <selection activeCell="G27" sqref="G27"/>
    </sheetView>
  </sheetViews>
  <sheetFormatPr baseColWidth="10" defaultColWidth="10.28515625" defaultRowHeight="12.75"/>
  <cols>
    <col min="1" max="1" width="40.140625" style="2" customWidth="1"/>
    <col min="2" max="2" width="17.7109375" style="2" customWidth="1"/>
    <col min="3" max="3" width="10.85546875" style="2" bestFit="1" customWidth="1"/>
    <col min="4" max="11" width="7.7109375" style="2" bestFit="1" customWidth="1"/>
    <col min="12" max="15" width="9.5703125" style="2" customWidth="1"/>
    <col min="16" max="16384" width="10.28515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33.75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22" t="s">
        <v>0</v>
      </c>
      <c r="B4" s="104" t="s">
        <v>45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35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</row>
    <row r="5" spans="1:15" ht="12.75" customHeight="1">
      <c r="A5" s="93" t="s">
        <v>14</v>
      </c>
      <c r="B5" s="93"/>
      <c r="C5" s="80">
        <f>SUM(D5:O5)</f>
        <v>350446</v>
      </c>
      <c r="D5" s="80">
        <f t="shared" ref="D5:O5" si="0">SUM(D6:D12)</f>
        <v>30591</v>
      </c>
      <c r="E5" s="80">
        <f t="shared" si="0"/>
        <v>29888</v>
      </c>
      <c r="F5" s="80">
        <f t="shared" si="0"/>
        <v>31185</v>
      </c>
      <c r="G5" s="80">
        <f t="shared" si="0"/>
        <v>23443</v>
      </c>
      <c r="H5" s="80">
        <f t="shared" si="0"/>
        <v>18900</v>
      </c>
      <c r="I5" s="80">
        <f t="shared" si="0"/>
        <v>36846</v>
      </c>
      <c r="J5" s="80">
        <f t="shared" si="0"/>
        <v>51691</v>
      </c>
      <c r="K5" s="80">
        <f t="shared" si="0"/>
        <v>35981</v>
      </c>
      <c r="L5" s="80">
        <f t="shared" si="0"/>
        <v>20668</v>
      </c>
      <c r="M5" s="80">
        <f t="shared" si="0"/>
        <v>20629</v>
      </c>
      <c r="N5" s="80">
        <f t="shared" si="0"/>
        <v>22408</v>
      </c>
      <c r="O5" s="80">
        <f t="shared" si="0"/>
        <v>28216</v>
      </c>
    </row>
    <row r="6" spans="1:15" ht="12.75" customHeight="1">
      <c r="A6" s="90" t="s">
        <v>49</v>
      </c>
      <c r="B6" s="90" t="s">
        <v>56</v>
      </c>
      <c r="C6" s="80">
        <f>SUM(D6:O6)</f>
        <v>289493</v>
      </c>
      <c r="D6" s="12">
        <v>23044</v>
      </c>
      <c r="E6" s="12">
        <v>24167</v>
      </c>
      <c r="F6" s="12">
        <v>26182</v>
      </c>
      <c r="G6" s="12">
        <v>18880</v>
      </c>
      <c r="H6" s="12">
        <v>16983</v>
      </c>
      <c r="I6" s="12">
        <v>34455</v>
      </c>
      <c r="J6" s="12">
        <v>44488</v>
      </c>
      <c r="K6" s="12">
        <v>26835</v>
      </c>
      <c r="L6" s="12">
        <v>15291</v>
      </c>
      <c r="M6" s="12">
        <v>17122</v>
      </c>
      <c r="N6" s="12">
        <v>18703</v>
      </c>
      <c r="O6" s="12">
        <v>23343</v>
      </c>
    </row>
    <row r="7" spans="1:15" ht="12.75" customHeight="1">
      <c r="A7" s="90" t="s">
        <v>57</v>
      </c>
      <c r="B7" s="90" t="s">
        <v>47</v>
      </c>
      <c r="C7" s="80">
        <f>SUM(D7:O7)</f>
        <v>22489</v>
      </c>
      <c r="D7" s="12">
        <v>4591</v>
      </c>
      <c r="E7" s="12">
        <v>4026</v>
      </c>
      <c r="F7" s="12">
        <v>3039</v>
      </c>
      <c r="G7" s="12">
        <v>2167</v>
      </c>
      <c r="H7" s="12">
        <v>323</v>
      </c>
      <c r="I7" s="12">
        <v>308</v>
      </c>
      <c r="J7" s="12">
        <v>1269</v>
      </c>
      <c r="K7" s="12">
        <v>1140</v>
      </c>
      <c r="L7" s="12">
        <v>703</v>
      </c>
      <c r="M7" s="12">
        <v>633</v>
      </c>
      <c r="N7" s="12">
        <v>1376</v>
      </c>
      <c r="O7" s="12">
        <v>2914</v>
      </c>
    </row>
    <row r="8" spans="1:15" ht="12.75" customHeight="1">
      <c r="A8" s="90" t="s">
        <v>15</v>
      </c>
      <c r="B8" s="90" t="s">
        <v>52</v>
      </c>
      <c r="C8" s="80">
        <v>12415</v>
      </c>
      <c r="D8" s="12">
        <v>543</v>
      </c>
      <c r="E8" s="12">
        <v>441</v>
      </c>
      <c r="F8" s="12">
        <v>653</v>
      </c>
      <c r="G8" s="12">
        <v>773</v>
      </c>
      <c r="H8" s="12">
        <v>101</v>
      </c>
      <c r="I8" s="12">
        <v>215</v>
      </c>
      <c r="J8" s="12">
        <v>492</v>
      </c>
      <c r="K8" s="12">
        <v>4048</v>
      </c>
      <c r="L8" s="12">
        <v>2540</v>
      </c>
      <c r="M8" s="12">
        <v>1727</v>
      </c>
      <c r="N8" s="12">
        <v>735</v>
      </c>
      <c r="O8" s="12">
        <v>147</v>
      </c>
    </row>
    <row r="9" spans="1:15" ht="12.75" customHeight="1">
      <c r="A9" s="90" t="s">
        <v>55</v>
      </c>
      <c r="B9" s="90" t="s">
        <v>54</v>
      </c>
      <c r="C9" s="80">
        <f>SUM(D9:O9)</f>
        <v>11226</v>
      </c>
      <c r="D9" s="12">
        <v>1257</v>
      </c>
      <c r="E9" s="12">
        <v>818</v>
      </c>
      <c r="F9" s="12">
        <v>915</v>
      </c>
      <c r="G9" s="12">
        <v>1091</v>
      </c>
      <c r="H9" s="12">
        <v>893</v>
      </c>
      <c r="I9" s="12">
        <v>822</v>
      </c>
      <c r="J9" s="12">
        <v>1066</v>
      </c>
      <c r="K9" s="12">
        <v>1192</v>
      </c>
      <c r="L9" s="12">
        <v>880</v>
      </c>
      <c r="M9" s="12">
        <v>741</v>
      </c>
      <c r="N9" s="12">
        <v>936</v>
      </c>
      <c r="O9" s="12">
        <v>615</v>
      </c>
    </row>
    <row r="10" spans="1:15">
      <c r="A10" s="90" t="s">
        <v>18</v>
      </c>
      <c r="B10" s="90" t="s">
        <v>18</v>
      </c>
      <c r="C10" s="80">
        <f>SUM(D10:O10)</f>
        <v>7086</v>
      </c>
      <c r="D10" s="12">
        <v>796</v>
      </c>
      <c r="E10" s="12">
        <v>206</v>
      </c>
      <c r="F10" s="12">
        <v>176</v>
      </c>
      <c r="G10" s="12">
        <v>228</v>
      </c>
      <c r="H10" s="12">
        <v>335</v>
      </c>
      <c r="I10" s="12">
        <v>757</v>
      </c>
      <c r="J10" s="12">
        <v>2877</v>
      </c>
      <c r="K10" s="12">
        <v>771</v>
      </c>
      <c r="L10" s="12">
        <v>205</v>
      </c>
      <c r="M10" s="12">
        <v>185</v>
      </c>
      <c r="N10" s="12">
        <v>331</v>
      </c>
      <c r="O10" s="12">
        <v>219</v>
      </c>
    </row>
    <row r="11" spans="1:15" ht="12.75" customHeight="1">
      <c r="A11" s="90" t="s">
        <v>53</v>
      </c>
      <c r="B11" s="90" t="s">
        <v>52</v>
      </c>
      <c r="C11" s="80">
        <f>SUM(D11:O11)</f>
        <v>3913</v>
      </c>
      <c r="D11" s="12">
        <v>321</v>
      </c>
      <c r="E11" s="12">
        <v>224</v>
      </c>
      <c r="F11" s="12">
        <v>205</v>
      </c>
      <c r="G11" s="12">
        <v>279</v>
      </c>
      <c r="H11" s="12">
        <v>233</v>
      </c>
      <c r="I11" s="12">
        <v>278</v>
      </c>
      <c r="J11" s="12">
        <v>261</v>
      </c>
      <c r="K11" s="12">
        <v>389</v>
      </c>
      <c r="L11" s="12">
        <v>242</v>
      </c>
      <c r="M11" s="12">
        <v>212</v>
      </c>
      <c r="N11" s="12">
        <v>314</v>
      </c>
      <c r="O11" s="12">
        <v>955</v>
      </c>
    </row>
    <row r="12" spans="1:15" ht="12.75" customHeight="1">
      <c r="A12" s="91" t="s">
        <v>51</v>
      </c>
      <c r="B12" s="91" t="s">
        <v>63</v>
      </c>
      <c r="C12" s="92">
        <f>SUM(D12:O12)</f>
        <v>3824</v>
      </c>
      <c r="D12" s="84">
        <v>39</v>
      </c>
      <c r="E12" s="84">
        <v>6</v>
      </c>
      <c r="F12" s="84">
        <v>15</v>
      </c>
      <c r="G12" s="84">
        <v>25</v>
      </c>
      <c r="H12" s="84">
        <v>32</v>
      </c>
      <c r="I12" s="84">
        <v>11</v>
      </c>
      <c r="J12" s="84">
        <v>1238</v>
      </c>
      <c r="K12" s="84">
        <v>1606</v>
      </c>
      <c r="L12" s="84">
        <v>807</v>
      </c>
      <c r="M12" s="84">
        <v>9</v>
      </c>
      <c r="N12" s="84">
        <v>13</v>
      </c>
      <c r="O12" s="84">
        <v>23</v>
      </c>
    </row>
    <row r="13" spans="1:15" ht="12.75" customHeight="1">
      <c r="A13" s="15" t="s">
        <v>22</v>
      </c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6" t="s">
        <v>23</v>
      </c>
      <c r="B14" s="16"/>
    </row>
    <row r="15" spans="1:15" ht="16.5" customHeight="1">
      <c r="A15" s="125" t="s">
        <v>24</v>
      </c>
      <c r="B15" s="125"/>
      <c r="C15" s="125"/>
      <c r="D15" s="125"/>
    </row>
    <row r="17" spans="3:1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3:1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3:1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1" spans="3:1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7"/>
      <c r="O22" s="87"/>
    </row>
    <row r="23" spans="3:1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3:1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3: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1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1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1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15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3:1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4:15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4:15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4:15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4:15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4:1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4:1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4:1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4:1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4:1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4:1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4:1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4:1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4:1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4:1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4:1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4:1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4:1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6" spans="4:15">
      <c r="D56" s="20">
        <v>198770</v>
      </c>
      <c r="E56" s="20">
        <v>198770</v>
      </c>
      <c r="F56" s="20">
        <v>198770</v>
      </c>
      <c r="G56" s="20">
        <v>198770</v>
      </c>
      <c r="H56" s="20">
        <v>198770</v>
      </c>
      <c r="I56" s="20">
        <v>198770</v>
      </c>
      <c r="J56" s="20">
        <v>198770</v>
      </c>
      <c r="K56" s="20">
        <v>198770</v>
      </c>
      <c r="L56" s="20">
        <v>198770</v>
      </c>
      <c r="M56" s="20">
        <v>198770</v>
      </c>
      <c r="N56" s="20">
        <v>198770</v>
      </c>
      <c r="O56" s="20">
        <v>198770</v>
      </c>
    </row>
    <row r="57" spans="4:15">
      <c r="D57" s="20">
        <v>32516</v>
      </c>
      <c r="E57" s="20">
        <v>32516</v>
      </c>
      <c r="F57" s="20">
        <v>32516</v>
      </c>
      <c r="G57" s="20">
        <v>32516</v>
      </c>
      <c r="H57" s="20">
        <v>32516</v>
      </c>
      <c r="I57" s="20">
        <v>32516</v>
      </c>
      <c r="J57" s="20">
        <v>32516</v>
      </c>
      <c r="K57" s="20">
        <v>32516</v>
      </c>
      <c r="L57" s="20">
        <v>32516</v>
      </c>
      <c r="M57" s="20">
        <v>32516</v>
      </c>
      <c r="N57" s="20">
        <v>32516</v>
      </c>
      <c r="O57" s="20">
        <v>32516</v>
      </c>
    </row>
    <row r="58" spans="4:15">
      <c r="D58" s="20">
        <v>338590</v>
      </c>
      <c r="E58" s="20">
        <v>338590</v>
      </c>
      <c r="F58" s="20">
        <v>338590</v>
      </c>
      <c r="G58" s="20">
        <v>338590</v>
      </c>
      <c r="H58" s="20">
        <v>338590</v>
      </c>
      <c r="I58" s="20">
        <v>338590</v>
      </c>
      <c r="J58" s="20">
        <v>338590</v>
      </c>
      <c r="K58" s="20">
        <v>338590</v>
      </c>
      <c r="L58" s="20">
        <v>338590</v>
      </c>
      <c r="M58" s="20">
        <v>338590</v>
      </c>
      <c r="N58" s="20">
        <v>338590</v>
      </c>
      <c r="O58" s="20">
        <v>338590</v>
      </c>
    </row>
    <row r="59" spans="4:15">
      <c r="D59" s="20">
        <v>39886</v>
      </c>
      <c r="E59" s="20">
        <v>39886</v>
      </c>
      <c r="F59" s="20">
        <v>39886</v>
      </c>
      <c r="G59" s="20">
        <v>39886</v>
      </c>
      <c r="H59" s="20">
        <v>39886</v>
      </c>
      <c r="I59" s="20">
        <v>39886</v>
      </c>
      <c r="J59" s="20">
        <v>39886</v>
      </c>
      <c r="K59" s="20">
        <v>39886</v>
      </c>
      <c r="L59" s="20">
        <v>39886</v>
      </c>
      <c r="M59" s="20">
        <v>39886</v>
      </c>
      <c r="N59" s="20">
        <v>39886</v>
      </c>
      <c r="O59" s="20">
        <v>39886</v>
      </c>
    </row>
    <row r="60" spans="4:15">
      <c r="D60" s="20">
        <v>3068</v>
      </c>
      <c r="E60" s="20">
        <v>3068</v>
      </c>
      <c r="F60" s="20">
        <v>3068</v>
      </c>
      <c r="G60" s="20">
        <v>3068</v>
      </c>
      <c r="H60" s="20">
        <v>3068</v>
      </c>
      <c r="I60" s="20">
        <v>3068</v>
      </c>
      <c r="J60" s="20">
        <v>3068</v>
      </c>
      <c r="K60" s="20">
        <v>3068</v>
      </c>
      <c r="L60" s="20">
        <v>3068</v>
      </c>
      <c r="M60" s="20">
        <v>3068</v>
      </c>
      <c r="N60" s="20">
        <v>3068</v>
      </c>
      <c r="O60" s="20">
        <v>3068</v>
      </c>
    </row>
    <row r="61" spans="4:15">
      <c r="D61" s="20">
        <v>3510</v>
      </c>
      <c r="E61" s="20">
        <v>3510</v>
      </c>
      <c r="F61" s="20">
        <v>3510</v>
      </c>
      <c r="G61" s="20">
        <v>3510</v>
      </c>
      <c r="H61" s="20">
        <v>3510</v>
      </c>
      <c r="I61" s="20">
        <v>3510</v>
      </c>
      <c r="J61" s="20">
        <v>3510</v>
      </c>
      <c r="K61" s="20">
        <v>3510</v>
      </c>
      <c r="L61" s="20">
        <v>3510</v>
      </c>
      <c r="M61" s="20">
        <v>3510</v>
      </c>
      <c r="N61" s="20">
        <v>3510</v>
      </c>
      <c r="O61" s="20">
        <v>3510</v>
      </c>
    </row>
    <row r="62" spans="4:15">
      <c r="D62" s="20">
        <v>82103</v>
      </c>
      <c r="E62" s="20">
        <v>82103</v>
      </c>
      <c r="F62" s="20">
        <v>82103</v>
      </c>
      <c r="G62" s="20">
        <v>82103</v>
      </c>
      <c r="H62" s="20">
        <v>82103</v>
      </c>
      <c r="I62" s="20">
        <v>82103</v>
      </c>
      <c r="J62" s="20">
        <v>82103</v>
      </c>
      <c r="K62" s="20">
        <v>82103</v>
      </c>
      <c r="L62" s="20">
        <v>82103</v>
      </c>
      <c r="M62" s="20">
        <v>82103</v>
      </c>
      <c r="N62" s="20">
        <v>82103</v>
      </c>
      <c r="O62" s="20">
        <v>82103</v>
      </c>
    </row>
  </sheetData>
  <sortState ref="A6:O12">
    <sortCondition descending="1" ref="C6:C12"/>
  </sortState>
  <mergeCells count="1">
    <mergeCell ref="A15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2022-09-15T12:28:51Z</dcterms:created>
  <dcterms:modified xsi:type="dcterms:W3CDTF">2024-04-12T19:45:30Z</dcterms:modified>
</cp:coreProperties>
</file>