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6. Agua Potable y Saneamiento\3. Insumos\4. Fichas de carga\Portal Web\Mensuales\"/>
    </mc:Choice>
  </mc:AlternateContent>
  <xr:revisionPtr revIDLastSave="0" documentId="13_ncr:1_{6CE28CCF-D15F-447E-BEF3-F9FB36CDD6D2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2013" sheetId="1" r:id="rId1"/>
    <sheet name="2014" sheetId="2" r:id="rId2"/>
    <sheet name="2015" sheetId="3" r:id="rId3"/>
    <sheet name="2016" sheetId="4" r:id="rId4"/>
    <sheet name=" 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11" l="1"/>
  <c r="I11" i="11"/>
  <c r="I8" i="11"/>
  <c r="I5" i="11" s="1"/>
  <c r="H8" i="11"/>
  <c r="H6" i="10"/>
  <c r="H5" i="10" s="1"/>
  <c r="H7" i="10"/>
  <c r="H8" i="10"/>
  <c r="H9" i="10"/>
  <c r="H10" i="10"/>
  <c r="H11" i="10"/>
  <c r="H12" i="10"/>
  <c r="H13" i="10"/>
  <c r="H14" i="10"/>
  <c r="H15" i="10"/>
  <c r="H16" i="10"/>
  <c r="H17" i="10"/>
  <c r="G5" i="11"/>
  <c r="F5" i="11"/>
  <c r="E5" i="11"/>
  <c r="D5" i="11"/>
  <c r="C5" i="11"/>
  <c r="B5" i="11"/>
  <c r="G5" i="10"/>
  <c r="F5" i="10"/>
  <c r="E5" i="10"/>
  <c r="D5" i="10"/>
  <c r="C5" i="10"/>
  <c r="B5" i="10"/>
  <c r="C6" i="5"/>
  <c r="D6" i="5"/>
  <c r="E6" i="5"/>
  <c r="F6" i="5"/>
  <c r="G6" i="5"/>
  <c r="H6" i="5"/>
  <c r="B6" i="5"/>
  <c r="C6" i="4"/>
  <c r="D6" i="4"/>
  <c r="E6" i="4"/>
  <c r="F6" i="4"/>
  <c r="G6" i="4"/>
  <c r="H6" i="4"/>
  <c r="I5" i="10" l="1"/>
  <c r="I6" i="9"/>
  <c r="H6" i="9"/>
  <c r="G6" i="9"/>
  <c r="F6" i="9"/>
  <c r="E6" i="9"/>
  <c r="D6" i="9"/>
  <c r="C6" i="9"/>
  <c r="B6" i="9"/>
  <c r="I6" i="8"/>
  <c r="H6" i="8"/>
  <c r="G6" i="8"/>
  <c r="F6" i="8"/>
  <c r="E6" i="8"/>
  <c r="D6" i="8"/>
  <c r="C6" i="8"/>
  <c r="B6" i="8"/>
  <c r="I6" i="7" l="1"/>
  <c r="H6" i="7"/>
  <c r="G6" i="7"/>
  <c r="F6" i="7"/>
  <c r="E6" i="7"/>
  <c r="D6" i="7"/>
  <c r="C6" i="7"/>
  <c r="B6" i="7"/>
  <c r="I6" i="6" l="1"/>
  <c r="H6" i="6"/>
  <c r="G6" i="6"/>
  <c r="F6" i="6"/>
  <c r="E6" i="6"/>
  <c r="D6" i="6"/>
  <c r="C6" i="6"/>
  <c r="B6" i="6"/>
  <c r="I18" i="5" l="1"/>
  <c r="I17" i="5"/>
  <c r="I16" i="5"/>
  <c r="I15" i="5"/>
  <c r="I14" i="5"/>
  <c r="I13" i="5"/>
  <c r="I12" i="5"/>
  <c r="I11" i="5"/>
  <c r="I10" i="5"/>
  <c r="I9" i="5"/>
  <c r="I8" i="5"/>
  <c r="I7" i="5"/>
  <c r="I6" i="5" s="1"/>
  <c r="I18" i="4" l="1"/>
  <c r="I16" i="4"/>
  <c r="I15" i="4"/>
  <c r="I14" i="4"/>
  <c r="I13" i="4"/>
  <c r="I12" i="4"/>
  <c r="I11" i="4"/>
  <c r="I10" i="4"/>
  <c r="I9" i="4"/>
  <c r="I8" i="4"/>
  <c r="I7" i="4"/>
  <c r="I6" i="4" s="1"/>
  <c r="B6" i="4"/>
  <c r="H6" i="3" l="1"/>
  <c r="G6" i="3"/>
  <c r="F6" i="3"/>
  <c r="E6" i="3"/>
  <c r="D6" i="3"/>
  <c r="C6" i="3"/>
  <c r="B6" i="3"/>
  <c r="F5" i="2"/>
  <c r="E5" i="2"/>
  <c r="D5" i="2"/>
  <c r="C5" i="2"/>
  <c r="B5" i="2"/>
  <c r="F5" i="1" l="1"/>
  <c r="E5" i="1"/>
  <c r="D5" i="1"/>
  <c r="C5" i="1"/>
  <c r="B5" i="1"/>
</calcChain>
</file>

<file path=xl/sharedStrings.xml><?xml version="1.0" encoding="utf-8"?>
<sst xmlns="http://schemas.openxmlformats.org/spreadsheetml/2006/main" count="329" uniqueCount="65">
  <si>
    <t xml:space="preserve">    Mes</t>
  </si>
  <si>
    <t>Planta en operación</t>
  </si>
  <si>
    <t>Planta fuera de servicio</t>
  </si>
  <si>
    <t>Planta en construccion y/o rehabilitacion</t>
  </si>
  <si>
    <t>Cantidad de viviendas que reciben servivios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</si>
  <si>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</si>
  <si>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</si>
  <si>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</si>
  <si>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</si>
  <si>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</si>
  <si>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</si>
  <si>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</si>
  <si>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</si>
  <si>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</si>
  <si>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</si>
  <si>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</si>
  <si>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</si>
  <si>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Registros administrativos, Informe estadístico mensual, Depto de Planificación, Corporación de Acueducto y Alcantarillado de Santo Domingo, (CAASD)</t>
  </si>
  <si>
    <t>Planta en construccion</t>
  </si>
  <si>
    <t>Fuente: Registros administrativos, Informe estadístico mensual, Depto de Planificación, Corporación de Acueducto y Alcantarillado de Santo Domingo, CAASD</t>
  </si>
  <si>
    <t>Cantidad de viviendas que reciben servicios</t>
  </si>
  <si>
    <t>Cobertura de alcantarillado sanitario, jurisdicción CAASD</t>
  </si>
  <si>
    <t>Fuente: Registros administrativos, informe estadístico mensual, Departamento de Planificación, Corporación de Acueducto y Alcantarillado de Santo Domingo, CAASD</t>
  </si>
  <si>
    <r>
      <rPr>
        <vertAlign val="superscript"/>
        <sz val="7"/>
        <rFont val="Roboto"/>
      </rPr>
      <t>2</t>
    </r>
    <r>
      <rPr>
        <sz val="7"/>
        <rFont val="Roboto"/>
      </rPr>
      <t>: Ampliación plantas de operaciones</t>
    </r>
  </si>
  <si>
    <r>
      <rPr>
        <vertAlign val="superscript"/>
        <sz val="7"/>
        <rFont val="Roboto"/>
      </rPr>
      <t>3</t>
    </r>
    <r>
      <rPr>
        <sz val="7"/>
        <rFont val="Roboto"/>
      </rPr>
      <t>:   Este dato se obtuvo mediante la conversión de cantidad de viviendas, utilizando como factor de conversión  3.3  habitantes por  vivienda</t>
    </r>
  </si>
  <si>
    <r>
      <t>Capacidad (m</t>
    </r>
    <r>
      <rPr>
        <b/>
        <vertAlign val="superscript"/>
        <sz val="9"/>
        <rFont val="Roboto"/>
      </rPr>
      <t>3</t>
    </r>
    <r>
      <rPr>
        <b/>
        <sz val="9"/>
        <rFont val="Roboto"/>
      </rPr>
      <t>/día)</t>
    </r>
  </si>
  <si>
    <r>
      <t>Planta en construcción</t>
    </r>
    <r>
      <rPr>
        <b/>
        <vertAlign val="superscript"/>
        <sz val="9"/>
        <rFont val="Roboto"/>
      </rPr>
      <t>2</t>
    </r>
  </si>
  <si>
    <r>
      <t>Cantidad de habitantes beneficiados</t>
    </r>
    <r>
      <rPr>
        <b/>
        <vertAlign val="superscript"/>
        <sz val="9"/>
        <rFont val="Roboto"/>
      </rPr>
      <t>3</t>
    </r>
  </si>
  <si>
    <r>
      <t>Planta en construcción</t>
    </r>
    <r>
      <rPr>
        <b/>
        <vertAlign val="superscript"/>
        <sz val="9"/>
        <rFont val="Roboto"/>
      </rPr>
      <t>1</t>
    </r>
  </si>
  <si>
    <r>
      <t>Cantidad de habitantes beneficiados</t>
    </r>
    <r>
      <rPr>
        <b/>
        <vertAlign val="superscript"/>
        <sz val="9"/>
        <rFont val="Roboto"/>
      </rPr>
      <t>2</t>
    </r>
  </si>
  <si>
    <r>
      <rPr>
        <vertAlign val="superscript"/>
        <sz val="7"/>
        <rFont val="Roboto"/>
      </rPr>
      <t>2</t>
    </r>
    <r>
      <rPr>
        <sz val="7"/>
        <rFont val="Roboto"/>
      </rPr>
      <t>:   Este dato se obtuvo mediante la conversión de cantidad de viviendas, utilizando como factor de conversión  3.08  habitantes por  vivienda</t>
    </r>
  </si>
  <si>
    <r>
      <t>Capacidad (M</t>
    </r>
    <r>
      <rPr>
        <b/>
        <vertAlign val="superscript"/>
        <sz val="9"/>
        <rFont val="Roboto"/>
      </rPr>
      <t>3</t>
    </r>
    <r>
      <rPr>
        <b/>
        <sz val="9"/>
        <rFont val="Roboto"/>
      </rPr>
      <t>/día)</t>
    </r>
  </si>
  <si>
    <r>
      <t>Planta en construccion</t>
    </r>
    <r>
      <rPr>
        <b/>
        <vertAlign val="superscript"/>
        <sz val="9"/>
        <rFont val="Roboto"/>
      </rPr>
      <t>1</t>
    </r>
  </si>
  <si>
    <r>
      <t>Cobertura de alcantarillado sanitario, jurisdicción CAASD</t>
    </r>
    <r>
      <rPr>
        <b/>
        <vertAlign val="superscript"/>
        <sz val="9"/>
        <rFont val="Roboto"/>
      </rPr>
      <t>3</t>
    </r>
  </si>
  <si>
    <r>
      <t>Capacidad (M</t>
    </r>
    <r>
      <rPr>
        <b/>
        <vertAlign val="superscript"/>
        <sz val="9"/>
        <rFont val="Roboto"/>
      </rPr>
      <t>3</t>
    </r>
    <r>
      <rPr>
        <b/>
        <sz val="9"/>
        <rFont val="Roboto"/>
      </rPr>
      <t>/dia)</t>
    </r>
  </si>
  <si>
    <r>
      <t>Cantidad de habitantes beneficiados</t>
    </r>
    <r>
      <rPr>
        <b/>
        <vertAlign val="superscript"/>
        <sz val="9"/>
        <rFont val="Roboto"/>
      </rPr>
      <t>1</t>
    </r>
  </si>
  <si>
    <t xml:space="preserve">⁴: Este dato "unidades con servicio de alcantarillado (viviendas)", son viviendas donde las aguas residuales son vertidas en redes de alcantarillado o soluciones de alcantarillado validadas por la CAASD. Es decir, no son viviendas conectadas directamente a la planta de tratamiento. </t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</si>
  <si>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2020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</si>
  <si>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2018</t>
    </r>
  </si>
  <si>
    <t>*Cifras sujetas a rectificacion</t>
  </si>
  <si>
    <r>
      <t xml:space="preserve">Nota"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Total promedio simple de los valores mensuales 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</si>
  <si>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2021*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</si>
  <si>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Total promedio simple de los valores mensuales 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</si>
  <si>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2019*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</si>
  <si>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: Total: Promedio simple de los valores mensuales </t>
    </r>
  </si>
  <si>
    <r>
      <t>Nota:</t>
    </r>
    <r>
      <rPr>
        <vertAlign val="superscript"/>
        <sz val="7"/>
        <rFont val="Roboto"/>
      </rPr>
      <t xml:space="preserve"> 1</t>
    </r>
    <r>
      <rPr>
        <sz val="7"/>
        <rFont val="Roboto"/>
      </rPr>
      <t xml:space="preserve">: Total: Promedio simple de los valores mensuales 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</si>
  <si>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2017*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</si>
  <si>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>: Ampliación plantas de operaciones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</si>
  <si>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2016*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</si>
  <si>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2015*</t>
    </r>
  </si>
  <si>
    <r>
      <t xml:space="preserve"> Nota:</t>
    </r>
    <r>
      <rPr>
        <vertAlign val="superscript"/>
        <sz val="7"/>
        <rFont val="Roboto"/>
      </rPr>
      <t xml:space="preserve"> 1</t>
    </r>
    <r>
      <rPr>
        <sz val="7"/>
        <rFont val="Roboto"/>
      </rPr>
      <t>: Este dato se obtuvo mediante la conversion de cantidad de viviendas, utilizando como factor de conversion  3.08  habitantes por  vivienda</t>
    </r>
  </si>
  <si>
    <r>
      <t>Nota:</t>
    </r>
    <r>
      <rPr>
        <vertAlign val="superscript"/>
        <sz val="7"/>
        <rFont val="Roboto"/>
      </rPr>
      <t>1</t>
    </r>
    <r>
      <rPr>
        <sz val="7"/>
        <rFont val="Roboto"/>
      </rPr>
      <t>: Este dato se obtuvo mediante la conversion de cantidad de viviendas, utilizando como factor de conversion  3.07  habitantes por  vivienda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</si>
  <si>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2014*</t>
    </r>
  </si>
  <si>
    <r>
      <t xml:space="preserve">Nota: </t>
    </r>
    <r>
      <rPr>
        <vertAlign val="superscript"/>
        <sz val="7"/>
        <rFont val="Roboto"/>
      </rPr>
      <t>1</t>
    </r>
    <r>
      <rPr>
        <sz val="7"/>
        <rFont val="Roboto"/>
      </rPr>
      <t xml:space="preserve"> :  Este dato se obtuvo mediante la conversion de cantidad de viviendas, utilizando como factor de conversion  3.07  habitantes por  vivienda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</si>
  <si>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2013*</t>
    </r>
  </si>
  <si>
    <t>Promedio</t>
  </si>
  <si>
    <r>
      <t>Promedio</t>
    </r>
    <r>
      <rPr>
        <b/>
        <vertAlign val="superscript"/>
        <sz val="9"/>
        <rFont val="Roboto"/>
      </rPr>
      <t>1</t>
    </r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</si>
  <si>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2022*</t>
    </r>
  </si>
  <si>
    <r>
      <t xml:space="preserve">Nota" </t>
    </r>
    <r>
      <rPr>
        <vertAlign val="superscript"/>
        <sz val="7"/>
        <rFont val="Roboto"/>
      </rPr>
      <t>1</t>
    </r>
    <r>
      <rPr>
        <sz val="7"/>
        <rFont val="Roboto"/>
      </rPr>
      <t xml:space="preserve">Total promedio simple de los valores mensuales </t>
    </r>
  </si>
  <si>
    <r>
      <rPr>
        <vertAlign val="superscript"/>
        <sz val="7"/>
        <rFont val="Roboto"/>
      </rPr>
      <t>2</t>
    </r>
    <r>
      <rPr>
        <sz val="7"/>
        <rFont val="Roboto"/>
      </rPr>
      <t>Ampliación plantas de operaciones</t>
    </r>
  </si>
  <si>
    <r>
      <rPr>
        <vertAlign val="superscript"/>
        <sz val="7"/>
        <rFont val="Roboto"/>
      </rPr>
      <t>3</t>
    </r>
    <r>
      <rPr>
        <sz val="7"/>
        <rFont val="Roboto"/>
      </rPr>
      <t>Este dato se obtuvo mediante la conversión de cantidad de viviendas, utilizando como factor de conversión  3.3  habitantes por  vivienda</t>
    </r>
  </si>
  <si>
    <t xml:space="preserve">⁴Este dato "unidades con servicio de alcantarillado (viviendas)", son viviendas donde las aguas residuales son vertidas en redes de alcantarillado o soluciones de alcantarillado validadas por la CAASD. Es decir, no son viviendas conectadas directamente a la planta de tratamiento. </t>
  </si>
  <si>
    <t>La CAASD mejoró sus sistemas de información, ampliando la cobertura de los usuarios y otras variables para el año 2022.</t>
  </si>
  <si>
    <t>n/d</t>
  </si>
  <si>
    <r>
      <rPr>
        <b/>
        <sz val="9"/>
        <rFont val="Roboto"/>
      </rPr>
      <t>Cuadro 3.6</t>
    </r>
    <r>
      <rPr>
        <sz val="9"/>
        <rFont val="Roboto"/>
      </rPr>
      <t xml:space="preserve"> REPÚBLICA DOMINICANA: Planta de tratamiento de agua residuales operadas por la CAASD, cantidad de viviendas y habitantes que reciben servicios, según mes, 2023*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</si>
</sst>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Roboto"/>
    </font>
    <font>
      <sz val="7"/>
      <name val="Roboto"/>
    </font>
    <font>
      <vertAlign val="superscript"/>
      <sz val="7"/>
      <name val="Roboto"/>
    </font>
    <font>
      <sz val="9"/>
      <color theme="1"/>
      <name val="Roboto"/>
    </font>
    <font>
      <b/>
      <sz val="9"/>
      <name val="Roboto"/>
    </font>
    <font>
      <b/>
      <vertAlign val="superscript"/>
      <sz val="9"/>
      <name val="Roboto"/>
    </font>
    <font>
      <sz val="7"/>
      <color theme="1"/>
      <name val="Roboto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3" fillId="0" borderId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4" fillId="3" borderId="0" xfId="2" applyFont="1" applyFill="1"/>
    <xf numFmtId="0" fontId="4" fillId="3" borderId="0" xfId="2" applyFont="1" applyFill="1" applyAlignment="1">
      <alignment vertical="center" wrapText="1"/>
    </xf>
    <xf numFmtId="0" fontId="4" fillId="3" borderId="0" xfId="2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164" fontId="4" fillId="3" borderId="0" xfId="2" applyNumberFormat="1" applyFont="1" applyFill="1" applyAlignment="1">
      <alignment horizontal="center" vertical="center" wrapText="1"/>
    </xf>
    <xf numFmtId="0" fontId="4" fillId="3" borderId="0" xfId="0" applyFont="1" applyFill="1"/>
    <xf numFmtId="3" fontId="4" fillId="3" borderId="0" xfId="3" applyNumberFormat="1" applyFont="1" applyFill="1" applyBorder="1" applyAlignment="1" applyProtection="1">
      <alignment horizontal="center" vertical="justify" wrapText="1"/>
    </xf>
    <xf numFmtId="3" fontId="4" fillId="3" borderId="0" xfId="2" applyNumberFormat="1" applyFont="1" applyFill="1" applyAlignment="1">
      <alignment horizontal="center" vertical="justify" wrapText="1"/>
    </xf>
    <xf numFmtId="10" fontId="4" fillId="3" borderId="0" xfId="1" applyNumberFormat="1" applyFont="1" applyFill="1" applyBorder="1" applyAlignment="1">
      <alignment horizontal="center"/>
    </xf>
    <xf numFmtId="0" fontId="5" fillId="3" borderId="0" xfId="2" applyFont="1" applyFill="1" applyAlignment="1">
      <alignment vertical="center" wrapText="1"/>
    </xf>
    <xf numFmtId="0" fontId="5" fillId="3" borderId="0" xfId="0" applyFont="1" applyFill="1"/>
    <xf numFmtId="0" fontId="7" fillId="2" borderId="0" xfId="0" applyFont="1" applyFill="1"/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8" fillId="3" borderId="1" xfId="2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justify" wrapText="1" indent="1"/>
    </xf>
    <xf numFmtId="0" fontId="4" fillId="3" borderId="0" xfId="2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 applyBorder="1" applyAlignment="1">
      <alignment horizontal="center"/>
    </xf>
    <xf numFmtId="0" fontId="4" fillId="3" borderId="0" xfId="0" applyFont="1" applyFill="1" applyAlignment="1">
      <alignment vertical="justify" wrapText="1"/>
    </xf>
    <xf numFmtId="0" fontId="4" fillId="3" borderId="2" xfId="0" applyFont="1" applyFill="1" applyBorder="1" applyAlignment="1">
      <alignment vertical="justify" wrapText="1"/>
    </xf>
    <xf numFmtId="3" fontId="8" fillId="3" borderId="0" xfId="2" applyNumberFormat="1" applyFont="1" applyFill="1" applyAlignment="1">
      <alignment horizontal="right" vertical="justify" wrapText="1"/>
    </xf>
    <xf numFmtId="10" fontId="8" fillId="3" borderId="0" xfId="1" applyNumberFormat="1" applyFont="1" applyFill="1" applyBorder="1" applyAlignment="1">
      <alignment horizontal="right" vertical="justify" wrapText="1"/>
    </xf>
    <xf numFmtId="3" fontId="4" fillId="3" borderId="0" xfId="2" applyNumberFormat="1" applyFont="1" applyFill="1" applyAlignment="1">
      <alignment horizontal="right" vertical="justify" wrapText="1"/>
    </xf>
    <xf numFmtId="3" fontId="4" fillId="3" borderId="0" xfId="3" applyNumberFormat="1" applyFont="1" applyFill="1" applyBorder="1" applyAlignment="1" applyProtection="1">
      <alignment horizontal="right" vertical="justify" wrapText="1"/>
    </xf>
    <xf numFmtId="10" fontId="4" fillId="3" borderId="0" xfId="1" applyNumberFormat="1" applyFont="1" applyFill="1" applyAlignment="1">
      <alignment horizontal="right"/>
    </xf>
    <xf numFmtId="10" fontId="4" fillId="3" borderId="0" xfId="1" applyNumberFormat="1" applyFont="1" applyFill="1" applyBorder="1" applyAlignment="1">
      <alignment horizontal="right"/>
    </xf>
    <xf numFmtId="3" fontId="4" fillId="3" borderId="2" xfId="2" applyNumberFormat="1" applyFont="1" applyFill="1" applyBorder="1" applyAlignment="1">
      <alignment horizontal="right" vertical="justify" wrapText="1"/>
    </xf>
    <xf numFmtId="3" fontId="4" fillId="3" borderId="2" xfId="3" applyNumberFormat="1" applyFont="1" applyFill="1" applyBorder="1" applyAlignment="1" applyProtection="1">
      <alignment horizontal="right" vertical="justify" wrapText="1"/>
    </xf>
    <xf numFmtId="10" fontId="4" fillId="3" borderId="2" xfId="1" applyNumberFormat="1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164" fontId="8" fillId="3" borderId="0" xfId="1" applyNumberFormat="1" applyFont="1" applyFill="1" applyBorder="1" applyAlignment="1">
      <alignment horizontal="right" vertical="justify" wrapText="1"/>
    </xf>
    <xf numFmtId="164" fontId="4" fillId="3" borderId="0" xfId="1" applyNumberFormat="1" applyFont="1" applyFill="1" applyAlignment="1">
      <alignment horizontal="right"/>
    </xf>
    <xf numFmtId="164" fontId="4" fillId="3" borderId="2" xfId="1" applyNumberFormat="1" applyFont="1" applyFill="1" applyBorder="1" applyAlignment="1">
      <alignment horizontal="right"/>
    </xf>
    <xf numFmtId="0" fontId="10" fillId="2" borderId="0" xfId="0" applyFont="1" applyFill="1"/>
    <xf numFmtId="0" fontId="4" fillId="3" borderId="0" xfId="1" applyNumberFormat="1" applyFont="1" applyFill="1" applyAlignment="1">
      <alignment horizontal="right"/>
    </xf>
    <xf numFmtId="2" fontId="8" fillId="3" borderId="0" xfId="1" applyNumberFormat="1" applyFont="1" applyFill="1" applyBorder="1" applyAlignment="1">
      <alignment horizontal="right" vertical="justify" wrapText="1"/>
    </xf>
    <xf numFmtId="0" fontId="4" fillId="3" borderId="2" xfId="1" applyNumberFormat="1" applyFont="1" applyFill="1" applyBorder="1" applyAlignment="1">
      <alignment horizontal="right"/>
    </xf>
    <xf numFmtId="0" fontId="4" fillId="3" borderId="0" xfId="2" applyFont="1" applyFill="1" applyAlignment="1">
      <alignment horizontal="center"/>
    </xf>
    <xf numFmtId="0" fontId="4" fillId="3" borderId="0" xfId="2" applyFont="1" applyFill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justify" wrapText="1"/>
    </xf>
    <xf numFmtId="0" fontId="4" fillId="3" borderId="0" xfId="2" applyFont="1" applyFill="1" applyAlignment="1">
      <alignment horizontal="left" wrapText="1"/>
    </xf>
    <xf numFmtId="0" fontId="4" fillId="3" borderId="0" xfId="2" applyFont="1" applyFill="1" applyAlignment="1">
      <alignment horizontal="left" vertical="center" wrapText="1" indent="1"/>
    </xf>
    <xf numFmtId="0" fontId="4" fillId="3" borderId="0" xfId="2" applyFont="1" applyFill="1" applyAlignment="1">
      <alignment vertical="center" wrapText="1"/>
    </xf>
    <xf numFmtId="0" fontId="5" fillId="3" borderId="0" xfId="2" applyFont="1" applyFill="1" applyAlignment="1">
      <alignment vertical="center" wrapText="1"/>
    </xf>
    <xf numFmtId="0" fontId="5" fillId="3" borderId="0" xfId="2" applyFont="1" applyFill="1" applyAlignment="1">
      <alignment horizontal="left" vertical="center" wrapText="1"/>
    </xf>
    <xf numFmtId="0" fontId="5" fillId="3" borderId="3" xfId="0" applyFont="1" applyFill="1" applyBorder="1" applyAlignment="1">
      <alignment horizontal="left" vertical="justify"/>
    </xf>
  </cellXfs>
  <cellStyles count="4">
    <cellStyle name="Normal" xfId="0" builtinId="0"/>
    <cellStyle name="Normal_Agua Caasd RDC 2" xfId="2" xr:uid="{00000000-0005-0000-0000-000001000000}"/>
    <cellStyle name="Percent 2" xfId="3" xr:uid="{00000000-0005-0000-0000-000002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476250</xdr:colOff>
      <xdr:row>0</xdr:row>
      <xdr:rowOff>47625</xdr:rowOff>
    </xdr:from>
    <xdr:to>
      <xdr:col>9</xdr:col>
      <xdr:colOff>228600</xdr:colOff>
      <xdr:row>1</xdr:row>
      <xdr:rowOff>142875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786652FA-4FC9-4B43-8590-901CFBA1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4762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514349</xdr:colOff>
      <xdr:row>1</xdr:row>
      <xdr:rowOff>19050</xdr:rowOff>
    </xdr:from>
    <xdr:to>
      <xdr:col>10</xdr:col>
      <xdr:colOff>123824</xdr:colOff>
      <xdr:row>2</xdr:row>
      <xdr:rowOff>57150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12EC65BE-E794-4A12-9A67-56BE47964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0699" y="171450"/>
          <a:ext cx="3714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600074</xdr:colOff>
      <xdr:row>1</xdr:row>
      <xdr:rowOff>19050</xdr:rowOff>
    </xdr:from>
    <xdr:to>
      <xdr:col>11</xdr:col>
      <xdr:colOff>209549</xdr:colOff>
      <xdr:row>2</xdr:row>
      <xdr:rowOff>57150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3C79619A-BD29-42BC-AAED-E62CDDAF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4" y="171450"/>
          <a:ext cx="3714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704850</xdr:colOff>
      <xdr:row>0</xdr:row>
      <xdr:rowOff>28575</xdr:rowOff>
    </xdr:from>
    <xdr:to>
      <xdr:col>9</xdr:col>
      <xdr:colOff>457200</xdr:colOff>
      <xdr:row>1</xdr:row>
      <xdr:rowOff>200025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4BBB91F3-71DF-4893-B778-779DAFEFC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1100" y="28575"/>
          <a:ext cx="514350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66675</xdr:rowOff>
    </xdr:from>
    <xdr:to>
      <xdr:col>8</xdr:col>
      <xdr:colOff>638175</xdr:colOff>
      <xdr:row>1</xdr:row>
      <xdr:rowOff>133350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921BDE32-6CCC-4569-A7D1-F06FB244C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66675"/>
          <a:ext cx="400050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638175</xdr:colOff>
      <xdr:row>0</xdr:row>
      <xdr:rowOff>76200</xdr:rowOff>
    </xdr:from>
    <xdr:to>
      <xdr:col>9</xdr:col>
      <xdr:colOff>76200</xdr:colOff>
      <xdr:row>1</xdr:row>
      <xdr:rowOff>133350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E3F8A2D1-F022-4AAF-B9D7-911E8E93E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34450" y="76200"/>
          <a:ext cx="514350" cy="209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571500</xdr:colOff>
      <xdr:row>0</xdr:row>
      <xdr:rowOff>104775</xdr:rowOff>
    </xdr:from>
    <xdr:to>
      <xdr:col>9</xdr:col>
      <xdr:colOff>38100</xdr:colOff>
      <xdr:row>2</xdr:row>
      <xdr:rowOff>47625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D29344DA-20DD-475F-841E-044C14D37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04775"/>
          <a:ext cx="51435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676276</xdr:colOff>
      <xdr:row>0</xdr:row>
      <xdr:rowOff>25400</xdr:rowOff>
    </xdr:from>
    <xdr:to>
      <xdr:col>9</xdr:col>
      <xdr:colOff>1</xdr:colOff>
      <xdr:row>2</xdr:row>
      <xdr:rowOff>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0B8EB2CB-0B4C-4BD0-A9A3-144D43FB2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0651" y="25400"/>
          <a:ext cx="4953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466723</xdr:colOff>
      <xdr:row>0</xdr:row>
      <xdr:rowOff>9525</xdr:rowOff>
    </xdr:from>
    <xdr:to>
      <xdr:col>8</xdr:col>
      <xdr:colOff>963756</xdr:colOff>
      <xdr:row>1</xdr:row>
      <xdr:rowOff>123825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FA4592C0-8E57-4F44-92B7-605CA180E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3" y="9525"/>
          <a:ext cx="497033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571499</xdr:colOff>
      <xdr:row>0</xdr:row>
      <xdr:rowOff>76200</xdr:rowOff>
    </xdr:from>
    <xdr:to>
      <xdr:col>8</xdr:col>
      <xdr:colOff>1085849</xdr:colOff>
      <xdr:row>2</xdr:row>
      <xdr:rowOff>9525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FEE4E0E3-E460-4276-935F-A3767A397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7799" y="76200"/>
          <a:ext cx="514350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742949</xdr:colOff>
      <xdr:row>0</xdr:row>
      <xdr:rowOff>104775</xdr:rowOff>
    </xdr:from>
    <xdr:to>
      <xdr:col>11</xdr:col>
      <xdr:colOff>352424</xdr:colOff>
      <xdr:row>2</xdr:row>
      <xdr:rowOff>9525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99B7C85A-7AA9-4387-AE26-400A02099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4949" y="104775"/>
          <a:ext cx="371475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A6" sqref="A6"/>
    </sheetView>
  </sheetViews>
  <sheetFormatPr baseColWidth="10" defaultColWidth="11.42578125" defaultRowHeight="12" x14ac:dyDescent="0.2"/>
  <cols>
    <col min="1" max="1" width="11.42578125" style="13"/>
    <col min="2" max="6" width="18.5703125" style="13" customWidth="1"/>
    <col min="7" max="16384" width="11.42578125" style="13"/>
  </cols>
  <sheetData>
    <row r="1" spans="1:10" x14ac:dyDescent="0.2">
      <c r="A1" s="42"/>
      <c r="B1" s="42"/>
      <c r="C1" s="42"/>
      <c r="D1" s="42"/>
      <c r="E1" s="42"/>
      <c r="F1" s="42"/>
    </row>
    <row r="2" spans="1:10" ht="24.75" customHeight="1" x14ac:dyDescent="0.2">
      <c r="A2" s="45" t="s">
        <v>54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x14ac:dyDescent="0.2">
      <c r="A3" s="3"/>
      <c r="B3" s="4"/>
      <c r="C3" s="4"/>
      <c r="D3" s="5"/>
      <c r="E3" s="5"/>
      <c r="F3" s="6"/>
    </row>
    <row r="4" spans="1:10" ht="38.25" x14ac:dyDescent="0.2">
      <c r="A4" s="16" t="s">
        <v>0</v>
      </c>
      <c r="B4" s="17" t="s">
        <v>1</v>
      </c>
      <c r="C4" s="17" t="s">
        <v>2</v>
      </c>
      <c r="D4" s="17" t="s">
        <v>3</v>
      </c>
      <c r="E4" s="17" t="s">
        <v>4</v>
      </c>
      <c r="F4" s="17" t="s">
        <v>35</v>
      </c>
    </row>
    <row r="5" spans="1:10" x14ac:dyDescent="0.2">
      <c r="A5" s="18" t="s">
        <v>55</v>
      </c>
      <c r="B5" s="25">
        <f>AVERAGE(B6:B17)</f>
        <v>9.4166666666666661</v>
      </c>
      <c r="C5" s="25">
        <f>AVERAGE(C6:C17)</f>
        <v>8.3333333333333339</v>
      </c>
      <c r="D5" s="25">
        <f>AVERAGE(D6:D17)</f>
        <v>9.25</v>
      </c>
      <c r="E5" s="25">
        <f>AVERAGE(E6:E17)</f>
        <v>180637.25</v>
      </c>
      <c r="F5" s="25">
        <f>AVERAGE(F6:F17)</f>
        <v>554556.33333333337</v>
      </c>
    </row>
    <row r="6" spans="1:10" x14ac:dyDescent="0.2">
      <c r="A6" s="23" t="s">
        <v>5</v>
      </c>
      <c r="B6" s="27">
        <v>9</v>
      </c>
      <c r="C6" s="28">
        <v>9</v>
      </c>
      <c r="D6" s="27">
        <v>1</v>
      </c>
      <c r="E6" s="27">
        <v>175811</v>
      </c>
      <c r="F6" s="28">
        <v>539740</v>
      </c>
    </row>
    <row r="7" spans="1:10" x14ac:dyDescent="0.2">
      <c r="A7" s="23" t="s">
        <v>6</v>
      </c>
      <c r="B7" s="27">
        <v>9</v>
      </c>
      <c r="C7" s="28">
        <v>9</v>
      </c>
      <c r="D7" s="27">
        <v>1</v>
      </c>
      <c r="E7" s="27">
        <v>176375</v>
      </c>
      <c r="F7" s="28">
        <v>541471</v>
      </c>
    </row>
    <row r="8" spans="1:10" x14ac:dyDescent="0.2">
      <c r="A8" s="23" t="s">
        <v>7</v>
      </c>
      <c r="B8" s="27">
        <v>9</v>
      </c>
      <c r="C8" s="28">
        <v>9</v>
      </c>
      <c r="D8" s="27">
        <v>1</v>
      </c>
      <c r="E8" s="27">
        <v>176769</v>
      </c>
      <c r="F8" s="28">
        <v>542681</v>
      </c>
    </row>
    <row r="9" spans="1:10" x14ac:dyDescent="0.2">
      <c r="A9" s="23" t="s">
        <v>8</v>
      </c>
      <c r="B9" s="27">
        <v>10</v>
      </c>
      <c r="C9" s="28">
        <v>9</v>
      </c>
      <c r="D9" s="27">
        <v>12</v>
      </c>
      <c r="E9" s="27">
        <v>176895</v>
      </c>
      <c r="F9" s="28">
        <v>543068</v>
      </c>
    </row>
    <row r="10" spans="1:10" x14ac:dyDescent="0.2">
      <c r="A10" s="23" t="s">
        <v>9</v>
      </c>
      <c r="B10" s="27">
        <v>10</v>
      </c>
      <c r="C10" s="28">
        <v>8</v>
      </c>
      <c r="D10" s="27">
        <v>12</v>
      </c>
      <c r="E10" s="27">
        <v>176937</v>
      </c>
      <c r="F10" s="28">
        <v>543197</v>
      </c>
    </row>
    <row r="11" spans="1:10" x14ac:dyDescent="0.2">
      <c r="A11" s="23" t="s">
        <v>10</v>
      </c>
      <c r="B11" s="27">
        <v>10</v>
      </c>
      <c r="C11" s="28">
        <v>8</v>
      </c>
      <c r="D11" s="27">
        <v>12</v>
      </c>
      <c r="E11" s="27">
        <v>177046</v>
      </c>
      <c r="F11" s="28">
        <v>543531</v>
      </c>
    </row>
    <row r="12" spans="1:10" x14ac:dyDescent="0.2">
      <c r="A12" s="23" t="s">
        <v>11</v>
      </c>
      <c r="B12" s="27">
        <v>10</v>
      </c>
      <c r="C12" s="28">
        <v>8</v>
      </c>
      <c r="D12" s="27">
        <v>12</v>
      </c>
      <c r="E12" s="27">
        <v>177337</v>
      </c>
      <c r="F12" s="28">
        <v>544425</v>
      </c>
    </row>
    <row r="13" spans="1:10" x14ac:dyDescent="0.2">
      <c r="A13" s="23" t="s">
        <v>12</v>
      </c>
      <c r="B13" s="27">
        <v>10</v>
      </c>
      <c r="C13" s="28">
        <v>8</v>
      </c>
      <c r="D13" s="27">
        <v>12</v>
      </c>
      <c r="E13" s="27">
        <v>177759</v>
      </c>
      <c r="F13" s="28">
        <v>545720</v>
      </c>
    </row>
    <row r="14" spans="1:10" x14ac:dyDescent="0.2">
      <c r="A14" s="23" t="s">
        <v>13</v>
      </c>
      <c r="B14" s="27">
        <v>9</v>
      </c>
      <c r="C14" s="28">
        <v>8</v>
      </c>
      <c r="D14" s="27">
        <v>12</v>
      </c>
      <c r="E14" s="27">
        <v>176935</v>
      </c>
      <c r="F14" s="28">
        <v>543190</v>
      </c>
    </row>
    <row r="15" spans="1:10" x14ac:dyDescent="0.2">
      <c r="A15" s="23" t="s">
        <v>14</v>
      </c>
      <c r="B15" s="27">
        <v>9</v>
      </c>
      <c r="C15" s="27">
        <v>8</v>
      </c>
      <c r="D15" s="27">
        <v>12</v>
      </c>
      <c r="E15" s="27">
        <v>178633</v>
      </c>
      <c r="F15" s="27">
        <v>548403</v>
      </c>
    </row>
    <row r="16" spans="1:10" x14ac:dyDescent="0.2">
      <c r="A16" s="23" t="s">
        <v>15</v>
      </c>
      <c r="B16" s="27">
        <v>9</v>
      </c>
      <c r="C16" s="27">
        <v>8</v>
      </c>
      <c r="D16" s="27">
        <v>12</v>
      </c>
      <c r="E16" s="27">
        <v>195947</v>
      </c>
      <c r="F16" s="27">
        <v>601557</v>
      </c>
    </row>
    <row r="17" spans="1:6" x14ac:dyDescent="0.2">
      <c r="A17" s="24" t="s">
        <v>16</v>
      </c>
      <c r="B17" s="31">
        <v>9</v>
      </c>
      <c r="C17" s="31">
        <v>8</v>
      </c>
      <c r="D17" s="31">
        <v>12</v>
      </c>
      <c r="E17" s="31">
        <v>201203</v>
      </c>
      <c r="F17" s="31">
        <v>617693</v>
      </c>
    </row>
    <row r="18" spans="1:6" ht="11.25" customHeight="1" x14ac:dyDescent="0.2">
      <c r="A18" s="44" t="s">
        <v>39</v>
      </c>
      <c r="B18" s="44"/>
      <c r="C18" s="9"/>
      <c r="D18" s="9"/>
      <c r="E18" s="9"/>
      <c r="F18" s="9"/>
    </row>
    <row r="19" spans="1:6" x14ac:dyDescent="0.2">
      <c r="A19" s="20" t="s">
        <v>53</v>
      </c>
      <c r="B19" s="21"/>
      <c r="C19" s="21"/>
      <c r="D19" s="21"/>
      <c r="E19" s="21"/>
      <c r="F19" s="21"/>
    </row>
    <row r="20" spans="1:6" ht="15" customHeight="1" x14ac:dyDescent="0.2">
      <c r="A20" s="14" t="s">
        <v>17</v>
      </c>
      <c r="B20" s="15"/>
      <c r="C20" s="15"/>
      <c r="D20" s="15"/>
      <c r="E20" s="15"/>
      <c r="F20" s="15"/>
    </row>
    <row r="21" spans="1:6" x14ac:dyDescent="0.2">
      <c r="A21" s="43"/>
      <c r="B21" s="43"/>
      <c r="C21" s="43"/>
      <c r="D21" s="43"/>
      <c r="E21" s="43"/>
      <c r="F21" s="43"/>
    </row>
  </sheetData>
  <mergeCells count="4">
    <mergeCell ref="A1:F1"/>
    <mergeCell ref="A21:F21"/>
    <mergeCell ref="A18:B18"/>
    <mergeCell ref="A2:J2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FB74F-DC5E-4611-A418-50256C988BC8}">
  <dimension ref="A1:L24"/>
  <sheetViews>
    <sheetView topLeftCell="E1" workbookViewId="0">
      <selection activeCell="I7" sqref="I7"/>
    </sheetView>
  </sheetViews>
  <sheetFormatPr baseColWidth="10" defaultColWidth="11.42578125" defaultRowHeight="12" x14ac:dyDescent="0.2"/>
  <cols>
    <col min="1" max="1" width="12.140625" style="13" customWidth="1"/>
    <col min="2" max="5" width="13.85546875" style="13" customWidth="1"/>
    <col min="6" max="6" width="14" style="13" customWidth="1"/>
    <col min="7" max="9" width="17.28515625" style="13" customWidth="1"/>
    <col min="10" max="16384" width="11.42578125" style="13"/>
  </cols>
  <sheetData>
    <row r="1" spans="1:12" x14ac:dyDescent="0.2">
      <c r="A1" s="42"/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">
      <c r="A3" s="3"/>
      <c r="B3" s="4"/>
      <c r="C3" s="4"/>
      <c r="D3" s="4"/>
      <c r="E3" s="4"/>
      <c r="F3" s="5"/>
      <c r="G3" s="5"/>
      <c r="H3" s="6"/>
      <c r="I3" s="7"/>
    </row>
    <row r="4" spans="1:12" ht="48" x14ac:dyDescent="0.2">
      <c r="A4" s="16" t="s">
        <v>0</v>
      </c>
      <c r="B4" s="17" t="s">
        <v>1</v>
      </c>
      <c r="C4" s="17" t="s">
        <v>25</v>
      </c>
      <c r="D4" s="17" t="s">
        <v>2</v>
      </c>
      <c r="E4" s="17" t="s">
        <v>25</v>
      </c>
      <c r="F4" s="17" t="s">
        <v>26</v>
      </c>
      <c r="G4" s="17" t="s">
        <v>20</v>
      </c>
      <c r="H4" s="17" t="s">
        <v>27</v>
      </c>
      <c r="I4" s="17" t="s">
        <v>21</v>
      </c>
    </row>
    <row r="5" spans="1:12" ht="14.25" x14ac:dyDescent="0.2">
      <c r="A5" s="18" t="s">
        <v>56</v>
      </c>
      <c r="B5" s="25">
        <f t="shared" ref="B5:I5" si="0">AVERAGE(B6:B17)</f>
        <v>17</v>
      </c>
      <c r="C5" s="25">
        <f t="shared" si="0"/>
        <v>80144.709999999992</v>
      </c>
      <c r="D5" s="25">
        <f t="shared" si="0"/>
        <v>6</v>
      </c>
      <c r="E5" s="25">
        <f t="shared" si="0"/>
        <v>27576</v>
      </c>
      <c r="F5" s="25">
        <f t="shared" si="0"/>
        <v>1</v>
      </c>
      <c r="G5" s="25">
        <f t="shared" si="0"/>
        <v>467252.66666666669</v>
      </c>
      <c r="H5" s="25">
        <f>AVERAGE(H6:H17)</f>
        <v>1495208.5333333334</v>
      </c>
      <c r="I5" s="35">
        <f t="shared" si="0"/>
        <v>0.38924767573014329</v>
      </c>
    </row>
    <row r="6" spans="1:12" x14ac:dyDescent="0.2">
      <c r="A6" s="23" t="s">
        <v>5</v>
      </c>
      <c r="B6" s="27">
        <v>17</v>
      </c>
      <c r="C6" s="27">
        <v>80144.710000000006</v>
      </c>
      <c r="D6" s="28">
        <v>6</v>
      </c>
      <c r="E6" s="28">
        <v>27576</v>
      </c>
      <c r="F6" s="27">
        <v>1</v>
      </c>
      <c r="G6" s="27">
        <v>463104</v>
      </c>
      <c r="H6" s="28">
        <f>+G6*3.2</f>
        <v>1481932.8</v>
      </c>
      <c r="I6" s="36">
        <v>0.38579160373188298</v>
      </c>
    </row>
    <row r="7" spans="1:12" x14ac:dyDescent="0.2">
      <c r="A7" s="23" t="s">
        <v>6</v>
      </c>
      <c r="B7" s="27">
        <v>17</v>
      </c>
      <c r="C7" s="27">
        <v>80144.710000000006</v>
      </c>
      <c r="D7" s="28">
        <v>6</v>
      </c>
      <c r="E7" s="28">
        <v>27576</v>
      </c>
      <c r="F7" s="27">
        <v>1</v>
      </c>
      <c r="G7" s="27">
        <v>464000</v>
      </c>
      <c r="H7" s="28">
        <f t="shared" ref="H7:H17" si="1">+G7*3.2</f>
        <v>1484800</v>
      </c>
      <c r="I7" s="36">
        <v>0.38653802198122605</v>
      </c>
    </row>
    <row r="8" spans="1:12" x14ac:dyDescent="0.2">
      <c r="A8" s="23" t="s">
        <v>7</v>
      </c>
      <c r="B8" s="27">
        <v>17</v>
      </c>
      <c r="C8" s="27">
        <v>80144.710000000006</v>
      </c>
      <c r="D8" s="28">
        <v>6</v>
      </c>
      <c r="E8" s="28">
        <v>27576</v>
      </c>
      <c r="F8" s="27">
        <v>1</v>
      </c>
      <c r="G8" s="27">
        <v>465243</v>
      </c>
      <c r="H8" s="28">
        <f t="shared" si="1"/>
        <v>1488777.6</v>
      </c>
      <c r="I8" s="36">
        <v>0.38757351069097318</v>
      </c>
    </row>
    <row r="9" spans="1:12" x14ac:dyDescent="0.2">
      <c r="A9" s="23" t="s">
        <v>8</v>
      </c>
      <c r="B9" s="27">
        <v>17</v>
      </c>
      <c r="C9" s="27">
        <v>80144.710000000006</v>
      </c>
      <c r="D9" s="28">
        <v>6</v>
      </c>
      <c r="E9" s="28">
        <v>27576</v>
      </c>
      <c r="F9" s="27">
        <v>1</v>
      </c>
      <c r="G9" s="27">
        <v>468029</v>
      </c>
      <c r="H9" s="28">
        <f t="shared" si="1"/>
        <v>1497692.8</v>
      </c>
      <c r="I9" s="36">
        <v>0.38989440493502425</v>
      </c>
    </row>
    <row r="10" spans="1:12" x14ac:dyDescent="0.2">
      <c r="A10" s="23" t="s">
        <v>9</v>
      </c>
      <c r="B10" s="27">
        <v>17</v>
      </c>
      <c r="C10" s="27">
        <v>80144.710000000006</v>
      </c>
      <c r="D10" s="28">
        <v>6</v>
      </c>
      <c r="E10" s="28">
        <v>27576</v>
      </c>
      <c r="F10" s="27">
        <v>1</v>
      </c>
      <c r="G10" s="27">
        <v>468029</v>
      </c>
      <c r="H10" s="28">
        <f t="shared" si="1"/>
        <v>1497692.8</v>
      </c>
      <c r="I10" s="36">
        <v>0.38989440493502425</v>
      </c>
    </row>
    <row r="11" spans="1:12" x14ac:dyDescent="0.2">
      <c r="A11" s="23" t="s">
        <v>10</v>
      </c>
      <c r="B11" s="27">
        <v>17</v>
      </c>
      <c r="C11" s="27">
        <v>80144.710000000006</v>
      </c>
      <c r="D11" s="28">
        <v>6</v>
      </c>
      <c r="E11" s="28">
        <v>27576</v>
      </c>
      <c r="F11" s="27">
        <v>1</v>
      </c>
      <c r="G11" s="27">
        <v>468059</v>
      </c>
      <c r="H11" s="28">
        <f t="shared" si="1"/>
        <v>1497788.8</v>
      </c>
      <c r="I11" s="36">
        <v>0.38991939661747993</v>
      </c>
    </row>
    <row r="12" spans="1:12" x14ac:dyDescent="0.2">
      <c r="A12" s="23" t="s">
        <v>11</v>
      </c>
      <c r="B12" s="27">
        <v>17</v>
      </c>
      <c r="C12" s="27">
        <v>80144.710000000006</v>
      </c>
      <c r="D12" s="28">
        <v>6</v>
      </c>
      <c r="E12" s="28">
        <v>27576</v>
      </c>
      <c r="F12" s="27">
        <v>1</v>
      </c>
      <c r="G12" s="27">
        <v>468088</v>
      </c>
      <c r="H12" s="28">
        <f t="shared" si="1"/>
        <v>1497881.6000000001</v>
      </c>
      <c r="I12" s="36">
        <v>0.38994355524385377</v>
      </c>
    </row>
    <row r="13" spans="1:12" x14ac:dyDescent="0.2">
      <c r="A13" s="23" t="s">
        <v>12</v>
      </c>
      <c r="B13" s="27">
        <v>17</v>
      </c>
      <c r="C13" s="27">
        <v>80144.710000000006</v>
      </c>
      <c r="D13" s="28">
        <v>6</v>
      </c>
      <c r="E13" s="28">
        <v>27576</v>
      </c>
      <c r="F13" s="27">
        <v>1</v>
      </c>
      <c r="G13" s="27">
        <v>468379</v>
      </c>
      <c r="H13" s="28">
        <f t="shared" si="1"/>
        <v>1498812.8</v>
      </c>
      <c r="I13" s="36">
        <v>0.39018597456367388</v>
      </c>
    </row>
    <row r="14" spans="1:12" x14ac:dyDescent="0.2">
      <c r="A14" s="23" t="s">
        <v>13</v>
      </c>
      <c r="B14" s="27">
        <v>17</v>
      </c>
      <c r="C14" s="27">
        <v>80144.710000000006</v>
      </c>
      <c r="D14" s="28">
        <v>6</v>
      </c>
      <c r="E14" s="28">
        <v>27576</v>
      </c>
      <c r="F14" s="27">
        <v>1</v>
      </c>
      <c r="G14" s="27">
        <v>468413</v>
      </c>
      <c r="H14" s="28">
        <f t="shared" si="1"/>
        <v>1498921.6</v>
      </c>
      <c r="I14" s="36">
        <v>0.39021429847045697</v>
      </c>
    </row>
    <row r="15" spans="1:12" x14ac:dyDescent="0.2">
      <c r="A15" s="23" t="s">
        <v>14</v>
      </c>
      <c r="B15" s="27">
        <v>17</v>
      </c>
      <c r="C15" s="27">
        <v>80144.710000000006</v>
      </c>
      <c r="D15" s="28">
        <v>6</v>
      </c>
      <c r="E15" s="28">
        <v>27576</v>
      </c>
      <c r="F15" s="27">
        <v>1</v>
      </c>
      <c r="G15" s="27">
        <v>468514</v>
      </c>
      <c r="H15" s="28">
        <f t="shared" si="1"/>
        <v>1499244.8</v>
      </c>
      <c r="I15" s="36">
        <v>0.39029843713472445</v>
      </c>
    </row>
    <row r="16" spans="1:12" x14ac:dyDescent="0.2">
      <c r="A16" s="23" t="s">
        <v>15</v>
      </c>
      <c r="B16" s="27">
        <v>17</v>
      </c>
      <c r="C16" s="27">
        <v>80144.710000000006</v>
      </c>
      <c r="D16" s="28">
        <v>6</v>
      </c>
      <c r="E16" s="28">
        <v>27576</v>
      </c>
      <c r="F16" s="27">
        <v>1</v>
      </c>
      <c r="G16" s="27">
        <v>468571</v>
      </c>
      <c r="H16" s="28">
        <f t="shared" si="1"/>
        <v>1499427.2000000002</v>
      </c>
      <c r="I16" s="36">
        <v>0.39034592133139029</v>
      </c>
    </row>
    <row r="17" spans="1:9" x14ac:dyDescent="0.2">
      <c r="A17" s="24" t="s">
        <v>16</v>
      </c>
      <c r="B17" s="31">
        <v>17</v>
      </c>
      <c r="C17" s="31">
        <v>80144.710000000006</v>
      </c>
      <c r="D17" s="32">
        <v>6</v>
      </c>
      <c r="E17" s="32">
        <v>27576</v>
      </c>
      <c r="F17" s="31">
        <v>1</v>
      </c>
      <c r="G17" s="31">
        <v>468603</v>
      </c>
      <c r="H17" s="32">
        <f t="shared" si="1"/>
        <v>1499529.6</v>
      </c>
      <c r="I17" s="37">
        <v>0.39037257912600964</v>
      </c>
    </row>
    <row r="18" spans="1:9" ht="10.5" customHeight="1" x14ac:dyDescent="0.2">
      <c r="A18" s="44" t="s">
        <v>39</v>
      </c>
      <c r="B18" s="44"/>
      <c r="C18" s="9"/>
      <c r="D18" s="8"/>
      <c r="E18" s="8"/>
      <c r="F18" s="9"/>
      <c r="G18" s="9"/>
      <c r="H18" s="8"/>
      <c r="I18" s="10"/>
    </row>
    <row r="19" spans="1:9" ht="10.5" customHeight="1" x14ac:dyDescent="0.2">
      <c r="A19" s="14" t="s">
        <v>58</v>
      </c>
      <c r="B19" s="14"/>
      <c r="C19" s="15"/>
      <c r="D19" s="15"/>
      <c r="E19" s="15"/>
      <c r="F19" s="15"/>
      <c r="G19" s="15"/>
      <c r="H19" s="3"/>
      <c r="I19" s="7"/>
    </row>
    <row r="20" spans="1:9" ht="10.5" customHeight="1" x14ac:dyDescent="0.2">
      <c r="A20" s="14" t="s">
        <v>59</v>
      </c>
      <c r="B20" s="14"/>
      <c r="C20" s="15"/>
      <c r="D20" s="15"/>
      <c r="E20" s="15"/>
      <c r="F20" s="15"/>
      <c r="G20" s="15"/>
      <c r="H20" s="3"/>
      <c r="I20" s="7"/>
    </row>
    <row r="21" spans="1:9" ht="10.5" customHeight="1" x14ac:dyDescent="0.2">
      <c r="A21" s="12" t="s">
        <v>60</v>
      </c>
      <c r="B21" s="12"/>
      <c r="C21" s="7"/>
      <c r="D21" s="7"/>
      <c r="E21" s="7"/>
      <c r="F21" s="7"/>
      <c r="G21" s="7"/>
      <c r="H21" s="7"/>
      <c r="I21" s="7"/>
    </row>
    <row r="22" spans="1:9" ht="10.5" customHeight="1" x14ac:dyDescent="0.2">
      <c r="A22" s="12" t="s">
        <v>61</v>
      </c>
      <c r="B22" s="38"/>
    </row>
    <row r="23" spans="1:9" ht="10.5" customHeight="1" x14ac:dyDescent="0.2">
      <c r="A23" s="14" t="s">
        <v>62</v>
      </c>
      <c r="B23" s="14"/>
      <c r="C23" s="15"/>
      <c r="D23" s="15"/>
      <c r="E23" s="15"/>
      <c r="F23" s="15"/>
      <c r="G23" s="15"/>
      <c r="H23" s="15"/>
      <c r="I23" s="7"/>
    </row>
    <row r="24" spans="1:9" x14ac:dyDescent="0.2">
      <c r="A24" s="14" t="s">
        <v>22</v>
      </c>
    </row>
  </sheetData>
  <mergeCells count="3">
    <mergeCell ref="A1:I1"/>
    <mergeCell ref="A2:L2"/>
    <mergeCell ref="A18:B18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1ED09-CEB3-433C-A707-C05C6D05B506}">
  <dimension ref="A1:L24"/>
  <sheetViews>
    <sheetView tabSelected="1" workbookViewId="0">
      <selection activeCell="G20" sqref="G20"/>
    </sheetView>
  </sheetViews>
  <sheetFormatPr baseColWidth="10" defaultColWidth="11.42578125" defaultRowHeight="12" x14ac:dyDescent="0.2"/>
  <cols>
    <col min="1" max="1" width="12.140625" style="13" customWidth="1"/>
    <col min="2" max="5" width="13.85546875" style="13" customWidth="1"/>
    <col min="6" max="6" width="14" style="13" customWidth="1"/>
    <col min="7" max="9" width="17.28515625" style="13" customWidth="1"/>
    <col min="10" max="16384" width="11.42578125" style="13"/>
  </cols>
  <sheetData>
    <row r="1" spans="1:12" x14ac:dyDescent="0.2">
      <c r="A1" s="42"/>
      <c r="B1" s="42"/>
      <c r="C1" s="42"/>
      <c r="D1" s="42"/>
      <c r="E1" s="42"/>
      <c r="F1" s="42"/>
      <c r="G1" s="42"/>
      <c r="H1" s="42"/>
      <c r="I1" s="42"/>
    </row>
    <row r="2" spans="1:12" ht="15" customHeight="1" x14ac:dyDescent="0.2">
      <c r="A2" s="45" t="s">
        <v>64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x14ac:dyDescent="0.2">
      <c r="A3" s="3"/>
      <c r="B3" s="4"/>
      <c r="C3" s="4"/>
      <c r="D3" s="4"/>
      <c r="E3" s="4"/>
      <c r="F3" s="5"/>
      <c r="G3" s="5"/>
      <c r="H3" s="6"/>
      <c r="I3" s="7"/>
    </row>
    <row r="4" spans="1:12" ht="48" x14ac:dyDescent="0.2">
      <c r="A4" s="16" t="s">
        <v>0</v>
      </c>
      <c r="B4" s="17" t="s">
        <v>1</v>
      </c>
      <c r="C4" s="17" t="s">
        <v>25</v>
      </c>
      <c r="D4" s="17" t="s">
        <v>2</v>
      </c>
      <c r="E4" s="17" t="s">
        <v>25</v>
      </c>
      <c r="F4" s="17" t="s">
        <v>26</v>
      </c>
      <c r="G4" s="17" t="s">
        <v>20</v>
      </c>
      <c r="H4" s="17" t="s">
        <v>27</v>
      </c>
      <c r="I4" s="17" t="s">
        <v>21</v>
      </c>
    </row>
    <row r="5" spans="1:12" ht="14.25" x14ac:dyDescent="0.2">
      <c r="A5" s="18" t="s">
        <v>56</v>
      </c>
      <c r="B5" s="25">
        <f t="shared" ref="B5:G5" si="0">AVERAGE(B6:B17)</f>
        <v>17.25</v>
      </c>
      <c r="C5" s="25">
        <f t="shared" si="0"/>
        <v>81397.510000000009</v>
      </c>
      <c r="D5" s="25">
        <f t="shared" si="0"/>
        <v>6</v>
      </c>
      <c r="E5" s="25">
        <f t="shared" si="0"/>
        <v>27576</v>
      </c>
      <c r="F5" s="25">
        <f t="shared" si="0"/>
        <v>1</v>
      </c>
      <c r="G5" s="25">
        <f t="shared" si="0"/>
        <v>470134.5</v>
      </c>
      <c r="H5" s="25">
        <f>AVERAGE(H6:H17)</f>
        <v>1504430.4</v>
      </c>
      <c r="I5" s="40">
        <f>AVERAGE(I6:I17)</f>
        <v>38.435000000000002</v>
      </c>
    </row>
    <row r="6" spans="1:12" x14ac:dyDescent="0.2">
      <c r="A6" s="23" t="s">
        <v>5</v>
      </c>
      <c r="B6" s="27">
        <v>17</v>
      </c>
      <c r="C6" s="27">
        <v>80144.710000000006</v>
      </c>
      <c r="D6" s="28">
        <v>6</v>
      </c>
      <c r="E6" s="28">
        <v>27576</v>
      </c>
      <c r="F6" s="27">
        <v>1</v>
      </c>
      <c r="G6" s="27" t="s">
        <v>63</v>
      </c>
      <c r="H6" s="27" t="s">
        <v>63</v>
      </c>
      <c r="I6" s="27" t="s">
        <v>63</v>
      </c>
    </row>
    <row r="7" spans="1:12" x14ac:dyDescent="0.2">
      <c r="A7" s="23" t="s">
        <v>6</v>
      </c>
      <c r="B7" s="27">
        <v>17</v>
      </c>
      <c r="C7" s="27">
        <v>80144.710000000006</v>
      </c>
      <c r="D7" s="28">
        <v>6</v>
      </c>
      <c r="E7" s="28">
        <v>27576</v>
      </c>
      <c r="F7" s="27">
        <v>1</v>
      </c>
      <c r="G7" s="27" t="s">
        <v>63</v>
      </c>
      <c r="H7" s="27" t="s">
        <v>63</v>
      </c>
      <c r="I7" s="27" t="s">
        <v>63</v>
      </c>
    </row>
    <row r="8" spans="1:12" x14ac:dyDescent="0.2">
      <c r="A8" s="23" t="s">
        <v>7</v>
      </c>
      <c r="B8" s="27">
        <v>17</v>
      </c>
      <c r="C8" s="27">
        <v>80144.710000000006</v>
      </c>
      <c r="D8" s="28">
        <v>6</v>
      </c>
      <c r="E8" s="28">
        <v>27576</v>
      </c>
      <c r="F8" s="27">
        <v>1</v>
      </c>
      <c r="G8" s="27">
        <v>469328</v>
      </c>
      <c r="H8" s="28">
        <f>G8*3.2</f>
        <v>1501849.6000000001</v>
      </c>
      <c r="I8" s="39">
        <f>0.3857*100</f>
        <v>38.57</v>
      </c>
    </row>
    <row r="9" spans="1:12" x14ac:dyDescent="0.2">
      <c r="A9" s="23" t="s">
        <v>8</v>
      </c>
      <c r="B9" s="27">
        <v>17</v>
      </c>
      <c r="C9" s="27">
        <v>80144.710000000006</v>
      </c>
      <c r="D9" s="28">
        <v>6</v>
      </c>
      <c r="E9" s="28">
        <v>27576</v>
      </c>
      <c r="F9" s="27">
        <v>1</v>
      </c>
      <c r="G9" s="27" t="s">
        <v>63</v>
      </c>
      <c r="H9" s="28" t="s">
        <v>63</v>
      </c>
      <c r="I9" s="36" t="s">
        <v>63</v>
      </c>
    </row>
    <row r="10" spans="1:12" x14ac:dyDescent="0.2">
      <c r="A10" s="23" t="s">
        <v>9</v>
      </c>
      <c r="B10" s="27">
        <v>17</v>
      </c>
      <c r="C10" s="27">
        <v>80144.710000000006</v>
      </c>
      <c r="D10" s="28">
        <v>6</v>
      </c>
      <c r="E10" s="28">
        <v>27576</v>
      </c>
      <c r="F10" s="27">
        <v>1</v>
      </c>
      <c r="G10" s="27" t="s">
        <v>63</v>
      </c>
      <c r="H10" s="28" t="s">
        <v>63</v>
      </c>
      <c r="I10" s="36" t="s">
        <v>63</v>
      </c>
    </row>
    <row r="11" spans="1:12" x14ac:dyDescent="0.2">
      <c r="A11" s="23" t="s">
        <v>10</v>
      </c>
      <c r="B11" s="27">
        <v>17</v>
      </c>
      <c r="C11" s="27">
        <v>80144.710000000006</v>
      </c>
      <c r="D11" s="28">
        <v>6</v>
      </c>
      <c r="E11" s="28">
        <v>27576</v>
      </c>
      <c r="F11" s="27">
        <v>1</v>
      </c>
      <c r="G11" s="27">
        <v>470274</v>
      </c>
      <c r="H11" s="28">
        <v>1504877</v>
      </c>
      <c r="I11" s="39">
        <f>0.3851*100</f>
        <v>38.51</v>
      </c>
    </row>
    <row r="12" spans="1:12" x14ac:dyDescent="0.2">
      <c r="A12" s="23" t="s">
        <v>11</v>
      </c>
      <c r="B12" s="27">
        <v>17</v>
      </c>
      <c r="C12" s="27">
        <v>80144.710000000006</v>
      </c>
      <c r="D12" s="28">
        <v>6</v>
      </c>
      <c r="E12" s="28">
        <v>27576</v>
      </c>
      <c r="F12" s="27">
        <v>1</v>
      </c>
      <c r="G12" s="27" t="s">
        <v>63</v>
      </c>
      <c r="H12" s="28" t="s">
        <v>63</v>
      </c>
      <c r="I12" s="36" t="s">
        <v>63</v>
      </c>
    </row>
    <row r="13" spans="1:12" x14ac:dyDescent="0.2">
      <c r="A13" s="23" t="s">
        <v>12</v>
      </c>
      <c r="B13" s="27">
        <v>17</v>
      </c>
      <c r="C13" s="27">
        <v>80144.710000000006</v>
      </c>
      <c r="D13" s="28">
        <v>6</v>
      </c>
      <c r="E13" s="28">
        <v>27576</v>
      </c>
      <c r="F13" s="27">
        <v>1</v>
      </c>
      <c r="G13" s="27" t="s">
        <v>63</v>
      </c>
      <c r="H13" s="28" t="s">
        <v>63</v>
      </c>
      <c r="I13" s="36" t="s">
        <v>63</v>
      </c>
    </row>
    <row r="14" spans="1:12" x14ac:dyDescent="0.2">
      <c r="A14" s="23" t="s">
        <v>13</v>
      </c>
      <c r="B14" s="27">
        <v>17</v>
      </c>
      <c r="C14" s="27">
        <v>80144.710000000006</v>
      </c>
      <c r="D14" s="28">
        <v>6</v>
      </c>
      <c r="E14" s="28">
        <v>27576</v>
      </c>
      <c r="F14" s="27">
        <v>1</v>
      </c>
      <c r="G14" s="27">
        <v>470459</v>
      </c>
      <c r="H14" s="28">
        <v>1505469</v>
      </c>
      <c r="I14" s="39">
        <v>38.39</v>
      </c>
    </row>
    <row r="15" spans="1:12" x14ac:dyDescent="0.2">
      <c r="A15" s="23" t="s">
        <v>14</v>
      </c>
      <c r="B15" s="27">
        <v>18</v>
      </c>
      <c r="C15" s="27">
        <v>85155.91</v>
      </c>
      <c r="D15" s="28" t="s">
        <v>63</v>
      </c>
      <c r="E15" s="28" t="s">
        <v>63</v>
      </c>
      <c r="F15" s="27">
        <v>1</v>
      </c>
      <c r="G15" s="27" t="s">
        <v>63</v>
      </c>
      <c r="H15" s="28" t="s">
        <v>63</v>
      </c>
      <c r="I15" s="36" t="s">
        <v>63</v>
      </c>
    </row>
    <row r="16" spans="1:12" x14ac:dyDescent="0.2">
      <c r="A16" s="23" t="s">
        <v>15</v>
      </c>
      <c r="B16" s="27">
        <v>18</v>
      </c>
      <c r="C16" s="27">
        <v>85155.91</v>
      </c>
      <c r="D16" s="28" t="s">
        <v>63</v>
      </c>
      <c r="E16" s="28" t="s">
        <v>63</v>
      </c>
      <c r="F16" s="27">
        <v>1</v>
      </c>
      <c r="G16" s="27" t="s">
        <v>63</v>
      </c>
      <c r="H16" s="28" t="s">
        <v>63</v>
      </c>
      <c r="I16" s="36" t="s">
        <v>63</v>
      </c>
    </row>
    <row r="17" spans="1:9" x14ac:dyDescent="0.2">
      <c r="A17" s="24" t="s">
        <v>16</v>
      </c>
      <c r="B17" s="31">
        <v>18</v>
      </c>
      <c r="C17" s="31">
        <v>85155.91</v>
      </c>
      <c r="D17" s="32" t="s">
        <v>63</v>
      </c>
      <c r="E17" s="32" t="s">
        <v>63</v>
      </c>
      <c r="F17" s="31">
        <v>1</v>
      </c>
      <c r="G17" s="31">
        <v>470477</v>
      </c>
      <c r="H17" s="32">
        <v>1505526</v>
      </c>
      <c r="I17" s="41">
        <v>38.270000000000003</v>
      </c>
    </row>
    <row r="18" spans="1:9" ht="10.5" customHeight="1" x14ac:dyDescent="0.2">
      <c r="A18" s="44" t="s">
        <v>39</v>
      </c>
      <c r="B18" s="44"/>
      <c r="C18" s="9"/>
      <c r="D18" s="8"/>
      <c r="E18" s="8"/>
      <c r="F18" s="9"/>
      <c r="G18" s="9"/>
      <c r="H18" s="8"/>
      <c r="I18" s="10"/>
    </row>
    <row r="19" spans="1:9" ht="10.5" customHeight="1" x14ac:dyDescent="0.2">
      <c r="A19" s="14" t="s">
        <v>58</v>
      </c>
      <c r="B19" s="14"/>
      <c r="C19" s="15"/>
      <c r="D19" s="15"/>
      <c r="E19" s="15"/>
      <c r="F19" s="15"/>
      <c r="G19" s="15"/>
      <c r="H19" s="3"/>
      <c r="I19" s="7"/>
    </row>
    <row r="20" spans="1:9" ht="10.5" customHeight="1" x14ac:dyDescent="0.2">
      <c r="A20" s="14" t="s">
        <v>59</v>
      </c>
      <c r="B20" s="14"/>
      <c r="C20" s="15"/>
      <c r="D20" s="15"/>
      <c r="E20" s="15"/>
      <c r="F20" s="15"/>
      <c r="G20" s="15"/>
      <c r="H20" s="3"/>
      <c r="I20" s="7"/>
    </row>
    <row r="21" spans="1:9" ht="10.5" customHeight="1" x14ac:dyDescent="0.2">
      <c r="A21" s="12" t="s">
        <v>60</v>
      </c>
      <c r="B21" s="12"/>
      <c r="C21" s="7"/>
      <c r="D21" s="7"/>
      <c r="E21" s="7"/>
      <c r="F21" s="7"/>
      <c r="G21" s="7"/>
      <c r="H21" s="7"/>
      <c r="I21" s="7"/>
    </row>
    <row r="22" spans="1:9" ht="10.5" customHeight="1" x14ac:dyDescent="0.2">
      <c r="A22" s="12" t="s">
        <v>61</v>
      </c>
      <c r="B22" s="38"/>
    </row>
    <row r="23" spans="1:9" ht="10.5" customHeight="1" x14ac:dyDescent="0.2">
      <c r="A23" s="14" t="s">
        <v>62</v>
      </c>
      <c r="B23" s="14"/>
      <c r="C23" s="15"/>
      <c r="D23" s="15"/>
      <c r="E23" s="15"/>
      <c r="F23" s="15"/>
      <c r="G23" s="15"/>
      <c r="H23" s="15"/>
      <c r="I23" s="7"/>
    </row>
    <row r="24" spans="1:9" x14ac:dyDescent="0.2">
      <c r="A24" s="14" t="s">
        <v>22</v>
      </c>
    </row>
  </sheetData>
  <mergeCells count="3">
    <mergeCell ref="A1:I1"/>
    <mergeCell ref="A2:L2"/>
    <mergeCell ref="A18:B1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workbookViewId="0">
      <selection activeCell="B5" sqref="B5"/>
    </sheetView>
  </sheetViews>
  <sheetFormatPr baseColWidth="10" defaultColWidth="11.42578125" defaultRowHeight="12" x14ac:dyDescent="0.2"/>
  <cols>
    <col min="1" max="1" width="11.42578125" style="13"/>
    <col min="2" max="6" width="17.42578125" style="13" customWidth="1"/>
    <col min="7" max="16384" width="11.42578125" style="13"/>
  </cols>
  <sheetData>
    <row r="1" spans="1:11" x14ac:dyDescent="0.2">
      <c r="A1" s="42"/>
      <c r="B1" s="42"/>
      <c r="C1" s="42"/>
      <c r="D1" s="42"/>
      <c r="E1" s="42"/>
      <c r="F1" s="42"/>
    </row>
    <row r="2" spans="1:11" ht="28.5" customHeight="1" x14ac:dyDescent="0.2">
      <c r="A2" s="45" t="s">
        <v>52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">
      <c r="A3" s="3"/>
      <c r="B3" s="4"/>
      <c r="C3" s="4"/>
      <c r="D3" s="5"/>
      <c r="E3" s="5"/>
      <c r="F3" s="6"/>
    </row>
    <row r="4" spans="1:11" ht="38.25" x14ac:dyDescent="0.2">
      <c r="A4" s="16" t="s">
        <v>0</v>
      </c>
      <c r="B4" s="17" t="s">
        <v>1</v>
      </c>
      <c r="C4" s="17" t="s">
        <v>2</v>
      </c>
      <c r="D4" s="17" t="s">
        <v>18</v>
      </c>
      <c r="E4" s="17" t="s">
        <v>4</v>
      </c>
      <c r="F4" s="17" t="s">
        <v>35</v>
      </c>
    </row>
    <row r="5" spans="1:11" x14ac:dyDescent="0.2">
      <c r="A5" s="18" t="s">
        <v>55</v>
      </c>
      <c r="B5" s="25">
        <f>AVERAGE(B6:B17)</f>
        <v>9</v>
      </c>
      <c r="C5" s="25">
        <f t="shared" ref="C5:F5" si="0">AVERAGE(C6:C17)</f>
        <v>8.0833333333333339</v>
      </c>
      <c r="D5" s="25">
        <f>AVERAGE(D6:D17)</f>
        <v>12</v>
      </c>
      <c r="E5" s="25">
        <f t="shared" si="0"/>
        <v>206682</v>
      </c>
      <c r="F5" s="25">
        <f t="shared" si="0"/>
        <v>636580.75</v>
      </c>
    </row>
    <row r="6" spans="1:11" x14ac:dyDescent="0.2">
      <c r="A6" s="23" t="s">
        <v>5</v>
      </c>
      <c r="B6" s="27">
        <v>9</v>
      </c>
      <c r="C6" s="28">
        <v>9</v>
      </c>
      <c r="D6" s="27">
        <v>12</v>
      </c>
      <c r="E6" s="27">
        <v>201831</v>
      </c>
      <c r="F6" s="28">
        <v>621639</v>
      </c>
    </row>
    <row r="7" spans="1:11" x14ac:dyDescent="0.2">
      <c r="A7" s="23" t="s">
        <v>6</v>
      </c>
      <c r="B7" s="27">
        <v>9</v>
      </c>
      <c r="C7" s="28">
        <v>8</v>
      </c>
      <c r="D7" s="27">
        <v>12</v>
      </c>
      <c r="E7" s="27">
        <v>202052</v>
      </c>
      <c r="F7" s="28">
        <v>622320</v>
      </c>
    </row>
    <row r="8" spans="1:11" x14ac:dyDescent="0.2">
      <c r="A8" s="23" t="s">
        <v>7</v>
      </c>
      <c r="B8" s="27">
        <v>9</v>
      </c>
      <c r="C8" s="28">
        <v>8</v>
      </c>
      <c r="D8" s="27">
        <v>12</v>
      </c>
      <c r="E8" s="27">
        <v>203242</v>
      </c>
      <c r="F8" s="28">
        <v>625985</v>
      </c>
    </row>
    <row r="9" spans="1:11" x14ac:dyDescent="0.2">
      <c r="A9" s="23" t="s">
        <v>8</v>
      </c>
      <c r="B9" s="27">
        <v>9</v>
      </c>
      <c r="C9" s="28">
        <v>8</v>
      </c>
      <c r="D9" s="27">
        <v>12</v>
      </c>
      <c r="E9" s="27">
        <v>203496</v>
      </c>
      <c r="F9" s="28">
        <v>626771</v>
      </c>
    </row>
    <row r="10" spans="1:11" x14ac:dyDescent="0.2">
      <c r="A10" s="23" t="s">
        <v>9</v>
      </c>
      <c r="B10" s="27">
        <v>9</v>
      </c>
      <c r="C10" s="28">
        <v>8</v>
      </c>
      <c r="D10" s="27">
        <v>12</v>
      </c>
      <c r="E10" s="27">
        <v>204322</v>
      </c>
      <c r="F10" s="28">
        <v>629312</v>
      </c>
    </row>
    <row r="11" spans="1:11" x14ac:dyDescent="0.2">
      <c r="A11" s="23" t="s">
        <v>10</v>
      </c>
      <c r="B11" s="27">
        <v>9</v>
      </c>
      <c r="C11" s="28">
        <v>8</v>
      </c>
      <c r="D11" s="27">
        <v>12</v>
      </c>
      <c r="E11" s="27">
        <v>206796</v>
      </c>
      <c r="F11" s="28">
        <v>636932</v>
      </c>
    </row>
    <row r="12" spans="1:11" x14ac:dyDescent="0.2">
      <c r="A12" s="23" t="s">
        <v>11</v>
      </c>
      <c r="B12" s="27">
        <v>9</v>
      </c>
      <c r="C12" s="28">
        <v>8</v>
      </c>
      <c r="D12" s="27">
        <v>12</v>
      </c>
      <c r="E12" s="27">
        <v>207365</v>
      </c>
      <c r="F12" s="28">
        <v>638684</v>
      </c>
    </row>
    <row r="13" spans="1:11" x14ac:dyDescent="0.2">
      <c r="A13" s="23" t="s">
        <v>12</v>
      </c>
      <c r="B13" s="27">
        <v>9</v>
      </c>
      <c r="C13" s="28">
        <v>8</v>
      </c>
      <c r="D13" s="27">
        <v>12</v>
      </c>
      <c r="E13" s="27">
        <v>207453</v>
      </c>
      <c r="F13" s="28">
        <v>638955</v>
      </c>
    </row>
    <row r="14" spans="1:11" x14ac:dyDescent="0.2">
      <c r="A14" s="23" t="s">
        <v>13</v>
      </c>
      <c r="B14" s="27">
        <v>9</v>
      </c>
      <c r="C14" s="28">
        <v>8</v>
      </c>
      <c r="D14" s="27">
        <v>12</v>
      </c>
      <c r="E14" s="27">
        <v>208554</v>
      </c>
      <c r="F14" s="28">
        <v>642346</v>
      </c>
    </row>
    <row r="15" spans="1:11" x14ac:dyDescent="0.2">
      <c r="A15" s="23" t="s">
        <v>14</v>
      </c>
      <c r="B15" s="27">
        <v>9</v>
      </c>
      <c r="C15" s="28">
        <v>8</v>
      </c>
      <c r="D15" s="27">
        <v>12</v>
      </c>
      <c r="E15" s="27">
        <v>210232</v>
      </c>
      <c r="F15" s="28">
        <v>647515</v>
      </c>
    </row>
    <row r="16" spans="1:11" x14ac:dyDescent="0.2">
      <c r="A16" s="23" t="s">
        <v>15</v>
      </c>
      <c r="B16" s="27">
        <v>9</v>
      </c>
      <c r="C16" s="28">
        <v>8</v>
      </c>
      <c r="D16" s="27">
        <v>12</v>
      </c>
      <c r="E16" s="27">
        <v>211937</v>
      </c>
      <c r="F16" s="28">
        <v>652766</v>
      </c>
    </row>
    <row r="17" spans="1:6" x14ac:dyDescent="0.2">
      <c r="A17" s="24" t="s">
        <v>16</v>
      </c>
      <c r="B17" s="31">
        <v>9</v>
      </c>
      <c r="C17" s="32">
        <v>8</v>
      </c>
      <c r="D17" s="31">
        <v>12</v>
      </c>
      <c r="E17" s="31">
        <v>212904</v>
      </c>
      <c r="F17" s="32">
        <v>655744</v>
      </c>
    </row>
    <row r="18" spans="1:6" ht="10.5" customHeight="1" x14ac:dyDescent="0.2">
      <c r="A18" s="44" t="s">
        <v>39</v>
      </c>
      <c r="B18" s="44"/>
      <c r="C18" s="8"/>
      <c r="D18" s="9"/>
      <c r="E18" s="9"/>
      <c r="F18" s="8"/>
    </row>
    <row r="19" spans="1:6" ht="11.25" customHeight="1" x14ac:dyDescent="0.2">
      <c r="A19" s="12" t="s">
        <v>51</v>
      </c>
      <c r="B19" s="7"/>
      <c r="C19" s="7"/>
      <c r="D19" s="7"/>
      <c r="E19" s="7"/>
      <c r="F19" s="7"/>
    </row>
    <row r="20" spans="1:6" ht="11.25" customHeight="1" x14ac:dyDescent="0.2">
      <c r="A20" s="14" t="s">
        <v>19</v>
      </c>
      <c r="B20" s="15"/>
      <c r="C20" s="15"/>
      <c r="D20" s="15"/>
      <c r="E20" s="15"/>
      <c r="F20" s="15"/>
    </row>
    <row r="21" spans="1:6" x14ac:dyDescent="0.2">
      <c r="A21" s="46"/>
      <c r="B21" s="46"/>
      <c r="C21" s="46"/>
      <c r="D21" s="46"/>
      <c r="E21" s="46"/>
      <c r="F21" s="46"/>
    </row>
  </sheetData>
  <mergeCells count="4">
    <mergeCell ref="A1:F1"/>
    <mergeCell ref="A21:F21"/>
    <mergeCell ref="A18:B18"/>
    <mergeCell ref="A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22"/>
  <sheetViews>
    <sheetView workbookViewId="0">
      <selection activeCell="C6" sqref="C6"/>
    </sheetView>
  </sheetViews>
  <sheetFormatPr baseColWidth="10" defaultColWidth="11.42578125" defaultRowHeight="12" x14ac:dyDescent="0.2"/>
  <cols>
    <col min="1" max="1" width="11.42578125" style="13"/>
    <col min="2" max="6" width="16.42578125" style="13" customWidth="1"/>
    <col min="7" max="8" width="19.5703125" style="13" customWidth="1"/>
    <col min="9" max="16384" width="11.42578125" style="13"/>
  </cols>
  <sheetData>
    <row r="2" spans="1:8" x14ac:dyDescent="0.2">
      <c r="A2" s="42"/>
      <c r="B2" s="42"/>
      <c r="C2" s="42"/>
      <c r="D2" s="42"/>
      <c r="E2" s="42"/>
      <c r="F2" s="42"/>
      <c r="G2" s="42"/>
      <c r="H2" s="42"/>
    </row>
    <row r="3" spans="1:8" ht="15" customHeight="1" x14ac:dyDescent="0.2">
      <c r="A3" s="2" t="s">
        <v>49</v>
      </c>
      <c r="B3" s="2"/>
      <c r="C3" s="2"/>
      <c r="D3" s="2"/>
      <c r="E3" s="2"/>
      <c r="F3" s="2"/>
      <c r="G3" s="2"/>
      <c r="H3" s="2"/>
    </row>
    <row r="4" spans="1:8" x14ac:dyDescent="0.2">
      <c r="A4" s="3"/>
      <c r="B4" s="4"/>
      <c r="C4" s="4"/>
      <c r="D4" s="4"/>
      <c r="E4" s="4"/>
      <c r="F4" s="5"/>
      <c r="G4" s="5"/>
      <c r="H4" s="6"/>
    </row>
    <row r="5" spans="1:8" ht="26.25" x14ac:dyDescent="0.2">
      <c r="A5" s="16" t="s">
        <v>0</v>
      </c>
      <c r="B5" s="17" t="s">
        <v>1</v>
      </c>
      <c r="C5" s="17" t="s">
        <v>34</v>
      </c>
      <c r="D5" s="17" t="s">
        <v>2</v>
      </c>
      <c r="E5" s="17" t="s">
        <v>34</v>
      </c>
      <c r="F5" s="17" t="s">
        <v>18</v>
      </c>
      <c r="G5" s="17" t="s">
        <v>20</v>
      </c>
      <c r="H5" s="17" t="s">
        <v>35</v>
      </c>
    </row>
    <row r="6" spans="1:8" x14ac:dyDescent="0.2">
      <c r="A6" s="18" t="s">
        <v>55</v>
      </c>
      <c r="B6" s="25">
        <f>AVERAGE(B7:B18)</f>
        <v>8</v>
      </c>
      <c r="C6" s="25">
        <f t="shared" ref="C6:H6" si="0">AVERAGE(C7:C18)</f>
        <v>45083.520000000011</v>
      </c>
      <c r="D6" s="25">
        <f t="shared" si="0"/>
        <v>10</v>
      </c>
      <c r="E6" s="25">
        <f t="shared" si="0"/>
        <v>47269.440000000002</v>
      </c>
      <c r="F6" s="25">
        <f t="shared" si="0"/>
        <v>7</v>
      </c>
      <c r="G6" s="25">
        <f t="shared" si="0"/>
        <v>217976.5</v>
      </c>
      <c r="H6" s="25">
        <f t="shared" si="0"/>
        <v>671367.58333333337</v>
      </c>
    </row>
    <row r="7" spans="1:8" x14ac:dyDescent="0.2">
      <c r="A7" s="23" t="s">
        <v>5</v>
      </c>
      <c r="B7" s="27">
        <v>8</v>
      </c>
      <c r="C7" s="27">
        <v>45083.519999999997</v>
      </c>
      <c r="D7" s="28">
        <v>10</v>
      </c>
      <c r="E7" s="28">
        <v>47269.440000000002</v>
      </c>
      <c r="F7" s="27">
        <v>7</v>
      </c>
      <c r="G7" s="27">
        <v>213680</v>
      </c>
      <c r="H7" s="28">
        <v>658134</v>
      </c>
    </row>
    <row r="8" spans="1:8" x14ac:dyDescent="0.2">
      <c r="A8" s="23" t="s">
        <v>6</v>
      </c>
      <c r="B8" s="27">
        <v>8</v>
      </c>
      <c r="C8" s="27">
        <v>45083.519999999997</v>
      </c>
      <c r="D8" s="28">
        <v>10</v>
      </c>
      <c r="E8" s="28">
        <v>47269.440000000002</v>
      </c>
      <c r="F8" s="27">
        <v>7</v>
      </c>
      <c r="G8" s="27">
        <v>215377</v>
      </c>
      <c r="H8" s="28">
        <v>663361</v>
      </c>
    </row>
    <row r="9" spans="1:8" x14ac:dyDescent="0.2">
      <c r="A9" s="23" t="s">
        <v>7</v>
      </c>
      <c r="B9" s="27">
        <v>8</v>
      </c>
      <c r="C9" s="27">
        <v>45083.519999999997</v>
      </c>
      <c r="D9" s="28">
        <v>10</v>
      </c>
      <c r="E9" s="28">
        <v>47269.440000000002</v>
      </c>
      <c r="F9" s="27">
        <v>7</v>
      </c>
      <c r="G9" s="27">
        <v>216342</v>
      </c>
      <c r="H9" s="28">
        <v>666333</v>
      </c>
    </row>
    <row r="10" spans="1:8" x14ac:dyDescent="0.2">
      <c r="A10" s="23" t="s">
        <v>8</v>
      </c>
      <c r="B10" s="27">
        <v>8</v>
      </c>
      <c r="C10" s="27">
        <v>45083.519999999997</v>
      </c>
      <c r="D10" s="28">
        <v>10</v>
      </c>
      <c r="E10" s="28">
        <v>47269.440000000002</v>
      </c>
      <c r="F10" s="27">
        <v>7</v>
      </c>
      <c r="G10" s="27">
        <v>216133</v>
      </c>
      <c r="H10" s="28">
        <v>665690</v>
      </c>
    </row>
    <row r="11" spans="1:8" x14ac:dyDescent="0.2">
      <c r="A11" s="23" t="s">
        <v>9</v>
      </c>
      <c r="B11" s="27">
        <v>8</v>
      </c>
      <c r="C11" s="27">
        <v>45083.519999999997</v>
      </c>
      <c r="D11" s="28">
        <v>10</v>
      </c>
      <c r="E11" s="28">
        <v>47269.440000000002</v>
      </c>
      <c r="F11" s="27">
        <v>7</v>
      </c>
      <c r="G11" s="27">
        <v>216203</v>
      </c>
      <c r="H11" s="28">
        <v>665905</v>
      </c>
    </row>
    <row r="12" spans="1:8" x14ac:dyDescent="0.2">
      <c r="A12" s="23" t="s">
        <v>10</v>
      </c>
      <c r="B12" s="27">
        <v>8</v>
      </c>
      <c r="C12" s="27">
        <v>45083.519999999997</v>
      </c>
      <c r="D12" s="28">
        <v>10</v>
      </c>
      <c r="E12" s="28">
        <v>47269.440000000002</v>
      </c>
      <c r="F12" s="27">
        <v>7</v>
      </c>
      <c r="G12" s="27">
        <v>217705</v>
      </c>
      <c r="H12" s="28">
        <v>670531</v>
      </c>
    </row>
    <row r="13" spans="1:8" x14ac:dyDescent="0.2">
      <c r="A13" s="23" t="s">
        <v>11</v>
      </c>
      <c r="B13" s="27">
        <v>8</v>
      </c>
      <c r="C13" s="27">
        <v>45083.519999999997</v>
      </c>
      <c r="D13" s="28">
        <v>10</v>
      </c>
      <c r="E13" s="28">
        <v>47269.440000000002</v>
      </c>
      <c r="F13" s="27">
        <v>7</v>
      </c>
      <c r="G13" s="27">
        <v>218259</v>
      </c>
      <c r="H13" s="28">
        <v>672238</v>
      </c>
    </row>
    <row r="14" spans="1:8" x14ac:dyDescent="0.2">
      <c r="A14" s="23" t="s">
        <v>12</v>
      </c>
      <c r="B14" s="27">
        <v>8</v>
      </c>
      <c r="C14" s="27">
        <v>45083.519999999997</v>
      </c>
      <c r="D14" s="28">
        <v>10</v>
      </c>
      <c r="E14" s="28">
        <v>47269.440000000002</v>
      </c>
      <c r="F14" s="27">
        <v>7</v>
      </c>
      <c r="G14" s="27">
        <v>218773</v>
      </c>
      <c r="H14" s="28">
        <v>673821</v>
      </c>
    </row>
    <row r="15" spans="1:8" x14ac:dyDescent="0.2">
      <c r="A15" s="23" t="s">
        <v>13</v>
      </c>
      <c r="B15" s="27">
        <v>8</v>
      </c>
      <c r="C15" s="27">
        <v>45083.519999999997</v>
      </c>
      <c r="D15" s="28">
        <v>10</v>
      </c>
      <c r="E15" s="28">
        <v>47269.440000000002</v>
      </c>
      <c r="F15" s="27">
        <v>7</v>
      </c>
      <c r="G15" s="27">
        <v>219375</v>
      </c>
      <c r="H15" s="28">
        <v>675675</v>
      </c>
    </row>
    <row r="16" spans="1:8" x14ac:dyDescent="0.2">
      <c r="A16" s="23" t="s">
        <v>14</v>
      </c>
      <c r="B16" s="27">
        <v>8</v>
      </c>
      <c r="C16" s="27">
        <v>45083.519999999997</v>
      </c>
      <c r="D16" s="28">
        <v>10</v>
      </c>
      <c r="E16" s="28">
        <v>47269.440000000002</v>
      </c>
      <c r="F16" s="27">
        <v>7</v>
      </c>
      <c r="G16" s="27">
        <v>220227</v>
      </c>
      <c r="H16" s="28">
        <v>678299</v>
      </c>
    </row>
    <row r="17" spans="1:8" x14ac:dyDescent="0.2">
      <c r="A17" s="23" t="s">
        <v>15</v>
      </c>
      <c r="B17" s="27">
        <v>8</v>
      </c>
      <c r="C17" s="27">
        <v>45083.519999999997</v>
      </c>
      <c r="D17" s="28">
        <v>10</v>
      </c>
      <c r="E17" s="28">
        <v>47269.440000000002</v>
      </c>
      <c r="F17" s="27">
        <v>7</v>
      </c>
      <c r="G17" s="27">
        <v>221624</v>
      </c>
      <c r="H17" s="28">
        <v>682602</v>
      </c>
    </row>
    <row r="18" spans="1:8" x14ac:dyDescent="0.2">
      <c r="A18" s="24" t="s">
        <v>16</v>
      </c>
      <c r="B18" s="31">
        <v>8</v>
      </c>
      <c r="C18" s="31">
        <v>45083.519999999997</v>
      </c>
      <c r="D18" s="32">
        <v>10</v>
      </c>
      <c r="E18" s="32">
        <v>47269.440000000002</v>
      </c>
      <c r="F18" s="31">
        <v>7</v>
      </c>
      <c r="G18" s="31">
        <v>222020</v>
      </c>
      <c r="H18" s="32">
        <v>683822</v>
      </c>
    </row>
    <row r="19" spans="1:8" ht="9.75" customHeight="1" x14ac:dyDescent="0.2">
      <c r="A19" s="44" t="s">
        <v>39</v>
      </c>
      <c r="B19" s="44"/>
      <c r="C19" s="9"/>
      <c r="D19" s="8"/>
      <c r="E19" s="8"/>
      <c r="F19" s="9"/>
      <c r="G19" s="9"/>
      <c r="H19" s="8"/>
    </row>
    <row r="20" spans="1:8" x14ac:dyDescent="0.2">
      <c r="A20" s="12" t="s">
        <v>50</v>
      </c>
      <c r="B20" s="7"/>
      <c r="C20" s="7"/>
      <c r="D20" s="7"/>
      <c r="E20" s="7"/>
      <c r="F20" s="7"/>
      <c r="G20" s="7"/>
      <c r="H20" s="7"/>
    </row>
    <row r="21" spans="1:8" ht="15" customHeight="1" x14ac:dyDescent="0.2">
      <c r="A21" s="14" t="s">
        <v>19</v>
      </c>
      <c r="B21" s="15"/>
      <c r="C21" s="15"/>
      <c r="D21" s="15"/>
      <c r="E21" s="15"/>
      <c r="F21" s="15"/>
      <c r="G21" s="15"/>
      <c r="H21" s="15"/>
    </row>
    <row r="22" spans="1:8" x14ac:dyDescent="0.2">
      <c r="A22" s="47"/>
      <c r="B22" s="47"/>
      <c r="C22" s="47"/>
      <c r="D22" s="47"/>
      <c r="E22" s="47"/>
      <c r="F22" s="47"/>
      <c r="G22" s="47"/>
      <c r="H22" s="47"/>
    </row>
  </sheetData>
  <mergeCells count="3">
    <mergeCell ref="A2:H2"/>
    <mergeCell ref="A22:H22"/>
    <mergeCell ref="A19:B19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2"/>
  <sheetViews>
    <sheetView workbookViewId="0">
      <selection activeCell="J10" sqref="J10"/>
    </sheetView>
  </sheetViews>
  <sheetFormatPr baseColWidth="10" defaultColWidth="11.42578125" defaultRowHeight="12" x14ac:dyDescent="0.2"/>
  <cols>
    <col min="1" max="1" width="11.42578125" style="13"/>
    <col min="2" max="9" width="16.140625" style="13" customWidth="1"/>
    <col min="10" max="16384" width="11.42578125" style="13"/>
  </cols>
  <sheetData>
    <row r="2" spans="1:9" x14ac:dyDescent="0.2">
      <c r="A2" s="19"/>
      <c r="B2" s="19"/>
      <c r="C2" s="19"/>
      <c r="D2" s="19"/>
      <c r="E2" s="19"/>
      <c r="F2" s="19"/>
      <c r="G2" s="19"/>
      <c r="H2" s="19"/>
      <c r="I2" s="7"/>
    </row>
    <row r="3" spans="1:9" ht="15" customHeight="1" x14ac:dyDescent="0.2">
      <c r="A3" s="2" t="s">
        <v>48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4"/>
      <c r="C4" s="4"/>
      <c r="D4" s="4"/>
      <c r="E4" s="4"/>
      <c r="F4" s="5"/>
      <c r="G4" s="5"/>
      <c r="H4" s="6"/>
      <c r="I4" s="7"/>
    </row>
    <row r="5" spans="1:9" ht="62.25" x14ac:dyDescent="0.2">
      <c r="A5" s="16" t="s">
        <v>0</v>
      </c>
      <c r="B5" s="17" t="s">
        <v>1</v>
      </c>
      <c r="C5" s="17" t="s">
        <v>31</v>
      </c>
      <c r="D5" s="17" t="s">
        <v>2</v>
      </c>
      <c r="E5" s="17" t="s">
        <v>31</v>
      </c>
      <c r="F5" s="17" t="s">
        <v>32</v>
      </c>
      <c r="G5" s="17" t="s">
        <v>20</v>
      </c>
      <c r="H5" s="17" t="s">
        <v>29</v>
      </c>
      <c r="I5" s="17" t="s">
        <v>33</v>
      </c>
    </row>
    <row r="6" spans="1:9" x14ac:dyDescent="0.2">
      <c r="A6" s="18" t="s">
        <v>55</v>
      </c>
      <c r="B6" s="25">
        <f>AVERAGE(B7:B18)</f>
        <v>8.5</v>
      </c>
      <c r="C6" s="25">
        <f t="shared" ref="C6:H6" si="0">AVERAGE(C7:C18)</f>
        <v>46217.520000000011</v>
      </c>
      <c r="D6" s="25">
        <f t="shared" si="0"/>
        <v>10</v>
      </c>
      <c r="E6" s="25">
        <f t="shared" si="0"/>
        <v>47269.356666666667</v>
      </c>
      <c r="F6" s="25">
        <f t="shared" si="0"/>
        <v>7</v>
      </c>
      <c r="G6" s="25">
        <f t="shared" si="0"/>
        <v>230456.33333333334</v>
      </c>
      <c r="H6" s="25">
        <f t="shared" si="0"/>
        <v>705208.75</v>
      </c>
      <c r="I6" s="35">
        <f>AVERAGE(I7:I18)</f>
        <v>0.3270037697881496</v>
      </c>
    </row>
    <row r="7" spans="1:9" x14ac:dyDescent="0.2">
      <c r="A7" s="23" t="s">
        <v>5</v>
      </c>
      <c r="B7" s="27">
        <v>8</v>
      </c>
      <c r="C7" s="27">
        <v>45083.519999999997</v>
      </c>
      <c r="D7" s="28">
        <v>10</v>
      </c>
      <c r="E7" s="28">
        <v>47269.440000000002</v>
      </c>
      <c r="F7" s="27">
        <v>7</v>
      </c>
      <c r="G7" s="27">
        <v>222007</v>
      </c>
      <c r="H7" s="28">
        <v>683728</v>
      </c>
      <c r="I7" s="36">
        <f>+G7/H7</f>
        <v>0.32470075819624178</v>
      </c>
    </row>
    <row r="8" spans="1:9" x14ac:dyDescent="0.2">
      <c r="A8" s="23" t="s">
        <v>6</v>
      </c>
      <c r="B8" s="27">
        <v>8</v>
      </c>
      <c r="C8" s="27">
        <v>45083.519999999997</v>
      </c>
      <c r="D8" s="28">
        <v>10</v>
      </c>
      <c r="E8" s="28">
        <v>47268.44</v>
      </c>
      <c r="F8" s="27">
        <v>7</v>
      </c>
      <c r="G8" s="27">
        <v>221620</v>
      </c>
      <c r="H8" s="28">
        <v>628590</v>
      </c>
      <c r="I8" s="36">
        <f t="shared" ref="I8:I16" si="1">+G8/H8</f>
        <v>0.35256685597925513</v>
      </c>
    </row>
    <row r="9" spans="1:9" x14ac:dyDescent="0.2">
      <c r="A9" s="23" t="s">
        <v>7</v>
      </c>
      <c r="B9" s="27">
        <v>8</v>
      </c>
      <c r="C9" s="27">
        <v>45083.519999999997</v>
      </c>
      <c r="D9" s="28">
        <v>10</v>
      </c>
      <c r="E9" s="28">
        <v>47269.440000000002</v>
      </c>
      <c r="F9" s="27">
        <v>7</v>
      </c>
      <c r="G9" s="27">
        <v>224329</v>
      </c>
      <c r="H9" s="28">
        <v>690933</v>
      </c>
      <c r="I9" s="36">
        <f t="shared" si="1"/>
        <v>0.32467547504606092</v>
      </c>
    </row>
    <row r="10" spans="1:9" x14ac:dyDescent="0.2">
      <c r="A10" s="23" t="s">
        <v>8</v>
      </c>
      <c r="B10" s="27">
        <v>8</v>
      </c>
      <c r="C10" s="27">
        <v>45083.519999999997</v>
      </c>
      <c r="D10" s="28">
        <v>10</v>
      </c>
      <c r="E10" s="28">
        <v>47269.440000000002</v>
      </c>
      <c r="F10" s="27">
        <v>7</v>
      </c>
      <c r="G10" s="27">
        <v>227828</v>
      </c>
      <c r="H10" s="28">
        <v>701710</v>
      </c>
      <c r="I10" s="36">
        <f t="shared" si="1"/>
        <v>0.32467543572130936</v>
      </c>
    </row>
    <row r="11" spans="1:9" x14ac:dyDescent="0.2">
      <c r="A11" s="23" t="s">
        <v>9</v>
      </c>
      <c r="B11" s="27">
        <v>8</v>
      </c>
      <c r="C11" s="27">
        <v>45083.519999999997</v>
      </c>
      <c r="D11" s="28">
        <v>10</v>
      </c>
      <c r="E11" s="28">
        <v>47269.440000000002</v>
      </c>
      <c r="F11" s="27">
        <v>7</v>
      </c>
      <c r="G11" s="27">
        <v>229122</v>
      </c>
      <c r="H11" s="28">
        <v>705696</v>
      </c>
      <c r="I11" s="36">
        <f t="shared" si="1"/>
        <v>0.32467521425656376</v>
      </c>
    </row>
    <row r="12" spans="1:9" x14ac:dyDescent="0.2">
      <c r="A12" s="23" t="s">
        <v>10</v>
      </c>
      <c r="B12" s="27">
        <v>8</v>
      </c>
      <c r="C12" s="27">
        <v>45083.519999999997</v>
      </c>
      <c r="D12" s="28">
        <v>10</v>
      </c>
      <c r="E12" s="28">
        <v>47269.440000000002</v>
      </c>
      <c r="F12" s="27">
        <v>7</v>
      </c>
      <c r="G12" s="27">
        <v>231000</v>
      </c>
      <c r="H12" s="28">
        <v>711480</v>
      </c>
      <c r="I12" s="36">
        <f t="shared" si="1"/>
        <v>0.32467532467532467</v>
      </c>
    </row>
    <row r="13" spans="1:9" x14ac:dyDescent="0.2">
      <c r="A13" s="23" t="s">
        <v>11</v>
      </c>
      <c r="B13" s="27">
        <v>9</v>
      </c>
      <c r="C13" s="27">
        <v>47351.519999999997</v>
      </c>
      <c r="D13" s="28">
        <v>10</v>
      </c>
      <c r="E13" s="28">
        <v>47269.440000000002</v>
      </c>
      <c r="F13" s="27">
        <v>7</v>
      </c>
      <c r="G13" s="27">
        <v>232397</v>
      </c>
      <c r="H13" s="28">
        <v>715783</v>
      </c>
      <c r="I13" s="36">
        <f t="shared" si="1"/>
        <v>0.3246752158126136</v>
      </c>
    </row>
    <row r="14" spans="1:9" x14ac:dyDescent="0.2">
      <c r="A14" s="23" t="s">
        <v>12</v>
      </c>
      <c r="B14" s="27">
        <v>9</v>
      </c>
      <c r="C14" s="27">
        <v>47351.519999999997</v>
      </c>
      <c r="D14" s="28">
        <v>10</v>
      </c>
      <c r="E14" s="28">
        <v>47269.440000000002</v>
      </c>
      <c r="F14" s="27">
        <v>7</v>
      </c>
      <c r="G14" s="27">
        <v>233795</v>
      </c>
      <c r="H14" s="28">
        <v>720089</v>
      </c>
      <c r="I14" s="36">
        <f t="shared" si="1"/>
        <v>0.32467514432243794</v>
      </c>
    </row>
    <row r="15" spans="1:9" x14ac:dyDescent="0.2">
      <c r="A15" s="23" t="s">
        <v>13</v>
      </c>
      <c r="B15" s="27">
        <v>9</v>
      </c>
      <c r="C15" s="27">
        <v>47351.519999999997</v>
      </c>
      <c r="D15" s="28">
        <v>10</v>
      </c>
      <c r="E15" s="28">
        <v>47269.440000000002</v>
      </c>
      <c r="F15" s="27">
        <v>7</v>
      </c>
      <c r="G15" s="27">
        <v>234991</v>
      </c>
      <c r="H15" s="28">
        <v>723772</v>
      </c>
      <c r="I15" s="36">
        <f t="shared" si="1"/>
        <v>0.3246754502799224</v>
      </c>
    </row>
    <row r="16" spans="1:9" x14ac:dyDescent="0.2">
      <c r="A16" s="23" t="s">
        <v>14</v>
      </c>
      <c r="B16" s="27">
        <v>9</v>
      </c>
      <c r="C16" s="27">
        <v>47351.519999999997</v>
      </c>
      <c r="D16" s="28">
        <v>10</v>
      </c>
      <c r="E16" s="28">
        <v>47269.440000000002</v>
      </c>
      <c r="F16" s="27">
        <v>7</v>
      </c>
      <c r="G16" s="27">
        <v>235533</v>
      </c>
      <c r="H16" s="28">
        <v>725442</v>
      </c>
      <c r="I16" s="36">
        <f t="shared" si="1"/>
        <v>0.32467516355546</v>
      </c>
    </row>
    <row r="17" spans="1:9" x14ac:dyDescent="0.2">
      <c r="A17" s="23" t="s">
        <v>15</v>
      </c>
      <c r="B17" s="27">
        <v>9</v>
      </c>
      <c r="C17" s="27">
        <v>47351.519999999997</v>
      </c>
      <c r="D17" s="28">
        <v>10</v>
      </c>
      <c r="E17" s="28">
        <v>47269.440000000002</v>
      </c>
      <c r="F17" s="27">
        <v>7</v>
      </c>
      <c r="G17" s="27">
        <v>236845</v>
      </c>
      <c r="H17" s="28">
        <v>728374</v>
      </c>
      <c r="I17" s="36">
        <v>0.32469999999999999</v>
      </c>
    </row>
    <row r="18" spans="1:9" x14ac:dyDescent="0.2">
      <c r="A18" s="24" t="s">
        <v>16</v>
      </c>
      <c r="B18" s="31">
        <v>9</v>
      </c>
      <c r="C18" s="31">
        <v>47351.519999999997</v>
      </c>
      <c r="D18" s="32">
        <v>10</v>
      </c>
      <c r="E18" s="32">
        <v>47269.440000000002</v>
      </c>
      <c r="F18" s="31">
        <v>7</v>
      </c>
      <c r="G18" s="31">
        <v>236009</v>
      </c>
      <c r="H18" s="32">
        <v>726908</v>
      </c>
      <c r="I18" s="37">
        <f t="shared" ref="I18" si="2">+G18/H18</f>
        <v>0.32467519961260571</v>
      </c>
    </row>
    <row r="19" spans="1:9" ht="10.5" customHeight="1" x14ac:dyDescent="0.2">
      <c r="A19" s="44" t="s">
        <v>39</v>
      </c>
      <c r="B19" s="44"/>
      <c r="C19" s="9"/>
      <c r="D19" s="8"/>
      <c r="E19" s="8"/>
      <c r="F19" s="9"/>
      <c r="G19" s="9"/>
      <c r="H19" s="8"/>
      <c r="I19" s="22"/>
    </row>
    <row r="20" spans="1:9" ht="11.25" customHeight="1" x14ac:dyDescent="0.2">
      <c r="A20" s="14" t="s">
        <v>47</v>
      </c>
      <c r="B20" s="15"/>
      <c r="C20" s="15"/>
      <c r="D20" s="15"/>
      <c r="E20" s="15"/>
      <c r="F20" s="15"/>
      <c r="G20" s="15"/>
      <c r="H20" s="15"/>
      <c r="I20" s="7"/>
    </row>
    <row r="21" spans="1:9" ht="11.25" customHeight="1" x14ac:dyDescent="0.2">
      <c r="A21" s="12" t="s">
        <v>30</v>
      </c>
      <c r="B21" s="7"/>
      <c r="C21" s="7"/>
      <c r="D21" s="7"/>
      <c r="E21" s="7"/>
      <c r="F21" s="7"/>
      <c r="G21" s="7"/>
      <c r="H21" s="7"/>
      <c r="I21" s="7"/>
    </row>
    <row r="22" spans="1:9" ht="11.25" customHeight="1" x14ac:dyDescent="0.2">
      <c r="A22" s="14" t="s">
        <v>19</v>
      </c>
      <c r="B22" s="15"/>
      <c r="C22" s="15"/>
      <c r="D22" s="15"/>
      <c r="E22" s="15"/>
      <c r="F22" s="15"/>
      <c r="G22" s="15"/>
      <c r="H22" s="15"/>
      <c r="I22" s="7"/>
    </row>
  </sheetData>
  <mergeCells count="1">
    <mergeCell ref="A19:B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3"/>
  <sheetViews>
    <sheetView workbookViewId="0">
      <selection activeCell="L7" sqref="L7"/>
    </sheetView>
  </sheetViews>
  <sheetFormatPr baseColWidth="10" defaultColWidth="11.42578125" defaultRowHeight="12" x14ac:dyDescent="0.2"/>
  <cols>
    <col min="1" max="9" width="15.7109375" style="13" customWidth="1"/>
    <col min="10" max="16384" width="11.42578125" style="13"/>
  </cols>
  <sheetData>
    <row r="2" spans="1:9" x14ac:dyDescent="0.2">
      <c r="A2" s="42"/>
      <c r="B2" s="42"/>
      <c r="C2" s="42"/>
      <c r="D2" s="42"/>
      <c r="E2" s="42"/>
      <c r="F2" s="42"/>
      <c r="G2" s="42"/>
      <c r="H2" s="42"/>
      <c r="I2" s="42"/>
    </row>
    <row r="3" spans="1:9" ht="23.25" customHeight="1" x14ac:dyDescent="0.2">
      <c r="A3" s="2" t="s">
        <v>46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4"/>
      <c r="C4" s="4"/>
      <c r="D4" s="4"/>
      <c r="E4" s="4"/>
      <c r="F4" s="5"/>
      <c r="G4" s="5"/>
      <c r="H4" s="6"/>
      <c r="I4" s="7"/>
    </row>
    <row r="5" spans="1:9" ht="60" x14ac:dyDescent="0.2">
      <c r="A5" s="16" t="s">
        <v>0</v>
      </c>
      <c r="B5" s="17" t="s">
        <v>1</v>
      </c>
      <c r="C5" s="17" t="s">
        <v>25</v>
      </c>
      <c r="D5" s="17" t="s">
        <v>2</v>
      </c>
      <c r="E5" s="17" t="s">
        <v>25</v>
      </c>
      <c r="F5" s="17" t="s">
        <v>28</v>
      </c>
      <c r="G5" s="17" t="s">
        <v>20</v>
      </c>
      <c r="H5" s="17" t="s">
        <v>29</v>
      </c>
      <c r="I5" s="17" t="s">
        <v>21</v>
      </c>
    </row>
    <row r="6" spans="1:9" ht="14.25" x14ac:dyDescent="0.2">
      <c r="A6" s="18" t="s">
        <v>56</v>
      </c>
      <c r="B6" s="25">
        <f>AVERAGE(B7:B18)</f>
        <v>9.4166666666666661</v>
      </c>
      <c r="C6" s="25">
        <f t="shared" ref="C6:H6" si="0">AVERAGE(C7:C18)</f>
        <v>48098.300833333342</v>
      </c>
      <c r="D6" s="25">
        <f t="shared" si="0"/>
        <v>9.5833333333333339</v>
      </c>
      <c r="E6" s="25">
        <f t="shared" si="0"/>
        <v>46522.659166666672</v>
      </c>
      <c r="F6" s="25">
        <f t="shared" si="0"/>
        <v>7</v>
      </c>
      <c r="G6" s="25">
        <f t="shared" si="0"/>
        <v>245550.58333333334</v>
      </c>
      <c r="H6" s="25">
        <f t="shared" si="0"/>
        <v>810825.16666666663</v>
      </c>
      <c r="I6" s="26">
        <f>AVERAGE(I7:I18)</f>
        <v>0.30284705319855482</v>
      </c>
    </row>
    <row r="7" spans="1:9" x14ac:dyDescent="0.2">
      <c r="A7" s="23" t="s">
        <v>5</v>
      </c>
      <c r="B7" s="27">
        <v>9</v>
      </c>
      <c r="C7" s="27">
        <v>47351.519999999997</v>
      </c>
      <c r="D7" s="28">
        <v>10</v>
      </c>
      <c r="E7" s="28">
        <v>47269.440000000002</v>
      </c>
      <c r="F7" s="27">
        <v>7</v>
      </c>
      <c r="G7" s="27">
        <v>238620</v>
      </c>
      <c r="H7" s="28">
        <v>787446</v>
      </c>
      <c r="I7" s="29">
        <f>+G7/H7</f>
        <v>0.30303030303030304</v>
      </c>
    </row>
    <row r="8" spans="1:9" x14ac:dyDescent="0.2">
      <c r="A8" s="23" t="s">
        <v>6</v>
      </c>
      <c r="B8" s="27">
        <v>9</v>
      </c>
      <c r="C8" s="27">
        <v>47351.519999999997</v>
      </c>
      <c r="D8" s="28">
        <v>10</v>
      </c>
      <c r="E8" s="28">
        <v>47269.440000000002</v>
      </c>
      <c r="F8" s="27">
        <v>7</v>
      </c>
      <c r="G8" s="27">
        <v>239563</v>
      </c>
      <c r="H8" s="28">
        <v>790558</v>
      </c>
      <c r="I8" s="29">
        <f t="shared" ref="I8:I18" si="1">+G8/H8</f>
        <v>0.30303026469911126</v>
      </c>
    </row>
    <row r="9" spans="1:9" x14ac:dyDescent="0.2">
      <c r="A9" s="23" t="s">
        <v>7</v>
      </c>
      <c r="B9" s="27">
        <v>9</v>
      </c>
      <c r="C9" s="27">
        <v>47351.519999999997</v>
      </c>
      <c r="D9" s="28">
        <v>10</v>
      </c>
      <c r="E9" s="28">
        <v>47269.440000000002</v>
      </c>
      <c r="F9" s="27">
        <v>7</v>
      </c>
      <c r="G9" s="27">
        <v>240131</v>
      </c>
      <c r="H9" s="28">
        <v>792432</v>
      </c>
      <c r="I9" s="29">
        <f t="shared" si="1"/>
        <v>0.30303041775193329</v>
      </c>
    </row>
    <row r="10" spans="1:9" x14ac:dyDescent="0.2">
      <c r="A10" s="23" t="s">
        <v>8</v>
      </c>
      <c r="B10" s="27">
        <v>9</v>
      </c>
      <c r="C10" s="27">
        <v>47351.519999999997</v>
      </c>
      <c r="D10" s="28">
        <v>10</v>
      </c>
      <c r="E10" s="28">
        <v>47269.440000000002</v>
      </c>
      <c r="F10" s="27">
        <v>7</v>
      </c>
      <c r="G10" s="27">
        <v>241023</v>
      </c>
      <c r="H10" s="28">
        <v>795376</v>
      </c>
      <c r="I10" s="29">
        <f t="shared" si="1"/>
        <v>0.30303026493130292</v>
      </c>
    </row>
    <row r="11" spans="1:9" x14ac:dyDescent="0.2">
      <c r="A11" s="23" t="s">
        <v>9</v>
      </c>
      <c r="B11" s="27">
        <v>9</v>
      </c>
      <c r="C11" s="27">
        <v>47351.519999999997</v>
      </c>
      <c r="D11" s="28">
        <v>10</v>
      </c>
      <c r="E11" s="28">
        <v>47269.440000000002</v>
      </c>
      <c r="F11" s="27">
        <v>7</v>
      </c>
      <c r="G11" s="27">
        <v>243304</v>
      </c>
      <c r="H11" s="28">
        <v>802903</v>
      </c>
      <c r="I11" s="29">
        <f t="shared" si="1"/>
        <v>0.30303037851396741</v>
      </c>
    </row>
    <row r="12" spans="1:9" x14ac:dyDescent="0.2">
      <c r="A12" s="23" t="s">
        <v>10</v>
      </c>
      <c r="B12" s="27">
        <v>9</v>
      </c>
      <c r="C12" s="27">
        <v>47351.519999999997</v>
      </c>
      <c r="D12" s="28">
        <v>10</v>
      </c>
      <c r="E12" s="28">
        <v>47269.440000000002</v>
      </c>
      <c r="F12" s="27">
        <v>7</v>
      </c>
      <c r="G12" s="27">
        <v>244949</v>
      </c>
      <c r="H12" s="28">
        <v>808332</v>
      </c>
      <c r="I12" s="29">
        <f t="shared" si="1"/>
        <v>0.30303019056526281</v>
      </c>
    </row>
    <row r="13" spans="1:9" x14ac:dyDescent="0.2">
      <c r="A13" s="23" t="s">
        <v>11</v>
      </c>
      <c r="B13" s="27">
        <v>9</v>
      </c>
      <c r="C13" s="27">
        <v>47351.519999999997</v>
      </c>
      <c r="D13" s="28">
        <v>10</v>
      </c>
      <c r="E13" s="28">
        <v>47269.440000000002</v>
      </c>
      <c r="F13" s="27">
        <v>7</v>
      </c>
      <c r="G13" s="27">
        <v>246314</v>
      </c>
      <c r="H13" s="28">
        <v>812863</v>
      </c>
      <c r="I13" s="29">
        <f t="shared" si="1"/>
        <v>0.30302031215592296</v>
      </c>
    </row>
    <row r="14" spans="1:9" x14ac:dyDescent="0.2">
      <c r="A14" s="23" t="s">
        <v>12</v>
      </c>
      <c r="B14" s="27">
        <v>9</v>
      </c>
      <c r="C14" s="27">
        <v>47351.519999999997</v>
      </c>
      <c r="D14" s="28">
        <v>10</v>
      </c>
      <c r="E14" s="28">
        <v>47269.440000000002</v>
      </c>
      <c r="F14" s="27">
        <v>7</v>
      </c>
      <c r="G14" s="27">
        <v>247642</v>
      </c>
      <c r="H14" s="28">
        <v>817219</v>
      </c>
      <c r="I14" s="29">
        <f t="shared" si="1"/>
        <v>0.30303015470761202</v>
      </c>
    </row>
    <row r="15" spans="1:9" x14ac:dyDescent="0.2">
      <c r="A15" s="23" t="s">
        <v>13</v>
      </c>
      <c r="B15" s="27">
        <v>9</v>
      </c>
      <c r="C15" s="27">
        <v>47351.519999999997</v>
      </c>
      <c r="D15" s="28">
        <v>10</v>
      </c>
      <c r="E15" s="28">
        <v>47269.440000000002</v>
      </c>
      <c r="F15" s="27">
        <v>7</v>
      </c>
      <c r="G15" s="27">
        <v>248440</v>
      </c>
      <c r="H15" s="28">
        <v>819852</v>
      </c>
      <c r="I15" s="29">
        <f t="shared" si="1"/>
        <v>0.30303030303030304</v>
      </c>
    </row>
    <row r="16" spans="1:9" x14ac:dyDescent="0.2">
      <c r="A16" s="23" t="s">
        <v>14</v>
      </c>
      <c r="B16" s="27">
        <v>9</v>
      </c>
      <c r="C16" s="27">
        <v>47351.519999999997</v>
      </c>
      <c r="D16" s="28">
        <v>10</v>
      </c>
      <c r="E16" s="28">
        <v>47269.440000000002</v>
      </c>
      <c r="F16" s="27">
        <v>7</v>
      </c>
      <c r="G16" s="27">
        <v>250859</v>
      </c>
      <c r="H16" s="28">
        <v>827835</v>
      </c>
      <c r="I16" s="29">
        <f t="shared" si="1"/>
        <v>0.30303019321483143</v>
      </c>
    </row>
    <row r="17" spans="1:9" x14ac:dyDescent="0.2">
      <c r="A17" s="23" t="s">
        <v>15</v>
      </c>
      <c r="B17" s="27">
        <v>9</v>
      </c>
      <c r="C17" s="27">
        <v>47351.519999999997</v>
      </c>
      <c r="D17" s="28">
        <v>10</v>
      </c>
      <c r="E17" s="28">
        <v>47269.440000000002</v>
      </c>
      <c r="F17" s="27">
        <v>7</v>
      </c>
      <c r="G17" s="27">
        <v>252881</v>
      </c>
      <c r="H17" s="28">
        <v>834507</v>
      </c>
      <c r="I17" s="30">
        <f t="shared" si="1"/>
        <v>0.30303041196778457</v>
      </c>
    </row>
    <row r="18" spans="1:9" x14ac:dyDescent="0.2">
      <c r="A18" s="24" t="s">
        <v>16</v>
      </c>
      <c r="B18" s="31">
        <v>14</v>
      </c>
      <c r="C18" s="31">
        <v>56312.89</v>
      </c>
      <c r="D18" s="32">
        <v>5</v>
      </c>
      <c r="E18" s="32">
        <v>38308.07</v>
      </c>
      <c r="F18" s="31">
        <v>7</v>
      </c>
      <c r="G18" s="31">
        <v>252881</v>
      </c>
      <c r="H18" s="32">
        <v>840579</v>
      </c>
      <c r="I18" s="33">
        <f t="shared" si="1"/>
        <v>0.30084144381432321</v>
      </c>
    </row>
    <row r="19" spans="1:9" ht="11.25" customHeight="1" x14ac:dyDescent="0.2">
      <c r="A19" s="44" t="s">
        <v>39</v>
      </c>
      <c r="B19" s="44"/>
      <c r="C19" s="9"/>
      <c r="D19" s="8"/>
      <c r="E19" s="8"/>
      <c r="F19" s="9"/>
      <c r="G19" s="9"/>
      <c r="H19" s="8"/>
      <c r="I19" s="10"/>
    </row>
    <row r="20" spans="1:9" ht="11.25" customHeight="1" x14ac:dyDescent="0.2">
      <c r="A20" s="14" t="s">
        <v>45</v>
      </c>
      <c r="B20" s="14"/>
      <c r="C20" s="14"/>
      <c r="D20" s="14"/>
      <c r="E20" s="14"/>
      <c r="F20" s="14"/>
      <c r="G20" s="14"/>
      <c r="H20" s="14"/>
      <c r="I20" s="7"/>
    </row>
    <row r="21" spans="1:9" ht="11.25" customHeight="1" x14ac:dyDescent="0.2">
      <c r="A21" s="14" t="s">
        <v>23</v>
      </c>
      <c r="B21" s="14"/>
      <c r="C21" s="14"/>
      <c r="D21" s="14"/>
      <c r="E21" s="14"/>
      <c r="F21" s="14"/>
      <c r="G21" s="14"/>
      <c r="H21" s="14"/>
      <c r="I21" s="7"/>
    </row>
    <row r="22" spans="1:9" ht="11.25" customHeight="1" x14ac:dyDescent="0.2">
      <c r="A22" s="12" t="s">
        <v>24</v>
      </c>
      <c r="B22" s="12"/>
      <c r="C22" s="12"/>
      <c r="D22" s="12"/>
      <c r="E22" s="12"/>
      <c r="F22" s="12"/>
      <c r="G22" s="12"/>
      <c r="H22" s="12"/>
      <c r="I22" s="7"/>
    </row>
    <row r="23" spans="1:9" ht="11.25" customHeight="1" x14ac:dyDescent="0.2">
      <c r="A23" s="14" t="s">
        <v>22</v>
      </c>
      <c r="B23" s="14"/>
      <c r="C23" s="14"/>
      <c r="D23" s="14"/>
      <c r="E23" s="14"/>
      <c r="F23" s="14"/>
      <c r="G23" s="14"/>
      <c r="H23" s="14"/>
      <c r="I23" s="7"/>
    </row>
  </sheetData>
  <mergeCells count="2">
    <mergeCell ref="A2:I2"/>
    <mergeCell ref="A19:B1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J23"/>
  <sheetViews>
    <sheetView workbookViewId="0">
      <selection activeCell="B6" sqref="B6"/>
    </sheetView>
  </sheetViews>
  <sheetFormatPr baseColWidth="10" defaultColWidth="11.42578125" defaultRowHeight="12" x14ac:dyDescent="0.2"/>
  <cols>
    <col min="1" max="1" width="11.42578125" style="13"/>
    <col min="2" max="3" width="17.5703125" style="13" customWidth="1"/>
    <col min="4" max="4" width="13.5703125" style="13" customWidth="1"/>
    <col min="5" max="5" width="16.7109375" style="13" customWidth="1"/>
    <col min="6" max="6" width="13" style="13" customWidth="1"/>
    <col min="7" max="9" width="17.5703125" style="13" customWidth="1"/>
    <col min="10" max="16384" width="11.42578125" style="13"/>
  </cols>
  <sheetData>
    <row r="2" spans="1:10" x14ac:dyDescent="0.2">
      <c r="A2" s="42"/>
      <c r="B2" s="42"/>
      <c r="C2" s="42"/>
      <c r="D2" s="42"/>
      <c r="E2" s="42"/>
      <c r="F2" s="42"/>
      <c r="G2" s="42"/>
      <c r="H2" s="42"/>
      <c r="I2" s="42"/>
    </row>
    <row r="3" spans="1:10" ht="15" customHeight="1" x14ac:dyDescent="0.2">
      <c r="A3" s="2" t="s">
        <v>38</v>
      </c>
      <c r="B3" s="2"/>
      <c r="C3" s="2"/>
      <c r="D3" s="2"/>
      <c r="E3" s="2"/>
      <c r="F3" s="2"/>
      <c r="G3" s="2"/>
      <c r="H3" s="2"/>
      <c r="I3" s="2"/>
    </row>
    <row r="4" spans="1:10" x14ac:dyDescent="0.2">
      <c r="A4" s="3"/>
      <c r="B4" s="4"/>
      <c r="C4" s="4"/>
      <c r="D4" s="4"/>
      <c r="E4" s="4"/>
      <c r="F4" s="5"/>
      <c r="G4" s="5"/>
      <c r="H4" s="6"/>
      <c r="I4" s="7"/>
    </row>
    <row r="5" spans="1:10" ht="51.75" customHeight="1" x14ac:dyDescent="0.2">
      <c r="A5" s="16" t="s">
        <v>0</v>
      </c>
      <c r="B5" s="17" t="s">
        <v>1</v>
      </c>
      <c r="C5" s="17" t="s">
        <v>25</v>
      </c>
      <c r="D5" s="17" t="s">
        <v>2</v>
      </c>
      <c r="E5" s="17" t="s">
        <v>25</v>
      </c>
      <c r="F5" s="17" t="s">
        <v>28</v>
      </c>
      <c r="G5" s="17" t="s">
        <v>20</v>
      </c>
      <c r="H5" s="17" t="s">
        <v>29</v>
      </c>
      <c r="I5" s="17" t="s">
        <v>21</v>
      </c>
    </row>
    <row r="6" spans="1:10" ht="14.25" x14ac:dyDescent="0.2">
      <c r="A6" s="18" t="s">
        <v>56</v>
      </c>
      <c r="B6" s="25">
        <f t="shared" ref="B6:I6" si="0">AVERAGE(B7:B18)</f>
        <v>14</v>
      </c>
      <c r="C6" s="25">
        <f t="shared" si="0"/>
        <v>56312.890000000007</v>
      </c>
      <c r="D6" s="25">
        <f t="shared" si="0"/>
        <v>5</v>
      </c>
      <c r="E6" s="25">
        <f t="shared" si="0"/>
        <v>38308.058333333334</v>
      </c>
      <c r="F6" s="25">
        <f t="shared" si="0"/>
        <v>7</v>
      </c>
      <c r="G6" s="25">
        <f t="shared" si="0"/>
        <v>272551.5</v>
      </c>
      <c r="H6" s="25">
        <f t="shared" si="0"/>
        <v>899558.33333333337</v>
      </c>
      <c r="I6" s="26">
        <f t="shared" si="0"/>
        <v>0.30301512188699331</v>
      </c>
      <c r="J6" s="34"/>
    </row>
    <row r="7" spans="1:10" x14ac:dyDescent="0.2">
      <c r="A7" s="23" t="s">
        <v>5</v>
      </c>
      <c r="B7" s="27">
        <v>14</v>
      </c>
      <c r="C7" s="27">
        <v>56312.89</v>
      </c>
      <c r="D7" s="28">
        <v>5</v>
      </c>
      <c r="E7" s="28">
        <v>38308.07</v>
      </c>
      <c r="F7" s="27">
        <v>7</v>
      </c>
      <c r="G7" s="27">
        <v>257545</v>
      </c>
      <c r="H7" s="28">
        <v>849899</v>
      </c>
      <c r="I7" s="29">
        <v>0.30299999999999999</v>
      </c>
      <c r="J7" s="34"/>
    </row>
    <row r="8" spans="1:10" x14ac:dyDescent="0.2">
      <c r="A8" s="23" t="s">
        <v>6</v>
      </c>
      <c r="B8" s="27">
        <v>14</v>
      </c>
      <c r="C8" s="27">
        <v>56312.89</v>
      </c>
      <c r="D8" s="28">
        <v>5</v>
      </c>
      <c r="E8" s="28">
        <v>38308.07</v>
      </c>
      <c r="F8" s="27">
        <v>7</v>
      </c>
      <c r="G8" s="27">
        <v>259437</v>
      </c>
      <c r="H8" s="28">
        <v>856142</v>
      </c>
      <c r="I8" s="29">
        <v>0.30299999999999999</v>
      </c>
      <c r="J8" s="34"/>
    </row>
    <row r="9" spans="1:10" x14ac:dyDescent="0.2">
      <c r="A9" s="23" t="s">
        <v>7</v>
      </c>
      <c r="B9" s="27">
        <v>14</v>
      </c>
      <c r="C9" s="27">
        <v>56312.89</v>
      </c>
      <c r="D9" s="28">
        <v>5</v>
      </c>
      <c r="E9" s="28">
        <v>38308.07</v>
      </c>
      <c r="F9" s="27">
        <v>7</v>
      </c>
      <c r="G9" s="27">
        <v>261452</v>
      </c>
      <c r="H9" s="28">
        <v>864452</v>
      </c>
      <c r="I9" s="29">
        <v>0.30299999999999999</v>
      </c>
      <c r="J9" s="34"/>
    </row>
    <row r="10" spans="1:10" x14ac:dyDescent="0.2">
      <c r="A10" s="23" t="s">
        <v>8</v>
      </c>
      <c r="B10" s="27">
        <v>14</v>
      </c>
      <c r="C10" s="27">
        <v>56312.89</v>
      </c>
      <c r="D10" s="28">
        <v>5</v>
      </c>
      <c r="E10" s="28">
        <v>38308.07</v>
      </c>
      <c r="F10" s="27">
        <v>7</v>
      </c>
      <c r="G10" s="27">
        <v>266300</v>
      </c>
      <c r="H10" s="28">
        <v>878790</v>
      </c>
      <c r="I10" s="29">
        <v>0.30299999999999999</v>
      </c>
      <c r="J10" s="34"/>
    </row>
    <row r="11" spans="1:10" x14ac:dyDescent="0.2">
      <c r="A11" s="23" t="s">
        <v>9</v>
      </c>
      <c r="B11" s="27">
        <v>14</v>
      </c>
      <c r="C11" s="27">
        <v>56312.89</v>
      </c>
      <c r="D11" s="28">
        <v>5</v>
      </c>
      <c r="E11" s="28">
        <v>38308.07</v>
      </c>
      <c r="F11" s="27">
        <v>7</v>
      </c>
      <c r="G11" s="27">
        <v>270783</v>
      </c>
      <c r="H11" s="28">
        <v>893584</v>
      </c>
      <c r="I11" s="29">
        <v>0.30299999999999999</v>
      </c>
      <c r="J11" s="34"/>
    </row>
    <row r="12" spans="1:10" x14ac:dyDescent="0.2">
      <c r="A12" s="23" t="s">
        <v>10</v>
      </c>
      <c r="B12" s="27">
        <v>14</v>
      </c>
      <c r="C12" s="27">
        <v>56312.89</v>
      </c>
      <c r="D12" s="28">
        <v>5</v>
      </c>
      <c r="E12" s="28">
        <v>38308.07</v>
      </c>
      <c r="F12" s="27">
        <v>7</v>
      </c>
      <c r="G12" s="27">
        <v>272691</v>
      </c>
      <c r="H12" s="28">
        <v>899880</v>
      </c>
      <c r="I12" s="29">
        <v>0.30299999999999999</v>
      </c>
      <c r="J12" s="34"/>
    </row>
    <row r="13" spans="1:10" x14ac:dyDescent="0.2">
      <c r="A13" s="23" t="s">
        <v>11</v>
      </c>
      <c r="B13" s="27">
        <v>14</v>
      </c>
      <c r="C13" s="27">
        <v>56312.89</v>
      </c>
      <c r="D13" s="28">
        <v>5</v>
      </c>
      <c r="E13" s="28">
        <v>38308.07</v>
      </c>
      <c r="F13" s="27">
        <v>7</v>
      </c>
      <c r="G13" s="27">
        <v>275184</v>
      </c>
      <c r="H13" s="28">
        <v>908107</v>
      </c>
      <c r="I13" s="29">
        <v>0.30303036976920122</v>
      </c>
      <c r="J13" s="34"/>
    </row>
    <row r="14" spans="1:10" x14ac:dyDescent="0.2">
      <c r="A14" s="23" t="s">
        <v>12</v>
      </c>
      <c r="B14" s="27">
        <v>14</v>
      </c>
      <c r="C14" s="27">
        <v>56312.89</v>
      </c>
      <c r="D14" s="28">
        <v>5</v>
      </c>
      <c r="E14" s="28">
        <v>38308.07</v>
      </c>
      <c r="F14" s="27">
        <v>7</v>
      </c>
      <c r="G14" s="27">
        <v>275529</v>
      </c>
      <c r="H14" s="28">
        <v>909246</v>
      </c>
      <c r="I14" s="29">
        <v>0.30303020304736011</v>
      </c>
      <c r="J14" s="34"/>
    </row>
    <row r="15" spans="1:10" x14ac:dyDescent="0.2">
      <c r="A15" s="23" t="s">
        <v>13</v>
      </c>
      <c r="B15" s="27">
        <v>14</v>
      </c>
      <c r="C15" s="27">
        <v>56312.89</v>
      </c>
      <c r="D15" s="28">
        <v>5</v>
      </c>
      <c r="E15" s="28">
        <v>38308</v>
      </c>
      <c r="F15" s="27">
        <v>7</v>
      </c>
      <c r="G15" s="27">
        <v>275944</v>
      </c>
      <c r="H15" s="28">
        <v>910615</v>
      </c>
      <c r="I15" s="29">
        <v>0.30303036958539009</v>
      </c>
      <c r="J15" s="34"/>
    </row>
    <row r="16" spans="1:10" x14ac:dyDescent="0.2">
      <c r="A16" s="23" t="s">
        <v>14</v>
      </c>
      <c r="B16" s="27">
        <v>14</v>
      </c>
      <c r="C16" s="27">
        <v>56312.89</v>
      </c>
      <c r="D16" s="28">
        <v>5</v>
      </c>
      <c r="E16" s="28">
        <v>38308</v>
      </c>
      <c r="F16" s="27">
        <v>7</v>
      </c>
      <c r="G16" s="27">
        <v>283382</v>
      </c>
      <c r="H16" s="28">
        <v>935161</v>
      </c>
      <c r="I16" s="29">
        <v>0.30303017341398969</v>
      </c>
      <c r="J16" s="34"/>
    </row>
    <row r="17" spans="1:10" x14ac:dyDescent="0.2">
      <c r="A17" s="23" t="s">
        <v>15</v>
      </c>
      <c r="B17" s="27">
        <v>14</v>
      </c>
      <c r="C17" s="27">
        <v>56312.89</v>
      </c>
      <c r="D17" s="28">
        <v>5</v>
      </c>
      <c r="E17" s="28">
        <v>38308.07</v>
      </c>
      <c r="F17" s="27">
        <v>7</v>
      </c>
      <c r="G17" s="27">
        <v>285777</v>
      </c>
      <c r="H17" s="28">
        <v>943064</v>
      </c>
      <c r="I17" s="30">
        <v>0.30303017341398969</v>
      </c>
      <c r="J17" s="34"/>
    </row>
    <row r="18" spans="1:10" x14ac:dyDescent="0.2">
      <c r="A18" s="24" t="s">
        <v>16</v>
      </c>
      <c r="B18" s="31">
        <v>14</v>
      </c>
      <c r="C18" s="31">
        <v>56312.89</v>
      </c>
      <c r="D18" s="32">
        <v>5</v>
      </c>
      <c r="E18" s="32">
        <v>38308.07</v>
      </c>
      <c r="F18" s="31">
        <v>7</v>
      </c>
      <c r="G18" s="31">
        <v>286594</v>
      </c>
      <c r="H18" s="32">
        <v>945760</v>
      </c>
      <c r="I18" s="33">
        <v>0.30303017341398969</v>
      </c>
      <c r="J18" s="34"/>
    </row>
    <row r="19" spans="1:10" ht="11.25" customHeight="1" x14ac:dyDescent="0.2">
      <c r="A19" s="44" t="s">
        <v>39</v>
      </c>
      <c r="B19" s="44"/>
      <c r="C19" s="9"/>
      <c r="D19" s="8"/>
      <c r="E19" s="8"/>
      <c r="F19" s="9"/>
      <c r="G19" s="9"/>
      <c r="H19" s="8"/>
      <c r="I19" s="10"/>
    </row>
    <row r="20" spans="1:10" ht="10.5" customHeight="1" x14ac:dyDescent="0.2">
      <c r="A20" s="49" t="s">
        <v>44</v>
      </c>
      <c r="B20" s="49"/>
      <c r="C20" s="49"/>
      <c r="D20" s="49"/>
      <c r="E20" s="49"/>
      <c r="F20" s="49"/>
      <c r="G20" s="49"/>
      <c r="H20" s="11"/>
      <c r="I20" s="7"/>
    </row>
    <row r="21" spans="1:10" ht="10.5" customHeight="1" x14ac:dyDescent="0.2">
      <c r="A21" s="49" t="s">
        <v>23</v>
      </c>
      <c r="B21" s="49"/>
      <c r="C21" s="49"/>
      <c r="D21" s="49"/>
      <c r="E21" s="49"/>
      <c r="F21" s="49"/>
      <c r="G21" s="49"/>
      <c r="H21" s="11"/>
      <c r="I21" s="7"/>
    </row>
    <row r="22" spans="1:10" ht="10.5" customHeight="1" x14ac:dyDescent="0.2">
      <c r="A22" s="12" t="s">
        <v>24</v>
      </c>
      <c r="B22" s="12"/>
      <c r="C22" s="12"/>
      <c r="D22" s="12"/>
      <c r="E22" s="12"/>
      <c r="F22" s="12"/>
      <c r="G22" s="12"/>
      <c r="H22" s="12"/>
      <c r="I22" s="7"/>
    </row>
    <row r="23" spans="1:10" ht="10.5" customHeight="1" x14ac:dyDescent="0.2">
      <c r="A23" s="48" t="s">
        <v>22</v>
      </c>
      <c r="B23" s="48"/>
      <c r="C23" s="48"/>
      <c r="D23" s="48"/>
      <c r="E23" s="48"/>
      <c r="F23" s="48"/>
      <c r="G23" s="48"/>
      <c r="H23" s="48"/>
      <c r="I23" s="7"/>
    </row>
  </sheetData>
  <mergeCells count="5">
    <mergeCell ref="A2:I2"/>
    <mergeCell ref="A23:H23"/>
    <mergeCell ref="A20:G20"/>
    <mergeCell ref="A21:G21"/>
    <mergeCell ref="A19:B1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23"/>
  <sheetViews>
    <sheetView workbookViewId="0">
      <selection activeCell="B6" sqref="B6"/>
    </sheetView>
  </sheetViews>
  <sheetFormatPr baseColWidth="10" defaultColWidth="11.42578125" defaultRowHeight="12" x14ac:dyDescent="0.2"/>
  <cols>
    <col min="1" max="1" width="11.42578125" style="13"/>
    <col min="2" max="4" width="17.7109375" style="13" customWidth="1"/>
    <col min="5" max="5" width="13.85546875" style="13" customWidth="1"/>
    <col min="6" max="7" width="17.7109375" style="13" customWidth="1"/>
    <col min="8" max="8" width="14.42578125" style="13" customWidth="1"/>
    <col min="9" max="9" width="15.85546875" style="13" customWidth="1"/>
    <col min="10" max="16384" width="11.42578125" style="13"/>
  </cols>
  <sheetData>
    <row r="2" spans="1:9" x14ac:dyDescent="0.2">
      <c r="A2" s="42"/>
      <c r="B2" s="42"/>
      <c r="C2" s="42"/>
      <c r="D2" s="42"/>
      <c r="E2" s="42"/>
      <c r="F2" s="42"/>
      <c r="G2" s="42"/>
      <c r="H2" s="42"/>
      <c r="I2" s="42"/>
    </row>
    <row r="3" spans="1:9" ht="15" customHeight="1" x14ac:dyDescent="0.2">
      <c r="A3" s="2" t="s">
        <v>43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4"/>
      <c r="C4" s="4"/>
      <c r="D4" s="4"/>
      <c r="E4" s="4"/>
      <c r="F4" s="5"/>
      <c r="G4" s="5"/>
      <c r="H4" s="6"/>
      <c r="I4" s="7"/>
    </row>
    <row r="5" spans="1:9" ht="57.75" customHeight="1" x14ac:dyDescent="0.2">
      <c r="A5" s="16" t="s">
        <v>0</v>
      </c>
      <c r="B5" s="17" t="s">
        <v>1</v>
      </c>
      <c r="C5" s="17" t="s">
        <v>25</v>
      </c>
      <c r="D5" s="17" t="s">
        <v>2</v>
      </c>
      <c r="E5" s="17" t="s">
        <v>25</v>
      </c>
      <c r="F5" s="17" t="s">
        <v>26</v>
      </c>
      <c r="G5" s="17" t="s">
        <v>20</v>
      </c>
      <c r="H5" s="17" t="s">
        <v>27</v>
      </c>
      <c r="I5" s="17" t="s">
        <v>21</v>
      </c>
    </row>
    <row r="6" spans="1:9" ht="14.25" x14ac:dyDescent="0.2">
      <c r="A6" s="18" t="s">
        <v>56</v>
      </c>
      <c r="B6" s="25">
        <f t="shared" ref="B6:I6" si="0">AVERAGE(B7:B18)</f>
        <v>14</v>
      </c>
      <c r="C6" s="25">
        <f t="shared" si="0"/>
        <v>56312.890000000007</v>
      </c>
      <c r="D6" s="25">
        <f t="shared" si="0"/>
        <v>5</v>
      </c>
      <c r="E6" s="25">
        <f t="shared" si="0"/>
        <v>38308.07</v>
      </c>
      <c r="F6" s="25">
        <f t="shared" si="0"/>
        <v>7</v>
      </c>
      <c r="G6" s="25">
        <f t="shared" si="0"/>
        <v>292086.08333333331</v>
      </c>
      <c r="H6" s="25">
        <f t="shared" si="0"/>
        <v>963683.33333333337</v>
      </c>
      <c r="I6" s="26">
        <f t="shared" si="0"/>
        <v>0.26070833333333326</v>
      </c>
    </row>
    <row r="7" spans="1:9" x14ac:dyDescent="0.2">
      <c r="A7" s="23" t="s">
        <v>5</v>
      </c>
      <c r="B7" s="27">
        <v>14</v>
      </c>
      <c r="C7" s="27">
        <v>56312.89</v>
      </c>
      <c r="D7" s="28">
        <v>5</v>
      </c>
      <c r="E7" s="28">
        <v>38308.07</v>
      </c>
      <c r="F7" s="27">
        <v>7</v>
      </c>
      <c r="G7" s="27">
        <v>287323</v>
      </c>
      <c r="H7" s="28">
        <v>948166</v>
      </c>
      <c r="I7" s="29">
        <v>0.25829999999999997</v>
      </c>
    </row>
    <row r="8" spans="1:9" x14ac:dyDescent="0.2">
      <c r="A8" s="23" t="s">
        <v>6</v>
      </c>
      <c r="B8" s="27">
        <v>14</v>
      </c>
      <c r="C8" s="27">
        <v>56312.89</v>
      </c>
      <c r="D8" s="28">
        <v>5</v>
      </c>
      <c r="E8" s="28">
        <v>38308.07</v>
      </c>
      <c r="F8" s="27">
        <v>7</v>
      </c>
      <c r="G8" s="27">
        <v>288183</v>
      </c>
      <c r="H8" s="28">
        <v>951004</v>
      </c>
      <c r="I8" s="29">
        <v>0.25879999999999997</v>
      </c>
    </row>
    <row r="9" spans="1:9" x14ac:dyDescent="0.2">
      <c r="A9" s="23" t="s">
        <v>7</v>
      </c>
      <c r="B9" s="27">
        <v>14</v>
      </c>
      <c r="C9" s="27">
        <v>56312.89</v>
      </c>
      <c r="D9" s="28">
        <v>5</v>
      </c>
      <c r="E9" s="28">
        <v>38308.07</v>
      </c>
      <c r="F9" s="27">
        <v>7</v>
      </c>
      <c r="G9" s="27">
        <v>289058</v>
      </c>
      <c r="H9" s="28">
        <v>953891</v>
      </c>
      <c r="I9" s="29">
        <v>0.25929999999999997</v>
      </c>
    </row>
    <row r="10" spans="1:9" x14ac:dyDescent="0.2">
      <c r="A10" s="23" t="s">
        <v>8</v>
      </c>
      <c r="B10" s="27">
        <v>14</v>
      </c>
      <c r="C10" s="27">
        <v>56312.89</v>
      </c>
      <c r="D10" s="28">
        <v>5</v>
      </c>
      <c r="E10" s="28">
        <v>38308.07</v>
      </c>
      <c r="F10" s="27">
        <v>7</v>
      </c>
      <c r="G10" s="27">
        <v>289662</v>
      </c>
      <c r="H10" s="28">
        <v>955885</v>
      </c>
      <c r="I10" s="29">
        <v>0.25950000000000001</v>
      </c>
    </row>
    <row r="11" spans="1:9" x14ac:dyDescent="0.2">
      <c r="A11" s="23" t="s">
        <v>9</v>
      </c>
      <c r="B11" s="27">
        <v>14</v>
      </c>
      <c r="C11" s="27">
        <v>56312.89</v>
      </c>
      <c r="D11" s="28">
        <v>5</v>
      </c>
      <c r="E11" s="28">
        <v>38308.07</v>
      </c>
      <c r="F11" s="27">
        <v>7</v>
      </c>
      <c r="G11" s="27">
        <v>290551</v>
      </c>
      <c r="H11" s="28">
        <v>958818</v>
      </c>
      <c r="I11" s="29">
        <v>0.25990000000000002</v>
      </c>
    </row>
    <row r="12" spans="1:9" x14ac:dyDescent="0.2">
      <c r="A12" s="23" t="s">
        <v>10</v>
      </c>
      <c r="B12" s="27">
        <v>14</v>
      </c>
      <c r="C12" s="27">
        <v>56312.89</v>
      </c>
      <c r="D12" s="28">
        <v>5</v>
      </c>
      <c r="E12" s="28">
        <v>38308.07</v>
      </c>
      <c r="F12" s="27">
        <v>7</v>
      </c>
      <c r="G12" s="27">
        <v>291864</v>
      </c>
      <c r="H12" s="28">
        <v>963151</v>
      </c>
      <c r="I12" s="29">
        <v>0.26069999999999999</v>
      </c>
    </row>
    <row r="13" spans="1:9" x14ac:dyDescent="0.2">
      <c r="A13" s="23" t="s">
        <v>11</v>
      </c>
      <c r="B13" s="27">
        <v>14</v>
      </c>
      <c r="C13" s="27">
        <v>56312.89</v>
      </c>
      <c r="D13" s="28">
        <v>5</v>
      </c>
      <c r="E13" s="28">
        <v>38308.07</v>
      </c>
      <c r="F13" s="27">
        <v>7</v>
      </c>
      <c r="G13" s="27">
        <v>292822</v>
      </c>
      <c r="H13" s="28">
        <v>966313</v>
      </c>
      <c r="I13" s="29">
        <v>0.26119999999999999</v>
      </c>
    </row>
    <row r="14" spans="1:9" x14ac:dyDescent="0.2">
      <c r="A14" s="23" t="s">
        <v>12</v>
      </c>
      <c r="B14" s="27">
        <v>14</v>
      </c>
      <c r="C14" s="27">
        <v>56312.89</v>
      </c>
      <c r="D14" s="28">
        <v>5</v>
      </c>
      <c r="E14" s="28">
        <v>38308.07</v>
      </c>
      <c r="F14" s="27">
        <v>7</v>
      </c>
      <c r="G14" s="27">
        <v>293509</v>
      </c>
      <c r="H14" s="28">
        <v>968580</v>
      </c>
      <c r="I14" s="29">
        <v>0.26150000000000001</v>
      </c>
    </row>
    <row r="15" spans="1:9" x14ac:dyDescent="0.2">
      <c r="A15" s="23" t="s">
        <v>13</v>
      </c>
      <c r="B15" s="27">
        <v>14</v>
      </c>
      <c r="C15" s="27">
        <v>56312.89</v>
      </c>
      <c r="D15" s="28">
        <v>5</v>
      </c>
      <c r="E15" s="28">
        <v>38308.07</v>
      </c>
      <c r="F15" s="27">
        <v>7</v>
      </c>
      <c r="G15" s="27">
        <v>293509</v>
      </c>
      <c r="H15" s="28">
        <v>969038</v>
      </c>
      <c r="I15" s="29">
        <v>0.26129999999999998</v>
      </c>
    </row>
    <row r="16" spans="1:9" x14ac:dyDescent="0.2">
      <c r="A16" s="23" t="s">
        <v>14</v>
      </c>
      <c r="B16" s="27">
        <v>14</v>
      </c>
      <c r="C16" s="27">
        <v>56312.89</v>
      </c>
      <c r="D16" s="28">
        <v>5</v>
      </c>
      <c r="E16" s="28">
        <v>38308.07</v>
      </c>
      <c r="F16" s="27">
        <v>7</v>
      </c>
      <c r="G16" s="27">
        <v>294793</v>
      </c>
      <c r="H16" s="28">
        <v>972817</v>
      </c>
      <c r="I16" s="29">
        <v>0.26200000000000001</v>
      </c>
    </row>
    <row r="17" spans="1:9" x14ac:dyDescent="0.2">
      <c r="A17" s="23" t="s">
        <v>15</v>
      </c>
      <c r="B17" s="27">
        <v>14</v>
      </c>
      <c r="C17" s="27">
        <v>56312.89</v>
      </c>
      <c r="D17" s="28">
        <v>5</v>
      </c>
      <c r="E17" s="28">
        <v>38308.07</v>
      </c>
      <c r="F17" s="27">
        <v>7</v>
      </c>
      <c r="G17" s="27">
        <v>296893</v>
      </c>
      <c r="H17" s="28">
        <v>976879</v>
      </c>
      <c r="I17" s="30">
        <v>0.26279999999999998</v>
      </c>
    </row>
    <row r="18" spans="1:9" x14ac:dyDescent="0.2">
      <c r="A18" s="24" t="s">
        <v>16</v>
      </c>
      <c r="B18" s="31">
        <v>14</v>
      </c>
      <c r="C18" s="31">
        <v>56312.89</v>
      </c>
      <c r="D18" s="32">
        <v>5</v>
      </c>
      <c r="E18" s="32">
        <v>38308.07</v>
      </c>
      <c r="F18" s="31">
        <v>7</v>
      </c>
      <c r="G18" s="31">
        <v>296866</v>
      </c>
      <c r="H18" s="32">
        <v>979658</v>
      </c>
      <c r="I18" s="33">
        <v>0.26319999999999999</v>
      </c>
    </row>
    <row r="19" spans="1:9" ht="10.5" customHeight="1" x14ac:dyDescent="0.2">
      <c r="A19" s="44" t="s">
        <v>39</v>
      </c>
      <c r="B19" s="44"/>
      <c r="C19" s="9"/>
      <c r="D19" s="8"/>
      <c r="E19" s="8"/>
      <c r="F19" s="9"/>
      <c r="G19" s="9"/>
      <c r="H19" s="8"/>
      <c r="I19" s="10"/>
    </row>
    <row r="20" spans="1:9" ht="11.25" customHeight="1" x14ac:dyDescent="0.2">
      <c r="A20" s="14" t="s">
        <v>42</v>
      </c>
      <c r="B20" s="15"/>
      <c r="C20" s="15"/>
      <c r="D20" s="15"/>
      <c r="E20" s="15"/>
      <c r="F20" s="15"/>
      <c r="G20" s="15"/>
      <c r="H20" s="15"/>
      <c r="I20" s="7"/>
    </row>
    <row r="21" spans="1:9" ht="11.25" customHeight="1" x14ac:dyDescent="0.2">
      <c r="A21" s="14" t="s">
        <v>23</v>
      </c>
      <c r="B21" s="15"/>
      <c r="C21" s="15"/>
      <c r="D21" s="15"/>
      <c r="E21" s="15"/>
      <c r="F21" s="15"/>
      <c r="G21" s="15"/>
      <c r="H21" s="15"/>
      <c r="I21" s="7"/>
    </row>
    <row r="22" spans="1:9" ht="11.25" customHeight="1" x14ac:dyDescent="0.2">
      <c r="A22" s="12" t="s">
        <v>24</v>
      </c>
      <c r="B22" s="7"/>
      <c r="C22" s="7"/>
      <c r="D22" s="7"/>
      <c r="E22" s="7"/>
      <c r="F22" s="7"/>
      <c r="G22" s="7"/>
      <c r="H22" s="7"/>
      <c r="I22" s="7"/>
    </row>
    <row r="23" spans="1:9" ht="11.25" customHeight="1" x14ac:dyDescent="0.2">
      <c r="A23" s="14" t="s">
        <v>22</v>
      </c>
      <c r="B23" s="15"/>
      <c r="C23" s="15"/>
      <c r="D23" s="15"/>
      <c r="E23" s="15"/>
      <c r="F23" s="15"/>
      <c r="G23" s="15"/>
      <c r="H23" s="15"/>
      <c r="I23" s="7"/>
    </row>
  </sheetData>
  <mergeCells count="2">
    <mergeCell ref="A2:I2"/>
    <mergeCell ref="A19:B1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23"/>
  <sheetViews>
    <sheetView workbookViewId="0">
      <selection activeCell="J7" sqref="J7"/>
    </sheetView>
  </sheetViews>
  <sheetFormatPr baseColWidth="10" defaultColWidth="11.42578125" defaultRowHeight="12" x14ac:dyDescent="0.2"/>
  <cols>
    <col min="1" max="1" width="11.42578125" style="13"/>
    <col min="2" max="9" width="16.5703125" style="13" customWidth="1"/>
    <col min="10" max="16384" width="11.42578125" style="13"/>
  </cols>
  <sheetData>
    <row r="2" spans="1:9" x14ac:dyDescent="0.2">
      <c r="A2" s="42"/>
      <c r="B2" s="42"/>
      <c r="C2" s="42"/>
      <c r="D2" s="42"/>
      <c r="E2" s="42"/>
      <c r="F2" s="42"/>
      <c r="G2" s="42"/>
      <c r="H2" s="42"/>
      <c r="I2" s="42"/>
    </row>
    <row r="3" spans="1:9" ht="15" customHeight="1" x14ac:dyDescent="0.2">
      <c r="A3" s="2" t="s">
        <v>37</v>
      </c>
      <c r="B3" s="2"/>
      <c r="C3" s="2"/>
      <c r="D3" s="2"/>
      <c r="E3" s="2"/>
      <c r="F3" s="2"/>
      <c r="G3" s="2"/>
      <c r="H3" s="2"/>
      <c r="I3" s="2"/>
    </row>
    <row r="4" spans="1:9" x14ac:dyDescent="0.2">
      <c r="A4" s="3"/>
      <c r="B4" s="4"/>
      <c r="C4" s="4"/>
      <c r="D4" s="4"/>
      <c r="E4" s="4"/>
      <c r="F4" s="5"/>
      <c r="G4" s="5"/>
      <c r="H4" s="6"/>
      <c r="I4" s="7"/>
    </row>
    <row r="5" spans="1:9" ht="55.5" customHeight="1" x14ac:dyDescent="0.2">
      <c r="A5" s="16" t="s">
        <v>0</v>
      </c>
      <c r="B5" s="17" t="s">
        <v>1</v>
      </c>
      <c r="C5" s="17" t="s">
        <v>25</v>
      </c>
      <c r="D5" s="17" t="s">
        <v>2</v>
      </c>
      <c r="E5" s="17" t="s">
        <v>25</v>
      </c>
      <c r="F5" s="17" t="s">
        <v>26</v>
      </c>
      <c r="G5" s="17" t="s">
        <v>20</v>
      </c>
      <c r="H5" s="17" t="s">
        <v>27</v>
      </c>
      <c r="I5" s="17" t="s">
        <v>21</v>
      </c>
    </row>
    <row r="6" spans="1:9" ht="14.25" x14ac:dyDescent="0.2">
      <c r="A6" s="18" t="s">
        <v>56</v>
      </c>
      <c r="B6" s="25">
        <f t="shared" ref="B6:I6" si="0">AVERAGE(B7:B18)</f>
        <v>14</v>
      </c>
      <c r="C6" s="25">
        <f t="shared" si="0"/>
        <v>56312.890000000007</v>
      </c>
      <c r="D6" s="25">
        <f t="shared" si="0"/>
        <v>5</v>
      </c>
      <c r="E6" s="25">
        <f t="shared" si="0"/>
        <v>38308.07</v>
      </c>
      <c r="F6" s="25">
        <f t="shared" si="0"/>
        <v>7</v>
      </c>
      <c r="G6" s="25">
        <f t="shared" si="0"/>
        <v>301835.25</v>
      </c>
      <c r="H6" s="25">
        <f t="shared" si="0"/>
        <v>996056.33333333337</v>
      </c>
      <c r="I6" s="26">
        <f t="shared" si="0"/>
        <v>0.26555916666666662</v>
      </c>
    </row>
    <row r="7" spans="1:9" x14ac:dyDescent="0.2">
      <c r="A7" s="23" t="s">
        <v>5</v>
      </c>
      <c r="B7" s="27">
        <v>14</v>
      </c>
      <c r="C7" s="27">
        <v>56312.89</v>
      </c>
      <c r="D7" s="28">
        <v>5</v>
      </c>
      <c r="E7" s="28">
        <v>38308.07</v>
      </c>
      <c r="F7" s="27">
        <v>7</v>
      </c>
      <c r="G7" s="27">
        <v>299019</v>
      </c>
      <c r="H7" s="28">
        <v>986763</v>
      </c>
      <c r="I7" s="29">
        <v>0.26479999999999998</v>
      </c>
    </row>
    <row r="8" spans="1:9" x14ac:dyDescent="0.2">
      <c r="A8" s="23" t="s">
        <v>6</v>
      </c>
      <c r="B8" s="27">
        <v>14</v>
      </c>
      <c r="C8" s="27">
        <v>56312.89</v>
      </c>
      <c r="D8" s="28">
        <v>5</v>
      </c>
      <c r="E8" s="28">
        <v>38308.07</v>
      </c>
      <c r="F8" s="27">
        <v>7</v>
      </c>
      <c r="G8" s="27">
        <v>299302</v>
      </c>
      <c r="H8" s="28">
        <v>987697</v>
      </c>
      <c r="I8" s="29">
        <v>0.26479999999999998</v>
      </c>
    </row>
    <row r="9" spans="1:9" x14ac:dyDescent="0.2">
      <c r="A9" s="23" t="s">
        <v>7</v>
      </c>
      <c r="B9" s="27">
        <v>14</v>
      </c>
      <c r="C9" s="27">
        <v>56312.89</v>
      </c>
      <c r="D9" s="28">
        <v>5</v>
      </c>
      <c r="E9" s="28">
        <v>38308.07</v>
      </c>
      <c r="F9" s="27">
        <v>7</v>
      </c>
      <c r="G9" s="27">
        <v>299723</v>
      </c>
      <c r="H9" s="28">
        <v>989086</v>
      </c>
      <c r="I9" s="29">
        <v>0.26480999999999999</v>
      </c>
    </row>
    <row r="10" spans="1:9" x14ac:dyDescent="0.2">
      <c r="A10" s="23" t="s">
        <v>8</v>
      </c>
      <c r="B10" s="27">
        <v>14</v>
      </c>
      <c r="C10" s="27">
        <v>56312.89</v>
      </c>
      <c r="D10" s="28">
        <v>5</v>
      </c>
      <c r="E10" s="28">
        <v>38308.07</v>
      </c>
      <c r="F10" s="27">
        <v>7</v>
      </c>
      <c r="G10" s="27">
        <v>299821</v>
      </c>
      <c r="H10" s="28">
        <v>989409</v>
      </c>
      <c r="I10" s="29">
        <v>0.2646</v>
      </c>
    </row>
    <row r="11" spans="1:9" x14ac:dyDescent="0.2">
      <c r="A11" s="23" t="s">
        <v>9</v>
      </c>
      <c r="B11" s="27">
        <v>14</v>
      </c>
      <c r="C11" s="27">
        <v>56312.89</v>
      </c>
      <c r="D11" s="28">
        <v>5</v>
      </c>
      <c r="E11" s="28">
        <v>38308.07</v>
      </c>
      <c r="F11" s="27">
        <v>7</v>
      </c>
      <c r="G11" s="27">
        <v>299827</v>
      </c>
      <c r="H11" s="28">
        <v>989429</v>
      </c>
      <c r="I11" s="29">
        <v>0.26429999999999998</v>
      </c>
    </row>
    <row r="12" spans="1:9" x14ac:dyDescent="0.2">
      <c r="A12" s="23" t="s">
        <v>10</v>
      </c>
      <c r="B12" s="27">
        <v>14</v>
      </c>
      <c r="C12" s="27">
        <v>56312.89</v>
      </c>
      <c r="D12" s="28">
        <v>5</v>
      </c>
      <c r="E12" s="28">
        <v>38308.07</v>
      </c>
      <c r="F12" s="27">
        <v>7</v>
      </c>
      <c r="G12" s="27">
        <v>299816</v>
      </c>
      <c r="H12" s="28">
        <v>989393</v>
      </c>
      <c r="I12" s="29">
        <v>0.26390000000000002</v>
      </c>
    </row>
    <row r="13" spans="1:9" x14ac:dyDescent="0.2">
      <c r="A13" s="23" t="s">
        <v>11</v>
      </c>
      <c r="B13" s="27">
        <v>14</v>
      </c>
      <c r="C13" s="27">
        <v>56312.89</v>
      </c>
      <c r="D13" s="28">
        <v>5</v>
      </c>
      <c r="E13" s="28">
        <v>38308.07</v>
      </c>
      <c r="F13" s="27">
        <v>7</v>
      </c>
      <c r="G13" s="27">
        <v>301229</v>
      </c>
      <c r="H13" s="28">
        <v>994056</v>
      </c>
      <c r="I13" s="29">
        <v>0.26490000000000002</v>
      </c>
    </row>
    <row r="14" spans="1:9" x14ac:dyDescent="0.2">
      <c r="A14" s="23" t="s">
        <v>12</v>
      </c>
      <c r="B14" s="27">
        <v>14</v>
      </c>
      <c r="C14" s="27">
        <v>56312.89</v>
      </c>
      <c r="D14" s="28">
        <v>5</v>
      </c>
      <c r="E14" s="28">
        <v>38308.07</v>
      </c>
      <c r="F14" s="27">
        <v>7</v>
      </c>
      <c r="G14" s="27">
        <v>302728</v>
      </c>
      <c r="H14" s="28">
        <v>999002</v>
      </c>
      <c r="I14" s="29">
        <v>0.26590000000000003</v>
      </c>
    </row>
    <row r="15" spans="1:9" x14ac:dyDescent="0.2">
      <c r="A15" s="23" t="s">
        <v>13</v>
      </c>
      <c r="B15" s="27">
        <v>14</v>
      </c>
      <c r="C15" s="27">
        <v>56312.89</v>
      </c>
      <c r="D15" s="28">
        <v>5</v>
      </c>
      <c r="E15" s="28">
        <v>38308.07</v>
      </c>
      <c r="F15" s="27">
        <v>7</v>
      </c>
      <c r="G15" s="27">
        <v>303744</v>
      </c>
      <c r="H15" s="28">
        <v>1002355</v>
      </c>
      <c r="I15" s="29">
        <v>0.26640000000000003</v>
      </c>
    </row>
    <row r="16" spans="1:9" x14ac:dyDescent="0.2">
      <c r="A16" s="23" t="s">
        <v>14</v>
      </c>
      <c r="B16" s="27">
        <v>14</v>
      </c>
      <c r="C16" s="27">
        <v>56312.89</v>
      </c>
      <c r="D16" s="28">
        <v>5</v>
      </c>
      <c r="E16" s="28">
        <v>38308.07</v>
      </c>
      <c r="F16" s="27">
        <v>7</v>
      </c>
      <c r="G16" s="27">
        <v>304713</v>
      </c>
      <c r="H16" s="28">
        <v>1005553</v>
      </c>
      <c r="I16" s="29">
        <v>0.26700000000000002</v>
      </c>
    </row>
    <row r="17" spans="1:9" x14ac:dyDescent="0.2">
      <c r="A17" s="23" t="s">
        <v>15</v>
      </c>
      <c r="B17" s="27">
        <v>14</v>
      </c>
      <c r="C17" s="27">
        <v>56312.89</v>
      </c>
      <c r="D17" s="28">
        <v>5</v>
      </c>
      <c r="E17" s="28">
        <v>38308.07</v>
      </c>
      <c r="F17" s="27">
        <v>7</v>
      </c>
      <c r="G17" s="27">
        <v>305563</v>
      </c>
      <c r="H17" s="28">
        <v>1008358</v>
      </c>
      <c r="I17" s="30">
        <v>0.26740000000000003</v>
      </c>
    </row>
    <row r="18" spans="1:9" x14ac:dyDescent="0.2">
      <c r="A18" s="24" t="s">
        <v>16</v>
      </c>
      <c r="B18" s="31">
        <v>14</v>
      </c>
      <c r="C18" s="31">
        <v>56312.89</v>
      </c>
      <c r="D18" s="32">
        <v>5</v>
      </c>
      <c r="E18" s="32">
        <v>38308.07</v>
      </c>
      <c r="F18" s="31">
        <v>7</v>
      </c>
      <c r="G18" s="31">
        <v>306538</v>
      </c>
      <c r="H18" s="32">
        <v>1011575</v>
      </c>
      <c r="I18" s="33">
        <v>0.26790000000000003</v>
      </c>
    </row>
    <row r="19" spans="1:9" ht="12" customHeight="1" x14ac:dyDescent="0.2">
      <c r="A19" s="50" t="s">
        <v>39</v>
      </c>
      <c r="B19" s="50"/>
      <c r="C19" s="9"/>
      <c r="D19" s="8"/>
      <c r="E19" s="8"/>
      <c r="F19" s="9"/>
      <c r="G19" s="9"/>
      <c r="H19" s="8"/>
      <c r="I19" s="10"/>
    </row>
    <row r="20" spans="1:9" ht="11.25" customHeight="1" x14ac:dyDescent="0.2">
      <c r="A20" s="14" t="s">
        <v>42</v>
      </c>
      <c r="B20" s="14"/>
      <c r="C20" s="14"/>
      <c r="D20" s="14"/>
      <c r="E20" s="14"/>
      <c r="F20" s="14"/>
      <c r="G20" s="14"/>
      <c r="H20" s="11"/>
      <c r="I20" s="7"/>
    </row>
    <row r="21" spans="1:9" ht="11.25" customHeight="1" x14ac:dyDescent="0.2">
      <c r="A21" s="14" t="s">
        <v>23</v>
      </c>
      <c r="B21" s="14"/>
      <c r="C21" s="14"/>
      <c r="D21" s="14"/>
      <c r="E21" s="14"/>
      <c r="F21" s="14"/>
      <c r="G21" s="14"/>
      <c r="H21" s="11"/>
      <c r="I21" s="7"/>
    </row>
    <row r="22" spans="1:9" ht="11.25" customHeight="1" x14ac:dyDescent="0.2">
      <c r="A22" s="12" t="s">
        <v>24</v>
      </c>
      <c r="B22" s="12"/>
      <c r="C22" s="12"/>
      <c r="D22" s="12"/>
      <c r="E22" s="12"/>
      <c r="F22" s="12"/>
      <c r="G22" s="12"/>
      <c r="H22" s="12"/>
      <c r="I22" s="7"/>
    </row>
    <row r="23" spans="1:9" ht="11.25" customHeight="1" x14ac:dyDescent="0.2">
      <c r="A23" s="14" t="s">
        <v>22</v>
      </c>
      <c r="B23" s="14"/>
      <c r="C23" s="14"/>
      <c r="D23" s="14"/>
      <c r="E23" s="14"/>
      <c r="F23" s="14"/>
      <c r="G23" s="14"/>
      <c r="H23" s="14"/>
      <c r="I23" s="7"/>
    </row>
  </sheetData>
  <mergeCells count="2">
    <mergeCell ref="A2:I2"/>
    <mergeCell ref="A19:B19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24"/>
  <sheetViews>
    <sheetView topLeftCell="A5" workbookViewId="0">
      <selection activeCell="G7" sqref="G7:G18"/>
    </sheetView>
  </sheetViews>
  <sheetFormatPr baseColWidth="10" defaultColWidth="11.42578125" defaultRowHeight="15" x14ac:dyDescent="0.25"/>
  <cols>
    <col min="1" max="1" width="11.42578125" style="1"/>
    <col min="2" max="9" width="12.85546875" style="1" customWidth="1"/>
    <col min="10" max="16384" width="11.42578125" style="1"/>
  </cols>
  <sheetData>
    <row r="2" spans="1:12" x14ac:dyDescent="0.25">
      <c r="A2" s="42"/>
      <c r="B2" s="42"/>
      <c r="C2" s="42"/>
      <c r="D2" s="42"/>
      <c r="E2" s="42"/>
      <c r="F2" s="42"/>
      <c r="G2" s="42"/>
      <c r="H2" s="42"/>
      <c r="I2" s="42"/>
    </row>
    <row r="3" spans="1:12" ht="25.5" customHeight="1" x14ac:dyDescent="0.25">
      <c r="A3" s="45" t="s">
        <v>41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x14ac:dyDescent="0.25">
      <c r="A4" s="3"/>
      <c r="B4" s="4"/>
      <c r="C4" s="4"/>
      <c r="D4" s="4"/>
      <c r="E4" s="4"/>
      <c r="F4" s="5"/>
      <c r="G4" s="5"/>
      <c r="H4" s="6"/>
      <c r="I4" s="7"/>
    </row>
    <row r="5" spans="1:12" ht="60" x14ac:dyDescent="0.25">
      <c r="A5" s="16" t="s">
        <v>0</v>
      </c>
      <c r="B5" s="17" t="s">
        <v>1</v>
      </c>
      <c r="C5" s="17" t="s">
        <v>25</v>
      </c>
      <c r="D5" s="17" t="s">
        <v>2</v>
      </c>
      <c r="E5" s="17" t="s">
        <v>25</v>
      </c>
      <c r="F5" s="17" t="s">
        <v>26</v>
      </c>
      <c r="G5" s="17" t="s">
        <v>20</v>
      </c>
      <c r="H5" s="17" t="s">
        <v>27</v>
      </c>
      <c r="I5" s="17" t="s">
        <v>21</v>
      </c>
    </row>
    <row r="6" spans="1:12" x14ac:dyDescent="0.25">
      <c r="A6" s="18" t="s">
        <v>56</v>
      </c>
      <c r="B6" s="25">
        <f t="shared" ref="B6:I6" si="0">AVERAGE(B7:B18)</f>
        <v>15.666666666666666</v>
      </c>
      <c r="C6" s="25">
        <f t="shared" si="0"/>
        <v>66108.179999999993</v>
      </c>
      <c r="D6" s="25">
        <f t="shared" si="0"/>
        <v>7.333333333333333</v>
      </c>
      <c r="E6" s="25">
        <f t="shared" si="0"/>
        <v>41613.311999999998</v>
      </c>
      <c r="F6" s="25">
        <f t="shared" si="0"/>
        <v>1</v>
      </c>
      <c r="G6" s="25">
        <f t="shared" si="0"/>
        <v>309742.75</v>
      </c>
      <c r="H6" s="25">
        <f t="shared" si="0"/>
        <v>1022151.1666666666</v>
      </c>
      <c r="I6" s="26">
        <f t="shared" si="0"/>
        <v>0.26870508375857222</v>
      </c>
    </row>
    <row r="7" spans="1:12" x14ac:dyDescent="0.25">
      <c r="A7" s="23" t="s">
        <v>5</v>
      </c>
      <c r="B7" s="27">
        <v>15</v>
      </c>
      <c r="C7" s="27">
        <v>59089.83</v>
      </c>
      <c r="D7" s="28">
        <v>8</v>
      </c>
      <c r="E7" s="28">
        <v>48631.968000000001</v>
      </c>
      <c r="F7" s="27">
        <v>1</v>
      </c>
      <c r="G7" s="27">
        <v>307466</v>
      </c>
      <c r="H7" s="28">
        <v>1014638</v>
      </c>
      <c r="I7" s="29">
        <v>0.26843873522088274</v>
      </c>
    </row>
    <row r="8" spans="1:12" x14ac:dyDescent="0.25">
      <c r="A8" s="23" t="s">
        <v>6</v>
      </c>
      <c r="B8" s="27">
        <v>15</v>
      </c>
      <c r="C8" s="27">
        <v>59090</v>
      </c>
      <c r="D8" s="28">
        <v>8</v>
      </c>
      <c r="E8" s="28">
        <v>48631.968000000001</v>
      </c>
      <c r="F8" s="27">
        <v>1</v>
      </c>
      <c r="G8" s="27">
        <v>307878</v>
      </c>
      <c r="H8" s="28">
        <v>1015997</v>
      </c>
      <c r="I8" s="29">
        <v>0.2684860974688007</v>
      </c>
    </row>
    <row r="9" spans="1:12" x14ac:dyDescent="0.25">
      <c r="A9" s="23" t="s">
        <v>7</v>
      </c>
      <c r="B9" s="27">
        <v>15</v>
      </c>
      <c r="C9" s="27">
        <v>59090</v>
      </c>
      <c r="D9" s="28">
        <v>8</v>
      </c>
      <c r="E9" s="28">
        <v>48631.968000000001</v>
      </c>
      <c r="F9" s="27">
        <v>1</v>
      </c>
      <c r="G9" s="27">
        <v>308052</v>
      </c>
      <c r="H9" s="28">
        <v>1016572</v>
      </c>
      <c r="I9" s="29">
        <v>0.26832604192476089</v>
      </c>
    </row>
    <row r="10" spans="1:12" x14ac:dyDescent="0.25">
      <c r="A10" s="23" t="s">
        <v>8</v>
      </c>
      <c r="B10" s="27">
        <v>15</v>
      </c>
      <c r="C10" s="27">
        <v>59090</v>
      </c>
      <c r="D10" s="28">
        <v>8</v>
      </c>
      <c r="E10" s="28">
        <v>48631.968000000001</v>
      </c>
      <c r="F10" s="27">
        <v>1</v>
      </c>
      <c r="G10" s="27">
        <v>308452</v>
      </c>
      <c r="H10" s="28">
        <v>1017892</v>
      </c>
      <c r="I10" s="29">
        <v>0.26836298462477498</v>
      </c>
    </row>
    <row r="11" spans="1:12" x14ac:dyDescent="0.25">
      <c r="A11" s="23" t="s">
        <v>9</v>
      </c>
      <c r="B11" s="27">
        <v>15</v>
      </c>
      <c r="C11" s="27">
        <v>59090</v>
      </c>
      <c r="D11" s="28">
        <v>8</v>
      </c>
      <c r="E11" s="28">
        <v>48631.968000000001</v>
      </c>
      <c r="F11" s="27">
        <v>1</v>
      </c>
      <c r="G11" s="27">
        <v>308771</v>
      </c>
      <c r="H11" s="28">
        <v>1018944</v>
      </c>
      <c r="I11" s="29">
        <v>0.26832945081391507</v>
      </c>
    </row>
    <row r="12" spans="1:12" x14ac:dyDescent="0.25">
      <c r="A12" s="23" t="s">
        <v>10</v>
      </c>
      <c r="B12" s="27">
        <v>15</v>
      </c>
      <c r="C12" s="27">
        <v>59089.83</v>
      </c>
      <c r="D12" s="28">
        <v>8</v>
      </c>
      <c r="E12" s="28">
        <v>48631.968000000001</v>
      </c>
      <c r="F12" s="27">
        <v>1</v>
      </c>
      <c r="G12" s="27">
        <v>309115</v>
      </c>
      <c r="H12" s="28">
        <v>1020080</v>
      </c>
      <c r="I12" s="29">
        <v>0.26831769504973196</v>
      </c>
    </row>
    <row r="13" spans="1:12" x14ac:dyDescent="0.25">
      <c r="A13" s="23" t="s">
        <v>11</v>
      </c>
      <c r="B13" s="27">
        <v>15</v>
      </c>
      <c r="C13" s="27">
        <v>59089.83</v>
      </c>
      <c r="D13" s="28">
        <v>8</v>
      </c>
      <c r="E13" s="28">
        <v>48631.968000000001</v>
      </c>
      <c r="F13" s="27">
        <v>1</v>
      </c>
      <c r="G13" s="27">
        <v>309171</v>
      </c>
      <c r="H13" s="28">
        <v>1020264</v>
      </c>
      <c r="I13" s="29">
        <v>0.2681</v>
      </c>
    </row>
    <row r="14" spans="1:12" x14ac:dyDescent="0.25">
      <c r="A14" s="23" t="s">
        <v>12</v>
      </c>
      <c r="B14" s="27">
        <v>15</v>
      </c>
      <c r="C14" s="27">
        <v>59089.83</v>
      </c>
      <c r="D14" s="28">
        <v>8</v>
      </c>
      <c r="E14" s="28">
        <v>48631.968000000001</v>
      </c>
      <c r="F14" s="27">
        <v>1</v>
      </c>
      <c r="G14" s="27">
        <v>310309</v>
      </c>
      <c r="H14" s="28">
        <v>1024020</v>
      </c>
      <c r="I14" s="29">
        <v>0.26869999999999999</v>
      </c>
    </row>
    <row r="15" spans="1:12" x14ac:dyDescent="0.25">
      <c r="A15" s="23" t="s">
        <v>13</v>
      </c>
      <c r="B15" s="27">
        <v>17</v>
      </c>
      <c r="C15" s="27">
        <v>80144.710000000006</v>
      </c>
      <c r="D15" s="28">
        <v>6</v>
      </c>
      <c r="E15" s="28">
        <v>27576</v>
      </c>
      <c r="F15" s="27">
        <v>1</v>
      </c>
      <c r="G15" s="27">
        <v>311189</v>
      </c>
      <c r="H15" s="28">
        <v>1026924</v>
      </c>
      <c r="I15" s="29">
        <v>0.26919999999999999</v>
      </c>
    </row>
    <row r="16" spans="1:12" x14ac:dyDescent="0.25">
      <c r="A16" s="23" t="s">
        <v>14</v>
      </c>
      <c r="B16" s="27">
        <v>17</v>
      </c>
      <c r="C16" s="27">
        <v>80144.710000000006</v>
      </c>
      <c r="D16" s="28">
        <v>6</v>
      </c>
      <c r="E16" s="28">
        <v>27576</v>
      </c>
      <c r="F16" s="27">
        <v>1</v>
      </c>
      <c r="G16" s="27">
        <v>311894</v>
      </c>
      <c r="H16" s="28">
        <v>1029250</v>
      </c>
      <c r="I16" s="29">
        <v>0.26950000000000002</v>
      </c>
    </row>
    <row r="17" spans="1:9" x14ac:dyDescent="0.25">
      <c r="A17" s="23" t="s">
        <v>15</v>
      </c>
      <c r="B17" s="27">
        <v>17</v>
      </c>
      <c r="C17" s="27">
        <v>80144.710000000006</v>
      </c>
      <c r="D17" s="28">
        <v>6</v>
      </c>
      <c r="E17" s="28">
        <v>27576</v>
      </c>
      <c r="F17" s="27">
        <v>1</v>
      </c>
      <c r="G17" s="27">
        <v>312173</v>
      </c>
      <c r="H17" s="28">
        <v>1030171</v>
      </c>
      <c r="I17" s="30">
        <v>0.26939999999999997</v>
      </c>
    </row>
    <row r="18" spans="1:9" x14ac:dyDescent="0.25">
      <c r="A18" s="24" t="s">
        <v>16</v>
      </c>
      <c r="B18" s="31">
        <v>17</v>
      </c>
      <c r="C18" s="31">
        <v>80144.710000000006</v>
      </c>
      <c r="D18" s="32">
        <v>6</v>
      </c>
      <c r="E18" s="32">
        <v>27576</v>
      </c>
      <c r="F18" s="31">
        <v>1</v>
      </c>
      <c r="G18" s="31">
        <v>312443</v>
      </c>
      <c r="H18" s="32">
        <v>1031062</v>
      </c>
      <c r="I18" s="33">
        <v>0.26929999999999998</v>
      </c>
    </row>
    <row r="19" spans="1:9" ht="12" customHeight="1" x14ac:dyDescent="0.25">
      <c r="A19" s="44" t="s">
        <v>39</v>
      </c>
      <c r="B19" s="44"/>
      <c r="C19" s="9"/>
      <c r="D19" s="8"/>
      <c r="E19" s="8"/>
      <c r="F19" s="9"/>
      <c r="G19" s="9"/>
      <c r="H19" s="8"/>
      <c r="I19" s="10"/>
    </row>
    <row r="20" spans="1:9" ht="12" customHeight="1" x14ac:dyDescent="0.25">
      <c r="A20" s="14" t="s">
        <v>40</v>
      </c>
      <c r="B20" s="14"/>
      <c r="C20" s="14"/>
      <c r="D20" s="14"/>
      <c r="E20" s="14"/>
      <c r="F20" s="14"/>
      <c r="G20" s="14"/>
      <c r="H20" s="11"/>
      <c r="I20" s="7"/>
    </row>
    <row r="21" spans="1:9" ht="12" customHeight="1" x14ac:dyDescent="0.25">
      <c r="A21" s="14" t="s">
        <v>23</v>
      </c>
      <c r="B21" s="14"/>
      <c r="C21" s="14"/>
      <c r="D21" s="14"/>
      <c r="E21" s="14"/>
      <c r="F21" s="14"/>
      <c r="G21" s="14"/>
      <c r="H21" s="11"/>
      <c r="I21" s="7"/>
    </row>
    <row r="22" spans="1:9" ht="12" customHeight="1" x14ac:dyDescent="0.25">
      <c r="A22" s="12" t="s">
        <v>24</v>
      </c>
      <c r="B22" s="12"/>
      <c r="C22" s="12"/>
      <c r="D22" s="12"/>
      <c r="E22" s="12"/>
      <c r="F22" s="12"/>
      <c r="G22" s="12"/>
      <c r="H22" s="12"/>
      <c r="I22" s="7"/>
    </row>
    <row r="23" spans="1:9" x14ac:dyDescent="0.25">
      <c r="A23" s="12" t="s">
        <v>36</v>
      </c>
    </row>
    <row r="24" spans="1:9" ht="12" customHeight="1" x14ac:dyDescent="0.25">
      <c r="A24" s="14" t="s">
        <v>22</v>
      </c>
      <c r="B24" s="14"/>
      <c r="C24" s="14"/>
      <c r="D24" s="14"/>
      <c r="E24" s="14"/>
      <c r="F24" s="14"/>
      <c r="G24" s="14"/>
      <c r="H24" s="14"/>
      <c r="I24" s="7"/>
    </row>
  </sheetData>
  <mergeCells count="3">
    <mergeCell ref="A2:I2"/>
    <mergeCell ref="A19:B19"/>
    <mergeCell ref="A3:L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2013</vt:lpstr>
      <vt:lpstr>2014</vt:lpstr>
      <vt:lpstr>2015</vt:lpstr>
      <vt:lpstr>2016</vt:lpstr>
      <vt:lpstr> 2017</vt:lpstr>
      <vt:lpstr>2018</vt:lpstr>
      <vt:lpstr>2019</vt:lpstr>
      <vt:lpstr>2020</vt:lpstr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theodore.quant</dc:creator>
  <cp:lastModifiedBy>Theodore Alexander Quant Matos</cp:lastModifiedBy>
  <dcterms:created xsi:type="dcterms:W3CDTF">2020-08-02T01:15:49Z</dcterms:created>
  <dcterms:modified xsi:type="dcterms:W3CDTF">2024-02-28T16:42:10Z</dcterms:modified>
</cp:coreProperties>
</file>