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Energía Eléctrica" sheetId="1" r:id="rId1"/>
  </sheets>
  <definedNames>
    <definedName name="_xlnm.Print_Area" localSheetId="0">'Energía Eléctrica'!$A$2:$Z$30</definedName>
  </definedNames>
  <calcPr fullCalcOnLoad="1"/>
</workbook>
</file>

<file path=xl/sharedStrings.xml><?xml version="1.0" encoding="utf-8"?>
<sst xmlns="http://schemas.openxmlformats.org/spreadsheetml/2006/main" count="34" uniqueCount="15">
  <si>
    <t>EdeEste</t>
  </si>
  <si>
    <t>EdeSur</t>
  </si>
  <si>
    <t>EdeNorte</t>
  </si>
  <si>
    <t xml:space="preserve">Ayuntamiento </t>
  </si>
  <si>
    <t xml:space="preserve">Gobierno </t>
  </si>
  <si>
    <t xml:space="preserve">Industrial </t>
  </si>
  <si>
    <t xml:space="preserve">Comercial </t>
  </si>
  <si>
    <t xml:space="preserve">Residencial </t>
  </si>
  <si>
    <t>Total</t>
  </si>
  <si>
    <t>Año</t>
  </si>
  <si>
    <t>(En GWh)</t>
  </si>
  <si>
    <t xml:space="preserve"> Fuente: Registros Administrativos, Sector Energia, Direccion de Mercado Eléctrico Minorista,Superintendecia de Electricidad de la República Dominicana</t>
  </si>
  <si>
    <t xml:space="preserve">(GWh): Gigawatts Hora  </t>
  </si>
  <si>
    <t>*Cifras sujetas a rectificacion</t>
  </si>
  <si>
    <t>REPÚBLICA DOMINICANA: Energía facturada por año, según compañía distribuidora y tipo de usuario, 2004-2023*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</si>
</sst>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m\-d\-yy"/>
    <numFmt numFmtId="187" formatCode="_-[$€-2]* #,##0.00_-;\-[$€-2]* #,##0.00_-;_-[$€-2]* &quot;-&quot;??_-"/>
    <numFmt numFmtId="188" formatCode="_-* #,##0.0_-;\-* #,##0.0_-;_-* &quot;-&quot;_-;_-@_-"/>
    <numFmt numFmtId="189" formatCode="_-* #,##0\ _P_t_s_-;\-* #,##0\ _P_t_s_-;_-* &quot;-&quot;\ _P_t_s_-;_-@_-"/>
    <numFmt numFmtId="190" formatCode="0.00_)"/>
    <numFmt numFmtId="191" formatCode="General_)"/>
    <numFmt numFmtId="192" formatCode="0.0"/>
    <numFmt numFmtId="193" formatCode="#,##0.0"/>
    <numFmt numFmtId="194" formatCode="_(* #,##0.0_);_(* \(#,##0.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9"/>
      <name val="Roboto"/>
      <family val="0"/>
    </font>
    <font>
      <sz val="7"/>
      <name val="Roboto"/>
      <family val="0"/>
    </font>
    <font>
      <b/>
      <sz val="9"/>
      <name val="Robot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3" fillId="8" borderId="1">
      <alignment horizontal="center"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8" fillId="0" borderId="4" applyNumberFormat="0" applyFill="0" applyAlignment="0" applyProtection="0"/>
    <xf numFmtId="0" fontId="7" fillId="17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0" fillId="0" borderId="0">
      <alignment/>
      <protection locked="0"/>
    </xf>
    <xf numFmtId="0" fontId="16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7" borderId="2" applyNumberFormat="0" applyAlignment="0" applyProtection="0"/>
    <xf numFmtId="0" fontId="1" fillId="2" borderId="6">
      <alignment horizontal="center" textRotation="44"/>
      <protection/>
    </xf>
    <xf numFmtId="187" fontId="0" fillId="0" borderId="0" applyFont="0" applyFill="0" applyBorder="0" applyAlignment="0" applyProtection="0"/>
    <xf numFmtId="188" fontId="0" fillId="0" borderId="0">
      <alignment/>
      <protection locked="0"/>
    </xf>
    <xf numFmtId="38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>
      <alignment/>
      <protection locked="0"/>
    </xf>
    <xf numFmtId="189" fontId="0" fillId="0" borderId="0">
      <alignment/>
      <protection locked="0"/>
    </xf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7" borderId="2" applyNumberFormat="0" applyAlignment="0" applyProtection="0"/>
    <xf numFmtId="10" fontId="14" fillId="22" borderId="8" applyNumberFormat="0" applyBorder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9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9" applyNumberFormat="0" applyFont="0" applyAlignment="0" applyProtection="0"/>
    <xf numFmtId="0" fontId="0" fillId="22" borderId="9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4" borderId="10" applyNumberFormat="0" applyFont="0" applyBorder="0" applyAlignment="0">
      <protection/>
    </xf>
    <xf numFmtId="0" fontId="24" fillId="16" borderId="11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12" applyNumberFormat="0" applyFill="0" applyAlignment="0" applyProtection="0"/>
    <xf numFmtId="0" fontId="11" fillId="0" borderId="13" applyNumberFormat="0" applyFill="0" applyAlignment="0" applyProtection="0"/>
    <xf numFmtId="0" fontId="28" fillId="0" borderId="14" applyNumberFormat="0" applyFill="0" applyAlignment="0" applyProtection="0"/>
    <xf numFmtId="37" fontId="14" fillId="23" borderId="0" applyNumberFormat="0" applyBorder="0" applyAlignment="0" applyProtection="0"/>
    <xf numFmtId="37" fontId="14" fillId="0" borderId="0">
      <alignment/>
      <protection/>
    </xf>
    <xf numFmtId="3" fontId="29" fillId="0" borderId="7" applyProtection="0">
      <alignment/>
    </xf>
    <xf numFmtId="0" fontId="2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0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30" fillId="25" borderId="0" xfId="0" applyFont="1" applyFill="1" applyAlignment="1">
      <alignment horizontal="center"/>
    </xf>
    <xf numFmtId="4" fontId="30" fillId="25" borderId="0" xfId="0" applyNumberFormat="1" applyFont="1" applyFill="1" applyBorder="1" applyAlignment="1">
      <alignment horizontal="right" vertical="center" wrapText="1" indent="1"/>
    </xf>
    <xf numFmtId="0" fontId="30" fillId="25" borderId="0" xfId="0" applyFont="1" applyFill="1" applyBorder="1" applyAlignment="1">
      <alignment/>
    </xf>
    <xf numFmtId="0" fontId="31" fillId="25" borderId="0" xfId="0" applyFont="1" applyFill="1" applyAlignment="1">
      <alignment horizontal="left"/>
    </xf>
    <xf numFmtId="2" fontId="30" fillId="25" borderId="0" xfId="51" applyNumberFormat="1" applyFont="1" applyFill="1" applyBorder="1" applyAlignment="1">
      <alignment horizontal="center"/>
    </xf>
    <xf numFmtId="194" fontId="30" fillId="25" borderId="0" xfId="222" applyNumberFormat="1" applyFont="1" applyFill="1" applyBorder="1" applyAlignment="1">
      <alignment horizontal="center"/>
    </xf>
    <xf numFmtId="194" fontId="30" fillId="25" borderId="0" xfId="221" applyNumberFormat="1" applyFont="1" applyFill="1" applyBorder="1" applyAlignment="1">
      <alignment horizontal="center"/>
    </xf>
    <xf numFmtId="193" fontId="30" fillId="25" borderId="0" xfId="289" applyNumberFormat="1" applyFont="1" applyFill="1" applyAlignment="1">
      <alignment horizontal="center" wrapText="1"/>
      <protection/>
    </xf>
    <xf numFmtId="193" fontId="30" fillId="25" borderId="0" xfId="289" applyNumberFormat="1" applyFont="1" applyFill="1" applyAlignment="1">
      <alignment horizontal="center"/>
      <protection/>
    </xf>
    <xf numFmtId="43" fontId="30" fillId="25" borderId="0" xfId="252" applyFont="1" applyFill="1" applyAlignment="1">
      <alignment/>
    </xf>
    <xf numFmtId="0" fontId="30" fillId="26" borderId="0" xfId="0" applyFont="1" applyFill="1" applyAlignment="1">
      <alignment horizontal="left" indent="1"/>
    </xf>
    <xf numFmtId="192" fontId="32" fillId="26" borderId="15" xfId="0" applyNumberFormat="1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vertical="center"/>
    </xf>
    <xf numFmtId="193" fontId="30" fillId="25" borderId="0" xfId="0" applyNumberFormat="1" applyFont="1" applyFill="1" applyBorder="1" applyAlignment="1">
      <alignment horizontal="right" vertical="center" wrapText="1" indent="1"/>
    </xf>
    <xf numFmtId="193" fontId="30" fillId="0" borderId="0" xfId="0" applyNumberFormat="1" applyFont="1" applyFill="1" applyBorder="1" applyAlignment="1">
      <alignment horizontal="right" indent="1"/>
    </xf>
    <xf numFmtId="193" fontId="30" fillId="25" borderId="0" xfId="0" applyNumberFormat="1" applyFont="1" applyFill="1" applyBorder="1" applyAlignment="1">
      <alignment horizontal="right" indent="1"/>
    </xf>
    <xf numFmtId="193" fontId="30" fillId="25" borderId="16" xfId="0" applyNumberFormat="1" applyFont="1" applyFill="1" applyBorder="1" applyAlignment="1">
      <alignment horizontal="right" vertical="center" wrapText="1" indent="1"/>
    </xf>
    <xf numFmtId="193" fontId="32" fillId="25" borderId="0" xfId="0" applyNumberFormat="1" applyFont="1" applyFill="1" applyBorder="1" applyAlignment="1">
      <alignment horizontal="right" vertical="center" wrapText="1" indent="1"/>
    </xf>
    <xf numFmtId="193" fontId="32" fillId="25" borderId="16" xfId="0" applyNumberFormat="1" applyFont="1" applyFill="1" applyBorder="1" applyAlignment="1">
      <alignment horizontal="right" vertical="center" wrapText="1" indent="1"/>
    </xf>
    <xf numFmtId="193" fontId="32" fillId="25" borderId="0" xfId="0" applyNumberFormat="1" applyFont="1" applyFill="1" applyBorder="1" applyAlignment="1">
      <alignment horizontal="right" indent="1"/>
    </xf>
    <xf numFmtId="0" fontId="31" fillId="25" borderId="0" xfId="0" applyFont="1" applyFill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 wrapText="1"/>
    </xf>
    <xf numFmtId="192" fontId="32" fillId="25" borderId="17" xfId="0" applyNumberFormat="1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left" vertical="center" wrapText="1" indent="1"/>
    </xf>
    <xf numFmtId="0" fontId="32" fillId="25" borderId="19" xfId="0" applyFont="1" applyFill="1" applyBorder="1" applyAlignment="1">
      <alignment horizontal="left" vertical="center" wrapText="1" indent="1"/>
    </xf>
    <xf numFmtId="0" fontId="30" fillId="27" borderId="0" xfId="0" applyFont="1" applyFill="1" applyBorder="1" applyAlignment="1">
      <alignment horizontal="center" vertical="center" wrapText="1"/>
    </xf>
  </cellXfs>
  <cellStyles count="31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tual Date" xfId="33"/>
    <cellStyle name="Buena" xfId="34"/>
    <cellStyle name="Bueno" xfId="35"/>
    <cellStyle name="Cálculo" xfId="36"/>
    <cellStyle name="Celda de comprobación" xfId="37"/>
    <cellStyle name="Celda vinculada" xfId="38"/>
    <cellStyle name="Check Cell" xfId="39"/>
    <cellStyle name="Comma 10" xfId="40"/>
    <cellStyle name="Comma 11" xfId="41"/>
    <cellStyle name="Comma 12" xfId="42"/>
    <cellStyle name="Comma 13" xfId="43"/>
    <cellStyle name="Comma 14" xfId="44"/>
    <cellStyle name="Comma 15" xfId="45"/>
    <cellStyle name="Comma 16" xfId="46"/>
    <cellStyle name="Comma 17" xfId="47"/>
    <cellStyle name="Comma 18" xfId="48"/>
    <cellStyle name="Comma 19" xfId="49"/>
    <cellStyle name="Comma 2" xfId="50"/>
    <cellStyle name="Comma 2 2" xfId="51"/>
    <cellStyle name="Comma 2 2 2" xfId="52"/>
    <cellStyle name="Comma 2 2 2 2" xfId="53"/>
    <cellStyle name="Comma 2 2 2 2 2" xfId="54"/>
    <cellStyle name="Comma 2 2 2 2 2 2" xfId="55"/>
    <cellStyle name="Comma 2 2 2 2 2 2 2" xfId="56"/>
    <cellStyle name="Comma 2 2 2 2 2 2 2 2" xfId="57"/>
    <cellStyle name="Comma 2 2 2 2 2 2 2 2 2" xfId="58"/>
    <cellStyle name="Comma 2 2 2 2 2 2 2 2 2 2" xfId="59"/>
    <cellStyle name="Comma 2 2 2 2 2 2 2 2 2 2 2" xfId="60"/>
    <cellStyle name="Comma 2 2 2 2 2 2 2 2 2 2 2 2" xfId="61"/>
    <cellStyle name="Comma 2 2 2 2 2 2 2 2 2 3" xfId="62"/>
    <cellStyle name="Comma 2 2 2 2 2 2 2 2 3" xfId="63"/>
    <cellStyle name="Comma 2 2 2 2 2 2 2 2 3 2" xfId="64"/>
    <cellStyle name="Comma 2 2 2 2 2 2 2 3" xfId="65"/>
    <cellStyle name="Comma 2 2 2 2 2 2 2 3 2" xfId="66"/>
    <cellStyle name="Comma 2 2 2 2 2 2 2 3 2 2" xfId="67"/>
    <cellStyle name="Comma 2 2 2 2 2 2 2 4" xfId="68"/>
    <cellStyle name="Comma 2 2 2 2 2 2 3" xfId="69"/>
    <cellStyle name="Comma 2 2 2 2 2 2 3 2" xfId="70"/>
    <cellStyle name="Comma 2 2 2 2 2 2 3 2 2" xfId="71"/>
    <cellStyle name="Comma 2 2 2 2 2 2 3 2 2 2" xfId="72"/>
    <cellStyle name="Comma 2 2 2 2 2 2 3 3" xfId="73"/>
    <cellStyle name="Comma 2 2 2 2 2 2 4" xfId="74"/>
    <cellStyle name="Comma 2 2 2 2 2 2 4 2" xfId="75"/>
    <cellStyle name="Comma 2 2 2 2 2 3" xfId="76"/>
    <cellStyle name="Comma 2 2 2 2 2 3 2" xfId="77"/>
    <cellStyle name="Comma 2 2 2 2 2 3 2 2" xfId="78"/>
    <cellStyle name="Comma 2 2 2 2 2 3 2 2 2" xfId="79"/>
    <cellStyle name="Comma 2 2 2 2 2 3 2 2 2 2" xfId="80"/>
    <cellStyle name="Comma 2 2 2 2 2 3 2 3" xfId="81"/>
    <cellStyle name="Comma 2 2 2 2 2 3 3" xfId="82"/>
    <cellStyle name="Comma 2 2 2 2 2 3 3 2" xfId="83"/>
    <cellStyle name="Comma 2 2 2 2 2 4" xfId="84"/>
    <cellStyle name="Comma 2 2 2 2 2 4 2" xfId="85"/>
    <cellStyle name="Comma 2 2 2 2 2 4 2 2" xfId="86"/>
    <cellStyle name="Comma 2 2 2 2 2 5" xfId="87"/>
    <cellStyle name="Comma 2 2 2 2 3" xfId="88"/>
    <cellStyle name="Comma 2 2 2 2 3 2" xfId="89"/>
    <cellStyle name="Comma 2 2 2 2 3 2 2" xfId="90"/>
    <cellStyle name="Comma 2 2 2 2 3 2 2 2" xfId="91"/>
    <cellStyle name="Comma 2 2 2 2 3 2 2 2 2" xfId="92"/>
    <cellStyle name="Comma 2 2 2 2 3 2 2 2 2 2" xfId="93"/>
    <cellStyle name="Comma 2 2 2 2 3 2 2 3" xfId="94"/>
    <cellStyle name="Comma 2 2 2 2 3 2 3" xfId="95"/>
    <cellStyle name="Comma 2 2 2 2 3 2 3 2" xfId="96"/>
    <cellStyle name="Comma 2 2 2 2 3 3" xfId="97"/>
    <cellStyle name="Comma 2 2 2 2 3 3 2" xfId="98"/>
    <cellStyle name="Comma 2 2 2 2 3 3 2 2" xfId="99"/>
    <cellStyle name="Comma 2 2 2 2 3 4" xfId="100"/>
    <cellStyle name="Comma 2 2 2 2 4" xfId="101"/>
    <cellStyle name="Comma 2 2 2 2 4 2" xfId="102"/>
    <cellStyle name="Comma 2 2 2 2 4 2 2" xfId="103"/>
    <cellStyle name="Comma 2 2 2 2 4 2 2 2" xfId="104"/>
    <cellStyle name="Comma 2 2 2 2 4 3" xfId="105"/>
    <cellStyle name="Comma 2 2 2 2 5" xfId="106"/>
    <cellStyle name="Comma 2 2 2 2 5 2" xfId="107"/>
    <cellStyle name="Comma 2 2 2 3" xfId="108"/>
    <cellStyle name="Comma 2 2 2 3 2" xfId="109"/>
    <cellStyle name="Comma 2 2 2 3 2 2" xfId="110"/>
    <cellStyle name="Comma 2 2 2 3 2 2 2" xfId="111"/>
    <cellStyle name="Comma 2 2 2 3 2 2 2 2" xfId="112"/>
    <cellStyle name="Comma 2 2 2 3 2 2 2 2 2" xfId="113"/>
    <cellStyle name="Comma 2 2 2 3 2 2 2 2 2 2" xfId="114"/>
    <cellStyle name="Comma 2 2 2 3 2 2 2 3" xfId="115"/>
    <cellStyle name="Comma 2 2 2 3 2 2 3" xfId="116"/>
    <cellStyle name="Comma 2 2 2 3 2 2 3 2" xfId="117"/>
    <cellStyle name="Comma 2 2 2 3 2 3" xfId="118"/>
    <cellStyle name="Comma 2 2 2 3 2 3 2" xfId="119"/>
    <cellStyle name="Comma 2 2 2 3 2 3 2 2" xfId="120"/>
    <cellStyle name="Comma 2 2 2 3 2 4" xfId="121"/>
    <cellStyle name="Comma 2 2 2 3 3" xfId="122"/>
    <cellStyle name="Comma 2 2 2 3 3 2" xfId="123"/>
    <cellStyle name="Comma 2 2 2 3 3 2 2" xfId="124"/>
    <cellStyle name="Comma 2 2 2 3 3 2 2 2" xfId="125"/>
    <cellStyle name="Comma 2 2 2 3 3 3" xfId="126"/>
    <cellStyle name="Comma 2 2 2 3 4" xfId="127"/>
    <cellStyle name="Comma 2 2 2 3 4 2" xfId="128"/>
    <cellStyle name="Comma 2 2 2 4" xfId="129"/>
    <cellStyle name="Comma 2 2 2 4 2" xfId="130"/>
    <cellStyle name="Comma 2 2 2 4 2 2" xfId="131"/>
    <cellStyle name="Comma 2 2 2 4 2 2 2" xfId="132"/>
    <cellStyle name="Comma 2 2 2 4 2 2 2 2" xfId="133"/>
    <cellStyle name="Comma 2 2 2 4 2 3" xfId="134"/>
    <cellStyle name="Comma 2 2 2 4 3" xfId="135"/>
    <cellStyle name="Comma 2 2 2 4 3 2" xfId="136"/>
    <cellStyle name="Comma 2 2 2 5" xfId="137"/>
    <cellStyle name="Comma 2 2 2 5 2" xfId="138"/>
    <cellStyle name="Comma 2 2 2 5 2 2" xfId="139"/>
    <cellStyle name="Comma 2 2 2 6" xfId="140"/>
    <cellStyle name="Comma 2 2 3" xfId="141"/>
    <cellStyle name="Comma 2 2 3 2" xfId="142"/>
    <cellStyle name="Comma 2 2 3 2 2" xfId="143"/>
    <cellStyle name="Comma 2 2 3 2 2 2" xfId="144"/>
    <cellStyle name="Comma 2 2 3 2 2 2 2" xfId="145"/>
    <cellStyle name="Comma 2 2 3 2 2 2 2 2" xfId="146"/>
    <cellStyle name="Comma 2 2 3 2 2 2 2 2 2" xfId="147"/>
    <cellStyle name="Comma 2 2 3 2 2 2 2 2 2 2" xfId="148"/>
    <cellStyle name="Comma 2 2 3 2 2 2 2 3" xfId="149"/>
    <cellStyle name="Comma 2 2 3 2 2 2 3" xfId="150"/>
    <cellStyle name="Comma 2 2 3 2 2 2 3 2" xfId="151"/>
    <cellStyle name="Comma 2 2 3 2 2 3" xfId="152"/>
    <cellStyle name="Comma 2 2 3 2 2 3 2" xfId="153"/>
    <cellStyle name="Comma 2 2 3 2 2 3 2 2" xfId="154"/>
    <cellStyle name="Comma 2 2 3 2 2 4" xfId="155"/>
    <cellStyle name="Comma 2 2 3 2 3" xfId="156"/>
    <cellStyle name="Comma 2 2 3 2 3 2" xfId="157"/>
    <cellStyle name="Comma 2 2 3 2 3 2 2" xfId="158"/>
    <cellStyle name="Comma 2 2 3 2 3 2 2 2" xfId="159"/>
    <cellStyle name="Comma 2 2 3 2 3 3" xfId="160"/>
    <cellStyle name="Comma 2 2 3 2 4" xfId="161"/>
    <cellStyle name="Comma 2 2 3 2 4 2" xfId="162"/>
    <cellStyle name="Comma 2 2 3 3" xfId="163"/>
    <cellStyle name="Comma 2 2 3 3 2" xfId="164"/>
    <cellStyle name="Comma 2 2 3 3 2 2" xfId="165"/>
    <cellStyle name="Comma 2 2 3 3 2 2 2" xfId="166"/>
    <cellStyle name="Comma 2 2 3 3 2 2 2 2" xfId="167"/>
    <cellStyle name="Comma 2 2 3 3 2 3" xfId="168"/>
    <cellStyle name="Comma 2 2 3 3 3" xfId="169"/>
    <cellStyle name="Comma 2 2 3 3 3 2" xfId="170"/>
    <cellStyle name="Comma 2 2 3 4" xfId="171"/>
    <cellStyle name="Comma 2 2 3 4 2" xfId="172"/>
    <cellStyle name="Comma 2 2 3 4 2 2" xfId="173"/>
    <cellStyle name="Comma 2 2 3 5" xfId="174"/>
    <cellStyle name="Comma 2 2 4" xfId="175"/>
    <cellStyle name="Comma 2 2 4 2" xfId="176"/>
    <cellStyle name="Comma 2 2 4 2 2" xfId="177"/>
    <cellStyle name="Comma 2 2 4 2 2 2" xfId="178"/>
    <cellStyle name="Comma 2 2 4 2 2 2 2" xfId="179"/>
    <cellStyle name="Comma 2 2 4 2 2 2 2 2" xfId="180"/>
    <cellStyle name="Comma 2 2 4 2 2 3" xfId="181"/>
    <cellStyle name="Comma 2 2 4 2 3" xfId="182"/>
    <cellStyle name="Comma 2 2 4 2 3 2" xfId="183"/>
    <cellStyle name="Comma 2 2 4 3" xfId="184"/>
    <cellStyle name="Comma 2 2 4 3 2" xfId="185"/>
    <cellStyle name="Comma 2 2 4 3 2 2" xfId="186"/>
    <cellStyle name="Comma 2 2 4 4" xfId="187"/>
    <cellStyle name="Comma 2 2 5" xfId="188"/>
    <cellStyle name="Comma 2 2 5 2" xfId="189"/>
    <cellStyle name="Comma 2 2 5 2 2" xfId="190"/>
    <cellStyle name="Comma 2 2 5 2 2 2" xfId="191"/>
    <cellStyle name="Comma 2 2 5 3" xfId="192"/>
    <cellStyle name="Comma 2 2 6" xfId="193"/>
    <cellStyle name="Comma 2 2 6 2" xfId="194"/>
    <cellStyle name="Comma 2 3" xfId="195"/>
    <cellStyle name="Comma 2 4" xfId="196"/>
    <cellStyle name="Comma 2 4 2" xfId="197"/>
    <cellStyle name="Comma 2 4 3" xfId="198"/>
    <cellStyle name="Comma 2 4 4" xfId="199"/>
    <cellStyle name="Comma 2 4 5" xfId="200"/>
    <cellStyle name="Comma 2 5" xfId="201"/>
    <cellStyle name="Comma 2 6" xfId="202"/>
    <cellStyle name="Comma 2 7" xfId="203"/>
    <cellStyle name="Comma 20" xfId="204"/>
    <cellStyle name="Comma 21" xfId="205"/>
    <cellStyle name="Comma 22" xfId="206"/>
    <cellStyle name="Comma 22 2" xfId="207"/>
    <cellStyle name="Comma 23" xfId="208"/>
    <cellStyle name="Comma 24" xfId="209"/>
    <cellStyle name="Comma 24 2" xfId="210"/>
    <cellStyle name="Comma 25" xfId="211"/>
    <cellStyle name="Comma 26" xfId="212"/>
    <cellStyle name="Comma 26 2" xfId="213"/>
    <cellStyle name="Comma 29" xfId="214"/>
    <cellStyle name="Comma 3" xfId="215"/>
    <cellStyle name="Comma 3 2" xfId="216"/>
    <cellStyle name="Comma 3 3" xfId="217"/>
    <cellStyle name="Comma 3 4" xfId="218"/>
    <cellStyle name="Comma 3 5" xfId="219"/>
    <cellStyle name="Comma 3 6" xfId="220"/>
    <cellStyle name="Comma 4" xfId="221"/>
    <cellStyle name="Comma 5" xfId="222"/>
    <cellStyle name="Comma 6" xfId="223"/>
    <cellStyle name="Comma 7" xfId="224"/>
    <cellStyle name="Comma 8" xfId="225"/>
    <cellStyle name="Comma 9" xfId="226"/>
    <cellStyle name="Date" xfId="227"/>
    <cellStyle name="Encabezado 1" xfId="228"/>
    <cellStyle name="Encabezado 4" xfId="229"/>
    <cellStyle name="Énfasis1" xfId="230"/>
    <cellStyle name="Énfasis2" xfId="231"/>
    <cellStyle name="Énfasis3" xfId="232"/>
    <cellStyle name="Énfasis4" xfId="233"/>
    <cellStyle name="Énfasis5" xfId="234"/>
    <cellStyle name="Énfasis6" xfId="235"/>
    <cellStyle name="Entrada" xfId="236"/>
    <cellStyle name="Estilo 1" xfId="237"/>
    <cellStyle name="Euro" xfId="238"/>
    <cellStyle name="Fixed" xfId="239"/>
    <cellStyle name="Grey" xfId="240"/>
    <cellStyle name="HEADER" xfId="241"/>
    <cellStyle name="Heading 4" xfId="242"/>
    <cellStyle name="Heading1" xfId="243"/>
    <cellStyle name="Heading2" xfId="244"/>
    <cellStyle name="HIGHLIGHT" xfId="245"/>
    <cellStyle name="Hyperlink" xfId="246"/>
    <cellStyle name="Followed Hyperlink" xfId="247"/>
    <cellStyle name="Incorrecto" xfId="248"/>
    <cellStyle name="Input" xfId="249"/>
    <cellStyle name="Input [yellow]" xfId="250"/>
    <cellStyle name="Linked Cell" xfId="251"/>
    <cellStyle name="Comma" xfId="252"/>
    <cellStyle name="Comma [0]" xfId="253"/>
    <cellStyle name="Millares 2" xfId="254"/>
    <cellStyle name="Currency" xfId="255"/>
    <cellStyle name="Currency [0]" xfId="256"/>
    <cellStyle name="Neutral" xfId="257"/>
    <cellStyle name="no dec" xfId="258"/>
    <cellStyle name="Normal - Style1" xfId="259"/>
    <cellStyle name="Normal 10" xfId="260"/>
    <cellStyle name="Normal 10 2" xfId="261"/>
    <cellStyle name="Normal 10 3" xfId="262"/>
    <cellStyle name="Normal 11" xfId="263"/>
    <cellStyle name="Normal 11 2" xfId="264"/>
    <cellStyle name="Normal 12" xfId="265"/>
    <cellStyle name="Normal 12 2" xfId="266"/>
    <cellStyle name="Normal 13" xfId="267"/>
    <cellStyle name="Normal 13 2" xfId="268"/>
    <cellStyle name="Normal 14" xfId="269"/>
    <cellStyle name="Normal 14 2" xfId="270"/>
    <cellStyle name="Normal 15" xfId="271"/>
    <cellStyle name="Normal 15 2" xfId="272"/>
    <cellStyle name="Normal 16" xfId="273"/>
    <cellStyle name="Normal 16 2" xfId="274"/>
    <cellStyle name="Normal 17" xfId="275"/>
    <cellStyle name="Normal 17 2" xfId="276"/>
    <cellStyle name="Normal 18" xfId="277"/>
    <cellStyle name="Normal 18 2" xfId="278"/>
    <cellStyle name="Normal 19" xfId="279"/>
    <cellStyle name="Normal 19 2" xfId="280"/>
    <cellStyle name="Normal 2" xfId="281"/>
    <cellStyle name="Normal 2 2" xfId="282"/>
    <cellStyle name="Normal 2 2 2" xfId="283"/>
    <cellStyle name="Normal 2 2 3" xfId="284"/>
    <cellStyle name="Normal 2 2 4" xfId="285"/>
    <cellStyle name="Normal 2 2 5" xfId="286"/>
    <cellStyle name="Normal 2 2 6" xfId="287"/>
    <cellStyle name="Normal 2 2_BackUpDWH 1(trabajar)" xfId="288"/>
    <cellStyle name="Normal 2_Hoja1" xfId="289"/>
    <cellStyle name="Normal 20 2" xfId="290"/>
    <cellStyle name="Normal 21 2" xfId="291"/>
    <cellStyle name="Normal 3" xfId="292"/>
    <cellStyle name="Normal 3 2" xfId="293"/>
    <cellStyle name="Normal 3 3" xfId="294"/>
    <cellStyle name="Normal 3 4" xfId="295"/>
    <cellStyle name="Normal 3_Hoja1" xfId="296"/>
    <cellStyle name="Normal 4" xfId="297"/>
    <cellStyle name="Normal 4 2" xfId="298"/>
    <cellStyle name="Normal 5" xfId="299"/>
    <cellStyle name="Normal 5 2" xfId="300"/>
    <cellStyle name="Normal 5 3" xfId="301"/>
    <cellStyle name="Normal 5 4" xfId="302"/>
    <cellStyle name="Normal 6" xfId="303"/>
    <cellStyle name="Normal 6 2" xfId="304"/>
    <cellStyle name="Normal 6 3" xfId="305"/>
    <cellStyle name="Normal 7" xfId="306"/>
    <cellStyle name="Normal 7 2" xfId="307"/>
    <cellStyle name="Normal 7 3" xfId="308"/>
    <cellStyle name="Normal 7 4" xfId="309"/>
    <cellStyle name="Normal 8" xfId="310"/>
    <cellStyle name="Normal 8 2" xfId="311"/>
    <cellStyle name="Normal 8 3" xfId="312"/>
    <cellStyle name="Normal 9" xfId="313"/>
    <cellStyle name="Normal 9 2" xfId="314"/>
    <cellStyle name="Normal 9 3" xfId="315"/>
    <cellStyle name="Notas" xfId="316"/>
    <cellStyle name="Note" xfId="317"/>
    <cellStyle name="Percent [2]" xfId="318"/>
    <cellStyle name="Percent" xfId="319"/>
    <cellStyle name="s" xfId="320"/>
    <cellStyle name="Salida" xfId="321"/>
    <cellStyle name="Texto de advertencia" xfId="322"/>
    <cellStyle name="Texto explicativo" xfId="323"/>
    <cellStyle name="Título" xfId="324"/>
    <cellStyle name="Título 1" xfId="325"/>
    <cellStyle name="Título 2" xfId="326"/>
    <cellStyle name="Título 3" xfId="327"/>
    <cellStyle name="Total" xfId="328"/>
    <cellStyle name="Unprot" xfId="329"/>
    <cellStyle name="Unprot$" xfId="330"/>
    <cellStyle name="Unprotect" xfId="331"/>
    <cellStyle name="Warning Text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333375</xdr:colOff>
      <xdr:row>0</xdr:row>
      <xdr:rowOff>114300</xdr:rowOff>
    </xdr:from>
    <xdr:to>
      <xdr:col>24</xdr:col>
      <xdr:colOff>790575</xdr:colOff>
      <xdr:row>2</xdr:row>
      <xdr:rowOff>19050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393025" y="104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0.28125" style="2" customWidth="1"/>
    <col min="2" max="2" width="10.8515625" style="2" bestFit="1" customWidth="1"/>
    <col min="3" max="26" width="12.7109375" style="2" bestFit="1" customWidth="1"/>
    <col min="27" max="27" width="9.7109375" style="2" customWidth="1"/>
    <col min="28" max="16384" width="9.140625" style="2" customWidth="1"/>
  </cols>
  <sheetData>
    <row r="2" spans="1:25" ht="1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19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5" ht="15" customHeight="1">
      <c r="A5" s="27" t="s">
        <v>9</v>
      </c>
      <c r="B5" s="26" t="s">
        <v>8</v>
      </c>
      <c r="C5" s="26"/>
      <c r="D5" s="26"/>
      <c r="E5" s="26"/>
      <c r="F5" s="26"/>
      <c r="G5" s="26"/>
      <c r="H5" s="26" t="s">
        <v>0</v>
      </c>
      <c r="I5" s="26"/>
      <c r="J5" s="26"/>
      <c r="K5" s="26"/>
      <c r="L5" s="26"/>
      <c r="M5" s="26"/>
      <c r="N5" s="26" t="s">
        <v>1</v>
      </c>
      <c r="O5" s="26"/>
      <c r="P5" s="26"/>
      <c r="Q5" s="26"/>
      <c r="R5" s="26"/>
      <c r="S5" s="26"/>
      <c r="T5" s="26" t="s">
        <v>2</v>
      </c>
      <c r="U5" s="26"/>
      <c r="V5" s="26"/>
      <c r="W5" s="26"/>
      <c r="X5" s="26"/>
      <c r="Y5" s="26"/>
    </row>
    <row r="6" spans="1:25" ht="18" customHeight="1">
      <c r="A6" s="28"/>
      <c r="B6" s="14" t="s">
        <v>8</v>
      </c>
      <c r="C6" s="14" t="s">
        <v>7</v>
      </c>
      <c r="D6" s="14" t="s">
        <v>6</v>
      </c>
      <c r="E6" s="14" t="s">
        <v>5</v>
      </c>
      <c r="F6" s="14" t="s">
        <v>4</v>
      </c>
      <c r="G6" s="14" t="s">
        <v>3</v>
      </c>
      <c r="H6" s="14" t="s">
        <v>8</v>
      </c>
      <c r="I6" s="14" t="s">
        <v>7</v>
      </c>
      <c r="J6" s="14" t="s">
        <v>6</v>
      </c>
      <c r="K6" s="14" t="s">
        <v>5</v>
      </c>
      <c r="L6" s="14" t="s">
        <v>4</v>
      </c>
      <c r="M6" s="14" t="s">
        <v>3</v>
      </c>
      <c r="N6" s="14" t="s">
        <v>8</v>
      </c>
      <c r="O6" s="14" t="s">
        <v>7</v>
      </c>
      <c r="P6" s="14" t="s">
        <v>6</v>
      </c>
      <c r="Q6" s="14" t="s">
        <v>5</v>
      </c>
      <c r="R6" s="14" t="s">
        <v>4</v>
      </c>
      <c r="S6" s="14" t="s">
        <v>3</v>
      </c>
      <c r="T6" s="14" t="s">
        <v>8</v>
      </c>
      <c r="U6" s="14" t="s">
        <v>7</v>
      </c>
      <c r="V6" s="14" t="s">
        <v>6</v>
      </c>
      <c r="W6" s="14" t="s">
        <v>5</v>
      </c>
      <c r="X6" s="14" t="s">
        <v>4</v>
      </c>
      <c r="Y6" s="14" t="s">
        <v>3</v>
      </c>
    </row>
    <row r="7" spans="1:25" s="5" customFormat="1" ht="12">
      <c r="A7" s="29">
        <v>2004</v>
      </c>
      <c r="B7" s="20">
        <f>+SUM(C7:G7)</f>
        <v>4742.22665156</v>
      </c>
      <c r="C7" s="16">
        <f>+SUM(I7+O7+U7)</f>
        <v>2287.27715798</v>
      </c>
      <c r="D7" s="16">
        <f>+SUM(J7+P7+V7)</f>
        <v>377.69469230000004</v>
      </c>
      <c r="E7" s="16">
        <f>+SUM(K7+Q7+W7)</f>
        <v>1544.3981924</v>
      </c>
      <c r="F7" s="16">
        <f>+SUM(L7+R7+X7)</f>
        <v>412.47297788</v>
      </c>
      <c r="G7" s="16">
        <f>+SUM(M7+S7+Y7)</f>
        <v>120.38363099999998</v>
      </c>
      <c r="H7" s="20">
        <v>1365.95414056</v>
      </c>
      <c r="I7" s="16">
        <v>611.56720798</v>
      </c>
      <c r="J7" s="16">
        <v>160.5553933</v>
      </c>
      <c r="K7" s="16">
        <v>457.9372744</v>
      </c>
      <c r="L7" s="16">
        <v>132.70740288000002</v>
      </c>
      <c r="M7" s="16">
        <v>3.186862</v>
      </c>
      <c r="N7" s="20">
        <v>2013.7644209999999</v>
      </c>
      <c r="O7" s="16">
        <v>991.5136640000001</v>
      </c>
      <c r="P7" s="16">
        <v>122.132554</v>
      </c>
      <c r="Q7" s="16">
        <v>686.6781649999998</v>
      </c>
      <c r="R7" s="16">
        <v>170.925266</v>
      </c>
      <c r="S7" s="16">
        <v>42.514771999999994</v>
      </c>
      <c r="T7" s="20">
        <v>1362.5080900000003</v>
      </c>
      <c r="U7" s="16">
        <v>684.1962860000001</v>
      </c>
      <c r="V7" s="16">
        <v>95.00674500000001</v>
      </c>
      <c r="W7" s="16">
        <v>399.78275300000007</v>
      </c>
      <c r="X7" s="16">
        <v>108.840309</v>
      </c>
      <c r="Y7" s="16">
        <v>74.681997</v>
      </c>
    </row>
    <row r="8" spans="1:25" s="5" customFormat="1" ht="12">
      <c r="A8" s="29">
        <v>2005</v>
      </c>
      <c r="B8" s="20">
        <f>+SUM(C8:G8)</f>
        <v>5269.241380650001</v>
      </c>
      <c r="C8" s="16">
        <f aca="true" t="shared" si="0" ref="C8:C16">+SUM(I8+O8+U8)</f>
        <v>2478.670455</v>
      </c>
      <c r="D8" s="16">
        <f aca="true" t="shared" si="1" ref="D8:D16">+SUM(J8+P8+V8)</f>
        <v>505.54898832000003</v>
      </c>
      <c r="E8" s="16">
        <f aca="true" t="shared" si="2" ref="E8:E16">+SUM(K8+Q8+W8)</f>
        <v>1711.5884194999999</v>
      </c>
      <c r="F8" s="16">
        <f aca="true" t="shared" si="3" ref="F8:F16">+SUM(L8+R8+X8)</f>
        <v>457.79666883000004</v>
      </c>
      <c r="G8" s="16">
        <f aca="true" t="shared" si="4" ref="G8:G16">+SUM(M8+S8+Y8)</f>
        <v>115.63684900000001</v>
      </c>
      <c r="H8" s="20">
        <v>1626.88924865</v>
      </c>
      <c r="I8" s="16">
        <v>671.0417759999999</v>
      </c>
      <c r="J8" s="16">
        <v>248.22401332</v>
      </c>
      <c r="K8" s="16">
        <v>537.1726795</v>
      </c>
      <c r="L8" s="16">
        <v>170.43968683000003</v>
      </c>
      <c r="M8" s="16">
        <v>0.011092999999999999</v>
      </c>
      <c r="N8" s="20">
        <v>2195.764019</v>
      </c>
      <c r="O8" s="16">
        <v>1068.6095590000002</v>
      </c>
      <c r="P8" s="16">
        <v>150.037418</v>
      </c>
      <c r="Q8" s="16">
        <v>752.013475</v>
      </c>
      <c r="R8" s="16">
        <v>180.280327</v>
      </c>
      <c r="S8" s="16">
        <v>44.823240000000006</v>
      </c>
      <c r="T8" s="20">
        <v>1446.588113</v>
      </c>
      <c r="U8" s="16">
        <v>739.01912</v>
      </c>
      <c r="V8" s="16">
        <v>107.28755699999999</v>
      </c>
      <c r="W8" s="16">
        <v>422.402265</v>
      </c>
      <c r="X8" s="16">
        <v>107.07665499999999</v>
      </c>
      <c r="Y8" s="16">
        <v>70.802516</v>
      </c>
    </row>
    <row r="9" spans="1:25" s="5" customFormat="1" ht="12">
      <c r="A9" s="29">
        <v>2006</v>
      </c>
      <c r="B9" s="20">
        <f>+SUM(C9:G9)</f>
        <v>5398.257433590001</v>
      </c>
      <c r="C9" s="16">
        <f t="shared" si="0"/>
        <v>2540.15816432</v>
      </c>
      <c r="D9" s="16">
        <f t="shared" si="1"/>
        <v>544.5125683599999</v>
      </c>
      <c r="E9" s="16">
        <f t="shared" si="2"/>
        <v>1698.10500297</v>
      </c>
      <c r="F9" s="16">
        <f t="shared" si="3"/>
        <v>496.14102194</v>
      </c>
      <c r="G9" s="16">
        <f t="shared" si="4"/>
        <v>119.340676</v>
      </c>
      <c r="H9" s="20">
        <v>1496.8133755899999</v>
      </c>
      <c r="I9" s="16">
        <v>651.57680432</v>
      </c>
      <c r="J9" s="16">
        <v>257.65044336</v>
      </c>
      <c r="K9" s="16">
        <v>417.15856497000004</v>
      </c>
      <c r="L9" s="16">
        <v>169.56007793999999</v>
      </c>
      <c r="M9" s="16">
        <v>0.8674850000000001</v>
      </c>
      <c r="N9" s="20">
        <v>2350.140898</v>
      </c>
      <c r="O9" s="16">
        <v>1122.9917650000002</v>
      </c>
      <c r="P9" s="16">
        <v>145.75527799999998</v>
      </c>
      <c r="Q9" s="16">
        <v>837.9634659999999</v>
      </c>
      <c r="R9" s="16">
        <v>197.01980700000001</v>
      </c>
      <c r="S9" s="16">
        <v>46.410582</v>
      </c>
      <c r="T9" s="20">
        <v>1551.30316</v>
      </c>
      <c r="U9" s="16">
        <v>765.5895949999999</v>
      </c>
      <c r="V9" s="16">
        <v>141.10684700000002</v>
      </c>
      <c r="W9" s="16">
        <v>442.982972</v>
      </c>
      <c r="X9" s="16">
        <v>129.561137</v>
      </c>
      <c r="Y9" s="16">
        <v>72.062609</v>
      </c>
    </row>
    <row r="10" spans="1:25" s="5" customFormat="1" ht="12">
      <c r="A10" s="29">
        <v>2007</v>
      </c>
      <c r="B10" s="20">
        <f>+SUM(C10:G10)</f>
        <v>5909.429899180001</v>
      </c>
      <c r="C10" s="16">
        <f t="shared" si="0"/>
        <v>2767.9194443000006</v>
      </c>
      <c r="D10" s="16">
        <f t="shared" si="1"/>
        <v>535.13954388</v>
      </c>
      <c r="E10" s="16">
        <f t="shared" si="2"/>
        <v>1861.1099906000002</v>
      </c>
      <c r="F10" s="16">
        <f t="shared" si="3"/>
        <v>585.0442754</v>
      </c>
      <c r="G10" s="16">
        <f t="shared" si="4"/>
        <v>160.21664499999997</v>
      </c>
      <c r="H10" s="20">
        <v>1404.2071541799996</v>
      </c>
      <c r="I10" s="16">
        <v>571.9329923000001</v>
      </c>
      <c r="J10" s="16">
        <v>183.13569588</v>
      </c>
      <c r="K10" s="16">
        <v>435.7344796</v>
      </c>
      <c r="L10" s="17">
        <v>181.5119014</v>
      </c>
      <c r="M10" s="16">
        <v>38.556448</v>
      </c>
      <c r="N10" s="22">
        <v>2669.7099040000003</v>
      </c>
      <c r="O10" s="18">
        <v>1318.2801150000003</v>
      </c>
      <c r="P10" s="18">
        <v>183.84421199999997</v>
      </c>
      <c r="Q10" s="18">
        <v>873.7300630000001</v>
      </c>
      <c r="R10" s="18">
        <v>246.34559299999998</v>
      </c>
      <c r="S10" s="18">
        <v>47.50992099999999</v>
      </c>
      <c r="T10" s="20">
        <v>1828.8484780000001</v>
      </c>
      <c r="U10" s="16">
        <v>877.7063369999998</v>
      </c>
      <c r="V10" s="16">
        <v>168.15963600000003</v>
      </c>
      <c r="W10" s="16">
        <v>551.645448</v>
      </c>
      <c r="X10" s="16">
        <v>157.18678099999997</v>
      </c>
      <c r="Y10" s="16">
        <v>74.15027599999999</v>
      </c>
    </row>
    <row r="11" spans="1:25" s="5" customFormat="1" ht="12">
      <c r="A11" s="29">
        <v>2008</v>
      </c>
      <c r="B11" s="20">
        <f>+SUM(C11:G11)</f>
        <v>6520.778313</v>
      </c>
      <c r="C11" s="16">
        <f t="shared" si="0"/>
        <v>3056.4697160000005</v>
      </c>
      <c r="D11" s="16">
        <f t="shared" si="1"/>
        <v>606.040755</v>
      </c>
      <c r="E11" s="16">
        <f t="shared" si="2"/>
        <v>1992.345229</v>
      </c>
      <c r="F11" s="16">
        <f t="shared" si="3"/>
        <v>691.049838</v>
      </c>
      <c r="G11" s="16">
        <f t="shared" si="4"/>
        <v>174.872775</v>
      </c>
      <c r="H11" s="20">
        <v>1500.5171770000002</v>
      </c>
      <c r="I11" s="16">
        <v>648.075341</v>
      </c>
      <c r="J11" s="16">
        <v>182.92378400000004</v>
      </c>
      <c r="K11" s="16">
        <v>431.143126</v>
      </c>
      <c r="L11" s="16">
        <v>240.32780300000002</v>
      </c>
      <c r="M11" s="16">
        <v>50.636903</v>
      </c>
      <c r="N11" s="20">
        <v>2901.099035</v>
      </c>
      <c r="O11" s="16">
        <v>1414.617318</v>
      </c>
      <c r="P11" s="16">
        <v>231.266599</v>
      </c>
      <c r="Q11" s="16">
        <v>922.0425309999999</v>
      </c>
      <c r="R11" s="16">
        <v>286.418584</v>
      </c>
      <c r="S11" s="16">
        <v>46.754003000000004</v>
      </c>
      <c r="T11" s="20">
        <v>2066.5723209999996</v>
      </c>
      <c r="U11" s="16">
        <v>993.777057</v>
      </c>
      <c r="V11" s="16">
        <v>191.850372</v>
      </c>
      <c r="W11" s="16">
        <v>639.159572</v>
      </c>
      <c r="X11" s="16">
        <v>164.30345100000002</v>
      </c>
      <c r="Y11" s="16">
        <v>77.481869</v>
      </c>
    </row>
    <row r="12" spans="1:25" s="5" customFormat="1" ht="12">
      <c r="A12" s="24">
        <v>2009</v>
      </c>
      <c r="B12" s="20">
        <f aca="true" t="shared" si="5" ref="B12:B17">SUM(H12,N12,T12)</f>
        <v>6423.344129502</v>
      </c>
      <c r="C12" s="16">
        <f t="shared" si="0"/>
        <v>3040.619977274</v>
      </c>
      <c r="D12" s="16">
        <f t="shared" si="1"/>
        <v>588.624385676</v>
      </c>
      <c r="E12" s="16">
        <f t="shared" si="2"/>
        <v>1983.939509286</v>
      </c>
      <c r="F12" s="16">
        <f t="shared" si="3"/>
        <v>661.3917531129999</v>
      </c>
      <c r="G12" s="16">
        <f t="shared" si="4"/>
        <v>148.768504153</v>
      </c>
      <c r="H12" s="20">
        <f aca="true" t="shared" si="6" ref="H12:H17">SUM(I12:M12)</f>
        <v>1310.745411</v>
      </c>
      <c r="I12" s="16">
        <v>534.09279</v>
      </c>
      <c r="J12" s="16">
        <v>154.116904</v>
      </c>
      <c r="K12" s="16">
        <v>389.944117</v>
      </c>
      <c r="L12" s="16">
        <v>193.27492399999997</v>
      </c>
      <c r="M12" s="16">
        <v>39.31667600000001</v>
      </c>
      <c r="N12" s="20">
        <f aca="true" t="shared" si="7" ref="N12:N18">SUM(O12:S12)</f>
        <v>2756.9592460000003</v>
      </c>
      <c r="O12" s="16">
        <v>1291.301069</v>
      </c>
      <c r="P12" s="16">
        <v>208.98224800000003</v>
      </c>
      <c r="Q12" s="16">
        <v>923.680019</v>
      </c>
      <c r="R12" s="16">
        <v>290.737654</v>
      </c>
      <c r="S12" s="16">
        <v>42.258255999999996</v>
      </c>
      <c r="T12" s="20">
        <f aca="true" t="shared" si="8" ref="T12:T18">SUM(U12:Y12)</f>
        <v>2355.639472502</v>
      </c>
      <c r="U12" s="16">
        <v>1215.226118274</v>
      </c>
      <c r="V12" s="16">
        <v>225.525233676</v>
      </c>
      <c r="W12" s="16">
        <v>670.3153732860001</v>
      </c>
      <c r="X12" s="16">
        <v>177.37917511299997</v>
      </c>
      <c r="Y12" s="16">
        <v>67.193572153</v>
      </c>
    </row>
    <row r="13" spans="1:25" s="5" customFormat="1" ht="12">
      <c r="A13" s="24">
        <v>2010</v>
      </c>
      <c r="B13" s="20">
        <f t="shared" si="5"/>
        <v>6887.894823373001</v>
      </c>
      <c r="C13" s="16">
        <f t="shared" si="0"/>
        <v>3126.157275763</v>
      </c>
      <c r="D13" s="16">
        <f t="shared" si="1"/>
        <v>678.334814954</v>
      </c>
      <c r="E13" s="16">
        <f t="shared" si="2"/>
        <v>2145.474535749</v>
      </c>
      <c r="F13" s="16">
        <f t="shared" si="3"/>
        <v>761.1549574349999</v>
      </c>
      <c r="G13" s="16">
        <f t="shared" si="4"/>
        <v>176.773239472</v>
      </c>
      <c r="H13" s="20">
        <f t="shared" si="6"/>
        <v>1743.889928</v>
      </c>
      <c r="I13" s="16">
        <v>715.164832</v>
      </c>
      <c r="J13" s="16">
        <v>199.442735</v>
      </c>
      <c r="K13" s="16">
        <v>527.380051</v>
      </c>
      <c r="L13" s="16">
        <v>256.27250799999996</v>
      </c>
      <c r="M13" s="16">
        <v>45.629802</v>
      </c>
      <c r="N13" s="20">
        <f t="shared" si="7"/>
        <v>2823.5755270000004</v>
      </c>
      <c r="O13" s="16">
        <v>1299.291337</v>
      </c>
      <c r="P13" s="16">
        <v>220.784348</v>
      </c>
      <c r="Q13" s="16">
        <v>976.3805520000001</v>
      </c>
      <c r="R13" s="16">
        <v>283.70634999999993</v>
      </c>
      <c r="S13" s="16">
        <v>43.41293999999999</v>
      </c>
      <c r="T13" s="20">
        <f t="shared" si="8"/>
        <v>2320.429368373</v>
      </c>
      <c r="U13" s="16">
        <v>1111.701106763</v>
      </c>
      <c r="V13" s="16">
        <v>258.10773195400003</v>
      </c>
      <c r="W13" s="16">
        <v>641.713932749</v>
      </c>
      <c r="X13" s="16">
        <v>221.176099435</v>
      </c>
      <c r="Y13" s="16">
        <v>87.73049747200001</v>
      </c>
    </row>
    <row r="14" spans="1:25" s="5" customFormat="1" ht="12">
      <c r="A14" s="24">
        <v>2011</v>
      </c>
      <c r="B14" s="20">
        <f t="shared" si="5"/>
        <v>6616.624203321</v>
      </c>
      <c r="C14" s="16">
        <f t="shared" si="0"/>
        <v>2931.6647913479997</v>
      </c>
      <c r="D14" s="16">
        <f t="shared" si="1"/>
        <v>701.0320398920001</v>
      </c>
      <c r="E14" s="16">
        <f t="shared" si="2"/>
        <v>2053.898966272</v>
      </c>
      <c r="F14" s="16">
        <f t="shared" si="3"/>
        <v>754.593913593</v>
      </c>
      <c r="G14" s="16">
        <f t="shared" si="4"/>
        <v>175.434492216</v>
      </c>
      <c r="H14" s="20">
        <f t="shared" si="6"/>
        <v>1737.0205829999998</v>
      </c>
      <c r="I14" s="16">
        <v>704.2574129999999</v>
      </c>
      <c r="J14" s="16">
        <v>203.232277</v>
      </c>
      <c r="K14" s="16">
        <v>532.676663</v>
      </c>
      <c r="L14" s="16">
        <v>244.468349</v>
      </c>
      <c r="M14" s="16">
        <v>52.385881000000005</v>
      </c>
      <c r="N14" s="20">
        <f t="shared" si="7"/>
        <v>2620.4203380000004</v>
      </c>
      <c r="O14" s="16">
        <v>1081.829358</v>
      </c>
      <c r="P14" s="16">
        <v>237.84257200000002</v>
      </c>
      <c r="Q14" s="16">
        <v>975.3756820000001</v>
      </c>
      <c r="R14" s="16">
        <v>283.265824</v>
      </c>
      <c r="S14" s="16">
        <v>42.106902</v>
      </c>
      <c r="T14" s="20">
        <f t="shared" si="8"/>
        <v>2259.183282321</v>
      </c>
      <c r="U14" s="16">
        <v>1145.5780203479999</v>
      </c>
      <c r="V14" s="16">
        <v>259.95719089199997</v>
      </c>
      <c r="W14" s="16">
        <v>545.846621272</v>
      </c>
      <c r="X14" s="16">
        <v>226.859740593</v>
      </c>
      <c r="Y14" s="16">
        <v>80.94170921599999</v>
      </c>
    </row>
    <row r="15" spans="1:25" s="5" customFormat="1" ht="12" customHeight="1">
      <c r="A15" s="24">
        <v>2012</v>
      </c>
      <c r="B15" s="20">
        <f t="shared" si="5"/>
        <v>7615.137663399</v>
      </c>
      <c r="C15" s="16">
        <f t="shared" si="0"/>
        <v>3713.6333479530003</v>
      </c>
      <c r="D15" s="16">
        <f t="shared" si="1"/>
        <v>954.917526498</v>
      </c>
      <c r="E15" s="16">
        <f t="shared" si="2"/>
        <v>1961.771351766</v>
      </c>
      <c r="F15" s="16">
        <f t="shared" si="3"/>
        <v>799.8892763849999</v>
      </c>
      <c r="G15" s="16">
        <f t="shared" si="4"/>
        <v>184.92616079699997</v>
      </c>
      <c r="H15" s="20">
        <f t="shared" si="6"/>
        <v>2180.0724619999996</v>
      </c>
      <c r="I15" s="16">
        <v>996.0629739999999</v>
      </c>
      <c r="J15" s="16">
        <v>254.058696</v>
      </c>
      <c r="K15" s="16">
        <v>563.637798</v>
      </c>
      <c r="L15" s="16">
        <v>292.93233</v>
      </c>
      <c r="M15" s="16">
        <v>73.380664</v>
      </c>
      <c r="N15" s="20">
        <f t="shared" si="7"/>
        <v>3090.424803</v>
      </c>
      <c r="O15" s="16">
        <v>1363.405984</v>
      </c>
      <c r="P15" s="16">
        <v>487.046994</v>
      </c>
      <c r="Q15" s="16">
        <v>880.0895310000001</v>
      </c>
      <c r="R15" s="16">
        <v>309.55883499999993</v>
      </c>
      <c r="S15" s="16">
        <v>50.32345899999999</v>
      </c>
      <c r="T15" s="20">
        <f t="shared" si="8"/>
        <v>2344.6403983990003</v>
      </c>
      <c r="U15" s="16">
        <v>1354.1643899530002</v>
      </c>
      <c r="V15" s="16">
        <v>213.81183649800002</v>
      </c>
      <c r="W15" s="16">
        <v>518.0440227659999</v>
      </c>
      <c r="X15" s="16">
        <v>197.39811138500002</v>
      </c>
      <c r="Y15" s="16">
        <v>61.222037797</v>
      </c>
    </row>
    <row r="16" spans="1:25" s="5" customFormat="1" ht="12" customHeight="1">
      <c r="A16" s="24">
        <v>2013</v>
      </c>
      <c r="B16" s="20">
        <f t="shared" si="5"/>
        <v>7784.989229999999</v>
      </c>
      <c r="C16" s="16">
        <f t="shared" si="0"/>
        <v>3651.776417</v>
      </c>
      <c r="D16" s="16">
        <f t="shared" si="1"/>
        <v>782.5229259999999</v>
      </c>
      <c r="E16" s="16">
        <f t="shared" si="2"/>
        <v>2245.9282599999997</v>
      </c>
      <c r="F16" s="16">
        <f t="shared" si="3"/>
        <v>911.919695</v>
      </c>
      <c r="G16" s="16">
        <f t="shared" si="4"/>
        <v>192.84193199999999</v>
      </c>
      <c r="H16" s="20">
        <f t="shared" si="6"/>
        <v>2254.443843</v>
      </c>
      <c r="I16" s="16">
        <v>980.9450650000001</v>
      </c>
      <c r="J16" s="16">
        <v>252.54715300000004</v>
      </c>
      <c r="K16" s="16">
        <v>593.8471139999999</v>
      </c>
      <c r="L16" s="16">
        <v>350.76578099999995</v>
      </c>
      <c r="M16" s="16">
        <v>76.33873</v>
      </c>
      <c r="N16" s="20">
        <f t="shared" si="7"/>
        <v>3127.425175</v>
      </c>
      <c r="O16" s="16">
        <v>1347.2061259999998</v>
      </c>
      <c r="P16" s="16">
        <v>307.96574899999996</v>
      </c>
      <c r="Q16" s="16">
        <v>1073.649103</v>
      </c>
      <c r="R16" s="16">
        <v>345.913615</v>
      </c>
      <c r="S16" s="16">
        <v>52.69058199999999</v>
      </c>
      <c r="T16" s="20">
        <f t="shared" si="8"/>
        <v>2403.1202120000003</v>
      </c>
      <c r="U16" s="16">
        <v>1323.625226</v>
      </c>
      <c r="V16" s="16">
        <v>222.010024</v>
      </c>
      <c r="W16" s="16">
        <v>578.4320429999999</v>
      </c>
      <c r="X16" s="16">
        <v>215.240299</v>
      </c>
      <c r="Y16" s="16">
        <v>63.81261999999999</v>
      </c>
    </row>
    <row r="17" spans="1:25" s="5" customFormat="1" ht="12" customHeight="1">
      <c r="A17" s="24">
        <v>2014</v>
      </c>
      <c r="B17" s="20">
        <f t="shared" si="5"/>
        <v>8134.906744</v>
      </c>
      <c r="C17" s="16">
        <f aca="true" t="shared" si="9" ref="C17:G18">+SUM(I17+O17+U17)</f>
        <v>3874.568902</v>
      </c>
      <c r="D17" s="16">
        <f t="shared" si="9"/>
        <v>944.3978149999999</v>
      </c>
      <c r="E17" s="16">
        <f t="shared" si="9"/>
        <v>1989.4815750000002</v>
      </c>
      <c r="F17" s="16">
        <f>SUM(L17+R17+X17)</f>
        <v>1118.790791</v>
      </c>
      <c r="G17" s="16">
        <f t="shared" si="9"/>
        <v>207.667661</v>
      </c>
      <c r="H17" s="20">
        <f t="shared" si="6"/>
        <v>2323.2039630000004</v>
      </c>
      <c r="I17" s="16">
        <v>1003.421302</v>
      </c>
      <c r="J17" s="16">
        <v>328.39107899999993</v>
      </c>
      <c r="K17" s="16">
        <v>368.92642300000006</v>
      </c>
      <c r="L17" s="16">
        <v>534.921733</v>
      </c>
      <c r="M17" s="16">
        <v>87.54342600000001</v>
      </c>
      <c r="N17" s="20">
        <f t="shared" si="7"/>
        <v>3223.511914</v>
      </c>
      <c r="O17" s="16">
        <v>1416.918683</v>
      </c>
      <c r="P17" s="16">
        <v>355.83673500000003</v>
      </c>
      <c r="Q17" s="16">
        <v>1023.5061040000002</v>
      </c>
      <c r="R17" s="16">
        <v>367.64930599999997</v>
      </c>
      <c r="S17" s="16">
        <v>59.601086</v>
      </c>
      <c r="T17" s="20">
        <f t="shared" si="8"/>
        <v>2588.190867</v>
      </c>
      <c r="U17" s="16">
        <v>1454.228917</v>
      </c>
      <c r="V17" s="16">
        <v>260.17000099999996</v>
      </c>
      <c r="W17" s="16">
        <v>597.0490480000001</v>
      </c>
      <c r="X17" s="16">
        <v>216.21975199999997</v>
      </c>
      <c r="Y17" s="16">
        <v>60.523149</v>
      </c>
    </row>
    <row r="18" spans="1:25" s="5" customFormat="1" ht="12" customHeight="1">
      <c r="A18" s="24">
        <v>2015</v>
      </c>
      <c r="B18" s="20">
        <f aca="true" t="shared" si="10" ref="B18:B24">SUM(H18,N18,T18)</f>
        <v>8548.07341</v>
      </c>
      <c r="C18" s="16">
        <f t="shared" si="9"/>
        <v>4033.47509</v>
      </c>
      <c r="D18" s="16">
        <f t="shared" si="9"/>
        <v>1030.175651</v>
      </c>
      <c r="E18" s="16">
        <f t="shared" si="9"/>
        <v>2300.9953219999998</v>
      </c>
      <c r="F18" s="16">
        <f t="shared" si="9"/>
        <v>968.6004500000001</v>
      </c>
      <c r="G18" s="16">
        <f t="shared" si="9"/>
        <v>214.82689699999997</v>
      </c>
      <c r="H18" s="20">
        <f aca="true" t="shared" si="11" ref="H18:H26">SUM(I18:M18)</f>
        <v>2419.7848360000003</v>
      </c>
      <c r="I18" s="16">
        <v>1043.906434</v>
      </c>
      <c r="J18" s="16">
        <v>261.520569</v>
      </c>
      <c r="K18" s="16">
        <v>652.7706</v>
      </c>
      <c r="L18" s="16">
        <v>367.095248</v>
      </c>
      <c r="M18" s="16">
        <v>94.491985</v>
      </c>
      <c r="N18" s="20">
        <f t="shared" si="7"/>
        <v>3373.0045139999997</v>
      </c>
      <c r="O18" s="16">
        <v>1452.2950289999999</v>
      </c>
      <c r="P18" s="16">
        <v>460.74518199999994</v>
      </c>
      <c r="Q18" s="16">
        <v>1014.341608</v>
      </c>
      <c r="R18" s="16">
        <v>386.8832990000001</v>
      </c>
      <c r="S18" s="16">
        <v>58.739396</v>
      </c>
      <c r="T18" s="20">
        <f t="shared" si="8"/>
        <v>2755.2840600000004</v>
      </c>
      <c r="U18" s="16">
        <v>1537.273627</v>
      </c>
      <c r="V18" s="16">
        <v>307.9099</v>
      </c>
      <c r="W18" s="16">
        <v>633.883114</v>
      </c>
      <c r="X18" s="16">
        <v>214.62190300000003</v>
      </c>
      <c r="Y18" s="16">
        <v>61.59551599999999</v>
      </c>
    </row>
    <row r="19" spans="1:25" s="5" customFormat="1" ht="12" customHeight="1">
      <c r="A19" s="24">
        <v>2016</v>
      </c>
      <c r="B19" s="20">
        <f t="shared" si="10"/>
        <v>8931.714661</v>
      </c>
      <c r="C19" s="16">
        <f>+SUM(I19+O19+U19)</f>
        <v>4100.821503</v>
      </c>
      <c r="D19" s="16">
        <f>+SUM(J19+P19+V19)</f>
        <v>1082.424759</v>
      </c>
      <c r="E19" s="16">
        <f>+SUM(K19+Q19+W19)</f>
        <v>2530.246227</v>
      </c>
      <c r="F19" s="16">
        <f>+SUM(L19+R19+X19)</f>
        <v>992.322817</v>
      </c>
      <c r="G19" s="16">
        <f>SUM(M19+S19+Y19)</f>
        <v>225.899355</v>
      </c>
      <c r="H19" s="20">
        <f t="shared" si="11"/>
        <v>2484.520139</v>
      </c>
      <c r="I19" s="16">
        <v>1079.323924</v>
      </c>
      <c r="J19" s="16">
        <v>265.611124</v>
      </c>
      <c r="K19" s="16">
        <v>655.9155539999999</v>
      </c>
      <c r="L19" s="16">
        <v>385.185027</v>
      </c>
      <c r="M19" s="16">
        <v>98.48451000000001</v>
      </c>
      <c r="N19" s="20">
        <f aca="true" t="shared" si="12" ref="N19:N26">SUM(O19:S19)</f>
        <v>3545.572654</v>
      </c>
      <c r="O19" s="16">
        <v>1488.5710159999999</v>
      </c>
      <c r="P19" s="16">
        <v>457.966362</v>
      </c>
      <c r="Q19" s="16">
        <v>1148.0918460000003</v>
      </c>
      <c r="R19" s="16">
        <v>390.06304800000004</v>
      </c>
      <c r="S19" s="16">
        <v>60.88038199999998</v>
      </c>
      <c r="T19" s="20">
        <f aca="true" t="shared" si="13" ref="T19:T26">SUM(U19:Y19)</f>
        <v>2901.6218679999997</v>
      </c>
      <c r="U19" s="16">
        <v>1532.926563</v>
      </c>
      <c r="V19" s="16">
        <v>358.847273</v>
      </c>
      <c r="W19" s="16">
        <v>726.238827</v>
      </c>
      <c r="X19" s="16">
        <v>217.074742</v>
      </c>
      <c r="Y19" s="16">
        <v>66.534463</v>
      </c>
    </row>
    <row r="20" spans="1:25" s="5" customFormat="1" ht="12" customHeight="1">
      <c r="A20" s="24">
        <v>2017</v>
      </c>
      <c r="B20" s="20">
        <f t="shared" si="10"/>
        <v>9359.77884297</v>
      </c>
      <c r="C20" s="16">
        <f aca="true" t="shared" si="14" ref="C20:G21">SUM(I20,O20,U20)</f>
        <v>4182.577558999999</v>
      </c>
      <c r="D20" s="16">
        <f t="shared" si="14"/>
        <v>1169.064317</v>
      </c>
      <c r="E20" s="16">
        <f t="shared" si="14"/>
        <v>2533.242302</v>
      </c>
      <c r="F20" s="16">
        <f t="shared" si="14"/>
        <v>1216.28812097</v>
      </c>
      <c r="G20" s="16">
        <f t="shared" si="14"/>
        <v>258.606544</v>
      </c>
      <c r="H20" s="20">
        <f t="shared" si="11"/>
        <v>2443.889338</v>
      </c>
      <c r="I20" s="16">
        <v>1077.779891</v>
      </c>
      <c r="J20" s="16">
        <v>258.578866</v>
      </c>
      <c r="K20" s="16">
        <v>620.059735</v>
      </c>
      <c r="L20" s="16">
        <v>386.81438399999996</v>
      </c>
      <c r="M20" s="16">
        <v>100.65646199999999</v>
      </c>
      <c r="N20" s="20">
        <f t="shared" si="12"/>
        <v>3879.59790797</v>
      </c>
      <c r="O20" s="16">
        <v>1498.0780809999999</v>
      </c>
      <c r="P20" s="16">
        <v>511.363944</v>
      </c>
      <c r="Q20" s="16">
        <v>1187.623398</v>
      </c>
      <c r="R20" s="16">
        <v>604.4966409699999</v>
      </c>
      <c r="S20" s="16">
        <v>78.035844</v>
      </c>
      <c r="T20" s="20">
        <f t="shared" si="13"/>
        <v>3036.291597</v>
      </c>
      <c r="U20" s="16">
        <v>1606.7195869999998</v>
      </c>
      <c r="V20" s="16">
        <v>399.121507</v>
      </c>
      <c r="W20" s="16">
        <v>725.559169</v>
      </c>
      <c r="X20" s="16">
        <v>224.977096</v>
      </c>
      <c r="Y20" s="16">
        <v>79.914238</v>
      </c>
    </row>
    <row r="21" spans="1:25" s="5" customFormat="1" ht="12" customHeight="1">
      <c r="A21" s="24">
        <v>2018</v>
      </c>
      <c r="B21" s="20">
        <f t="shared" si="10"/>
        <v>9607.53</v>
      </c>
      <c r="C21" s="16">
        <f t="shared" si="14"/>
        <v>4365.349999999999</v>
      </c>
      <c r="D21" s="16">
        <f t="shared" si="14"/>
        <v>1177.29</v>
      </c>
      <c r="E21" s="16">
        <f t="shared" si="14"/>
        <v>2728.89</v>
      </c>
      <c r="F21" s="16">
        <f t="shared" si="14"/>
        <v>1079.16</v>
      </c>
      <c r="G21" s="16">
        <f t="shared" si="14"/>
        <v>256.84</v>
      </c>
      <c r="H21" s="20">
        <f t="shared" si="11"/>
        <v>2505.21</v>
      </c>
      <c r="I21" s="16">
        <v>1097.37</v>
      </c>
      <c r="J21" s="16">
        <v>257.33</v>
      </c>
      <c r="K21" s="16">
        <v>631.51</v>
      </c>
      <c r="L21" s="16">
        <v>418.06</v>
      </c>
      <c r="M21" s="16">
        <v>100.94</v>
      </c>
      <c r="N21" s="20">
        <f t="shared" si="12"/>
        <v>3846.73</v>
      </c>
      <c r="O21" s="16">
        <v>1563.37</v>
      </c>
      <c r="P21" s="16">
        <v>465.98</v>
      </c>
      <c r="Q21" s="16">
        <v>1334.04</v>
      </c>
      <c r="R21" s="16">
        <v>417.83</v>
      </c>
      <c r="S21" s="16">
        <v>65.51</v>
      </c>
      <c r="T21" s="20">
        <f t="shared" si="13"/>
        <v>3255.59</v>
      </c>
      <c r="U21" s="16">
        <v>1704.61</v>
      </c>
      <c r="V21" s="16">
        <v>453.98</v>
      </c>
      <c r="W21" s="16">
        <v>763.34</v>
      </c>
      <c r="X21" s="16">
        <v>243.27</v>
      </c>
      <c r="Y21" s="16">
        <v>90.39</v>
      </c>
    </row>
    <row r="22" spans="1:25" s="5" customFormat="1" ht="12" customHeight="1">
      <c r="A22" s="24">
        <v>2019</v>
      </c>
      <c r="B22" s="20">
        <f t="shared" si="10"/>
        <v>10792.908088</v>
      </c>
      <c r="C22" s="16">
        <f aca="true" t="shared" si="15" ref="C22:G23">SUM(I22,O22,U22)</f>
        <v>4713.499838</v>
      </c>
      <c r="D22" s="16">
        <f t="shared" si="15"/>
        <v>1373.8044750000001</v>
      </c>
      <c r="E22" s="16">
        <f t="shared" si="15"/>
        <v>3205.714947</v>
      </c>
      <c r="F22" s="16">
        <f t="shared" si="15"/>
        <v>1224.190873</v>
      </c>
      <c r="G22" s="16">
        <f t="shared" si="15"/>
        <v>275.697955</v>
      </c>
      <c r="H22" s="20">
        <f t="shared" si="11"/>
        <v>2661.212547</v>
      </c>
      <c r="I22" s="16">
        <v>1182.547129</v>
      </c>
      <c r="J22" s="16">
        <v>276.36318100000005</v>
      </c>
      <c r="K22" s="16">
        <v>661.278197</v>
      </c>
      <c r="L22" s="16">
        <v>437.73798899999997</v>
      </c>
      <c r="M22" s="16">
        <v>103.286051</v>
      </c>
      <c r="N22" s="20">
        <f t="shared" si="12"/>
        <v>4607.096941</v>
      </c>
      <c r="O22" s="16">
        <v>1726.4003860000003</v>
      </c>
      <c r="P22" s="16">
        <v>588.6025020000001</v>
      </c>
      <c r="Q22" s="16">
        <v>1690.3926139999999</v>
      </c>
      <c r="R22" s="16">
        <v>530.9781089999999</v>
      </c>
      <c r="S22" s="16">
        <v>70.72333</v>
      </c>
      <c r="T22" s="20">
        <f t="shared" si="13"/>
        <v>3524.5986</v>
      </c>
      <c r="U22" s="16">
        <v>1804.552323</v>
      </c>
      <c r="V22" s="16">
        <v>508.838792</v>
      </c>
      <c r="W22" s="16">
        <v>854.0441359999999</v>
      </c>
      <c r="X22" s="16">
        <v>255.47477500000002</v>
      </c>
      <c r="Y22" s="16">
        <v>101.68857399999999</v>
      </c>
    </row>
    <row r="23" spans="1:25" s="5" customFormat="1" ht="12" customHeight="1">
      <c r="A23" s="24">
        <v>2020</v>
      </c>
      <c r="B23" s="20">
        <f t="shared" si="10"/>
        <v>10693.248844</v>
      </c>
      <c r="C23" s="16">
        <f t="shared" si="15"/>
        <v>5076.1182850000005</v>
      </c>
      <c r="D23" s="16">
        <f t="shared" si="15"/>
        <v>1305.554508</v>
      </c>
      <c r="E23" s="16">
        <f t="shared" si="15"/>
        <v>2838.7693230000004</v>
      </c>
      <c r="F23" s="16">
        <f t="shared" si="15"/>
        <v>1188.0120570000001</v>
      </c>
      <c r="G23" s="16">
        <f t="shared" si="15"/>
        <v>284.794671</v>
      </c>
      <c r="H23" s="20">
        <f t="shared" si="11"/>
        <v>2675.539577</v>
      </c>
      <c r="I23" s="16">
        <v>1266.9963870000001</v>
      </c>
      <c r="J23" s="16">
        <v>237.41542600000002</v>
      </c>
      <c r="K23" s="16">
        <v>629.596481</v>
      </c>
      <c r="L23" s="16">
        <v>440.226357</v>
      </c>
      <c r="M23" s="16">
        <v>101.304926</v>
      </c>
      <c r="N23" s="20">
        <f t="shared" si="12"/>
        <v>4428.508819000001</v>
      </c>
      <c r="O23" s="16">
        <v>1826.4872340000002</v>
      </c>
      <c r="P23" s="16">
        <v>584.9449860000001</v>
      </c>
      <c r="Q23" s="16">
        <v>1442.942185</v>
      </c>
      <c r="R23" s="16">
        <v>495.91073100000006</v>
      </c>
      <c r="S23" s="16">
        <v>78.22368300000001</v>
      </c>
      <c r="T23" s="20">
        <f t="shared" si="13"/>
        <v>3589.200448</v>
      </c>
      <c r="U23" s="16">
        <v>1982.6346640000002</v>
      </c>
      <c r="V23" s="16">
        <v>483.1940959999999</v>
      </c>
      <c r="W23" s="16">
        <v>766.230657</v>
      </c>
      <c r="X23" s="16">
        <v>251.87496900000002</v>
      </c>
      <c r="Y23" s="16">
        <v>105.266062</v>
      </c>
    </row>
    <row r="24" spans="1:25" s="5" customFormat="1" ht="12" customHeight="1">
      <c r="A24" s="24">
        <v>2021</v>
      </c>
      <c r="B24" s="20">
        <f t="shared" si="10"/>
        <v>10500.336589</v>
      </c>
      <c r="C24" s="16">
        <f aca="true" t="shared" si="16" ref="C24:G25">SUM(I24,O24,U24)</f>
        <v>4983.103367</v>
      </c>
      <c r="D24" s="16">
        <f t="shared" si="16"/>
        <v>1741.469585</v>
      </c>
      <c r="E24" s="16">
        <f t="shared" si="16"/>
        <v>2486.3427429999997</v>
      </c>
      <c r="F24" s="16">
        <f t="shared" si="16"/>
        <v>1017.238094</v>
      </c>
      <c r="G24" s="16">
        <f t="shared" si="16"/>
        <v>272.18280000000004</v>
      </c>
      <c r="H24" s="20">
        <f t="shared" si="11"/>
        <v>2545.6549119999995</v>
      </c>
      <c r="I24" s="16">
        <v>1266.1341699999998</v>
      </c>
      <c r="J24" s="16">
        <v>255.008847</v>
      </c>
      <c r="K24" s="16">
        <v>563.780676</v>
      </c>
      <c r="L24" s="16">
        <v>368.968838</v>
      </c>
      <c r="M24" s="16">
        <v>91.762381</v>
      </c>
      <c r="N24" s="20">
        <f t="shared" si="12"/>
        <v>4106.412780000001</v>
      </c>
      <c r="O24" s="16">
        <v>1702.4096840000002</v>
      </c>
      <c r="P24" s="16">
        <v>825.386297</v>
      </c>
      <c r="Q24" s="16">
        <v>1070.0699999999997</v>
      </c>
      <c r="R24" s="16">
        <v>430.51</v>
      </c>
      <c r="S24" s="16">
        <v>78.036799</v>
      </c>
      <c r="T24" s="20">
        <f t="shared" si="13"/>
        <v>3848.268897</v>
      </c>
      <c r="U24" s="16">
        <v>2014.559513</v>
      </c>
      <c r="V24" s="16">
        <v>661.074441</v>
      </c>
      <c r="W24" s="16">
        <v>852.4920670000001</v>
      </c>
      <c r="X24" s="16">
        <v>217.75925600000002</v>
      </c>
      <c r="Y24" s="16">
        <v>102.38362000000001</v>
      </c>
    </row>
    <row r="25" spans="1:25" s="5" customFormat="1" ht="12" customHeight="1">
      <c r="A25" s="24">
        <v>2022</v>
      </c>
      <c r="B25" s="20">
        <f>SUM(H25,N25,T25)</f>
        <v>11395.238156000001</v>
      </c>
      <c r="C25" s="16">
        <f t="shared" si="16"/>
        <v>5534.629231000001</v>
      </c>
      <c r="D25" s="16">
        <f t="shared" si="16"/>
        <v>1998.763695</v>
      </c>
      <c r="E25" s="16">
        <f t="shared" si="16"/>
        <v>2481.59523</v>
      </c>
      <c r="F25" s="16">
        <f t="shared" si="16"/>
        <v>1069.89</v>
      </c>
      <c r="G25" s="16">
        <f t="shared" si="16"/>
        <v>310.36</v>
      </c>
      <c r="H25" s="20">
        <f t="shared" si="11"/>
        <v>3075.5425440000004</v>
      </c>
      <c r="I25" s="16">
        <v>1638.8061440000001</v>
      </c>
      <c r="J25" s="16">
        <v>353.11117</v>
      </c>
      <c r="K25" s="16">
        <v>613.0552299999999</v>
      </c>
      <c r="L25" s="16">
        <v>362.2100000000001</v>
      </c>
      <c r="M25" s="16">
        <v>108.35999999999999</v>
      </c>
      <c r="N25" s="20">
        <f t="shared" si="12"/>
        <v>4295.785874</v>
      </c>
      <c r="O25" s="16">
        <v>1813.9119730000002</v>
      </c>
      <c r="P25" s="16">
        <v>917.923901</v>
      </c>
      <c r="Q25" s="16">
        <v>1015.11</v>
      </c>
      <c r="R25" s="16">
        <v>465.39000000000004</v>
      </c>
      <c r="S25" s="16">
        <v>83.45</v>
      </c>
      <c r="T25" s="20">
        <f t="shared" si="13"/>
        <v>4023.9097380000003</v>
      </c>
      <c r="U25" s="16">
        <v>2081.911114</v>
      </c>
      <c r="V25" s="16">
        <v>727.7286240000001</v>
      </c>
      <c r="W25" s="16">
        <v>853.4300000000001</v>
      </c>
      <c r="X25" s="16">
        <v>242.29</v>
      </c>
      <c r="Y25" s="16">
        <v>118.55</v>
      </c>
    </row>
    <row r="26" spans="1:25" s="5" customFormat="1" ht="12" customHeight="1">
      <c r="A26" s="25">
        <v>2023</v>
      </c>
      <c r="B26" s="21">
        <f>SUM(H26,N26,T26)</f>
        <v>12760.86</v>
      </c>
      <c r="C26" s="19">
        <f>SUM(I26,O26,U26)</f>
        <v>6040.32</v>
      </c>
      <c r="D26" s="19">
        <f>SUM(J26,P26,V26)</f>
        <v>2295.34</v>
      </c>
      <c r="E26" s="19">
        <f>SUM(K26,Q26,W26)</f>
        <v>2963.0299999999997</v>
      </c>
      <c r="F26" s="19">
        <f>SUM(L26,R26,X26)</f>
        <v>1113.14</v>
      </c>
      <c r="G26" s="19">
        <f>SUM(M26,S26,Y26)</f>
        <v>349.0300000000001</v>
      </c>
      <c r="H26" s="21">
        <f t="shared" si="11"/>
        <v>3281.9500000000003</v>
      </c>
      <c r="I26" s="19">
        <v>1640.3999999999999</v>
      </c>
      <c r="J26" s="19">
        <v>406.73999999999995</v>
      </c>
      <c r="K26" s="19">
        <v>757.5300000000001</v>
      </c>
      <c r="L26" s="19">
        <v>366.57</v>
      </c>
      <c r="M26" s="19">
        <v>110.71000000000001</v>
      </c>
      <c r="N26" s="21">
        <f t="shared" si="12"/>
        <v>5001.29</v>
      </c>
      <c r="O26" s="19">
        <v>2045.12</v>
      </c>
      <c r="P26" s="19">
        <v>1060.67</v>
      </c>
      <c r="Q26" s="19">
        <v>1304.1499999999999</v>
      </c>
      <c r="R26" s="19">
        <v>489.39000000000004</v>
      </c>
      <c r="S26" s="19">
        <v>101.96</v>
      </c>
      <c r="T26" s="21">
        <f t="shared" si="13"/>
        <v>4477.62</v>
      </c>
      <c r="U26" s="19">
        <v>2354.8</v>
      </c>
      <c r="V26" s="19">
        <v>827.93</v>
      </c>
      <c r="W26" s="19">
        <v>901.35</v>
      </c>
      <c r="X26" s="19">
        <v>257.18</v>
      </c>
      <c r="Y26" s="19">
        <v>136.36000000000004</v>
      </c>
    </row>
    <row r="27" spans="1:25" s="5" customFormat="1" ht="12" customHeight="1">
      <c r="A27" s="15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3" ht="11.25" customHeight="1">
      <c r="A28" s="23" t="s">
        <v>12</v>
      </c>
      <c r="B28" s="4"/>
      <c r="C28" s="4"/>
      <c r="D28" s="8"/>
      <c r="J28" s="7"/>
      <c r="K28" s="7"/>
      <c r="L28" s="8"/>
      <c r="M28" s="8"/>
      <c r="N28" s="7"/>
      <c r="O28" s="7"/>
      <c r="P28" s="8"/>
      <c r="Q28" s="8"/>
      <c r="R28" s="7"/>
      <c r="S28" s="7"/>
      <c r="T28" s="8"/>
      <c r="U28" s="8"/>
      <c r="V28" s="7"/>
      <c r="W28" s="8"/>
    </row>
    <row r="29" spans="1:23" ht="11.25" customHeight="1">
      <c r="A29" s="6" t="s">
        <v>11</v>
      </c>
      <c r="B29" s="4"/>
      <c r="C29" s="4"/>
      <c r="D29" s="8"/>
      <c r="O29" s="12"/>
      <c r="P29" s="12"/>
      <c r="Q29" s="12"/>
      <c r="R29" s="12"/>
      <c r="S29" s="12"/>
      <c r="T29" s="8"/>
      <c r="U29" s="8"/>
      <c r="V29" s="7"/>
      <c r="W29" s="8"/>
    </row>
    <row r="30" spans="1:23" ht="12">
      <c r="A30" s="1"/>
      <c r="B30" s="4"/>
      <c r="C30" s="4"/>
      <c r="D30" s="8"/>
      <c r="T30" s="8"/>
      <c r="U30" s="8"/>
      <c r="V30" s="7"/>
      <c r="W30" s="8"/>
    </row>
    <row r="31" spans="1:23" ht="12">
      <c r="A31" s="8"/>
      <c r="B31" s="4"/>
      <c r="C31" s="4"/>
      <c r="D31" s="8"/>
      <c r="E31" s="8"/>
      <c r="F31" s="9"/>
      <c r="G31" s="9"/>
      <c r="H31" s="8"/>
      <c r="I31" s="8"/>
      <c r="J31" s="9"/>
      <c r="K31" s="9"/>
      <c r="L31" s="8"/>
      <c r="M31" s="8"/>
      <c r="N31" s="9"/>
      <c r="O31" s="9"/>
      <c r="P31" s="8"/>
      <c r="Q31" s="8"/>
      <c r="R31" s="9"/>
      <c r="S31" s="9"/>
      <c r="T31" s="8"/>
      <c r="U31" s="8"/>
      <c r="V31" s="9"/>
      <c r="W31" s="8"/>
    </row>
    <row r="32" spans="1:17" ht="12">
      <c r="A32" s="8"/>
      <c r="B32" s="4"/>
      <c r="C32" s="4"/>
      <c r="D32" s="8"/>
      <c r="E32" s="8"/>
      <c r="F32" s="9"/>
      <c r="G32" s="9"/>
      <c r="H32" s="8"/>
      <c r="I32" s="12"/>
      <c r="J32" s="12"/>
      <c r="K32" s="12"/>
      <c r="L32" s="12"/>
      <c r="M32" s="12"/>
      <c r="N32" s="9"/>
      <c r="O32" s="9"/>
      <c r="P32" s="8"/>
      <c r="Q32" s="8"/>
    </row>
    <row r="33" spans="1:17" ht="12">
      <c r="A33" s="8"/>
      <c r="B33" s="4"/>
      <c r="C33" s="4"/>
      <c r="D33" s="8"/>
      <c r="E33" s="8"/>
      <c r="F33" s="9"/>
      <c r="G33" s="9"/>
      <c r="H33" s="8"/>
      <c r="I33" s="8"/>
      <c r="J33" s="9"/>
      <c r="K33" s="9"/>
      <c r="L33" s="8"/>
      <c r="M33" s="8"/>
      <c r="N33" s="9"/>
      <c r="O33" s="9"/>
      <c r="P33" s="8"/>
      <c r="Q33" s="8"/>
    </row>
    <row r="34" spans="1:17" ht="12">
      <c r="A34" s="8"/>
      <c r="B34" s="4"/>
      <c r="C34" s="4"/>
      <c r="D34" s="8"/>
      <c r="E34" s="8"/>
      <c r="F34" s="9"/>
      <c r="G34" s="9"/>
      <c r="H34" s="8"/>
      <c r="I34" s="8"/>
      <c r="J34" s="9"/>
      <c r="K34" s="9"/>
      <c r="L34" s="8"/>
      <c r="M34" s="8"/>
      <c r="N34" s="9"/>
      <c r="O34" s="9"/>
      <c r="P34" s="8"/>
      <c r="Q34" s="8"/>
    </row>
    <row r="35" spans="1:17" ht="12">
      <c r="A35" s="8"/>
      <c r="B35" s="4"/>
      <c r="C35" s="4"/>
      <c r="D35" s="8"/>
      <c r="E35" s="8"/>
      <c r="F35" s="9"/>
      <c r="G35" s="9"/>
      <c r="H35" s="8"/>
      <c r="I35" s="8"/>
      <c r="J35" s="9"/>
      <c r="K35" s="9"/>
      <c r="L35" s="8"/>
      <c r="M35" s="8"/>
      <c r="N35" s="9"/>
      <c r="O35" s="9"/>
      <c r="P35" s="8"/>
      <c r="Q35" s="8"/>
    </row>
    <row r="36" spans="1:17" ht="12">
      <c r="A36" s="8"/>
      <c r="B36" s="4"/>
      <c r="C36" s="4"/>
      <c r="D36" s="8"/>
      <c r="E36" s="8"/>
      <c r="F36" s="9"/>
      <c r="G36" s="9"/>
      <c r="H36" s="8"/>
      <c r="I36" s="8"/>
      <c r="J36" s="9"/>
      <c r="K36" s="9"/>
      <c r="L36" s="8"/>
      <c r="M36" s="8"/>
      <c r="N36" s="9"/>
      <c r="O36" s="9"/>
      <c r="P36" s="8"/>
      <c r="Q36" s="8"/>
    </row>
    <row r="37" spans="1:17" ht="12">
      <c r="A37" s="8"/>
      <c r="B37" s="4"/>
      <c r="C37" s="4"/>
      <c r="D37" s="8"/>
      <c r="E37" s="8"/>
      <c r="F37" s="9"/>
      <c r="G37" s="9"/>
      <c r="H37" s="8"/>
      <c r="I37" s="8"/>
      <c r="J37" s="9"/>
      <c r="K37" s="9"/>
      <c r="L37" s="8"/>
      <c r="M37" s="8"/>
      <c r="N37" s="9"/>
      <c r="O37" s="10"/>
      <c r="P37" s="8"/>
      <c r="Q37" s="8"/>
    </row>
    <row r="38" spans="1:17" ht="12">
      <c r="A38" s="8"/>
      <c r="B38" s="4"/>
      <c r="C38" s="4"/>
      <c r="D38" s="8"/>
      <c r="E38" s="8"/>
      <c r="F38" s="9"/>
      <c r="G38" s="9"/>
      <c r="H38" s="8"/>
      <c r="I38" s="8"/>
      <c r="J38" s="9"/>
      <c r="K38" s="9"/>
      <c r="L38" s="8"/>
      <c r="M38" s="8"/>
      <c r="N38" s="9"/>
      <c r="O38" s="10"/>
      <c r="P38" s="8"/>
      <c r="Q38" s="8"/>
    </row>
    <row r="39" spans="1:17" ht="12">
      <c r="A39" s="8"/>
      <c r="B39" s="4"/>
      <c r="C39" s="4"/>
      <c r="D39" s="8"/>
      <c r="E39" s="8"/>
      <c r="F39" s="9"/>
      <c r="G39" s="9"/>
      <c r="H39" s="8"/>
      <c r="I39" s="8"/>
      <c r="J39" s="9"/>
      <c r="K39" s="9"/>
      <c r="L39" s="8"/>
      <c r="M39" s="8"/>
      <c r="N39" s="9"/>
      <c r="O39" s="10"/>
      <c r="P39" s="8"/>
      <c r="Q39" s="8"/>
    </row>
    <row r="40" spans="1:17" ht="12">
      <c r="A40" s="8"/>
      <c r="B40" s="4"/>
      <c r="C40" s="4"/>
      <c r="D40" s="8"/>
      <c r="E40" s="8"/>
      <c r="F40" s="9"/>
      <c r="G40" s="9"/>
      <c r="H40" s="8"/>
      <c r="I40" s="8"/>
      <c r="J40" s="9"/>
      <c r="K40" s="9"/>
      <c r="L40" s="8"/>
      <c r="M40" s="8"/>
      <c r="N40" s="9"/>
      <c r="O40" s="10"/>
      <c r="P40" s="8"/>
      <c r="Q40" s="8"/>
    </row>
    <row r="41" spans="1:23" ht="12">
      <c r="A41" s="8"/>
      <c r="B41" s="4"/>
      <c r="C41" s="4"/>
      <c r="D41" s="8"/>
      <c r="E41" s="8"/>
      <c r="F41" s="9"/>
      <c r="G41" s="9"/>
      <c r="H41" s="8"/>
      <c r="I41" s="8"/>
      <c r="J41" s="9"/>
      <c r="K41" s="9"/>
      <c r="L41" s="8"/>
      <c r="M41" s="8"/>
      <c r="N41" s="9"/>
      <c r="O41" s="11"/>
      <c r="P41" s="8"/>
      <c r="Q41" s="8"/>
      <c r="R41" s="9"/>
      <c r="S41" s="9"/>
      <c r="T41" s="8"/>
      <c r="U41" s="8"/>
      <c r="V41" s="9"/>
      <c r="W41" s="8"/>
    </row>
    <row r="42" spans="1:23" ht="12">
      <c r="A42" s="8"/>
      <c r="B42" s="4"/>
      <c r="C42" s="4"/>
      <c r="D42" s="8"/>
      <c r="E42" s="8"/>
      <c r="F42" s="9"/>
      <c r="G42" s="9"/>
      <c r="H42" s="8"/>
      <c r="I42" s="8"/>
      <c r="J42" s="9"/>
      <c r="K42" s="9"/>
      <c r="L42" s="8"/>
      <c r="M42" s="8"/>
      <c r="N42" s="9"/>
      <c r="O42" s="11"/>
      <c r="P42" s="8"/>
      <c r="Q42" s="8"/>
      <c r="R42" s="9"/>
      <c r="S42" s="9"/>
      <c r="T42" s="8"/>
      <c r="U42" s="8"/>
      <c r="V42" s="9"/>
      <c r="W42" s="8"/>
    </row>
    <row r="43" spans="1:23" ht="12">
      <c r="A43" s="8"/>
      <c r="B43" s="4"/>
      <c r="C43" s="4"/>
      <c r="D43" s="8"/>
      <c r="E43" s="8"/>
      <c r="F43" s="9"/>
      <c r="G43" s="9"/>
      <c r="H43" s="8"/>
      <c r="I43" s="8"/>
      <c r="J43" s="9"/>
      <c r="K43" s="9"/>
      <c r="L43" s="8"/>
      <c r="M43" s="8"/>
      <c r="N43" s="9"/>
      <c r="O43" s="11"/>
      <c r="P43" s="8"/>
      <c r="Q43" s="8"/>
      <c r="R43" s="9"/>
      <c r="S43" s="9"/>
      <c r="T43" s="8"/>
      <c r="U43" s="8"/>
      <c r="V43" s="9"/>
      <c r="W43" s="8"/>
    </row>
    <row r="44" spans="1:23" ht="12">
      <c r="A44" s="13"/>
      <c r="B44" s="4"/>
      <c r="C44" s="4"/>
      <c r="D44" s="8"/>
      <c r="E44" s="8"/>
      <c r="F44" s="9"/>
      <c r="G44" s="9"/>
      <c r="H44" s="8"/>
      <c r="I44" s="8"/>
      <c r="J44" s="9"/>
      <c r="K44" s="9"/>
      <c r="L44" s="8"/>
      <c r="M44" s="8"/>
      <c r="N44" s="9"/>
      <c r="O44" s="11"/>
      <c r="P44" s="8"/>
      <c r="Q44" s="8"/>
      <c r="R44" s="9"/>
      <c r="S44" s="9"/>
      <c r="T44" s="8"/>
      <c r="U44" s="8"/>
      <c r="V44" s="9"/>
      <c r="W44" s="8"/>
    </row>
    <row r="45" spans="1:23" ht="12">
      <c r="A45" s="8"/>
      <c r="B45" s="4"/>
      <c r="C45" s="4"/>
      <c r="D45" s="8"/>
      <c r="E45" s="8"/>
      <c r="F45" s="9"/>
      <c r="G45" s="9"/>
      <c r="H45" s="8"/>
      <c r="I45" s="8"/>
      <c r="J45" s="9"/>
      <c r="K45" s="9"/>
      <c r="L45" s="8"/>
      <c r="M45" s="8"/>
      <c r="N45" s="9"/>
      <c r="O45" s="11"/>
      <c r="P45" s="8"/>
      <c r="Q45" s="8"/>
      <c r="R45" s="9"/>
      <c r="S45" s="9"/>
      <c r="T45" s="8"/>
      <c r="U45" s="8"/>
      <c r="V45" s="9"/>
      <c r="W45" s="8"/>
    </row>
    <row r="46" spans="1:23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0"/>
      <c r="Q46" s="10"/>
      <c r="R46" s="10"/>
      <c r="S46" s="10"/>
      <c r="T46" s="10"/>
      <c r="U46" s="10"/>
      <c r="V46" s="10"/>
      <c r="W46" s="10"/>
    </row>
    <row r="47" spans="1:23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0"/>
      <c r="Q47" s="10"/>
      <c r="R47" s="10"/>
      <c r="S47" s="10"/>
      <c r="T47" s="10"/>
      <c r="U47" s="10"/>
      <c r="V47" s="10"/>
      <c r="W47" s="10"/>
    </row>
    <row r="48" spans="1:23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0"/>
      <c r="Q48" s="10"/>
      <c r="R48" s="10"/>
      <c r="S48" s="10"/>
      <c r="T48" s="10"/>
      <c r="U48" s="10"/>
      <c r="V48" s="10"/>
      <c r="W48" s="10"/>
    </row>
    <row r="49" spans="1:23" ht="12">
      <c r="A49" s="11"/>
      <c r="B49" s="10"/>
      <c r="C49" s="10"/>
      <c r="D49" s="11"/>
      <c r="E49" s="11"/>
      <c r="F49" s="10"/>
      <c r="G49" s="10"/>
      <c r="H49" s="11"/>
      <c r="I49" s="11"/>
      <c r="J49" s="10"/>
      <c r="K49" s="10"/>
      <c r="L49" s="11"/>
      <c r="M49" s="11"/>
      <c r="N49" s="10"/>
      <c r="O49" s="3"/>
      <c r="P49" s="11"/>
      <c r="Q49" s="11"/>
      <c r="R49" s="10"/>
      <c r="S49" s="10"/>
      <c r="T49" s="11"/>
      <c r="U49" s="11"/>
      <c r="V49" s="10"/>
      <c r="W49" s="11"/>
    </row>
    <row r="50" spans="1:23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3"/>
      <c r="P50" s="11"/>
      <c r="Q50" s="11"/>
      <c r="R50" s="11"/>
      <c r="S50" s="11"/>
      <c r="T50" s="11"/>
      <c r="U50" s="11"/>
      <c r="V50" s="11"/>
      <c r="W50" s="11"/>
    </row>
    <row r="51" spans="1:23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3"/>
      <c r="P51" s="11"/>
      <c r="Q51" s="11"/>
      <c r="R51" s="11"/>
      <c r="S51" s="11"/>
      <c r="T51" s="11"/>
      <c r="U51" s="11"/>
      <c r="V51" s="11"/>
      <c r="W51" s="11"/>
    </row>
    <row r="52" spans="1:23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"/>
      <c r="P52" s="11"/>
      <c r="Q52" s="11"/>
      <c r="R52" s="11"/>
      <c r="S52" s="11"/>
      <c r="T52" s="11"/>
      <c r="U52" s="11"/>
      <c r="V52" s="11"/>
      <c r="W52" s="11"/>
    </row>
    <row r="53" spans="1:23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"/>
      <c r="P53" s="11"/>
      <c r="Q53" s="11"/>
      <c r="R53" s="11"/>
      <c r="S53" s="11"/>
      <c r="T53" s="11"/>
      <c r="U53" s="11"/>
      <c r="V53" s="11"/>
      <c r="W53" s="11"/>
    </row>
    <row r="54" spans="1:23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P54" s="11"/>
      <c r="Q54" s="11"/>
      <c r="R54" s="11"/>
      <c r="S54" s="11"/>
      <c r="T54" s="11"/>
      <c r="U54" s="11"/>
      <c r="V54" s="11"/>
      <c r="W54" s="11"/>
    </row>
    <row r="55" spans="1:23" ht="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P55" s="11"/>
      <c r="Q55" s="11"/>
      <c r="R55" s="11"/>
      <c r="S55" s="11"/>
      <c r="T55" s="11"/>
      <c r="U55" s="11"/>
      <c r="V55" s="11"/>
      <c r="W55" s="11"/>
    </row>
    <row r="56" spans="1:23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P56" s="11"/>
      <c r="Q56" s="11"/>
      <c r="R56" s="11"/>
      <c r="S56" s="11"/>
      <c r="T56" s="11"/>
      <c r="U56" s="11"/>
      <c r="V56" s="11"/>
      <c r="W56" s="11"/>
    </row>
    <row r="57" spans="1:23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P57" s="11"/>
      <c r="Q57" s="11"/>
      <c r="R57" s="11"/>
      <c r="S57" s="11"/>
      <c r="T57" s="11"/>
      <c r="U57" s="11"/>
      <c r="V57" s="11"/>
      <c r="W57" s="11"/>
    </row>
    <row r="58" spans="1:23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P58" s="3"/>
      <c r="Q58" s="3"/>
      <c r="R58" s="3"/>
      <c r="S58" s="3"/>
      <c r="T58" s="3"/>
      <c r="U58" s="3"/>
      <c r="V58" s="3"/>
      <c r="W58" s="3"/>
    </row>
    <row r="59" spans="1:23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P59" s="3"/>
      <c r="Q59" s="3"/>
      <c r="R59" s="3"/>
      <c r="S59" s="3"/>
      <c r="T59" s="3"/>
      <c r="U59" s="3"/>
      <c r="V59" s="3"/>
      <c r="W59" s="3"/>
    </row>
    <row r="60" spans="1:23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P60" s="3"/>
      <c r="Q60" s="3"/>
      <c r="R60" s="3"/>
      <c r="S60" s="3"/>
      <c r="T60" s="3"/>
      <c r="U60" s="3"/>
      <c r="V60" s="3"/>
      <c r="W60" s="3"/>
    </row>
    <row r="61" spans="1:23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P61" s="3"/>
      <c r="Q61" s="3"/>
      <c r="R61" s="3"/>
      <c r="S61" s="3"/>
      <c r="T61" s="3"/>
      <c r="U61" s="3"/>
      <c r="V61" s="3"/>
      <c r="W61" s="3"/>
    </row>
    <row r="62" spans="1:23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P62" s="3"/>
      <c r="Q62" s="3"/>
      <c r="R62" s="3"/>
      <c r="S62" s="3"/>
      <c r="T62" s="3"/>
      <c r="U62" s="3"/>
      <c r="V62" s="3"/>
      <c r="W62" s="3"/>
    </row>
  </sheetData>
  <sheetProtection/>
  <mergeCells count="5">
    <mergeCell ref="N5:S5"/>
    <mergeCell ref="T5:Y5"/>
    <mergeCell ref="A5:A6"/>
    <mergeCell ref="B5:G5"/>
    <mergeCell ref="H5:M5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ignoredErrors>
    <ignoredError sqref="F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Theodore Alexander Quant Matos</cp:lastModifiedBy>
  <cp:lastPrinted>2008-12-12T14:44:23Z</cp:lastPrinted>
  <dcterms:created xsi:type="dcterms:W3CDTF">2008-11-19T13:43:55Z</dcterms:created>
  <dcterms:modified xsi:type="dcterms:W3CDTF">2024-01-31T14:52:58Z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