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0" yWindow="-20" windowWidth="9620" windowHeight="11020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I467" i="1"/>
  <c r="H467"/>
  <c r="G467"/>
  <c r="F467"/>
  <c r="E467"/>
  <c r="D467"/>
  <c r="C467"/>
  <c r="I458"/>
  <c r="H458"/>
  <c r="G458"/>
  <c r="F458"/>
  <c r="E458"/>
  <c r="D458"/>
  <c r="C458"/>
  <c r="I429"/>
  <c r="H429"/>
  <c r="G429"/>
  <c r="F429"/>
  <c r="E429"/>
  <c r="D429"/>
  <c r="C429"/>
  <c r="I415"/>
  <c r="H415"/>
  <c r="G415"/>
  <c r="F415"/>
  <c r="E415"/>
  <c r="D415"/>
  <c r="C415"/>
  <c r="I337"/>
  <c r="H337"/>
  <c r="G337"/>
  <c r="F337"/>
  <c r="E337"/>
  <c r="D337"/>
  <c r="C337"/>
  <c r="I323"/>
  <c r="H323"/>
  <c r="G323"/>
  <c r="F323"/>
  <c r="E323"/>
  <c r="D323"/>
  <c r="C323"/>
  <c r="I315"/>
  <c r="H315"/>
  <c r="G315"/>
  <c r="F315"/>
  <c r="E315"/>
  <c r="D315"/>
  <c r="C315"/>
  <c r="I294"/>
  <c r="H294"/>
  <c r="G294"/>
  <c r="F294"/>
  <c r="E294"/>
  <c r="D294"/>
  <c r="C294"/>
  <c r="I282"/>
  <c r="H282"/>
  <c r="G282"/>
  <c r="F282"/>
  <c r="E282"/>
  <c r="D282"/>
  <c r="C282"/>
  <c r="I271"/>
  <c r="H271"/>
  <c r="G271"/>
  <c r="F271"/>
  <c r="E271"/>
  <c r="D271"/>
  <c r="C271"/>
  <c r="I247"/>
  <c r="H247"/>
  <c r="G247"/>
  <c r="F247"/>
  <c r="E247"/>
  <c r="D247"/>
  <c r="C247"/>
  <c r="I241"/>
  <c r="H241"/>
  <c r="G241"/>
  <c r="F241"/>
  <c r="E241"/>
  <c r="D241"/>
  <c r="C241"/>
  <c r="I233"/>
  <c r="H233"/>
  <c r="G233"/>
  <c r="F233"/>
  <c r="E233"/>
  <c r="D233"/>
  <c r="C233"/>
  <c r="I225"/>
  <c r="H225"/>
  <c r="G225"/>
  <c r="F225"/>
  <c r="E225"/>
  <c r="D225"/>
  <c r="C225"/>
  <c r="I221"/>
  <c r="H221"/>
  <c r="G221"/>
  <c r="F221"/>
  <c r="E221"/>
  <c r="D221"/>
  <c r="C221"/>
  <c r="I209"/>
  <c r="H209"/>
  <c r="G209"/>
  <c r="F209"/>
  <c r="E209"/>
  <c r="D209"/>
  <c r="C209"/>
  <c r="I205"/>
  <c r="H205"/>
  <c r="G205"/>
  <c r="F205"/>
  <c r="E205"/>
  <c r="D205"/>
  <c r="C205"/>
  <c r="I168"/>
  <c r="H168"/>
  <c r="G168"/>
  <c r="F168"/>
  <c r="E168"/>
  <c r="D168"/>
  <c r="C168"/>
  <c r="I164"/>
  <c r="H164"/>
  <c r="G164"/>
  <c r="F164"/>
  <c r="E164"/>
  <c r="D164"/>
  <c r="C164"/>
  <c r="I155"/>
  <c r="H155"/>
  <c r="G155"/>
  <c r="F155"/>
  <c r="E155"/>
  <c r="D155"/>
  <c r="C155"/>
  <c r="I149"/>
  <c r="H149"/>
  <c r="G149"/>
  <c r="F149"/>
  <c r="E149"/>
  <c r="D149"/>
  <c r="C149"/>
  <c r="I143"/>
  <c r="H143"/>
  <c r="G143"/>
  <c r="F143"/>
  <c r="E143"/>
  <c r="D143"/>
  <c r="C143"/>
  <c r="I139"/>
  <c r="H139"/>
  <c r="G139"/>
  <c r="F139"/>
  <c r="E139"/>
  <c r="D139"/>
  <c r="C139"/>
  <c r="I131"/>
  <c r="H131"/>
  <c r="G131"/>
  <c r="F131"/>
  <c r="E131"/>
  <c r="D131"/>
  <c r="C131"/>
  <c r="I115"/>
  <c r="H115"/>
  <c r="G115"/>
  <c r="F115"/>
  <c r="E115"/>
  <c r="D115"/>
  <c r="C115"/>
  <c r="I62"/>
  <c r="H62"/>
  <c r="G62"/>
  <c r="F62"/>
  <c r="E62"/>
  <c r="D62"/>
  <c r="C62"/>
  <c r="I57"/>
  <c r="H57"/>
  <c r="G57"/>
  <c r="F57"/>
  <c r="E57"/>
  <c r="D57"/>
  <c r="C57"/>
  <c r="I52"/>
  <c r="H52"/>
  <c r="G52"/>
  <c r="F52"/>
  <c r="E52"/>
  <c r="D52"/>
  <c r="C52"/>
  <c r="D47"/>
  <c r="E47"/>
  <c r="F47"/>
  <c r="G47"/>
  <c r="H47"/>
  <c r="I47"/>
  <c r="C47"/>
  <c r="I43"/>
  <c r="H43"/>
  <c r="G43"/>
  <c r="F43"/>
  <c r="E43"/>
  <c r="D43"/>
  <c r="C43"/>
  <c r="I35"/>
  <c r="H35"/>
  <c r="G35"/>
  <c r="F35"/>
  <c r="E35"/>
  <c r="D35"/>
  <c r="C35"/>
  <c r="I27"/>
  <c r="H27"/>
  <c r="G27"/>
  <c r="F27"/>
  <c r="E27"/>
  <c r="D27"/>
  <c r="I22"/>
  <c r="G22"/>
  <c r="F22"/>
  <c r="E22"/>
  <c r="D22"/>
  <c r="C27"/>
  <c r="I105"/>
  <c r="H105"/>
  <c r="G105"/>
  <c r="F105"/>
  <c r="E105"/>
  <c r="D105"/>
  <c r="C105"/>
  <c r="H466"/>
  <c r="I466" s="1"/>
  <c r="H465"/>
  <c r="I465" s="1"/>
  <c r="H464"/>
  <c r="I464" s="1"/>
  <c r="H463"/>
  <c r="I463" s="1"/>
  <c r="H462"/>
  <c r="H461"/>
  <c r="I461" s="1"/>
  <c r="H457"/>
  <c r="I457" s="1"/>
  <c r="H456"/>
  <c r="I456" s="1"/>
  <c r="H455"/>
  <c r="I455" s="1"/>
  <c r="H454"/>
  <c r="I454" s="1"/>
  <c r="H453"/>
  <c r="I453" s="1"/>
  <c r="H449"/>
  <c r="H448"/>
  <c r="I448" s="1"/>
  <c r="H447"/>
  <c r="I447" s="1"/>
  <c r="H446"/>
  <c r="I446" s="1"/>
  <c r="H445"/>
  <c r="I445" s="1"/>
  <c r="H444"/>
  <c r="I444" s="1"/>
  <c r="H443"/>
  <c r="I443" s="1"/>
  <c r="H439"/>
  <c r="I439" s="1"/>
  <c r="H438"/>
  <c r="I438" s="1"/>
  <c r="H437"/>
  <c r="I437" s="1"/>
  <c r="H436"/>
  <c r="I436" s="1"/>
  <c r="H435"/>
  <c r="I435" s="1"/>
  <c r="H434"/>
  <c r="I434" s="1"/>
  <c r="H433"/>
  <c r="I433" s="1"/>
  <c r="H432"/>
  <c r="I432" s="1"/>
  <c r="H428"/>
  <c r="I428" s="1"/>
  <c r="H427"/>
  <c r="I427" s="1"/>
  <c r="H426"/>
  <c r="I426" s="1"/>
  <c r="H425"/>
  <c r="I425" s="1"/>
  <c r="H424"/>
  <c r="I424" s="1"/>
  <c r="H423"/>
  <c r="I423" s="1"/>
  <c r="H422"/>
  <c r="I422" s="1"/>
  <c r="H421"/>
  <c r="I421" s="1"/>
  <c r="H420"/>
  <c r="I420" s="1"/>
  <c r="H419"/>
  <c r="I419" s="1"/>
  <c r="H418"/>
  <c r="I418" s="1"/>
  <c r="H414"/>
  <c r="I414" s="1"/>
  <c r="H413"/>
  <c r="I413" s="1"/>
  <c r="H412"/>
  <c r="I412" s="1"/>
  <c r="H411"/>
  <c r="I411" s="1"/>
  <c r="H410"/>
  <c r="I410" s="1"/>
  <c r="H409"/>
  <c r="I409" s="1"/>
  <c r="H408"/>
  <c r="I408" s="1"/>
  <c r="H407"/>
  <c r="I407" s="1"/>
  <c r="H406"/>
  <c r="H405"/>
  <c r="I405" s="1"/>
  <c r="H404"/>
  <c r="I404" s="1"/>
  <c r="H403"/>
  <c r="I403" s="1"/>
  <c r="H402"/>
  <c r="I402" s="1"/>
  <c r="H398"/>
  <c r="I398" s="1"/>
  <c r="H397"/>
  <c r="I397" s="1"/>
  <c r="H396"/>
  <c r="I396" s="1"/>
  <c r="H395"/>
  <c r="I395" s="1"/>
  <c r="H394"/>
  <c r="I394" s="1"/>
  <c r="H393"/>
  <c r="I393" s="1"/>
  <c r="H392"/>
  <c r="I392" s="1"/>
  <c r="H391"/>
  <c r="I391" s="1"/>
  <c r="H390"/>
  <c r="I390" s="1"/>
  <c r="H389"/>
  <c r="I389" s="1"/>
  <c r="H388"/>
  <c r="I388" s="1"/>
  <c r="H387"/>
  <c r="I387" s="1"/>
  <c r="H386"/>
  <c r="I386" s="1"/>
  <c r="H385"/>
  <c r="I385" s="1"/>
  <c r="H384"/>
  <c r="I384" s="1"/>
  <c r="H383"/>
  <c r="I383" s="1"/>
  <c r="H382"/>
  <c r="I382" s="1"/>
  <c r="H381"/>
  <c r="I381" s="1"/>
  <c r="H380"/>
  <c r="I380" s="1"/>
  <c r="H379"/>
  <c r="I379" s="1"/>
  <c r="H378"/>
  <c r="I378" s="1"/>
  <c r="H377"/>
  <c r="I377" s="1"/>
  <c r="H376"/>
  <c r="I376" s="1"/>
  <c r="H375"/>
  <c r="I375" s="1"/>
  <c r="H374"/>
  <c r="I374" s="1"/>
  <c r="H373"/>
  <c r="I373" s="1"/>
  <c r="H372"/>
  <c r="I372" s="1"/>
  <c r="H371"/>
  <c r="I371" s="1"/>
  <c r="H370"/>
  <c r="I370" s="1"/>
  <c r="H369"/>
  <c r="I369" s="1"/>
  <c r="H368"/>
  <c r="I368" s="1"/>
  <c r="H367"/>
  <c r="I367" s="1"/>
  <c r="H366"/>
  <c r="I366" s="1"/>
  <c r="H365"/>
  <c r="I365" s="1"/>
  <c r="H364"/>
  <c r="I364" s="1"/>
  <c r="H363"/>
  <c r="I363" s="1"/>
  <c r="H362"/>
  <c r="I362" s="1"/>
  <c r="H361"/>
  <c r="I361" s="1"/>
  <c r="H360"/>
  <c r="I360" s="1"/>
  <c r="H359"/>
  <c r="I359" s="1"/>
  <c r="H358"/>
  <c r="I358" s="1"/>
  <c r="H357"/>
  <c r="I357" s="1"/>
  <c r="H356"/>
  <c r="I356" s="1"/>
  <c r="H355"/>
  <c r="I355" s="1"/>
  <c r="H354"/>
  <c r="I354" s="1"/>
  <c r="H353"/>
  <c r="I353" s="1"/>
  <c r="H352"/>
  <c r="I352" s="1"/>
  <c r="H351"/>
  <c r="I351" s="1"/>
  <c r="H350"/>
  <c r="I350" s="1"/>
  <c r="H349"/>
  <c r="I349" s="1"/>
  <c r="H348"/>
  <c r="I348" s="1"/>
  <c r="H347"/>
  <c r="I347" s="1"/>
  <c r="H346"/>
  <c r="I346" s="1"/>
  <c r="H342"/>
  <c r="H341"/>
  <c r="I341" s="1"/>
  <c r="H340"/>
  <c r="I340" s="1"/>
  <c r="H336"/>
  <c r="I336" s="1"/>
  <c r="H335"/>
  <c r="I335" s="1"/>
  <c r="H334"/>
  <c r="I334" s="1"/>
  <c r="H333"/>
  <c r="I333" s="1"/>
  <c r="H329"/>
  <c r="I329" s="1"/>
  <c r="H328"/>
  <c r="I328" s="1"/>
  <c r="H327"/>
  <c r="I327" s="1"/>
  <c r="H326"/>
  <c r="I326" s="1"/>
  <c r="H322"/>
  <c r="I322" s="1"/>
  <c r="H321"/>
  <c r="I321" s="1"/>
  <c r="H320"/>
  <c r="I320" s="1"/>
  <c r="H319"/>
  <c r="I319" s="1"/>
  <c r="H318"/>
  <c r="I318" s="1"/>
  <c r="H314"/>
  <c r="I314" s="1"/>
  <c r="H313"/>
  <c r="I313" s="1"/>
  <c r="H312"/>
  <c r="I312" s="1"/>
  <c r="H311"/>
  <c r="I311" s="1"/>
  <c r="H310"/>
  <c r="I310" s="1"/>
  <c r="H309"/>
  <c r="I309" s="1"/>
  <c r="H308"/>
  <c r="I308" s="1"/>
  <c r="H307"/>
  <c r="I307" s="1"/>
  <c r="H306"/>
  <c r="H305"/>
  <c r="I305" s="1"/>
  <c r="H304"/>
  <c r="I304" s="1"/>
  <c r="H303"/>
  <c r="I303" s="1"/>
  <c r="H299"/>
  <c r="H298"/>
  <c r="I298" s="1"/>
  <c r="H297"/>
  <c r="I297" s="1"/>
  <c r="H293"/>
  <c r="I293" s="1"/>
  <c r="H292"/>
  <c r="I292" s="1"/>
  <c r="H291"/>
  <c r="I291" s="1"/>
  <c r="H290"/>
  <c r="I290" s="1"/>
  <c r="H289"/>
  <c r="I289" s="1"/>
  <c r="H288"/>
  <c r="I288" s="1"/>
  <c r="H287"/>
  <c r="I287" s="1"/>
  <c r="H286"/>
  <c r="I286" s="1"/>
  <c r="H285"/>
  <c r="I285" s="1"/>
  <c r="H281"/>
  <c r="I281" s="1"/>
  <c r="H280"/>
  <c r="I280" s="1"/>
  <c r="H279"/>
  <c r="I279" s="1"/>
  <c r="H278"/>
  <c r="I278" s="1"/>
  <c r="H277"/>
  <c r="I277" s="1"/>
  <c r="H276"/>
  <c r="I276" s="1"/>
  <c r="H275"/>
  <c r="H274"/>
  <c r="I274" s="1"/>
  <c r="H270"/>
  <c r="I270" s="1"/>
  <c r="H269"/>
  <c r="I269" s="1"/>
  <c r="H268"/>
  <c r="I268" s="1"/>
  <c r="H267"/>
  <c r="I267" s="1"/>
  <c r="H266"/>
  <c r="I266" s="1"/>
  <c r="H265"/>
  <c r="I265" s="1"/>
  <c r="H264"/>
  <c r="I264" s="1"/>
  <c r="H263"/>
  <c r="I263" s="1"/>
  <c r="H262"/>
  <c r="H261"/>
  <c r="I261" s="1"/>
  <c r="H260"/>
  <c r="I260" s="1"/>
  <c r="H259"/>
  <c r="I259" s="1"/>
  <c r="H255"/>
  <c r="H254"/>
  <c r="I254" s="1"/>
  <c r="H253"/>
  <c r="I253" s="1"/>
  <c r="H252"/>
  <c r="I252" s="1"/>
  <c r="H251"/>
  <c r="I251" s="1"/>
  <c r="H250"/>
  <c r="I250" s="1"/>
  <c r="H246"/>
  <c r="I246" s="1"/>
  <c r="H245"/>
  <c r="I245" s="1"/>
  <c r="H244"/>
  <c r="I244" s="1"/>
  <c r="H240"/>
  <c r="H239"/>
  <c r="I239" s="1"/>
  <c r="H238"/>
  <c r="I238" s="1"/>
  <c r="H237"/>
  <c r="I237" s="1"/>
  <c r="H236"/>
  <c r="I236" s="1"/>
  <c r="H232"/>
  <c r="H231"/>
  <c r="I231" s="1"/>
  <c r="H230"/>
  <c r="I230" s="1"/>
  <c r="H229"/>
  <c r="I229" s="1"/>
  <c r="H228"/>
  <c r="I228" s="1"/>
  <c r="H224"/>
  <c r="I224" s="1"/>
  <c r="H220"/>
  <c r="I220" s="1"/>
  <c r="H219"/>
  <c r="I219" s="1"/>
  <c r="H215"/>
  <c r="H214"/>
  <c r="I214" s="1"/>
  <c r="H213"/>
  <c r="I213" s="1"/>
  <c r="H212"/>
  <c r="I212" s="1"/>
  <c r="H208"/>
  <c r="I208" s="1"/>
  <c r="H204"/>
  <c r="I204" s="1"/>
  <c r="H200"/>
  <c r="I200" s="1"/>
  <c r="H199"/>
  <c r="I199" s="1"/>
  <c r="H198"/>
  <c r="I198" s="1"/>
  <c r="H197"/>
  <c r="I197" s="1"/>
  <c r="H193"/>
  <c r="I193" s="1"/>
  <c r="H192"/>
  <c r="I192" s="1"/>
  <c r="H191"/>
  <c r="I191" s="1"/>
  <c r="H190"/>
  <c r="I190" s="1"/>
  <c r="H189"/>
  <c r="I189" s="1"/>
  <c r="H188"/>
  <c r="I188" s="1"/>
  <c r="H187"/>
  <c r="I187" s="1"/>
  <c r="H186"/>
  <c r="I186" s="1"/>
  <c r="H185"/>
  <c r="I185" s="1"/>
  <c r="H184"/>
  <c r="I184" s="1"/>
  <c r="H183"/>
  <c r="I183" s="1"/>
  <c r="H182"/>
  <c r="I182" s="1"/>
  <c r="H181"/>
  <c r="I181" s="1"/>
  <c r="H180"/>
  <c r="I180" s="1"/>
  <c r="H179"/>
  <c r="I179" s="1"/>
  <c r="H178"/>
  <c r="I178" s="1"/>
  <c r="H177"/>
  <c r="I177" s="1"/>
  <c r="H176"/>
  <c r="I176" s="1"/>
  <c r="H175"/>
  <c r="I175" s="1"/>
  <c r="H174"/>
  <c r="I174" s="1"/>
  <c r="H173"/>
  <c r="I173" s="1"/>
  <c r="H172"/>
  <c r="I172" s="1"/>
  <c r="H171"/>
  <c r="I171" s="1"/>
  <c r="H167"/>
  <c r="I167" s="1"/>
  <c r="H163"/>
  <c r="I163" s="1"/>
  <c r="H162"/>
  <c r="I162" s="1"/>
  <c r="H161"/>
  <c r="I161" s="1"/>
  <c r="H160"/>
  <c r="I160" s="1"/>
  <c r="H159"/>
  <c r="I159" s="1"/>
  <c r="H158"/>
  <c r="I158" s="1"/>
  <c r="H154"/>
  <c r="H153"/>
  <c r="I153" s="1"/>
  <c r="H152"/>
  <c r="I152" s="1"/>
  <c r="H148"/>
  <c r="H147"/>
  <c r="I147" s="1"/>
  <c r="H146"/>
  <c r="I146" s="1"/>
  <c r="H142"/>
  <c r="I142" s="1"/>
  <c r="H138"/>
  <c r="I138" s="1"/>
  <c r="H137"/>
  <c r="I137" s="1"/>
  <c r="H136"/>
  <c r="I136" s="1"/>
  <c r="H135"/>
  <c r="I135" s="1"/>
  <c r="H134"/>
  <c r="I134" s="1"/>
  <c r="H130"/>
  <c r="I130" s="1"/>
  <c r="H126"/>
  <c r="I126" s="1"/>
  <c r="H125"/>
  <c r="I125" s="1"/>
  <c r="H121"/>
  <c r="I121" s="1"/>
  <c r="H120"/>
  <c r="I120" s="1"/>
  <c r="H119"/>
  <c r="I119" s="1"/>
  <c r="H118"/>
  <c r="I118" s="1"/>
  <c r="H114"/>
  <c r="I114" s="1"/>
  <c r="H113"/>
  <c r="I113" s="1"/>
  <c r="H112"/>
  <c r="I112" s="1"/>
  <c r="H111"/>
  <c r="I111" s="1"/>
  <c r="H110"/>
  <c r="I110" s="1"/>
  <c r="H109"/>
  <c r="I109" s="1"/>
  <c r="H108"/>
  <c r="I108" s="1"/>
  <c r="H104"/>
  <c r="I104" s="1"/>
  <c r="H103"/>
  <c r="I103" s="1"/>
  <c r="H102"/>
  <c r="I102" s="1"/>
  <c r="H101"/>
  <c r="I101" s="1"/>
  <c r="H100"/>
  <c r="I100" s="1"/>
  <c r="H99"/>
  <c r="I99" s="1"/>
  <c r="H98"/>
  <c r="I98" s="1"/>
  <c r="H94"/>
  <c r="I94" s="1"/>
  <c r="H93"/>
  <c r="I93" s="1"/>
  <c r="H92"/>
  <c r="I92" s="1"/>
  <c r="H91"/>
  <c r="I91" s="1"/>
  <c r="H90"/>
  <c r="I90" s="1"/>
  <c r="H89"/>
  <c r="I89" s="1"/>
  <c r="H85"/>
  <c r="I85" s="1"/>
  <c r="H84"/>
  <c r="I84" s="1"/>
  <c r="H83"/>
  <c r="I83" s="1"/>
  <c r="H82"/>
  <c r="I82" s="1"/>
  <c r="H81"/>
  <c r="I81" s="1"/>
  <c r="H80"/>
  <c r="I80" s="1"/>
  <c r="H79"/>
  <c r="I79" s="1"/>
  <c r="H78"/>
  <c r="I78" s="1"/>
  <c r="H74"/>
  <c r="I74" s="1"/>
  <c r="H73"/>
  <c r="I73" s="1"/>
  <c r="H72"/>
  <c r="I72" s="1"/>
  <c r="H68"/>
  <c r="I68" s="1"/>
  <c r="H67"/>
  <c r="I67" s="1"/>
  <c r="H66"/>
  <c r="I66" s="1"/>
  <c r="H65"/>
  <c r="H61"/>
  <c r="I61" s="1"/>
  <c r="H60"/>
  <c r="I60" s="1"/>
  <c r="H56"/>
  <c r="I56" s="1"/>
  <c r="H55"/>
  <c r="I55" s="1"/>
  <c r="H51"/>
  <c r="I51" s="1"/>
  <c r="H50"/>
  <c r="H46"/>
  <c r="I46" s="1"/>
  <c r="H42"/>
  <c r="I42" s="1"/>
  <c r="H41"/>
  <c r="I41" s="1"/>
  <c r="H40"/>
  <c r="I40" s="1"/>
  <c r="H39"/>
  <c r="I39" s="1"/>
  <c r="H38"/>
  <c r="I38" s="1"/>
  <c r="H34"/>
  <c r="I34" s="1"/>
  <c r="H33"/>
  <c r="I33" s="1"/>
  <c r="H32"/>
  <c r="I32" s="1"/>
  <c r="H31"/>
  <c r="I31" s="1"/>
  <c r="H30"/>
  <c r="I30" s="1"/>
  <c r="H26"/>
  <c r="I26" s="1"/>
  <c r="H25"/>
  <c r="I25" s="1"/>
  <c r="H21"/>
  <c r="I21" s="1"/>
  <c r="H20"/>
  <c r="I20" s="1"/>
  <c r="H19"/>
  <c r="I19" s="1"/>
  <c r="H18"/>
  <c r="I18" s="1"/>
  <c r="H17"/>
  <c r="I17" s="1"/>
  <c r="H16"/>
  <c r="I16" s="1"/>
  <c r="H15"/>
  <c r="I15" s="1"/>
  <c r="H14"/>
  <c r="I14" s="1"/>
  <c r="H13"/>
  <c r="I13" s="1"/>
  <c r="H12"/>
  <c r="I12" s="1"/>
  <c r="H11"/>
  <c r="I11" s="1"/>
  <c r="B470"/>
  <c r="G450"/>
  <c r="F450"/>
  <c r="E450"/>
  <c r="D450"/>
  <c r="C450"/>
  <c r="G440"/>
  <c r="F440"/>
  <c r="E440"/>
  <c r="D440"/>
  <c r="C440"/>
  <c r="G399"/>
  <c r="F399"/>
  <c r="E399"/>
  <c r="D399"/>
  <c r="C399"/>
  <c r="G343"/>
  <c r="F343"/>
  <c r="E343"/>
  <c r="D343"/>
  <c r="C343"/>
  <c r="G330"/>
  <c r="F330"/>
  <c r="E330"/>
  <c r="D330"/>
  <c r="C330"/>
  <c r="G300"/>
  <c r="F300"/>
  <c r="E300"/>
  <c r="D300"/>
  <c r="C300"/>
  <c r="G256"/>
  <c r="F256"/>
  <c r="E256"/>
  <c r="D256"/>
  <c r="C256"/>
  <c r="G216"/>
  <c r="F216"/>
  <c r="E216"/>
  <c r="D216"/>
  <c r="C216"/>
  <c r="G201"/>
  <c r="F201"/>
  <c r="E201"/>
  <c r="D201"/>
  <c r="C201"/>
  <c r="G194"/>
  <c r="F194"/>
  <c r="E194"/>
  <c r="D194"/>
  <c r="C194"/>
  <c r="G127"/>
  <c r="F127"/>
  <c r="D127"/>
  <c r="C127"/>
  <c r="G122"/>
  <c r="F122"/>
  <c r="E122"/>
  <c r="D122"/>
  <c r="C122"/>
  <c r="G95"/>
  <c r="F95"/>
  <c r="E95"/>
  <c r="D95"/>
  <c r="C95"/>
  <c r="G86"/>
  <c r="F86"/>
  <c r="E86"/>
  <c r="D86"/>
  <c r="C86"/>
  <c r="G75"/>
  <c r="F75"/>
  <c r="D75"/>
  <c r="C75"/>
  <c r="G69"/>
  <c r="F69"/>
  <c r="E69"/>
  <c r="D69"/>
  <c r="C69"/>
  <c r="C22"/>
  <c r="J313" i="2"/>
  <c r="I313"/>
  <c r="H313"/>
  <c r="G313"/>
  <c r="F313"/>
  <c r="H122" i="1" l="1"/>
  <c r="I127"/>
  <c r="H216"/>
  <c r="H22"/>
  <c r="H86"/>
  <c r="I75"/>
  <c r="I201"/>
  <c r="I440"/>
  <c r="H95"/>
  <c r="H127"/>
  <c r="I86"/>
  <c r="I122"/>
  <c r="I330"/>
  <c r="I399"/>
  <c r="I95"/>
  <c r="I194"/>
  <c r="H194"/>
  <c r="H256"/>
  <c r="H300"/>
  <c r="H450"/>
  <c r="I154"/>
  <c r="I215"/>
  <c r="I216" s="1"/>
  <c r="I232"/>
  <c r="H69"/>
  <c r="H330"/>
  <c r="I255"/>
  <c r="I256" s="1"/>
  <c r="I299"/>
  <c r="I300" s="1"/>
  <c r="I449"/>
  <c r="I450" s="1"/>
  <c r="H343"/>
  <c r="I50"/>
  <c r="I148"/>
  <c r="I240"/>
  <c r="I462"/>
  <c r="H75"/>
  <c r="I275"/>
  <c r="I406"/>
  <c r="I65"/>
  <c r="I69" s="1"/>
  <c r="H201"/>
  <c r="H399"/>
  <c r="H440"/>
  <c r="I262"/>
  <c r="I306"/>
  <c r="I342"/>
  <c r="I343" s="1"/>
  <c r="I470" l="1"/>
  <c r="G470"/>
  <c r="E470"/>
  <c r="D470"/>
  <c r="H470" l="1"/>
  <c r="F470"/>
  <c r="C470"/>
</calcChain>
</file>

<file path=xl/sharedStrings.xml><?xml version="1.0" encoding="utf-8"?>
<sst xmlns="http://schemas.openxmlformats.org/spreadsheetml/2006/main" count="1202" uniqueCount="504">
  <si>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</si>
  <si>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</si>
  <si>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</si>
  <si>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</si>
  <si>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</si>
  <si>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</si>
  <si>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</si>
  <si>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</si>
  <si>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</si>
  <si>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ASISTENTE DIRECCION DE OPERAC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</si>
  <si>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</si>
  <si>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</si>
  <si>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</si>
  <si>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</si>
  <si>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</si>
  <si>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</si>
  <si>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</si>
  <si>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</si>
  <si>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</si>
  <si>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</si>
  <si>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</si>
  <si>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</si>
  <si>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</si>
  <si>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</si>
  <si>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</si>
  <si>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</si>
  <si>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</si>
  <si>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</si>
  <si>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</si>
  <si>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</si>
  <si>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</si>
  <si>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</si>
  <si>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</si>
  <si>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 xml:space="preserve">COORDINADOR DE SEGUIMIENTO Y 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</si>
  <si>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</si>
  <si>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</si>
  <si>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</si>
  <si>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</si>
  <si>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</si>
  <si>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</si>
  <si>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</si>
  <si>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</si>
  <si>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</si>
  <si>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</si>
  <si>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</si>
  <si>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</si>
  <si>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</si>
  <si>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</si>
  <si>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ANALISTA PERSONAL</t>
  </si>
  <si>
    <t>JULISSA AIMEE CANARIO ACOSTA</t>
  </si>
  <si>
    <t>ENCARGADA INTERINA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</si>
  <si>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</si>
  <si>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</si>
  <si>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</si>
  <si>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</si>
  <si>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</si>
  <si>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</si>
  <si>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</si>
  <si>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</si>
  <si>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</si>
  <si>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</si>
  <si>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</si>
  <si>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</si>
  <si>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</si>
  <si>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</si>
  <si>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</si>
  <si>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</si>
  <si>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</si>
  <si>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</si>
  <si>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</si>
  <si>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</si>
  <si>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</si>
  <si>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</si>
  <si>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</si>
  <si>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</si>
  <si>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</si>
  <si>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</si>
  <si>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</si>
  <si>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SOPORTE HELP DESK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</si>
  <si>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</si>
  <si>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</si>
  <si>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</si>
  <si>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</si>
  <si>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</si>
  <si>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</si>
  <si>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</si>
  <si>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ENC. DIV. DE DESARROLLO E IMP</t>
  </si>
  <si>
    <t>MIGUEL LICEARES MORETA RODRIGUEZ</t>
  </si>
  <si>
    <t>DANIEL MEJIA CARABALLO</t>
  </si>
  <si>
    <t>ROBERTO ARGELIS SORIANO SEGURA</t>
  </si>
  <si>
    <t>TECNICO DE PROCESAMIENTO DE D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</si>
  <si>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</si>
  <si>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</si>
  <si>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</si>
  <si>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</si>
  <si>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</si>
  <si>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</si>
  <si>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</si>
  <si>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</si>
  <si>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</si>
  <si>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</si>
  <si>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</si>
  <si>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</si>
  <si>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</si>
  <si>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</si>
  <si>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</si>
  <si>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</si>
  <si>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</si>
  <si>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</si>
  <si>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</si>
  <si>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</si>
  <si>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</si>
  <si>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</si>
  <si>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</si>
  <si>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</si>
  <si>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</si>
  <si>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</si>
  <si>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</si>
  <si>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</si>
  <si>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</si>
  <si>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</si>
  <si>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</si>
  <si>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</si>
  <si>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</si>
  <si>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</si>
  <si>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</si>
  <si>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</si>
  <si>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</si>
  <si>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</si>
  <si>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</si>
  <si>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</si>
  <si>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</si>
  <si>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</si>
  <si>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</si>
  <si>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</si>
  <si>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</si>
  <si>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</si>
  <si>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</si>
  <si>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</si>
  <si>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</si>
  <si>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</si>
  <si>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</si>
  <si>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</si>
  <si>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</si>
  <si>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</si>
  <si>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ENCARGADO SECCION SERVICIOS G</t>
  </si>
  <si>
    <t>EZEQUIEL SEGURA PEREZ</t>
  </si>
  <si>
    <t>AUXILIAR ALMACEN Y SUMINISTRO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</si>
  <si>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</si>
  <si>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</si>
  <si>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</si>
  <si>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</si>
  <si>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</si>
  <si>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</si>
  <si>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</si>
  <si>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</si>
  <si>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</si>
  <si>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</si>
  <si>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</si>
  <si>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</si>
  <si>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</si>
  <si>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</si>
  <si>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</si>
  <si>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</si>
  <si>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</si>
  <si>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</si>
  <si>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</si>
  <si>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</si>
  <si>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</si>
  <si>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</si>
  <si>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</si>
  <si>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</si>
  <si>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</si>
  <si>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</si>
  <si>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</si>
  <si>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</si>
  <si>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</si>
  <si>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</si>
  <si>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</si>
  <si>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</si>
  <si>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</si>
  <si>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</si>
  <si>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</si>
  <si>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</si>
  <si>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ENCARGADO DEL DEPARTAMENTO DE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</si>
  <si>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</si>
  <si>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</si>
  <si>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</si>
  <si>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</si>
  <si>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</si>
  <si>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</si>
  <si>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</si>
  <si>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</si>
  <si>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</si>
  <si>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</si>
  <si>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</si>
  <si>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</si>
  <si>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</si>
  <si>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</si>
  <si>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</si>
  <si>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</si>
  <si>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</si>
  <si>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TECNICO PROGRAMADOR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</si>
  <si>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</si>
  <si>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</si>
  <si>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</si>
  <si>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</si>
  <si>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</si>
  <si>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</si>
  <si>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</si>
  <si>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</si>
  <si>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</si>
  <si>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ANALISTA UNIDAD DE ESTADISTIC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</si>
  <si>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</si>
  <si>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</si>
  <si>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</si>
  <si>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</si>
  <si>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</si>
  <si>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</si>
  <si>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</si>
  <si>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</si>
  <si>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</si>
  <si>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ANALISTA DE METODOLOGIA ECONO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</si>
  <si>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</si>
  <si>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</si>
  <si>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</si>
  <si>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</si>
  <si>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</si>
  <si>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</si>
  <si>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</si>
  <si>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</si>
  <si>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</si>
  <si>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</si>
  <si>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</si>
  <si>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</si>
  <si>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</si>
  <si>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</si>
  <si>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</si>
  <si>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</si>
  <si>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</si>
  <si>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</si>
  <si>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</si>
  <si>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</si>
  <si>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</si>
  <si>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</si>
  <si>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</si>
  <si>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</si>
  <si>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</si>
  <si>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</si>
  <si>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</si>
  <si>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</si>
  <si>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ANALISTA DE ESTADISTICA SECTO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</si>
  <si>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</si>
  <si>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</si>
  <si>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</si>
  <si>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</si>
  <si>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</si>
  <si>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</si>
  <si>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</si>
  <si>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</si>
  <si>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</si>
  <si>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</si>
  <si>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</si>
  <si>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</si>
  <si>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</si>
  <si>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</si>
  <si>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</si>
  <si>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</si>
  <si>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</si>
  <si>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</si>
  <si>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</si>
  <si>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</si>
  <si>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</si>
  <si>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</si>
  <si>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</si>
  <si>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</si>
  <si>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</si>
  <si>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</si>
  <si>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</si>
  <si>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</si>
  <si>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</si>
  <si>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</si>
  <si>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</si>
  <si>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</si>
  <si>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</si>
  <si>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</si>
  <si>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</si>
  <si>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</si>
  <si>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</si>
  <si>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</si>
  <si>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</si>
  <si>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</si>
  <si>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</si>
  <si>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</si>
  <si>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</si>
  <si>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</si>
  <si>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</si>
  <si>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</si>
  <si>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</si>
  <si>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TECNICO DEL SISTEMA ESTADISTI</t>
  </si>
  <si>
    <t>JUAN ANTONIO ARIAS TEJEDA</t>
  </si>
  <si>
    <t>DEPARTAMENTO DE METODOLOGIA E INVESTIGACIONES- ONE</t>
  </si>
  <si>
    <t>BENITA PILAR RODRIGUEZ</t>
  </si>
  <si>
    <t>OFICIAL ADMINISTRATIVO</t>
  </si>
  <si>
    <t>CRISTINA RODRIGUEZ CACERES</t>
  </si>
  <si>
    <t>ANALISTA DE INVESTIGACIONES</t>
  </si>
  <si>
    <t>JAFMARY MARGARITA ELIZABETH FELIZ F</t>
  </si>
  <si>
    <t>ENCARGADO DIVISION DE INVESTI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</si>
  <si>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</si>
  <si>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</si>
  <si>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</si>
  <si>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</si>
  <si>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</si>
  <si>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</si>
  <si>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</si>
  <si>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</si>
  <si>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</si>
  <si>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</si>
  <si>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</si>
  <si>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</si>
  <si>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</si>
  <si>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</si>
  <si>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</si>
  <si>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</si>
  <si>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</si>
  <si>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</si>
  <si>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</si>
  <si>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</si>
  <si>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</si>
  <si>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</si>
  <si>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</si>
  <si>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</si>
  <si>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</si>
  <si>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</si>
  <si>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</si>
  <si>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</si>
  <si>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</si>
  <si>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</si>
  <si>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</si>
  <si>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</si>
  <si>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</si>
  <si>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</si>
  <si>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</si>
  <si>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</si>
  <si>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</si>
  <si>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ENCARGADO PROVINCIAL</t>
  </si>
  <si>
    <t>MARIA TERESA CLAK PILIER</t>
  </si>
  <si>
    <t>MARINELVA MATEO LANDA</t>
  </si>
  <si>
    <t>REVISOR BOLETAS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</si>
  <si>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</si>
  <si>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</si>
  <si>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</si>
  <si>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</si>
  <si>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</si>
  <si>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</si>
  <si>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</si>
  <si>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</si>
  <si>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</si>
  <si>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</si>
  <si>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</si>
  <si>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ENCARGADO OFICINA PROVINCIAL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</si>
  <si>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</si>
  <si>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</si>
  <si>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</si>
  <si>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</si>
  <si>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</si>
  <si>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</si>
  <si>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</si>
  <si>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</si>
  <si>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</si>
  <si>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</si>
  <si>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</si>
  <si>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</si>
  <si>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</si>
  <si>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</si>
  <si>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</si>
  <si>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</si>
  <si>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</si>
  <si>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</si>
  <si>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</si>
  <si>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</si>
  <si>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</si>
  <si>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</si>
  <si>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</si>
  <si>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</si>
  <si>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</si>
  <si>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</si>
  <si>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</si>
  <si>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</si>
  <si>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</si>
  <si>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</si>
  <si>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</si>
  <si>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</si>
  <si>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</si>
  <si>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</si>
  <si>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</si>
  <si>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</si>
  <si>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</si>
  <si>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</si>
  <si>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</si>
  <si>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</si>
  <si>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</si>
  <si>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INSTRUCTOR (A)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</si>
  <si>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</si>
  <si>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</si>
  <si>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</si>
  <si>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</si>
  <si>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</si>
  <si>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</si>
  <si>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</si>
  <si>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</si>
  <si>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</si>
  <si>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</si>
  <si>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</si>
  <si>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</si>
  <si>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</si>
  <si>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</si>
  <si>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</si>
  <si>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</si>
  <si>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</si>
  <si>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</si>
  <si>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</si>
  <si>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</si>
  <si>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</si>
  <si>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</si>
  <si>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</si>
  <si>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</si>
  <si>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</si>
  <si>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</si>
  <si>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</si>
  <si>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</si>
  <si>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</si>
  <si>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</si>
  <si>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</si>
  <si>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</si>
  <si>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</si>
  <si>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</si>
  <si>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</si>
  <si>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</si>
  <si>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</si>
  <si>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</si>
  <si>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</si>
  <si>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</si>
  <si>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</si>
  <si>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</si>
  <si>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</si>
  <si>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</si>
  <si>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</si>
  <si>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</si>
  <si>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MINISTERIO DE ECONOMÍA, PLANIFICAIÓN Y DESARROLLO</t>
  </si>
  <si>
    <t>OFICINA NACIONAL DE ESTADÍSTICA</t>
  </si>
  <si>
    <t>Santo Domingo, República Dominicana</t>
  </si>
  <si>
    <t>Nomina de Empleados Fijos</t>
  </si>
  <si>
    <t>ÁREA ORGANIZACIONAL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</si>
  <si>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</si>
  <si>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</si>
  <si>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</si>
  <si>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</si>
  <si>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</si>
  <si>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</si>
  <si>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</si>
  <si>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</si>
  <si>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</si>
  <si>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</si>
  <si>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</si>
  <si>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</si>
  <si>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</si>
  <si>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</si>
  <si>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Mes marzo 2017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</si>
  <si>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</si>
  <si>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</si>
  <si>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</si>
  <si>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</si>
  <si>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</si>
  <si>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</si>
  <si>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</si>
  <si>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</si>
  <si>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</si>
  <si>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</si>
  <si>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</si>
  <si>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AMANDA TATIANA FORTEZA COLLADO</t>
  </si>
  <si>
    <t>LUIS NELSON JOSE PANTALEON SABA</t>
  </si>
  <si>
    <t>JOSUE LIZARDIS RODRIGUEZ SALDAÑA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</si>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</sst>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4" fontId="21" fillId="36" borderId="0" xfId="0" applyNumberFormat="1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4" fontId="0" fillId="0" borderId="0" xfId="0" applyNumberFormat="1" applyFill="1"/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849837</xdr:colOff>
      <xdr:row>0</xdr:row>
      <xdr:rowOff>177799</xdr:rowOff>
    </xdr:from>
    <xdr:to>
      <xdr:col>8</xdr:col>
      <xdr:colOff>847724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T473"/>
  <sheetViews>
    <sheetView tabSelected="1" zoomScale="80" zoomScaleNormal="80" workbookViewId="0">
      <pane ySplit="8" topLeftCell="A9" activePane="bottomLeft" state="frozen"/>
      <selection pane="bottomLeft" activeCell="B473" sqref="B473"/>
    </sheetView>
  </sheetViews>
  <sheetFormatPr baseColWidth="10" defaultRowHeight="14.5"/>
  <cols>
    <col min="1" max="2" width="40.7265625" customWidth="1"/>
    <col min="3" max="4" width="18.7265625" style="1" customWidth="1"/>
    <col min="5" max="5" width="17.453125" style="1" customWidth="1"/>
    <col min="6" max="6" width="17.81640625" style="1" customWidth="1"/>
    <col min="7" max="9" width="18.7265625" style="1" customWidth="1"/>
    <col min="10" max="124" width="11.453125" style="5"/>
  </cols>
  <sheetData>
    <row r="1" spans="1:124">
      <c r="A1" s="19"/>
      <c r="B1" s="19"/>
      <c r="C1" s="19"/>
      <c r="D1" s="19"/>
      <c r="E1" s="19"/>
      <c r="F1" s="19"/>
      <c r="G1" s="19"/>
      <c r="H1" s="19"/>
      <c r="I1" s="19"/>
    </row>
    <row r="2" spans="1:124" ht="25">
      <c r="A2" s="20" t="s">
        <v>449</v>
      </c>
      <c r="B2" s="21"/>
      <c r="C2" s="21"/>
      <c r="D2" s="21"/>
      <c r="E2" s="21"/>
      <c r="F2" s="21"/>
      <c r="G2" s="21"/>
      <c r="H2" s="21"/>
      <c r="I2" s="21"/>
    </row>
    <row r="3" spans="1:124" ht="25">
      <c r="A3" s="20" t="s">
        <v>450</v>
      </c>
      <c r="B3" s="21"/>
      <c r="C3" s="21"/>
      <c r="D3" s="21"/>
      <c r="E3" s="21"/>
      <c r="F3" s="21"/>
      <c r="G3" s="21"/>
      <c r="H3" s="21"/>
      <c r="I3" s="21"/>
    </row>
    <row r="4" spans="1:124" ht="20">
      <c r="A4" s="22" t="s">
        <v>451</v>
      </c>
      <c r="B4" s="23"/>
      <c r="C4" s="23"/>
      <c r="D4" s="23"/>
      <c r="E4" s="23"/>
      <c r="F4" s="23"/>
      <c r="G4" s="23"/>
      <c r="H4" s="23"/>
      <c r="I4" s="23"/>
    </row>
    <row r="5" spans="1:124" ht="20">
      <c r="A5" s="22" t="s">
        <v>452</v>
      </c>
      <c r="B5" s="23"/>
      <c r="C5" s="23"/>
      <c r="D5" s="23"/>
      <c r="E5" s="23"/>
      <c r="F5" s="23"/>
      <c r="G5" s="23"/>
      <c r="H5" s="23"/>
      <c r="I5" s="23"/>
    </row>
    <row r="6" spans="1:124" ht="20.5" thickBot="1">
      <c r="A6" s="22" t="s">
        <v>468</v>
      </c>
      <c r="B6" s="23"/>
      <c r="C6" s="23"/>
      <c r="D6" s="23"/>
      <c r="E6" s="23"/>
      <c r="F6" s="23"/>
      <c r="G6" s="23"/>
      <c r="H6" s="23"/>
      <c r="I6" s="23"/>
    </row>
    <row r="7" spans="1:124">
      <c r="A7" s="24" t="s">
        <v>453</v>
      </c>
      <c r="B7" s="26" t="s">
        <v>0</v>
      </c>
      <c r="C7" s="15" t="s">
        <v>447</v>
      </c>
      <c r="D7" s="28" t="s">
        <v>1</v>
      </c>
      <c r="E7" s="15" t="s">
        <v>2</v>
      </c>
      <c r="F7" s="28" t="s">
        <v>3</v>
      </c>
      <c r="G7" s="15" t="s">
        <v>4</v>
      </c>
      <c r="H7" s="15" t="s">
        <v>5</v>
      </c>
      <c r="I7" s="17" t="s">
        <v>6</v>
      </c>
    </row>
    <row r="8" spans="1:124" ht="15" thickBot="1">
      <c r="A8" s="25"/>
      <c r="B8" s="27"/>
      <c r="C8" s="16"/>
      <c r="D8" s="29"/>
      <c r="E8" s="16"/>
      <c r="F8" s="29"/>
      <c r="G8" s="16"/>
      <c r="H8" s="16"/>
      <c r="I8" s="18"/>
    </row>
    <row r="10" spans="1:124">
      <c r="A10" s="13" t="s">
        <v>7</v>
      </c>
      <c r="B10" s="13"/>
      <c r="C10" s="13"/>
      <c r="D10" s="13"/>
      <c r="E10" s="13"/>
      <c r="F10" s="13"/>
      <c r="G10" s="13"/>
      <c r="H10" s="13"/>
      <c r="I10" s="13"/>
    </row>
    <row r="11" spans="1:124">
      <c r="A11" t="s">
        <v>8</v>
      </c>
      <c r="B11" t="s">
        <v>9</v>
      </c>
      <c r="C11" s="1">
        <v>45000</v>
      </c>
      <c r="D11" s="1">
        <v>1291.5</v>
      </c>
      <c r="E11" s="1">
        <v>1148.33</v>
      </c>
      <c r="F11" s="1">
        <v>1368</v>
      </c>
      <c r="G11" s="1">
        <v>25</v>
      </c>
      <c r="H11" s="1">
        <f>D11+E11+F11+G11</f>
        <v>3832.83</v>
      </c>
      <c r="I11" s="1">
        <f>C11-H11</f>
        <v>41167.17</v>
      </c>
    </row>
    <row r="12" spans="1:124">
      <c r="A12" t="s">
        <v>469</v>
      </c>
      <c r="B12" t="s">
        <v>197</v>
      </c>
      <c r="C12" s="1">
        <v>75000</v>
      </c>
      <c r="D12" s="1">
        <v>2152.5</v>
      </c>
      <c r="E12" s="1">
        <v>12618.76</v>
      </c>
      <c r="F12" s="1">
        <v>2280</v>
      </c>
      <c r="G12" s="1">
        <v>25</v>
      </c>
      <c r="H12" s="1">
        <f t="shared" ref="H12:H21" si="0">D12+E12+F12+G12</f>
        <v>17076.260000000002</v>
      </c>
      <c r="I12" s="1">
        <f t="shared" ref="I12:I21" si="1">C12-H12</f>
        <v>57923.74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</row>
    <row r="13" spans="1:124">
      <c r="A13" t="s">
        <v>470</v>
      </c>
      <c r="B13" t="s">
        <v>471</v>
      </c>
      <c r="C13" s="1">
        <v>50000</v>
      </c>
      <c r="D13" s="1">
        <v>1435</v>
      </c>
      <c r="E13" s="1">
        <v>3708</v>
      </c>
      <c r="F13" s="1">
        <v>1520</v>
      </c>
      <c r="G13" s="1">
        <v>25</v>
      </c>
      <c r="H13" s="1">
        <f t="shared" si="0"/>
        <v>6688</v>
      </c>
      <c r="I13" s="1">
        <f t="shared" si="1"/>
        <v>43312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</row>
    <row r="14" spans="1:124">
      <c r="A14" t="s">
        <v>10</v>
      </c>
      <c r="B14" t="s">
        <v>11</v>
      </c>
      <c r="C14" s="1">
        <v>26450</v>
      </c>
      <c r="D14" s="1">
        <v>759.12</v>
      </c>
      <c r="E14" s="1">
        <v>0</v>
      </c>
      <c r="F14" s="1">
        <v>804.08</v>
      </c>
      <c r="G14" s="1">
        <v>25</v>
      </c>
      <c r="H14" s="1">
        <f t="shared" si="0"/>
        <v>1588.2</v>
      </c>
      <c r="I14" s="1">
        <f t="shared" si="1"/>
        <v>24861.8</v>
      </c>
    </row>
    <row r="15" spans="1:124">
      <c r="A15" t="s">
        <v>12</v>
      </c>
      <c r="B15" t="s">
        <v>13</v>
      </c>
      <c r="C15" s="1">
        <v>21600</v>
      </c>
      <c r="D15" s="1">
        <v>619.91999999999996</v>
      </c>
      <c r="E15" s="1">
        <v>0</v>
      </c>
      <c r="F15" s="1">
        <v>656.64</v>
      </c>
      <c r="G15" s="1">
        <v>957.76</v>
      </c>
      <c r="H15" s="1">
        <f t="shared" si="0"/>
        <v>2234.3199999999997</v>
      </c>
      <c r="I15" s="1">
        <f t="shared" si="1"/>
        <v>19365.68</v>
      </c>
    </row>
    <row r="16" spans="1:124">
      <c r="A16" t="s">
        <v>14</v>
      </c>
      <c r="B16" t="s">
        <v>13</v>
      </c>
      <c r="C16" s="1">
        <v>58000</v>
      </c>
      <c r="D16" s="1">
        <v>1664.6</v>
      </c>
      <c r="E16" s="1">
        <v>2563.34</v>
      </c>
      <c r="F16" s="1">
        <v>1763.2</v>
      </c>
      <c r="G16" s="1">
        <v>2963.28</v>
      </c>
      <c r="H16" s="1">
        <f t="shared" si="0"/>
        <v>8954.42</v>
      </c>
      <c r="I16" s="1">
        <f t="shared" si="1"/>
        <v>49045.58</v>
      </c>
    </row>
    <row r="17" spans="1:124">
      <c r="A17" t="s">
        <v>15</v>
      </c>
      <c r="B17" t="s">
        <v>16</v>
      </c>
      <c r="C17" s="1">
        <v>75000</v>
      </c>
      <c r="D17" s="1">
        <v>2152.5</v>
      </c>
      <c r="E17" s="1">
        <v>6309.38</v>
      </c>
      <c r="F17" s="1">
        <v>2280</v>
      </c>
      <c r="G17" s="1">
        <v>25</v>
      </c>
      <c r="H17" s="1">
        <f t="shared" si="0"/>
        <v>10766.880000000001</v>
      </c>
      <c r="I17" s="1">
        <f t="shared" si="1"/>
        <v>64233.119999999995</v>
      </c>
    </row>
    <row r="18" spans="1:124">
      <c r="A18" t="s">
        <v>17</v>
      </c>
      <c r="B18" t="s">
        <v>18</v>
      </c>
      <c r="C18" s="1">
        <v>200000</v>
      </c>
      <c r="D18" s="1">
        <v>5656.77</v>
      </c>
      <c r="E18" s="1">
        <v>36419.699999999997</v>
      </c>
      <c r="F18" s="1">
        <v>2995.92</v>
      </c>
      <c r="G18" s="1">
        <v>25</v>
      </c>
      <c r="H18" s="1">
        <f t="shared" si="0"/>
        <v>45097.39</v>
      </c>
      <c r="I18" s="1">
        <f t="shared" si="1"/>
        <v>154902.60999999999</v>
      </c>
    </row>
    <row r="19" spans="1:124">
      <c r="A19" t="s">
        <v>475</v>
      </c>
      <c r="B19" t="s">
        <v>474</v>
      </c>
      <c r="C19" s="1">
        <v>20000</v>
      </c>
      <c r="D19" s="1">
        <v>574</v>
      </c>
      <c r="E19" s="1">
        <v>0</v>
      </c>
      <c r="F19" s="1">
        <v>608</v>
      </c>
      <c r="G19" s="1">
        <v>25</v>
      </c>
      <c r="H19" s="1">
        <f t="shared" si="0"/>
        <v>1207</v>
      </c>
      <c r="I19" s="1">
        <f t="shared" si="1"/>
        <v>18793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</row>
    <row r="20" spans="1:124">
      <c r="A20" t="s">
        <v>473</v>
      </c>
      <c r="B20" t="s">
        <v>167</v>
      </c>
      <c r="C20" s="1">
        <v>35000</v>
      </c>
      <c r="D20" s="1">
        <v>1004.5</v>
      </c>
      <c r="E20" s="1">
        <v>0</v>
      </c>
      <c r="F20" s="1">
        <v>1064</v>
      </c>
      <c r="G20" s="1">
        <v>25</v>
      </c>
      <c r="H20" s="1">
        <f t="shared" si="0"/>
        <v>2093.5</v>
      </c>
      <c r="I20" s="1">
        <f t="shared" si="1"/>
        <v>32906.5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</row>
    <row r="21" spans="1:124">
      <c r="A21" t="s">
        <v>472</v>
      </c>
      <c r="B21" t="s">
        <v>29</v>
      </c>
      <c r="C21" s="1">
        <v>50000</v>
      </c>
      <c r="D21" s="1">
        <v>1435</v>
      </c>
      <c r="E21" s="1">
        <v>3428.78</v>
      </c>
      <c r="F21" s="1">
        <v>1520</v>
      </c>
      <c r="G21" s="1">
        <v>957.76</v>
      </c>
      <c r="H21" s="1">
        <f t="shared" si="0"/>
        <v>7341.5400000000009</v>
      </c>
      <c r="I21" s="1">
        <f t="shared" si="1"/>
        <v>42658.46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</row>
    <row r="22" spans="1:124">
      <c r="A22" s="3" t="s">
        <v>19</v>
      </c>
      <c r="B22" s="3">
        <v>11</v>
      </c>
      <c r="C22" s="4">
        <f t="shared" ref="C22:I22" si="2">SUM(C11:C21)</f>
        <v>656050</v>
      </c>
      <c r="D22" s="4">
        <f t="shared" si="2"/>
        <v>18745.41</v>
      </c>
      <c r="E22" s="4">
        <f t="shared" si="2"/>
        <v>66196.289999999994</v>
      </c>
      <c r="F22" s="4">
        <f t="shared" si="2"/>
        <v>16859.84</v>
      </c>
      <c r="G22" s="4">
        <f t="shared" si="2"/>
        <v>5078.8</v>
      </c>
      <c r="H22" s="4">
        <f t="shared" si="2"/>
        <v>106880.34</v>
      </c>
      <c r="I22" s="4">
        <f t="shared" si="2"/>
        <v>549169.65999999992</v>
      </c>
    </row>
    <row r="24" spans="1:124">
      <c r="A24" s="13" t="s">
        <v>20</v>
      </c>
      <c r="B24" s="13"/>
      <c r="C24" s="13"/>
      <c r="D24" s="13"/>
      <c r="E24" s="13"/>
      <c r="F24" s="13"/>
      <c r="G24" s="13"/>
      <c r="H24" s="13"/>
      <c r="I24" s="13"/>
    </row>
    <row r="25" spans="1:124">
      <c r="A25" t="s">
        <v>21</v>
      </c>
      <c r="B25" t="s">
        <v>22</v>
      </c>
      <c r="C25" s="1">
        <v>34000</v>
      </c>
      <c r="D25" s="1">
        <v>975.8</v>
      </c>
      <c r="E25" s="1">
        <v>0</v>
      </c>
      <c r="F25" s="1">
        <v>1033.5999999999999</v>
      </c>
      <c r="G25" s="1">
        <v>2010.52</v>
      </c>
      <c r="H25" s="1">
        <f t="shared" ref="H25:H26" si="3">D25+E25+F25+G25</f>
        <v>4019.92</v>
      </c>
      <c r="I25" s="1">
        <f t="shared" ref="I25:I26" si="4">C25-H25</f>
        <v>29980.080000000002</v>
      </c>
    </row>
    <row r="26" spans="1:124">
      <c r="A26" t="s">
        <v>23</v>
      </c>
      <c r="B26" t="s">
        <v>24</v>
      </c>
      <c r="C26" s="1">
        <v>125000</v>
      </c>
      <c r="D26" s="1">
        <v>3587.5</v>
      </c>
      <c r="E26" s="1">
        <v>18187.009999999998</v>
      </c>
      <c r="F26" s="1">
        <v>2995.92</v>
      </c>
      <c r="G26" s="1">
        <v>25</v>
      </c>
      <c r="H26" s="1">
        <f t="shared" si="3"/>
        <v>24795.43</v>
      </c>
      <c r="I26" s="1">
        <f t="shared" si="4"/>
        <v>100204.57</v>
      </c>
    </row>
    <row r="27" spans="1:124">
      <c r="A27" s="3" t="s">
        <v>19</v>
      </c>
      <c r="B27" s="3">
        <v>2</v>
      </c>
      <c r="C27" s="4">
        <f>SUM(C25:C26)</f>
        <v>159000</v>
      </c>
      <c r="D27" s="4">
        <f>+D25+D26</f>
        <v>4563.3</v>
      </c>
      <c r="E27" s="4">
        <f t="shared" ref="E27:I27" si="5">+E25+E26</f>
        <v>18187.009999999998</v>
      </c>
      <c r="F27" s="4">
        <f t="shared" si="5"/>
        <v>4029.52</v>
      </c>
      <c r="G27" s="4">
        <f t="shared" si="5"/>
        <v>2035.52</v>
      </c>
      <c r="H27" s="4">
        <f t="shared" si="5"/>
        <v>28815.35</v>
      </c>
      <c r="I27" s="4">
        <f t="shared" si="5"/>
        <v>130184.65000000001</v>
      </c>
    </row>
    <row r="29" spans="1:124">
      <c r="A29" s="13" t="s">
        <v>25</v>
      </c>
      <c r="B29" s="13"/>
      <c r="C29" s="13"/>
      <c r="D29" s="13"/>
      <c r="E29" s="13"/>
      <c r="F29" s="13"/>
      <c r="G29" s="13"/>
      <c r="H29" s="13"/>
      <c r="I29" s="13"/>
    </row>
    <row r="30" spans="1:124">
      <c r="A30" t="s">
        <v>26</v>
      </c>
      <c r="B30" t="s">
        <v>27</v>
      </c>
      <c r="C30" s="1">
        <v>23250</v>
      </c>
      <c r="D30" s="1">
        <v>667.28</v>
      </c>
      <c r="E30" s="1">
        <v>0</v>
      </c>
      <c r="F30" s="1">
        <v>706.8</v>
      </c>
      <c r="G30" s="1">
        <v>25</v>
      </c>
      <c r="H30" s="1">
        <f t="shared" ref="H30:H34" si="6">D30+E30+F30+G30</f>
        <v>1399.08</v>
      </c>
      <c r="I30" s="1">
        <f t="shared" ref="I30:I34" si="7">C30-H30</f>
        <v>21850.92</v>
      </c>
    </row>
    <row r="31" spans="1:124">
      <c r="A31" t="s">
        <v>28</v>
      </c>
      <c r="B31" t="s">
        <v>29</v>
      </c>
      <c r="C31" s="1">
        <v>35000</v>
      </c>
      <c r="D31" s="1">
        <v>1004.5</v>
      </c>
      <c r="E31" s="1">
        <v>0</v>
      </c>
      <c r="F31" s="1">
        <v>1064</v>
      </c>
      <c r="G31" s="1">
        <v>1890.52</v>
      </c>
      <c r="H31" s="1">
        <f t="shared" si="6"/>
        <v>3959.02</v>
      </c>
      <c r="I31" s="1">
        <f t="shared" si="7"/>
        <v>31040.98</v>
      </c>
    </row>
    <row r="32" spans="1:124">
      <c r="A32" t="s">
        <v>30</v>
      </c>
      <c r="B32" t="s">
        <v>31</v>
      </c>
      <c r="C32" s="1">
        <v>65000</v>
      </c>
      <c r="D32" s="1">
        <v>1865.5</v>
      </c>
      <c r="E32" s="1">
        <v>4427.58</v>
      </c>
      <c r="F32" s="1">
        <v>1976</v>
      </c>
      <c r="G32" s="1">
        <v>25</v>
      </c>
      <c r="H32" s="1">
        <f t="shared" si="6"/>
        <v>8294.08</v>
      </c>
      <c r="I32" s="1">
        <f t="shared" si="7"/>
        <v>56705.919999999998</v>
      </c>
    </row>
    <row r="33" spans="1:124">
      <c r="A33" t="s">
        <v>454</v>
      </c>
      <c r="B33" t="s">
        <v>422</v>
      </c>
      <c r="C33" s="1">
        <v>40000</v>
      </c>
      <c r="D33" s="1">
        <v>1148</v>
      </c>
      <c r="E33" s="1">
        <v>442.65</v>
      </c>
      <c r="F33" s="1">
        <v>1216</v>
      </c>
      <c r="G33" s="1">
        <v>25</v>
      </c>
      <c r="H33" s="1">
        <f t="shared" si="6"/>
        <v>2831.65</v>
      </c>
      <c r="I33" s="1">
        <f t="shared" si="7"/>
        <v>37168.35</v>
      </c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</row>
    <row r="34" spans="1:124">
      <c r="A34" t="s">
        <v>32</v>
      </c>
      <c r="B34" t="s">
        <v>33</v>
      </c>
      <c r="C34" s="1">
        <v>80000</v>
      </c>
      <c r="D34" s="1">
        <v>2296</v>
      </c>
      <c r="E34" s="1">
        <v>1588.99</v>
      </c>
      <c r="F34" s="1">
        <v>2432</v>
      </c>
      <c r="G34" s="1">
        <v>1890.52</v>
      </c>
      <c r="H34" s="1">
        <f t="shared" si="6"/>
        <v>8207.51</v>
      </c>
      <c r="I34" s="1">
        <f t="shared" si="7"/>
        <v>71792.490000000005</v>
      </c>
    </row>
    <row r="35" spans="1:124">
      <c r="A35" s="3" t="s">
        <v>19</v>
      </c>
      <c r="B35" s="3">
        <v>5</v>
      </c>
      <c r="C35" s="4">
        <f>+C30+C31+C32+C33+C34</f>
        <v>243250</v>
      </c>
      <c r="D35" s="4">
        <f t="shared" ref="D35:I35" si="8">+D30+D31+D32+D33+D34</f>
        <v>6981.28</v>
      </c>
      <c r="E35" s="4">
        <f t="shared" si="8"/>
        <v>6459.2199999999993</v>
      </c>
      <c r="F35" s="4">
        <f t="shared" si="8"/>
        <v>7394.8</v>
      </c>
      <c r="G35" s="4">
        <f t="shared" si="8"/>
        <v>3856.04</v>
      </c>
      <c r="H35" s="4">
        <f t="shared" si="8"/>
        <v>24691.340000000004</v>
      </c>
      <c r="I35" s="4">
        <f t="shared" si="8"/>
        <v>218558.65999999997</v>
      </c>
    </row>
    <row r="37" spans="1:124">
      <c r="A37" s="13" t="s">
        <v>34</v>
      </c>
      <c r="B37" s="13"/>
      <c r="C37" s="13"/>
      <c r="D37" s="13"/>
      <c r="E37" s="13"/>
      <c r="F37" s="13"/>
      <c r="G37" s="13"/>
      <c r="H37" s="13"/>
      <c r="I37" s="13"/>
    </row>
    <row r="38" spans="1:124">
      <c r="A38" t="s">
        <v>35</v>
      </c>
      <c r="B38" t="s">
        <v>36</v>
      </c>
      <c r="C38" s="1">
        <v>27000</v>
      </c>
      <c r="D38" s="1">
        <v>774.9</v>
      </c>
      <c r="E38" s="1">
        <v>0</v>
      </c>
      <c r="F38" s="1">
        <v>820.8</v>
      </c>
      <c r="G38" s="1">
        <v>957.76</v>
      </c>
      <c r="H38" s="1">
        <f t="shared" ref="H38:H42" si="9">D38+E38+F38+G38</f>
        <v>2553.46</v>
      </c>
      <c r="I38" s="1">
        <f t="shared" ref="I38:I42" si="10">C38-H38</f>
        <v>24446.54</v>
      </c>
    </row>
    <row r="39" spans="1:124">
      <c r="A39" t="s">
        <v>37</v>
      </c>
      <c r="B39" t="s">
        <v>38</v>
      </c>
      <c r="C39" s="1">
        <v>45000</v>
      </c>
      <c r="D39" s="1">
        <v>1291.5</v>
      </c>
      <c r="E39" s="1">
        <v>1148.33</v>
      </c>
      <c r="F39" s="1">
        <v>1368</v>
      </c>
      <c r="G39" s="1">
        <v>25</v>
      </c>
      <c r="H39" s="1">
        <f t="shared" si="9"/>
        <v>3832.83</v>
      </c>
      <c r="I39" s="1">
        <f t="shared" si="10"/>
        <v>41167.17</v>
      </c>
    </row>
    <row r="40" spans="1:124">
      <c r="A40" t="s">
        <v>39</v>
      </c>
      <c r="B40" t="s">
        <v>38</v>
      </c>
      <c r="C40" s="1">
        <v>32000</v>
      </c>
      <c r="D40" s="1">
        <v>918.4</v>
      </c>
      <c r="E40" s="1">
        <v>0</v>
      </c>
      <c r="F40" s="1">
        <v>972.8</v>
      </c>
      <c r="G40" s="1">
        <v>25</v>
      </c>
      <c r="H40" s="1">
        <f t="shared" si="9"/>
        <v>1916.1999999999998</v>
      </c>
      <c r="I40" s="1">
        <f t="shared" si="10"/>
        <v>30083.8</v>
      </c>
    </row>
    <row r="41" spans="1:124">
      <c r="A41" t="s">
        <v>40</v>
      </c>
      <c r="B41" t="s">
        <v>41</v>
      </c>
      <c r="C41" s="1">
        <v>70000</v>
      </c>
      <c r="D41" s="1">
        <v>2009</v>
      </c>
      <c r="E41" s="1">
        <v>5368.48</v>
      </c>
      <c r="F41" s="1">
        <v>2128</v>
      </c>
      <c r="G41" s="1">
        <v>25</v>
      </c>
      <c r="H41" s="1">
        <f t="shared" si="9"/>
        <v>9530.48</v>
      </c>
      <c r="I41" s="1">
        <f t="shared" si="10"/>
        <v>60469.520000000004</v>
      </c>
    </row>
    <row r="42" spans="1:124">
      <c r="A42" t="s">
        <v>42</v>
      </c>
      <c r="B42" t="s">
        <v>38</v>
      </c>
      <c r="C42" s="1">
        <v>45000</v>
      </c>
      <c r="D42" s="1">
        <v>1291.5</v>
      </c>
      <c r="E42" s="1">
        <v>1008.41</v>
      </c>
      <c r="F42" s="1">
        <v>1368</v>
      </c>
      <c r="G42" s="1">
        <v>957.76</v>
      </c>
      <c r="H42" s="1">
        <f t="shared" si="9"/>
        <v>4625.67</v>
      </c>
      <c r="I42" s="1">
        <f t="shared" si="10"/>
        <v>40374.33</v>
      </c>
    </row>
    <row r="43" spans="1:124">
      <c r="A43" s="3" t="s">
        <v>19</v>
      </c>
      <c r="B43" s="3">
        <v>5</v>
      </c>
      <c r="C43" s="4">
        <f>+C38+C39+C40+C41+C42</f>
        <v>219000</v>
      </c>
      <c r="D43" s="4">
        <f t="shared" ref="D43:I43" si="11">+D38+D39+D40+D41+D42</f>
        <v>6285.3</v>
      </c>
      <c r="E43" s="4">
        <f t="shared" si="11"/>
        <v>7525.2199999999993</v>
      </c>
      <c r="F43" s="4">
        <f t="shared" si="11"/>
        <v>6657.6</v>
      </c>
      <c r="G43" s="4">
        <f t="shared" si="11"/>
        <v>1990.52</v>
      </c>
      <c r="H43" s="4">
        <f t="shared" si="11"/>
        <v>22458.639999999999</v>
      </c>
      <c r="I43" s="4">
        <f t="shared" si="11"/>
        <v>196541.36</v>
      </c>
    </row>
    <row r="45" spans="1:124">
      <c r="A45" s="13" t="s">
        <v>43</v>
      </c>
      <c r="B45" s="13"/>
      <c r="C45" s="13"/>
      <c r="D45" s="13"/>
      <c r="E45" s="13"/>
      <c r="F45" s="13"/>
      <c r="G45" s="13"/>
      <c r="H45" s="13"/>
      <c r="I45" s="13"/>
    </row>
    <row r="46" spans="1:124">
      <c r="A46" t="s">
        <v>44</v>
      </c>
      <c r="B46" t="s">
        <v>45</v>
      </c>
      <c r="C46" s="1">
        <v>58000</v>
      </c>
      <c r="D46" s="1">
        <v>1664.6</v>
      </c>
      <c r="E46" s="1">
        <v>2923.76</v>
      </c>
      <c r="F46" s="1">
        <v>1763.2</v>
      </c>
      <c r="G46" s="1">
        <v>3217.76</v>
      </c>
      <c r="H46" s="1">
        <f>D46+E46+F46+G46</f>
        <v>9569.32</v>
      </c>
      <c r="I46" s="1">
        <f>C46-H46</f>
        <v>48430.68</v>
      </c>
    </row>
    <row r="47" spans="1:124">
      <c r="A47" s="3" t="s">
        <v>19</v>
      </c>
      <c r="B47" s="3">
        <v>1</v>
      </c>
      <c r="C47" s="4">
        <f>+C46</f>
        <v>58000</v>
      </c>
      <c r="D47" s="4">
        <f t="shared" ref="D47:I47" si="12">+D46</f>
        <v>1664.6</v>
      </c>
      <c r="E47" s="4">
        <f t="shared" si="12"/>
        <v>2923.76</v>
      </c>
      <c r="F47" s="4">
        <f t="shared" si="12"/>
        <v>1763.2</v>
      </c>
      <c r="G47" s="4">
        <f t="shared" si="12"/>
        <v>3217.76</v>
      </c>
      <c r="H47" s="4">
        <f t="shared" si="12"/>
        <v>9569.32</v>
      </c>
      <c r="I47" s="4">
        <f t="shared" si="12"/>
        <v>48430.68</v>
      </c>
    </row>
    <row r="49" spans="1:124">
      <c r="A49" s="13" t="s">
        <v>455</v>
      </c>
      <c r="B49" s="13"/>
      <c r="C49" s="13"/>
      <c r="D49" s="13"/>
      <c r="E49" s="13"/>
      <c r="F49" s="13"/>
      <c r="G49" s="13"/>
      <c r="H49" s="13"/>
      <c r="I49" s="13"/>
      <c r="J49"/>
      <c r="K49"/>
      <c r="L49"/>
      <c r="M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</row>
    <row r="50" spans="1:124">
      <c r="A50" t="s">
        <v>476</v>
      </c>
      <c r="B50" t="s">
        <v>24</v>
      </c>
      <c r="C50" s="1">
        <v>90000</v>
      </c>
      <c r="D50" s="1">
        <v>2583</v>
      </c>
      <c r="E50" s="1">
        <v>0</v>
      </c>
      <c r="F50" s="1">
        <v>2736</v>
      </c>
      <c r="G50" s="1">
        <v>25</v>
      </c>
      <c r="H50" s="1">
        <f t="shared" ref="H50:H51" si="13">D50+E50+F50+G50</f>
        <v>5344</v>
      </c>
      <c r="I50" s="1">
        <f t="shared" ref="I50:I51" si="14">C50-H50</f>
        <v>84656</v>
      </c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</row>
    <row r="51" spans="1:124">
      <c r="A51" t="s">
        <v>456</v>
      </c>
      <c r="B51" t="s">
        <v>422</v>
      </c>
      <c r="C51" s="1">
        <v>32000</v>
      </c>
      <c r="D51" s="1">
        <v>918.4</v>
      </c>
      <c r="E51" s="1">
        <v>0</v>
      </c>
      <c r="F51" s="1">
        <v>972.8</v>
      </c>
      <c r="G51" s="1">
        <v>25</v>
      </c>
      <c r="H51" s="1">
        <f t="shared" si="13"/>
        <v>1916.1999999999998</v>
      </c>
      <c r="I51" s="1">
        <f t="shared" si="14"/>
        <v>30083.8</v>
      </c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</row>
    <row r="52" spans="1:124">
      <c r="A52" s="3" t="s">
        <v>19</v>
      </c>
      <c r="B52" s="3">
        <v>2</v>
      </c>
      <c r="C52" s="4">
        <f t="shared" ref="C52:I52" si="15">+C50+C51</f>
        <v>122000</v>
      </c>
      <c r="D52" s="4">
        <f t="shared" si="15"/>
        <v>3501.4</v>
      </c>
      <c r="E52" s="4">
        <f t="shared" si="15"/>
        <v>0</v>
      </c>
      <c r="F52" s="4">
        <f t="shared" si="15"/>
        <v>3708.8</v>
      </c>
      <c r="G52" s="4">
        <f t="shared" si="15"/>
        <v>50</v>
      </c>
      <c r="H52" s="4">
        <f t="shared" si="15"/>
        <v>7260.2</v>
      </c>
      <c r="I52" s="4">
        <f t="shared" si="15"/>
        <v>114739.8</v>
      </c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</row>
    <row r="54" spans="1:124">
      <c r="A54" s="13" t="s">
        <v>46</v>
      </c>
      <c r="B54" s="13"/>
      <c r="C54" s="13"/>
      <c r="D54" s="13"/>
      <c r="E54" s="13"/>
      <c r="F54" s="13"/>
      <c r="G54" s="13"/>
      <c r="H54" s="13"/>
      <c r="I54" s="13"/>
    </row>
    <row r="55" spans="1:124">
      <c r="A55" t="s">
        <v>47</v>
      </c>
      <c r="B55" t="s">
        <v>48</v>
      </c>
      <c r="C55" s="1">
        <v>40000</v>
      </c>
      <c r="D55" s="1">
        <v>1148</v>
      </c>
      <c r="E55" s="1">
        <v>302.74</v>
      </c>
      <c r="F55" s="1">
        <v>1216</v>
      </c>
      <c r="G55" s="1">
        <v>1077.76</v>
      </c>
      <c r="H55" s="1">
        <f t="shared" ref="H55:H56" si="16">D55+E55+F55+G55</f>
        <v>3744.5</v>
      </c>
      <c r="I55" s="1">
        <f t="shared" ref="I55:I56" si="17">C55-H55</f>
        <v>36255.5</v>
      </c>
    </row>
    <row r="56" spans="1:124">
      <c r="A56" t="s">
        <v>49</v>
      </c>
      <c r="B56" t="s">
        <v>50</v>
      </c>
      <c r="C56" s="1">
        <v>50000</v>
      </c>
      <c r="D56" s="1">
        <v>1435</v>
      </c>
      <c r="E56" s="1">
        <v>1714.09</v>
      </c>
      <c r="F56" s="1">
        <v>1520</v>
      </c>
      <c r="G56" s="1">
        <v>1097.76</v>
      </c>
      <c r="H56" s="1">
        <f t="shared" si="16"/>
        <v>5766.85</v>
      </c>
      <c r="I56" s="1">
        <f t="shared" si="17"/>
        <v>44233.15</v>
      </c>
    </row>
    <row r="57" spans="1:124">
      <c r="A57" s="3" t="s">
        <v>19</v>
      </c>
      <c r="B57" s="3">
        <v>2</v>
      </c>
      <c r="C57" s="4">
        <f t="shared" ref="C57:I57" si="18">+C55+C56</f>
        <v>90000</v>
      </c>
      <c r="D57" s="4">
        <f t="shared" si="18"/>
        <v>2583</v>
      </c>
      <c r="E57" s="4">
        <f t="shared" si="18"/>
        <v>2016.83</v>
      </c>
      <c r="F57" s="4">
        <f t="shared" si="18"/>
        <v>2736</v>
      </c>
      <c r="G57" s="4">
        <f t="shared" si="18"/>
        <v>2175.52</v>
      </c>
      <c r="H57" s="4">
        <f t="shared" si="18"/>
        <v>9511.35</v>
      </c>
      <c r="I57" s="4">
        <f t="shared" si="18"/>
        <v>80488.649999999994</v>
      </c>
    </row>
    <row r="59" spans="1:124">
      <c r="A59" s="13" t="s">
        <v>51</v>
      </c>
      <c r="B59" s="13"/>
      <c r="C59" s="13"/>
      <c r="D59" s="13"/>
      <c r="E59" s="13"/>
      <c r="F59" s="13"/>
      <c r="G59" s="13"/>
      <c r="H59" s="13"/>
      <c r="I59" s="13"/>
    </row>
    <row r="60" spans="1:124">
      <c r="A60" t="s">
        <v>52</v>
      </c>
      <c r="B60" t="s">
        <v>53</v>
      </c>
      <c r="C60" s="1">
        <v>44000</v>
      </c>
      <c r="D60" s="1">
        <v>1262.8</v>
      </c>
      <c r="E60" s="1">
        <v>1007.19</v>
      </c>
      <c r="F60" s="1">
        <v>1337.6</v>
      </c>
      <c r="G60" s="1">
        <v>125</v>
      </c>
      <c r="H60" s="1">
        <f t="shared" ref="H60:H61" si="19">D60+E60+F60+G60</f>
        <v>3732.5899999999997</v>
      </c>
      <c r="I60" s="1">
        <f t="shared" ref="I60:I61" si="20">C60-H60</f>
        <v>40267.410000000003</v>
      </c>
    </row>
    <row r="61" spans="1:124">
      <c r="A61" t="s">
        <v>477</v>
      </c>
      <c r="B61" t="s">
        <v>24</v>
      </c>
      <c r="C61" s="1">
        <v>50000</v>
      </c>
      <c r="D61" s="1">
        <v>1435</v>
      </c>
      <c r="E61" s="1">
        <v>3708</v>
      </c>
      <c r="F61" s="1">
        <v>1520</v>
      </c>
      <c r="G61" s="1">
        <v>25</v>
      </c>
      <c r="H61" s="1">
        <f t="shared" si="19"/>
        <v>6688</v>
      </c>
      <c r="I61" s="1">
        <f t="shared" si="20"/>
        <v>43312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</row>
    <row r="62" spans="1:124">
      <c r="A62" s="3" t="s">
        <v>19</v>
      </c>
      <c r="B62" s="3">
        <v>2</v>
      </c>
      <c r="C62" s="4">
        <f t="shared" ref="C62:I62" si="21">+C60+C61</f>
        <v>94000</v>
      </c>
      <c r="D62" s="4">
        <f t="shared" si="21"/>
        <v>2697.8</v>
      </c>
      <c r="E62" s="4">
        <f t="shared" si="21"/>
        <v>4715.1900000000005</v>
      </c>
      <c r="F62" s="4">
        <f t="shared" si="21"/>
        <v>2857.6</v>
      </c>
      <c r="G62" s="4">
        <f t="shared" si="21"/>
        <v>150</v>
      </c>
      <c r="H62" s="4">
        <f t="shared" si="21"/>
        <v>10420.59</v>
      </c>
      <c r="I62" s="4">
        <f t="shared" si="21"/>
        <v>83579.41</v>
      </c>
    </row>
    <row r="64" spans="1:124">
      <c r="A64" s="13" t="s">
        <v>54</v>
      </c>
      <c r="B64" s="13"/>
      <c r="C64" s="13"/>
      <c r="D64" s="13"/>
      <c r="E64" s="13"/>
      <c r="F64" s="13"/>
      <c r="G64" s="13"/>
      <c r="H64" s="13"/>
      <c r="I64" s="13"/>
    </row>
    <row r="65" spans="1:124">
      <c r="A65" t="s">
        <v>55</v>
      </c>
      <c r="B65" t="s">
        <v>56</v>
      </c>
      <c r="C65" s="1">
        <v>41000</v>
      </c>
      <c r="D65" s="1">
        <v>1176.7</v>
      </c>
      <c r="E65" s="1">
        <v>583.79</v>
      </c>
      <c r="F65" s="1">
        <v>1246.4000000000001</v>
      </c>
      <c r="G65" s="1">
        <v>125</v>
      </c>
      <c r="H65" s="1">
        <f t="shared" ref="H65:H68" si="22">D65+E65+F65+G65</f>
        <v>3131.8900000000003</v>
      </c>
      <c r="I65" s="1">
        <f t="shared" ref="I65:I68" si="23">C65-H65</f>
        <v>37868.11</v>
      </c>
    </row>
    <row r="66" spans="1:124">
      <c r="A66" t="s">
        <v>478</v>
      </c>
      <c r="B66" t="s">
        <v>479</v>
      </c>
      <c r="C66" s="1">
        <v>110000</v>
      </c>
      <c r="D66" s="1">
        <v>3157</v>
      </c>
      <c r="E66" s="1">
        <v>29089.279999999999</v>
      </c>
      <c r="F66" s="1">
        <v>2995.92</v>
      </c>
      <c r="G66" s="1">
        <v>25</v>
      </c>
      <c r="H66" s="1">
        <f t="shared" si="22"/>
        <v>35267.199999999997</v>
      </c>
      <c r="I66" s="1">
        <f t="shared" si="23"/>
        <v>74732.800000000003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</row>
    <row r="67" spans="1:124">
      <c r="A67" t="s">
        <v>480</v>
      </c>
      <c r="B67" t="s">
        <v>56</v>
      </c>
      <c r="C67" s="1">
        <v>70000</v>
      </c>
      <c r="D67" s="1">
        <v>2009</v>
      </c>
      <c r="E67" s="1">
        <v>10736.96</v>
      </c>
      <c r="F67" s="1">
        <v>2128</v>
      </c>
      <c r="G67" s="1">
        <v>25</v>
      </c>
      <c r="H67" s="1">
        <f t="shared" si="22"/>
        <v>14898.96</v>
      </c>
      <c r="I67" s="1">
        <f t="shared" si="23"/>
        <v>55101.04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</row>
    <row r="68" spans="1:124">
      <c r="A68" t="s">
        <v>481</v>
      </c>
      <c r="B68" t="s">
        <v>197</v>
      </c>
      <c r="C68" s="1">
        <v>100000</v>
      </c>
      <c r="D68" s="1">
        <v>2870</v>
      </c>
      <c r="E68" s="1">
        <v>12116.39</v>
      </c>
      <c r="F68" s="1">
        <v>2995.92</v>
      </c>
      <c r="G68" s="1">
        <v>25</v>
      </c>
      <c r="H68" s="1">
        <f t="shared" si="22"/>
        <v>18007.309999999998</v>
      </c>
      <c r="I68" s="1">
        <f t="shared" si="23"/>
        <v>81992.69</v>
      </c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</row>
    <row r="69" spans="1:124">
      <c r="A69" s="3" t="s">
        <v>19</v>
      </c>
      <c r="B69" s="3">
        <v>4</v>
      </c>
      <c r="C69" s="4">
        <f t="shared" ref="C69:I69" si="24">SUM(C65:C68)</f>
        <v>321000</v>
      </c>
      <c r="D69" s="4">
        <f t="shared" si="24"/>
        <v>9212.7000000000007</v>
      </c>
      <c r="E69" s="4">
        <f t="shared" si="24"/>
        <v>52526.42</v>
      </c>
      <c r="F69" s="4">
        <f t="shared" si="24"/>
        <v>9366.24</v>
      </c>
      <c r="G69" s="4">
        <f t="shared" si="24"/>
        <v>200</v>
      </c>
      <c r="H69" s="4">
        <f t="shared" si="24"/>
        <v>71305.359999999986</v>
      </c>
      <c r="I69" s="4">
        <f t="shared" si="24"/>
        <v>249694.64</v>
      </c>
    </row>
    <row r="71" spans="1:124">
      <c r="A71" s="13" t="s">
        <v>57</v>
      </c>
      <c r="B71" s="13"/>
      <c r="C71" s="13"/>
      <c r="D71" s="13"/>
      <c r="E71" s="13"/>
      <c r="F71" s="13"/>
      <c r="G71" s="13"/>
      <c r="H71" s="13"/>
      <c r="I71" s="13"/>
    </row>
    <row r="72" spans="1:124">
      <c r="A72" t="s">
        <v>58</v>
      </c>
      <c r="B72" t="s">
        <v>24</v>
      </c>
      <c r="C72" s="1">
        <v>133500</v>
      </c>
      <c r="D72" s="1">
        <v>3831.45</v>
      </c>
      <c r="E72" s="1">
        <v>20251.03</v>
      </c>
      <c r="F72" s="1">
        <v>2995.92</v>
      </c>
      <c r="G72" s="1">
        <v>25</v>
      </c>
      <c r="H72" s="1">
        <f t="shared" ref="H72:H74" si="25">D72+E72+F72+G72</f>
        <v>27103.4</v>
      </c>
      <c r="I72" s="1">
        <f t="shared" ref="I72:I74" si="26">C72-H72</f>
        <v>106396.6</v>
      </c>
    </row>
    <row r="73" spans="1:124">
      <c r="A73" t="s">
        <v>59</v>
      </c>
      <c r="B73" t="s">
        <v>13</v>
      </c>
      <c r="C73" s="1">
        <v>33000</v>
      </c>
      <c r="D73" s="1">
        <v>947.1</v>
      </c>
      <c r="E73" s="1">
        <v>0</v>
      </c>
      <c r="F73" s="1">
        <v>1003.2</v>
      </c>
      <c r="G73" s="1">
        <v>75</v>
      </c>
      <c r="H73" s="1">
        <f t="shared" si="25"/>
        <v>2025.3000000000002</v>
      </c>
      <c r="I73" s="1">
        <f t="shared" si="26"/>
        <v>30974.7</v>
      </c>
    </row>
    <row r="74" spans="1:124">
      <c r="A74" t="s">
        <v>482</v>
      </c>
      <c r="B74" t="s">
        <v>215</v>
      </c>
      <c r="C74" s="1">
        <v>17000</v>
      </c>
      <c r="D74" s="1">
        <v>487.9</v>
      </c>
      <c r="E74" s="1">
        <v>0</v>
      </c>
      <c r="F74" s="1">
        <v>516.79999999999995</v>
      </c>
      <c r="G74" s="1">
        <v>25</v>
      </c>
      <c r="H74" s="1">
        <f t="shared" si="25"/>
        <v>1029.6999999999998</v>
      </c>
      <c r="I74" s="1">
        <f t="shared" si="26"/>
        <v>15970.3</v>
      </c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</row>
    <row r="75" spans="1:124">
      <c r="A75" s="3" t="s">
        <v>19</v>
      </c>
      <c r="B75" s="3">
        <v>3</v>
      </c>
      <c r="C75" s="4">
        <f>SUM(C72:C74)</f>
        <v>183500</v>
      </c>
      <c r="D75" s="4">
        <f>SUM(D72:D74)</f>
        <v>5266.45</v>
      </c>
      <c r="E75" s="4">
        <v>20251.03</v>
      </c>
      <c r="F75" s="4">
        <f>SUM(F72:F74)</f>
        <v>4515.92</v>
      </c>
      <c r="G75" s="4">
        <f>SUM(G72:G74)</f>
        <v>125</v>
      </c>
      <c r="H75" s="4">
        <f>SUM(H72:H74)</f>
        <v>30158.400000000001</v>
      </c>
      <c r="I75" s="4">
        <f>SUM(I72:I74)</f>
        <v>153341.6</v>
      </c>
    </row>
    <row r="77" spans="1:124">
      <c r="A77" s="13" t="s">
        <v>60</v>
      </c>
      <c r="B77" s="13"/>
      <c r="C77" s="13"/>
      <c r="D77" s="13"/>
      <c r="E77" s="13"/>
      <c r="F77" s="13"/>
      <c r="G77" s="13"/>
      <c r="H77" s="13"/>
      <c r="I77" s="13"/>
    </row>
    <row r="78" spans="1:124">
      <c r="A78" t="s">
        <v>61</v>
      </c>
      <c r="B78" t="s">
        <v>62</v>
      </c>
      <c r="C78" s="1">
        <v>60000</v>
      </c>
      <c r="D78" s="1">
        <v>1722</v>
      </c>
      <c r="E78" s="1">
        <v>3113.57</v>
      </c>
      <c r="F78" s="1">
        <v>1824</v>
      </c>
      <c r="G78" s="1">
        <v>1990.52</v>
      </c>
      <c r="H78" s="1">
        <f t="shared" ref="H78:H85" si="27">D78+E78+F78+G78</f>
        <v>8650.09</v>
      </c>
      <c r="I78" s="1">
        <f t="shared" ref="I78:I85" si="28">C78-H78</f>
        <v>51349.91</v>
      </c>
    </row>
    <row r="79" spans="1:124">
      <c r="A79" t="s">
        <v>63</v>
      </c>
      <c r="B79" t="s">
        <v>64</v>
      </c>
      <c r="C79" s="1">
        <v>36000</v>
      </c>
      <c r="D79" s="1">
        <v>1033.2</v>
      </c>
      <c r="E79" s="1">
        <v>0</v>
      </c>
      <c r="F79" s="1">
        <v>1094.4000000000001</v>
      </c>
      <c r="G79" s="1">
        <v>957.76</v>
      </c>
      <c r="H79" s="1">
        <f t="shared" si="27"/>
        <v>3085.3600000000006</v>
      </c>
      <c r="I79" s="1">
        <f t="shared" si="28"/>
        <v>32914.639999999999</v>
      </c>
    </row>
    <row r="80" spans="1:124">
      <c r="A80" t="s">
        <v>65</v>
      </c>
      <c r="B80" t="s">
        <v>66</v>
      </c>
      <c r="C80" s="1">
        <v>40000</v>
      </c>
      <c r="D80" s="1">
        <v>1148</v>
      </c>
      <c r="E80" s="1">
        <v>442.65</v>
      </c>
      <c r="F80" s="1">
        <v>1216</v>
      </c>
      <c r="G80" s="1">
        <v>265</v>
      </c>
      <c r="H80" s="1">
        <f t="shared" si="27"/>
        <v>3071.65</v>
      </c>
      <c r="I80" s="1">
        <f t="shared" si="28"/>
        <v>36928.35</v>
      </c>
    </row>
    <row r="81" spans="1:124" s="2" customFormat="1">
      <c r="A81" t="s">
        <v>67</v>
      </c>
      <c r="B81" t="s">
        <v>22</v>
      </c>
      <c r="C81" s="1">
        <v>60000</v>
      </c>
      <c r="D81" s="1">
        <v>1722</v>
      </c>
      <c r="E81" s="1">
        <v>3300.12</v>
      </c>
      <c r="F81" s="1">
        <v>1824</v>
      </c>
      <c r="G81" s="1">
        <v>957.76</v>
      </c>
      <c r="H81" s="1">
        <f t="shared" si="27"/>
        <v>7803.88</v>
      </c>
      <c r="I81" s="1">
        <f t="shared" si="28"/>
        <v>52196.12</v>
      </c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6"/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6"/>
      <c r="CF81" s="6"/>
      <c r="CG81" s="6"/>
      <c r="CH81" s="6"/>
      <c r="CI81" s="6"/>
      <c r="CJ81" s="6"/>
      <c r="CK81" s="6"/>
      <c r="CL81" s="6"/>
      <c r="CM81" s="6"/>
      <c r="CN81" s="6"/>
      <c r="CO81" s="6"/>
      <c r="CP81" s="6"/>
      <c r="CQ81" s="6"/>
      <c r="CR81" s="6"/>
      <c r="CS81" s="6"/>
      <c r="CT81" s="6"/>
      <c r="CU81" s="6"/>
      <c r="CV81" s="6"/>
      <c r="CW81" s="6"/>
      <c r="CX81" s="6"/>
      <c r="CY81" s="6"/>
      <c r="CZ81" s="6"/>
      <c r="DA81" s="6"/>
      <c r="DB81" s="6"/>
      <c r="DC81" s="6"/>
      <c r="DD81" s="6"/>
      <c r="DE81" s="6"/>
      <c r="DF81" s="6"/>
      <c r="DG81" s="6"/>
      <c r="DH81" s="6"/>
      <c r="DI81" s="6"/>
      <c r="DJ81" s="6"/>
      <c r="DK81" s="6"/>
      <c r="DL81" s="6"/>
      <c r="DM81" s="6"/>
      <c r="DN81" s="6"/>
      <c r="DO81" s="6"/>
      <c r="DP81" s="6"/>
      <c r="DQ81" s="6"/>
      <c r="DR81" s="6"/>
      <c r="DS81" s="6"/>
      <c r="DT81" s="6"/>
    </row>
    <row r="82" spans="1:124" s="2" customFormat="1">
      <c r="A82" t="s">
        <v>68</v>
      </c>
      <c r="B82" t="s">
        <v>69</v>
      </c>
      <c r="C82" s="1">
        <v>36000</v>
      </c>
      <c r="D82" s="1">
        <v>1033.2</v>
      </c>
      <c r="E82" s="1">
        <v>0</v>
      </c>
      <c r="F82" s="1">
        <v>1094.4000000000001</v>
      </c>
      <c r="G82" s="1">
        <v>25</v>
      </c>
      <c r="H82" s="1">
        <f t="shared" si="27"/>
        <v>2152.6000000000004</v>
      </c>
      <c r="I82" s="1">
        <f t="shared" si="28"/>
        <v>33847.4</v>
      </c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6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6"/>
      <c r="CF82" s="6"/>
      <c r="CG82" s="6"/>
      <c r="CH82" s="6"/>
      <c r="CI82" s="6"/>
      <c r="CJ82" s="6"/>
      <c r="CK82" s="6"/>
      <c r="CL82" s="6"/>
      <c r="CM82" s="6"/>
      <c r="CN82" s="6"/>
      <c r="CO82" s="6"/>
      <c r="CP82" s="6"/>
      <c r="CQ82" s="6"/>
      <c r="CR82" s="6"/>
      <c r="CS82" s="6"/>
      <c r="CT82" s="6"/>
      <c r="CU82" s="6"/>
      <c r="CV82" s="6"/>
      <c r="CW82" s="6"/>
      <c r="CX82" s="6"/>
      <c r="CY82" s="6"/>
      <c r="CZ82" s="6"/>
      <c r="DA82" s="6"/>
      <c r="DB82" s="6"/>
      <c r="DC82" s="6"/>
      <c r="DD82" s="6"/>
      <c r="DE82" s="6"/>
      <c r="DF82" s="6"/>
      <c r="DG82" s="6"/>
      <c r="DH82" s="6"/>
      <c r="DI82" s="6"/>
      <c r="DJ82" s="6"/>
      <c r="DK82" s="6"/>
      <c r="DL82" s="6"/>
      <c r="DM82" s="6"/>
      <c r="DN82" s="6"/>
      <c r="DO82" s="6"/>
      <c r="DP82" s="6"/>
      <c r="DQ82" s="6"/>
      <c r="DR82" s="6"/>
      <c r="DS82" s="6"/>
      <c r="DT82" s="6"/>
    </row>
    <row r="83" spans="1:124" s="2" customFormat="1">
      <c r="A83" t="s">
        <v>70</v>
      </c>
      <c r="B83" t="s">
        <v>71</v>
      </c>
      <c r="C83" s="1">
        <v>60000</v>
      </c>
      <c r="D83" s="1">
        <v>1722</v>
      </c>
      <c r="E83" s="1">
        <v>3486.68</v>
      </c>
      <c r="F83" s="1">
        <v>1824</v>
      </c>
      <c r="G83" s="1">
        <v>25</v>
      </c>
      <c r="H83" s="1">
        <f t="shared" si="27"/>
        <v>7057.68</v>
      </c>
      <c r="I83" s="1">
        <f t="shared" si="28"/>
        <v>52942.32</v>
      </c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6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6"/>
      <c r="CF83" s="6"/>
      <c r="CG83" s="6"/>
      <c r="CH83" s="6"/>
      <c r="CI83" s="6"/>
      <c r="CJ83" s="6"/>
      <c r="CK83" s="6"/>
      <c r="CL83" s="6"/>
      <c r="CM83" s="6"/>
      <c r="CN83" s="6"/>
      <c r="CO83" s="6"/>
      <c r="CP83" s="6"/>
      <c r="CQ83" s="6"/>
      <c r="CR83" s="6"/>
      <c r="CS83" s="6"/>
      <c r="CT83" s="6"/>
      <c r="CU83" s="6"/>
      <c r="CV83" s="6"/>
      <c r="CW83" s="6"/>
      <c r="CX83" s="6"/>
      <c r="CY83" s="6"/>
      <c r="CZ83" s="6"/>
      <c r="DA83" s="6"/>
      <c r="DB83" s="6"/>
      <c r="DC83" s="6"/>
      <c r="DD83" s="6"/>
      <c r="DE83" s="6"/>
      <c r="DF83" s="6"/>
      <c r="DG83" s="6"/>
      <c r="DH83" s="6"/>
      <c r="DI83" s="6"/>
      <c r="DJ83" s="6"/>
      <c r="DK83" s="6"/>
      <c r="DL83" s="6"/>
      <c r="DM83" s="6"/>
      <c r="DN83" s="6"/>
      <c r="DO83" s="6"/>
      <c r="DP83" s="6"/>
      <c r="DQ83" s="6"/>
      <c r="DR83" s="6"/>
      <c r="DS83" s="6"/>
      <c r="DT83" s="6"/>
    </row>
    <row r="84" spans="1:124">
      <c r="A84" t="s">
        <v>483</v>
      </c>
      <c r="B84" t="s">
        <v>66</v>
      </c>
      <c r="C84" s="1">
        <v>40000</v>
      </c>
      <c r="D84" s="1">
        <v>1148</v>
      </c>
      <c r="E84" s="1">
        <v>885.3</v>
      </c>
      <c r="F84" s="1">
        <v>1216</v>
      </c>
      <c r="G84" s="1">
        <v>25</v>
      </c>
      <c r="H84" s="1">
        <f t="shared" si="27"/>
        <v>3274.3</v>
      </c>
      <c r="I84" s="1">
        <f t="shared" si="28"/>
        <v>36725.699999999997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</row>
    <row r="85" spans="1:124">
      <c r="A85" t="s">
        <v>484</v>
      </c>
      <c r="B85" t="s">
        <v>24</v>
      </c>
      <c r="C85" s="1">
        <v>90000</v>
      </c>
      <c r="D85" s="1">
        <v>2583</v>
      </c>
      <c r="E85" s="1">
        <v>19506.240000000002</v>
      </c>
      <c r="F85" s="1">
        <v>2736</v>
      </c>
      <c r="G85" s="1">
        <v>25</v>
      </c>
      <c r="H85" s="1">
        <f t="shared" si="27"/>
        <v>24850.240000000002</v>
      </c>
      <c r="I85" s="1">
        <f t="shared" si="28"/>
        <v>65149.759999999995</v>
      </c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</row>
    <row r="86" spans="1:124" s="2" customFormat="1">
      <c r="A86" s="3" t="s">
        <v>19</v>
      </c>
      <c r="B86" s="3">
        <v>8</v>
      </c>
      <c r="C86" s="4">
        <f t="shared" ref="C86:I86" si="29">SUM(C78:C85)</f>
        <v>422000</v>
      </c>
      <c r="D86" s="4">
        <f t="shared" si="29"/>
        <v>12111.4</v>
      </c>
      <c r="E86" s="4">
        <f t="shared" si="29"/>
        <v>30734.560000000001</v>
      </c>
      <c r="F86" s="4">
        <f t="shared" si="29"/>
        <v>12828.8</v>
      </c>
      <c r="G86" s="4">
        <f t="shared" si="29"/>
        <v>4271.04</v>
      </c>
      <c r="H86" s="4">
        <f t="shared" si="29"/>
        <v>59945.8</v>
      </c>
      <c r="I86" s="4">
        <f t="shared" si="29"/>
        <v>362054.2</v>
      </c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</row>
    <row r="87" spans="1:124" s="2" customFormat="1">
      <c r="A87"/>
      <c r="B87"/>
      <c r="C87" s="1"/>
      <c r="D87" s="1"/>
      <c r="E87" s="1"/>
      <c r="F87" s="1"/>
      <c r="G87" s="1"/>
      <c r="H87" s="1"/>
      <c r="I87" s="1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6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6"/>
      <c r="CF87" s="6"/>
      <c r="CG87" s="6"/>
      <c r="CH87" s="6"/>
      <c r="CI87" s="6"/>
      <c r="CJ87" s="6"/>
      <c r="CK87" s="6"/>
      <c r="CL87" s="6"/>
      <c r="CM87" s="6"/>
      <c r="CN87" s="6"/>
      <c r="CO87" s="6"/>
      <c r="CP87" s="6"/>
      <c r="CQ87" s="6"/>
      <c r="CR87" s="6"/>
      <c r="CS87" s="6"/>
      <c r="CT87" s="6"/>
      <c r="CU87" s="6"/>
      <c r="CV87" s="6"/>
      <c r="CW87" s="6"/>
      <c r="CX87" s="6"/>
      <c r="CY87" s="6"/>
      <c r="CZ87" s="6"/>
      <c r="DA87" s="6"/>
      <c r="DB87" s="6"/>
      <c r="DC87" s="6"/>
      <c r="DD87" s="6"/>
      <c r="DE87" s="6"/>
      <c r="DF87" s="6"/>
      <c r="DG87" s="6"/>
      <c r="DH87" s="6"/>
      <c r="DI87" s="6"/>
      <c r="DJ87" s="6"/>
      <c r="DK87" s="6"/>
      <c r="DL87" s="6"/>
      <c r="DM87" s="6"/>
      <c r="DN87" s="6"/>
      <c r="DO87" s="6"/>
      <c r="DP87" s="6"/>
      <c r="DQ87" s="6"/>
      <c r="DR87" s="6"/>
      <c r="DS87" s="6"/>
      <c r="DT87" s="6"/>
    </row>
    <row r="88" spans="1:124" s="2" customFormat="1">
      <c r="A88" s="13" t="s">
        <v>72</v>
      </c>
      <c r="B88" s="13"/>
      <c r="C88" s="13"/>
      <c r="D88" s="13"/>
      <c r="E88" s="13"/>
      <c r="F88" s="13"/>
      <c r="G88" s="13"/>
      <c r="H88" s="13"/>
      <c r="I88" s="13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</row>
    <row r="89" spans="1:124" s="2" customFormat="1">
      <c r="A89" t="s">
        <v>73</v>
      </c>
      <c r="B89" t="s">
        <v>64</v>
      </c>
      <c r="C89" s="1">
        <v>45000</v>
      </c>
      <c r="D89" s="1">
        <v>1291.5</v>
      </c>
      <c r="E89" s="1">
        <v>868.5</v>
      </c>
      <c r="F89" s="1">
        <v>1368</v>
      </c>
      <c r="G89" s="1">
        <v>1990.52</v>
      </c>
      <c r="H89" s="1">
        <f t="shared" ref="H89:H94" si="30">D89+E89+F89+G89</f>
        <v>5518.52</v>
      </c>
      <c r="I89" s="1">
        <f t="shared" ref="I89:I94" si="31">C89-H89</f>
        <v>39481.479999999996</v>
      </c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</row>
    <row r="90" spans="1:124" s="2" customFormat="1">
      <c r="A90" t="s">
        <v>74</v>
      </c>
      <c r="B90" t="s">
        <v>22</v>
      </c>
      <c r="C90" s="1">
        <v>31000</v>
      </c>
      <c r="D90" s="1">
        <v>889.7</v>
      </c>
      <c r="E90" s="1">
        <v>0</v>
      </c>
      <c r="F90" s="1">
        <v>942.4</v>
      </c>
      <c r="G90" s="1">
        <v>25</v>
      </c>
      <c r="H90" s="1">
        <f t="shared" si="30"/>
        <v>1857.1</v>
      </c>
      <c r="I90" s="1">
        <f t="shared" si="31"/>
        <v>29142.9</v>
      </c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6"/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6"/>
      <c r="CF90" s="6"/>
      <c r="CG90" s="6"/>
      <c r="CH90" s="6"/>
      <c r="CI90" s="6"/>
      <c r="CJ90" s="6"/>
      <c r="CK90" s="6"/>
      <c r="CL90" s="6"/>
      <c r="CM90" s="6"/>
      <c r="CN90" s="6"/>
      <c r="CO90" s="6"/>
      <c r="CP90" s="6"/>
      <c r="CQ90" s="6"/>
      <c r="CR90" s="6"/>
      <c r="CS90" s="6"/>
      <c r="CT90" s="6"/>
      <c r="CU90" s="6"/>
      <c r="CV90" s="6"/>
      <c r="CW90" s="6"/>
      <c r="CX90" s="6"/>
      <c r="CY90" s="6"/>
      <c r="CZ90" s="6"/>
      <c r="DA90" s="6"/>
      <c r="DB90" s="6"/>
      <c r="DC90" s="6"/>
      <c r="DD90" s="6"/>
      <c r="DE90" s="6"/>
      <c r="DF90" s="6"/>
      <c r="DG90" s="6"/>
      <c r="DH90" s="6"/>
      <c r="DI90" s="6"/>
      <c r="DJ90" s="6"/>
      <c r="DK90" s="6"/>
      <c r="DL90" s="6"/>
      <c r="DM90" s="6"/>
      <c r="DN90" s="6"/>
      <c r="DO90" s="6"/>
      <c r="DP90" s="6"/>
      <c r="DQ90" s="6"/>
      <c r="DR90" s="6"/>
      <c r="DS90" s="6"/>
      <c r="DT90" s="6"/>
    </row>
    <row r="91" spans="1:124" s="2" customFormat="1">
      <c r="A91" t="s">
        <v>75</v>
      </c>
      <c r="B91" t="s">
        <v>64</v>
      </c>
      <c r="C91" s="1">
        <v>31000</v>
      </c>
      <c r="D91" s="1">
        <v>889.7</v>
      </c>
      <c r="E91" s="1">
        <v>0</v>
      </c>
      <c r="F91" s="1">
        <v>942.4</v>
      </c>
      <c r="G91" s="1">
        <v>25</v>
      </c>
      <c r="H91" s="1">
        <f t="shared" si="30"/>
        <v>1857.1</v>
      </c>
      <c r="I91" s="1">
        <f t="shared" si="31"/>
        <v>29142.9</v>
      </c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6"/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6"/>
      <c r="CF91" s="6"/>
      <c r="CG91" s="6"/>
      <c r="CH91" s="6"/>
      <c r="CI91" s="6"/>
      <c r="CJ91" s="6"/>
      <c r="CK91" s="6"/>
      <c r="CL91" s="6"/>
      <c r="CM91" s="6"/>
      <c r="CN91" s="6"/>
      <c r="CO91" s="6"/>
      <c r="CP91" s="6"/>
      <c r="CQ91" s="6"/>
      <c r="CR91" s="6"/>
      <c r="CS91" s="6"/>
      <c r="CT91" s="6"/>
      <c r="CU91" s="6"/>
      <c r="CV91" s="6"/>
      <c r="CW91" s="6"/>
      <c r="CX91" s="6"/>
      <c r="CY91" s="6"/>
      <c r="CZ91" s="6"/>
      <c r="DA91" s="6"/>
      <c r="DB91" s="6"/>
      <c r="DC91" s="6"/>
      <c r="DD91" s="6"/>
      <c r="DE91" s="6"/>
      <c r="DF91" s="6"/>
      <c r="DG91" s="6"/>
      <c r="DH91" s="6"/>
      <c r="DI91" s="6"/>
      <c r="DJ91" s="6"/>
      <c r="DK91" s="6"/>
      <c r="DL91" s="6"/>
      <c r="DM91" s="6"/>
      <c r="DN91" s="6"/>
      <c r="DO91" s="6"/>
      <c r="DP91" s="6"/>
      <c r="DQ91" s="6"/>
      <c r="DR91" s="6"/>
      <c r="DS91" s="6"/>
      <c r="DT91" s="6"/>
    </row>
    <row r="92" spans="1:124" s="2" customFormat="1">
      <c r="A92" t="s">
        <v>76</v>
      </c>
      <c r="B92" t="s">
        <v>64</v>
      </c>
      <c r="C92" s="1">
        <v>40000</v>
      </c>
      <c r="D92" s="1">
        <v>1148</v>
      </c>
      <c r="E92" s="1">
        <v>442.65</v>
      </c>
      <c r="F92" s="1">
        <v>1216</v>
      </c>
      <c r="G92" s="1">
        <v>25</v>
      </c>
      <c r="H92" s="1">
        <f t="shared" si="30"/>
        <v>2831.65</v>
      </c>
      <c r="I92" s="1">
        <f t="shared" si="31"/>
        <v>37168.35</v>
      </c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</row>
    <row r="93" spans="1:124">
      <c r="A93" t="s">
        <v>77</v>
      </c>
      <c r="B93" t="s">
        <v>78</v>
      </c>
      <c r="C93" s="1">
        <v>18000</v>
      </c>
      <c r="D93" s="1">
        <v>516.6</v>
      </c>
      <c r="E93" s="1">
        <v>0</v>
      </c>
      <c r="F93" s="1">
        <v>547.20000000000005</v>
      </c>
      <c r="G93" s="1">
        <v>25</v>
      </c>
      <c r="H93" s="1">
        <f t="shared" si="30"/>
        <v>1088.8000000000002</v>
      </c>
      <c r="I93" s="1">
        <f t="shared" si="31"/>
        <v>16911.2</v>
      </c>
    </row>
    <row r="94" spans="1:124">
      <c r="A94" t="s">
        <v>485</v>
      </c>
      <c r="B94" t="s">
        <v>66</v>
      </c>
      <c r="C94" s="1">
        <v>25000</v>
      </c>
      <c r="D94" s="1">
        <v>717.5</v>
      </c>
      <c r="E94" s="1">
        <v>0</v>
      </c>
      <c r="F94" s="1">
        <v>760</v>
      </c>
      <c r="G94" s="1">
        <v>25</v>
      </c>
      <c r="H94" s="1">
        <f t="shared" si="30"/>
        <v>1502.5</v>
      </c>
      <c r="I94" s="1">
        <f t="shared" si="31"/>
        <v>23497.5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</row>
    <row r="95" spans="1:124">
      <c r="A95" s="3" t="s">
        <v>19</v>
      </c>
      <c r="B95" s="3">
        <v>6</v>
      </c>
      <c r="C95" s="4">
        <f t="shared" ref="C95:I95" si="32">SUM(C89:C94)</f>
        <v>190000</v>
      </c>
      <c r="D95" s="4">
        <f t="shared" si="32"/>
        <v>5453</v>
      </c>
      <c r="E95" s="4">
        <f t="shared" si="32"/>
        <v>1311.15</v>
      </c>
      <c r="F95" s="4">
        <f t="shared" si="32"/>
        <v>5776</v>
      </c>
      <c r="G95" s="4">
        <f t="shared" si="32"/>
        <v>2115.52</v>
      </c>
      <c r="H95" s="4">
        <f t="shared" si="32"/>
        <v>14655.670000000002</v>
      </c>
      <c r="I95" s="4">
        <f t="shared" si="32"/>
        <v>175344.33000000002</v>
      </c>
    </row>
    <row r="96" spans="1:124" s="2" customFormat="1">
      <c r="A96"/>
      <c r="B96"/>
      <c r="C96" s="1"/>
      <c r="D96" s="1"/>
      <c r="E96" s="1"/>
      <c r="F96" s="1"/>
      <c r="G96" s="1"/>
      <c r="H96" s="1"/>
      <c r="I96" s="1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  <c r="AN96" s="6"/>
      <c r="AO96" s="6"/>
      <c r="AP96" s="6"/>
      <c r="AQ96" s="6"/>
      <c r="AR96" s="6"/>
      <c r="AS96" s="6"/>
      <c r="AT96" s="6"/>
      <c r="AU96" s="6"/>
      <c r="AV96" s="6"/>
      <c r="AW96" s="6"/>
      <c r="AX96" s="6"/>
      <c r="AY96" s="6"/>
      <c r="AZ96" s="6"/>
      <c r="BA96" s="6"/>
      <c r="BB96" s="6"/>
      <c r="BC96" s="6"/>
      <c r="BD96" s="6"/>
      <c r="BE96" s="6"/>
      <c r="BF96" s="6"/>
      <c r="BG96" s="6"/>
      <c r="BH96" s="6"/>
      <c r="BI96" s="6"/>
      <c r="BJ96" s="6"/>
      <c r="BK96" s="6"/>
      <c r="BL96" s="6"/>
      <c r="BM96" s="6"/>
      <c r="BN96" s="6"/>
      <c r="BO96" s="6"/>
      <c r="BP96" s="6"/>
      <c r="BQ96" s="6"/>
      <c r="BR96" s="6"/>
      <c r="BS96" s="6"/>
      <c r="BT96" s="6"/>
      <c r="BU96" s="6"/>
      <c r="BV96" s="6"/>
      <c r="BW96" s="6"/>
      <c r="BX96" s="6"/>
      <c r="BY96" s="6"/>
      <c r="BZ96" s="6"/>
      <c r="CA96" s="6"/>
      <c r="CB96" s="6"/>
      <c r="CC96" s="6"/>
      <c r="CD96" s="6"/>
      <c r="CE96" s="6"/>
      <c r="CF96" s="6"/>
      <c r="CG96" s="6"/>
      <c r="CH96" s="6"/>
      <c r="CI96" s="6"/>
      <c r="CJ96" s="6"/>
      <c r="CK96" s="6"/>
      <c r="CL96" s="6"/>
      <c r="CM96" s="6"/>
      <c r="CN96" s="6"/>
      <c r="CO96" s="6"/>
      <c r="CP96" s="6"/>
      <c r="CQ96" s="6"/>
      <c r="CR96" s="6"/>
      <c r="CS96" s="6"/>
      <c r="CT96" s="6"/>
      <c r="CU96" s="6"/>
      <c r="CV96" s="6"/>
      <c r="CW96" s="6"/>
      <c r="CX96" s="6"/>
      <c r="CY96" s="6"/>
      <c r="CZ96" s="6"/>
      <c r="DA96" s="6"/>
      <c r="DB96" s="6"/>
      <c r="DC96" s="6"/>
      <c r="DD96" s="6"/>
      <c r="DE96" s="6"/>
      <c r="DF96" s="6"/>
      <c r="DG96" s="6"/>
      <c r="DH96" s="6"/>
      <c r="DI96" s="6"/>
      <c r="DJ96" s="6"/>
      <c r="DK96" s="6"/>
      <c r="DL96" s="6"/>
      <c r="DM96" s="6"/>
      <c r="DN96" s="6"/>
      <c r="DO96" s="6"/>
      <c r="DP96" s="6"/>
      <c r="DQ96" s="6"/>
      <c r="DR96" s="6"/>
      <c r="DS96" s="6"/>
      <c r="DT96" s="6"/>
    </row>
    <row r="97" spans="1:124" s="2" customFormat="1">
      <c r="A97" s="13" t="s">
        <v>79</v>
      </c>
      <c r="B97" s="13"/>
      <c r="C97" s="13"/>
      <c r="D97" s="13"/>
      <c r="E97" s="13"/>
      <c r="F97" s="13"/>
      <c r="G97" s="13"/>
      <c r="H97" s="13"/>
      <c r="I97" s="13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  <c r="AN97" s="6"/>
      <c r="AO97" s="6"/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  <c r="BE97" s="6"/>
      <c r="BF97" s="6"/>
      <c r="BG97" s="6"/>
      <c r="BH97" s="6"/>
      <c r="BI97" s="6"/>
      <c r="BJ97" s="6"/>
      <c r="BK97" s="6"/>
      <c r="BL97" s="6"/>
      <c r="BM97" s="6"/>
      <c r="BN97" s="6"/>
      <c r="BO97" s="6"/>
      <c r="BP97" s="6"/>
      <c r="BQ97" s="6"/>
      <c r="BR97" s="6"/>
      <c r="BS97" s="6"/>
      <c r="BT97" s="6"/>
      <c r="BU97" s="6"/>
      <c r="BV97" s="6"/>
      <c r="BW97" s="6"/>
      <c r="BX97" s="6"/>
      <c r="BY97" s="6"/>
      <c r="BZ97" s="6"/>
      <c r="CA97" s="6"/>
      <c r="CB97" s="6"/>
      <c r="CC97" s="6"/>
      <c r="CD97" s="6"/>
      <c r="CE97" s="6"/>
      <c r="CF97" s="6"/>
      <c r="CG97" s="6"/>
      <c r="CH97" s="6"/>
      <c r="CI97" s="6"/>
      <c r="CJ97" s="6"/>
      <c r="CK97" s="6"/>
      <c r="CL97" s="6"/>
      <c r="CM97" s="6"/>
      <c r="CN97" s="6"/>
      <c r="CO97" s="6"/>
      <c r="CP97" s="6"/>
      <c r="CQ97" s="6"/>
      <c r="CR97" s="6"/>
      <c r="CS97" s="6"/>
      <c r="CT97" s="6"/>
      <c r="CU97" s="6"/>
      <c r="CV97" s="6"/>
      <c r="CW97" s="6"/>
      <c r="CX97" s="6"/>
      <c r="CY97" s="6"/>
      <c r="CZ97" s="6"/>
      <c r="DA97" s="6"/>
      <c r="DB97" s="6"/>
      <c r="DC97" s="6"/>
      <c r="DD97" s="6"/>
      <c r="DE97" s="6"/>
      <c r="DF97" s="6"/>
      <c r="DG97" s="6"/>
      <c r="DH97" s="6"/>
      <c r="DI97" s="6"/>
      <c r="DJ97" s="6"/>
      <c r="DK97" s="6"/>
      <c r="DL97" s="6"/>
      <c r="DM97" s="6"/>
      <c r="DN97" s="6"/>
      <c r="DO97" s="6"/>
      <c r="DP97" s="6"/>
      <c r="DQ97" s="6"/>
      <c r="DR97" s="6"/>
      <c r="DS97" s="6"/>
      <c r="DT97" s="6"/>
    </row>
    <row r="98" spans="1:124" s="2" customFormat="1">
      <c r="A98" t="s">
        <v>80</v>
      </c>
      <c r="B98" t="s">
        <v>81</v>
      </c>
      <c r="C98" s="1">
        <v>70000</v>
      </c>
      <c r="D98" s="1">
        <v>2009</v>
      </c>
      <c r="E98" s="1">
        <v>5368.48</v>
      </c>
      <c r="F98" s="1">
        <v>2128</v>
      </c>
      <c r="G98" s="1">
        <v>25</v>
      </c>
      <c r="H98" s="1">
        <f t="shared" ref="H98:H104" si="33">D98+E98+F98+G98</f>
        <v>9530.48</v>
      </c>
      <c r="I98" s="1">
        <f t="shared" ref="I98:I104" si="34">C98-H98</f>
        <v>60469.520000000004</v>
      </c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</row>
    <row r="99" spans="1:124" s="2" customFormat="1">
      <c r="A99" t="s">
        <v>82</v>
      </c>
      <c r="B99" t="s">
        <v>83</v>
      </c>
      <c r="C99" s="1">
        <v>40000</v>
      </c>
      <c r="D99" s="1">
        <v>1148</v>
      </c>
      <c r="E99" s="1">
        <v>442.65</v>
      </c>
      <c r="F99" s="1">
        <v>1216</v>
      </c>
      <c r="G99" s="1">
        <v>25</v>
      </c>
      <c r="H99" s="1">
        <f t="shared" si="33"/>
        <v>2831.65</v>
      </c>
      <c r="I99" s="1">
        <f t="shared" si="34"/>
        <v>37168.35</v>
      </c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</row>
    <row r="100" spans="1:124" s="2" customFormat="1">
      <c r="A100" t="s">
        <v>84</v>
      </c>
      <c r="B100" t="s">
        <v>83</v>
      </c>
      <c r="C100" s="1">
        <v>40000</v>
      </c>
      <c r="D100" s="1">
        <v>1148</v>
      </c>
      <c r="E100" s="1">
        <v>442.65</v>
      </c>
      <c r="F100" s="1">
        <v>1216</v>
      </c>
      <c r="G100" s="1">
        <v>25</v>
      </c>
      <c r="H100" s="1">
        <f t="shared" si="33"/>
        <v>2831.65</v>
      </c>
      <c r="I100" s="1">
        <f t="shared" si="34"/>
        <v>37168.35</v>
      </c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</row>
    <row r="101" spans="1:124" s="2" customFormat="1">
      <c r="A101" t="s">
        <v>85</v>
      </c>
      <c r="B101" t="s">
        <v>86</v>
      </c>
      <c r="C101" s="1">
        <v>90050</v>
      </c>
      <c r="D101" s="1">
        <v>2584.44</v>
      </c>
      <c r="E101" s="1">
        <v>9764.8799999999992</v>
      </c>
      <c r="F101" s="1">
        <v>2737.52</v>
      </c>
      <c r="G101" s="1">
        <v>25</v>
      </c>
      <c r="H101" s="1">
        <f t="shared" si="33"/>
        <v>15111.84</v>
      </c>
      <c r="I101" s="1">
        <f t="shared" si="34"/>
        <v>74938.16</v>
      </c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  <c r="AN101" s="6"/>
      <c r="AO101" s="6"/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  <c r="BE101" s="6"/>
      <c r="BF101" s="6"/>
      <c r="BG101" s="6"/>
      <c r="BH101" s="6"/>
      <c r="BI101" s="6"/>
      <c r="BJ101" s="6"/>
      <c r="BK101" s="6"/>
      <c r="BL101" s="6"/>
      <c r="BM101" s="6"/>
      <c r="BN101" s="6"/>
      <c r="BO101" s="6"/>
      <c r="BP101" s="6"/>
      <c r="BQ101" s="6"/>
      <c r="BR101" s="6"/>
      <c r="BS101" s="6"/>
      <c r="BT101" s="6"/>
      <c r="BU101" s="6"/>
      <c r="BV101" s="6"/>
      <c r="BW101" s="6"/>
      <c r="BX101" s="6"/>
      <c r="BY101" s="6"/>
      <c r="BZ101" s="6"/>
      <c r="CA101" s="6"/>
      <c r="CB101" s="6"/>
      <c r="CC101" s="6"/>
      <c r="CD101" s="6"/>
      <c r="CE101" s="6"/>
      <c r="CF101" s="6"/>
      <c r="CG101" s="6"/>
      <c r="CH101" s="6"/>
      <c r="CI101" s="6"/>
      <c r="CJ101" s="6"/>
      <c r="CK101" s="6"/>
      <c r="CL101" s="6"/>
      <c r="CM101" s="6"/>
      <c r="CN101" s="6"/>
      <c r="CO101" s="6"/>
      <c r="CP101" s="6"/>
      <c r="CQ101" s="6"/>
      <c r="CR101" s="6"/>
      <c r="CS101" s="6"/>
      <c r="CT101" s="6"/>
      <c r="CU101" s="6"/>
      <c r="CV101" s="6"/>
      <c r="CW101" s="6"/>
      <c r="CX101" s="6"/>
      <c r="CY101" s="6"/>
      <c r="CZ101" s="6"/>
      <c r="DA101" s="6"/>
      <c r="DB101" s="6"/>
      <c r="DC101" s="6"/>
      <c r="DD101" s="6"/>
      <c r="DE101" s="6"/>
      <c r="DF101" s="6"/>
      <c r="DG101" s="6"/>
      <c r="DH101" s="6"/>
      <c r="DI101" s="6"/>
      <c r="DJ101" s="6"/>
      <c r="DK101" s="6"/>
      <c r="DL101" s="6"/>
      <c r="DM101" s="6"/>
      <c r="DN101" s="6"/>
      <c r="DO101" s="6"/>
      <c r="DP101" s="6"/>
      <c r="DQ101" s="6"/>
      <c r="DR101" s="6"/>
      <c r="DS101" s="6"/>
      <c r="DT101" s="6"/>
    </row>
    <row r="102" spans="1:124" s="2" customFormat="1">
      <c r="A102" t="s">
        <v>87</v>
      </c>
      <c r="B102" t="s">
        <v>83</v>
      </c>
      <c r="C102" s="1">
        <v>40000</v>
      </c>
      <c r="D102" s="1">
        <v>1148</v>
      </c>
      <c r="E102" s="1">
        <v>442.65</v>
      </c>
      <c r="F102" s="1">
        <v>1216</v>
      </c>
      <c r="G102" s="1">
        <v>25</v>
      </c>
      <c r="H102" s="1">
        <f t="shared" si="33"/>
        <v>2831.65</v>
      </c>
      <c r="I102" s="1">
        <f t="shared" si="34"/>
        <v>37168.35</v>
      </c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  <c r="AN102" s="6"/>
      <c r="AO102" s="6"/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  <c r="BE102" s="6"/>
      <c r="BF102" s="6"/>
      <c r="BG102" s="6"/>
      <c r="BH102" s="6"/>
      <c r="BI102" s="6"/>
      <c r="BJ102" s="6"/>
      <c r="BK102" s="6"/>
      <c r="BL102" s="6"/>
      <c r="BM102" s="6"/>
      <c r="BN102" s="6"/>
      <c r="BO102" s="6"/>
      <c r="BP102" s="6"/>
      <c r="BQ102" s="6"/>
      <c r="BR102" s="6"/>
      <c r="BS102" s="6"/>
      <c r="BT102" s="6"/>
      <c r="BU102" s="6"/>
      <c r="BV102" s="6"/>
      <c r="BW102" s="6"/>
      <c r="BX102" s="6"/>
      <c r="BY102" s="6"/>
      <c r="BZ102" s="6"/>
      <c r="CA102" s="6"/>
      <c r="CB102" s="6"/>
      <c r="CC102" s="6"/>
      <c r="CD102" s="6"/>
      <c r="CE102" s="6"/>
      <c r="CF102" s="6"/>
      <c r="CG102" s="6"/>
      <c r="CH102" s="6"/>
      <c r="CI102" s="6"/>
      <c r="CJ102" s="6"/>
      <c r="CK102" s="6"/>
      <c r="CL102" s="6"/>
      <c r="CM102" s="6"/>
      <c r="CN102" s="6"/>
      <c r="CO102" s="6"/>
      <c r="CP102" s="6"/>
      <c r="CQ102" s="6"/>
      <c r="CR102" s="6"/>
      <c r="CS102" s="6"/>
      <c r="CT102" s="6"/>
      <c r="CU102" s="6"/>
      <c r="CV102" s="6"/>
      <c r="CW102" s="6"/>
      <c r="CX102" s="6"/>
      <c r="CY102" s="6"/>
      <c r="CZ102" s="6"/>
      <c r="DA102" s="6"/>
      <c r="DB102" s="6"/>
      <c r="DC102" s="6"/>
      <c r="DD102" s="6"/>
      <c r="DE102" s="6"/>
      <c r="DF102" s="6"/>
      <c r="DG102" s="6"/>
      <c r="DH102" s="6"/>
      <c r="DI102" s="6"/>
      <c r="DJ102" s="6"/>
      <c r="DK102" s="6"/>
      <c r="DL102" s="6"/>
      <c r="DM102" s="6"/>
      <c r="DN102" s="6"/>
      <c r="DO102" s="6"/>
      <c r="DP102" s="6"/>
      <c r="DQ102" s="6"/>
      <c r="DR102" s="6"/>
      <c r="DS102" s="6"/>
      <c r="DT102" s="6"/>
    </row>
    <row r="103" spans="1:124" s="2" customFormat="1">
      <c r="A103" t="s">
        <v>88</v>
      </c>
      <c r="B103" t="s">
        <v>81</v>
      </c>
      <c r="C103" s="1">
        <v>60000</v>
      </c>
      <c r="D103" s="1">
        <v>1722</v>
      </c>
      <c r="E103" s="1">
        <v>3113.57</v>
      </c>
      <c r="F103" s="1">
        <v>1824</v>
      </c>
      <c r="G103" s="1">
        <v>1890.52</v>
      </c>
      <c r="H103" s="1">
        <f t="shared" si="33"/>
        <v>8550.09</v>
      </c>
      <c r="I103" s="1">
        <f t="shared" si="34"/>
        <v>51449.91</v>
      </c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</row>
    <row r="104" spans="1:124" s="2" customFormat="1">
      <c r="A104" t="s">
        <v>89</v>
      </c>
      <c r="B104" t="s">
        <v>90</v>
      </c>
      <c r="C104" s="1">
        <v>50000</v>
      </c>
      <c r="D104" s="1">
        <v>1435</v>
      </c>
      <c r="E104" s="1">
        <v>1854</v>
      </c>
      <c r="F104" s="1">
        <v>1520</v>
      </c>
      <c r="G104" s="1">
        <v>25</v>
      </c>
      <c r="H104" s="1">
        <f t="shared" si="33"/>
        <v>4834</v>
      </c>
      <c r="I104" s="1">
        <f t="shared" si="34"/>
        <v>45166</v>
      </c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</row>
    <row r="105" spans="1:124" s="2" customFormat="1">
      <c r="A105" s="3" t="s">
        <v>19</v>
      </c>
      <c r="B105" s="3">
        <v>7</v>
      </c>
      <c r="C105" s="4">
        <f>+C98+C99+C100+C101+C102+C103+C104</f>
        <v>390050</v>
      </c>
      <c r="D105" s="4">
        <f t="shared" ref="D105:I105" si="35">+D98+D99+D100+D101+D102+D103+D104</f>
        <v>11194.44</v>
      </c>
      <c r="E105" s="4">
        <f t="shared" si="35"/>
        <v>21428.879999999997</v>
      </c>
      <c r="F105" s="4">
        <f t="shared" si="35"/>
        <v>11857.52</v>
      </c>
      <c r="G105" s="4">
        <f t="shared" si="35"/>
        <v>2040.52</v>
      </c>
      <c r="H105" s="4">
        <f t="shared" si="35"/>
        <v>46521.36</v>
      </c>
      <c r="I105" s="4">
        <f t="shared" si="35"/>
        <v>343528.64</v>
      </c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  <c r="AN105" s="6"/>
      <c r="AO105" s="6"/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  <c r="BE105" s="6"/>
      <c r="BF105" s="6"/>
      <c r="BG105" s="6"/>
      <c r="BH105" s="6"/>
      <c r="BI105" s="6"/>
      <c r="BJ105" s="6"/>
      <c r="BK105" s="6"/>
      <c r="BL105" s="6"/>
      <c r="BM105" s="6"/>
      <c r="BN105" s="6"/>
      <c r="BO105" s="6"/>
      <c r="BP105" s="6"/>
      <c r="BQ105" s="6"/>
      <c r="BR105" s="6"/>
      <c r="BS105" s="6"/>
      <c r="BT105" s="6"/>
      <c r="BU105" s="6"/>
      <c r="BV105" s="6"/>
      <c r="BW105" s="6"/>
      <c r="BX105" s="6"/>
      <c r="BY105" s="6"/>
      <c r="BZ105" s="6"/>
      <c r="CA105" s="6"/>
      <c r="CB105" s="6"/>
      <c r="CC105" s="6"/>
      <c r="CD105" s="6"/>
      <c r="CE105" s="6"/>
      <c r="CF105" s="6"/>
      <c r="CG105" s="6"/>
      <c r="CH105" s="6"/>
      <c r="CI105" s="6"/>
      <c r="CJ105" s="6"/>
      <c r="CK105" s="6"/>
      <c r="CL105" s="6"/>
      <c r="CM105" s="6"/>
      <c r="CN105" s="6"/>
      <c r="CO105" s="6"/>
      <c r="CP105" s="6"/>
      <c r="CQ105" s="6"/>
      <c r="CR105" s="6"/>
      <c r="CS105" s="6"/>
      <c r="CT105" s="6"/>
      <c r="CU105" s="6"/>
      <c r="CV105" s="6"/>
      <c r="CW105" s="6"/>
      <c r="CX105" s="6"/>
      <c r="CY105" s="6"/>
      <c r="CZ105" s="6"/>
      <c r="DA105" s="6"/>
      <c r="DB105" s="6"/>
      <c r="DC105" s="6"/>
      <c r="DD105" s="6"/>
      <c r="DE105" s="6"/>
      <c r="DF105" s="6"/>
      <c r="DG105" s="6"/>
      <c r="DH105" s="6"/>
      <c r="DI105" s="6"/>
      <c r="DJ105" s="6"/>
      <c r="DK105" s="6"/>
      <c r="DL105" s="6"/>
      <c r="DM105" s="6"/>
      <c r="DN105" s="6"/>
      <c r="DO105" s="6"/>
      <c r="DP105" s="6"/>
      <c r="DQ105" s="6"/>
      <c r="DR105" s="6"/>
      <c r="DS105" s="6"/>
      <c r="DT105" s="6"/>
    </row>
    <row r="106" spans="1:124" s="2" customFormat="1">
      <c r="A106"/>
      <c r="B106"/>
      <c r="C106" s="1"/>
      <c r="D106" s="1"/>
      <c r="E106" s="1"/>
      <c r="F106" s="1"/>
      <c r="G106" s="1"/>
      <c r="H106" s="1"/>
      <c r="I106" s="1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</row>
    <row r="107" spans="1:124" s="2" customFormat="1">
      <c r="A107" s="13" t="s">
        <v>91</v>
      </c>
      <c r="B107" s="13"/>
      <c r="C107" s="13"/>
      <c r="D107" s="13"/>
      <c r="E107" s="13"/>
      <c r="F107" s="13"/>
      <c r="G107" s="13"/>
      <c r="H107" s="13"/>
      <c r="I107" s="13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</row>
    <row r="108" spans="1:124" s="2" customFormat="1">
      <c r="A108" t="s">
        <v>92</v>
      </c>
      <c r="B108" t="s">
        <v>24</v>
      </c>
      <c r="C108" s="1">
        <v>50000</v>
      </c>
      <c r="D108" s="1">
        <v>1435</v>
      </c>
      <c r="E108" s="1">
        <v>1854</v>
      </c>
      <c r="F108" s="1">
        <v>1520</v>
      </c>
      <c r="G108" s="1">
        <v>75</v>
      </c>
      <c r="H108" s="1">
        <f t="shared" ref="H108:H114" si="36">D108+E108+F108+G108</f>
        <v>4884</v>
      </c>
      <c r="I108" s="1">
        <f t="shared" ref="I108:I114" si="37">C108-H108</f>
        <v>45116</v>
      </c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</row>
    <row r="109" spans="1:124" s="2" customFormat="1">
      <c r="A109" t="s">
        <v>93</v>
      </c>
      <c r="B109" t="s">
        <v>22</v>
      </c>
      <c r="C109" s="1">
        <v>35250</v>
      </c>
      <c r="D109" s="1">
        <v>1011.68</v>
      </c>
      <c r="E109" s="1">
        <v>0</v>
      </c>
      <c r="F109" s="1">
        <v>1071.5999999999999</v>
      </c>
      <c r="G109" s="1">
        <v>1097.76</v>
      </c>
      <c r="H109" s="1">
        <f t="shared" si="36"/>
        <v>3181.04</v>
      </c>
      <c r="I109" s="1">
        <f t="shared" si="37"/>
        <v>32068.959999999999</v>
      </c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</row>
    <row r="110" spans="1:124" s="2" customFormat="1">
      <c r="A110" t="s">
        <v>94</v>
      </c>
      <c r="B110" t="s">
        <v>36</v>
      </c>
      <c r="C110" s="1">
        <v>19000</v>
      </c>
      <c r="D110" s="1">
        <v>545.29999999999995</v>
      </c>
      <c r="E110" s="1">
        <v>0</v>
      </c>
      <c r="F110" s="1">
        <v>577.6</v>
      </c>
      <c r="G110" s="1">
        <v>25</v>
      </c>
      <c r="H110" s="1">
        <f t="shared" si="36"/>
        <v>1147.9000000000001</v>
      </c>
      <c r="I110" s="1">
        <f t="shared" si="37"/>
        <v>17852.099999999999</v>
      </c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</row>
    <row r="111" spans="1:124" s="2" customFormat="1">
      <c r="A111" t="s">
        <v>95</v>
      </c>
      <c r="B111" t="s">
        <v>36</v>
      </c>
      <c r="C111" s="1">
        <v>19000</v>
      </c>
      <c r="D111" s="1">
        <v>545.29999999999995</v>
      </c>
      <c r="E111" s="1">
        <v>0</v>
      </c>
      <c r="F111" s="1">
        <v>577.6</v>
      </c>
      <c r="G111" s="1">
        <v>745</v>
      </c>
      <c r="H111" s="1">
        <f t="shared" si="36"/>
        <v>1867.9</v>
      </c>
      <c r="I111" s="1">
        <f t="shared" si="37"/>
        <v>17132.099999999999</v>
      </c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  <c r="AN111" s="6"/>
      <c r="AO111" s="6"/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  <c r="BE111" s="6"/>
      <c r="BF111" s="6"/>
      <c r="BG111" s="6"/>
      <c r="BH111" s="6"/>
      <c r="BI111" s="6"/>
      <c r="BJ111" s="6"/>
      <c r="BK111" s="6"/>
      <c r="BL111" s="6"/>
      <c r="BM111" s="6"/>
      <c r="BN111" s="6"/>
      <c r="BO111" s="6"/>
      <c r="BP111" s="6"/>
      <c r="BQ111" s="6"/>
      <c r="BR111" s="6"/>
      <c r="BS111" s="6"/>
      <c r="BT111" s="6"/>
      <c r="BU111" s="6"/>
      <c r="BV111" s="6"/>
      <c r="BW111" s="6"/>
      <c r="BX111" s="6"/>
      <c r="BY111" s="6"/>
      <c r="BZ111" s="6"/>
      <c r="CA111" s="6"/>
      <c r="CB111" s="6"/>
      <c r="CC111" s="6"/>
      <c r="CD111" s="6"/>
      <c r="CE111" s="6"/>
      <c r="CF111" s="6"/>
      <c r="CG111" s="6"/>
      <c r="CH111" s="6"/>
      <c r="CI111" s="6"/>
      <c r="CJ111" s="6"/>
      <c r="CK111" s="6"/>
      <c r="CL111" s="6"/>
      <c r="CM111" s="6"/>
      <c r="CN111" s="6"/>
      <c r="CO111" s="6"/>
      <c r="CP111" s="6"/>
      <c r="CQ111" s="6"/>
      <c r="CR111" s="6"/>
      <c r="CS111" s="6"/>
      <c r="CT111" s="6"/>
      <c r="CU111" s="6"/>
      <c r="CV111" s="6"/>
      <c r="CW111" s="6"/>
      <c r="CX111" s="6"/>
      <c r="CY111" s="6"/>
      <c r="CZ111" s="6"/>
      <c r="DA111" s="6"/>
      <c r="DB111" s="6"/>
      <c r="DC111" s="6"/>
      <c r="DD111" s="6"/>
      <c r="DE111" s="6"/>
      <c r="DF111" s="6"/>
      <c r="DG111" s="6"/>
      <c r="DH111" s="6"/>
      <c r="DI111" s="6"/>
      <c r="DJ111" s="6"/>
      <c r="DK111" s="6"/>
      <c r="DL111" s="6"/>
      <c r="DM111" s="6"/>
      <c r="DN111" s="6"/>
      <c r="DO111" s="6"/>
      <c r="DP111" s="6"/>
      <c r="DQ111" s="6"/>
      <c r="DR111" s="6"/>
      <c r="DS111" s="6"/>
      <c r="DT111" s="6"/>
    </row>
    <row r="112" spans="1:124" s="2" customFormat="1">
      <c r="A112" t="s">
        <v>96</v>
      </c>
      <c r="B112" t="s">
        <v>36</v>
      </c>
      <c r="C112" s="1">
        <v>25500</v>
      </c>
      <c r="D112" s="1">
        <v>731.85</v>
      </c>
      <c r="E112" s="1">
        <v>0</v>
      </c>
      <c r="F112" s="1">
        <v>775.2</v>
      </c>
      <c r="G112" s="1">
        <v>125</v>
      </c>
      <c r="H112" s="1">
        <f t="shared" si="36"/>
        <v>1632.0500000000002</v>
      </c>
      <c r="I112" s="1">
        <f t="shared" si="37"/>
        <v>23867.95</v>
      </c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</row>
    <row r="113" spans="1:124" s="2" customFormat="1">
      <c r="A113" t="s">
        <v>97</v>
      </c>
      <c r="B113" t="s">
        <v>36</v>
      </c>
      <c r="C113" s="1">
        <v>22500</v>
      </c>
      <c r="D113" s="1">
        <v>645.75</v>
      </c>
      <c r="E113" s="1">
        <v>0</v>
      </c>
      <c r="F113" s="1">
        <v>684</v>
      </c>
      <c r="G113" s="1">
        <v>125</v>
      </c>
      <c r="H113" s="1">
        <f t="shared" si="36"/>
        <v>1454.75</v>
      </c>
      <c r="I113" s="1">
        <f t="shared" si="37"/>
        <v>21045.25</v>
      </c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</row>
    <row r="114" spans="1:124" s="2" customFormat="1">
      <c r="A114" t="s">
        <v>98</v>
      </c>
      <c r="B114" t="s">
        <v>24</v>
      </c>
      <c r="C114" s="1">
        <v>90000</v>
      </c>
      <c r="D114" s="1">
        <v>2583</v>
      </c>
      <c r="E114" s="1">
        <v>9753.1200000000008</v>
      </c>
      <c r="F114" s="1">
        <v>2736</v>
      </c>
      <c r="G114" s="1">
        <v>1009</v>
      </c>
      <c r="H114" s="1">
        <f t="shared" si="36"/>
        <v>16081.12</v>
      </c>
      <c r="I114" s="1">
        <f t="shared" si="37"/>
        <v>73918.880000000005</v>
      </c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</row>
    <row r="115" spans="1:124" s="2" customFormat="1">
      <c r="A115" s="3" t="s">
        <v>19</v>
      </c>
      <c r="B115" s="3">
        <v>7</v>
      </c>
      <c r="C115" s="4">
        <f t="shared" ref="C115:I115" si="38">+C108+C109+C110+C111+C112+C113+C114</f>
        <v>261250</v>
      </c>
      <c r="D115" s="4">
        <f t="shared" si="38"/>
        <v>7497.88</v>
      </c>
      <c r="E115" s="4">
        <f t="shared" si="38"/>
        <v>11607.12</v>
      </c>
      <c r="F115" s="4">
        <f t="shared" si="38"/>
        <v>7942</v>
      </c>
      <c r="G115" s="4">
        <f t="shared" si="38"/>
        <v>3201.76</v>
      </c>
      <c r="H115" s="4">
        <f t="shared" si="38"/>
        <v>30248.760000000002</v>
      </c>
      <c r="I115" s="4">
        <f t="shared" si="38"/>
        <v>231001.24000000002</v>
      </c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</row>
    <row r="116" spans="1:124" s="2" customFormat="1">
      <c r="A116"/>
      <c r="B116"/>
      <c r="C116" s="1"/>
      <c r="D116" s="1"/>
      <c r="E116" s="1"/>
      <c r="F116" s="1"/>
      <c r="G116" s="1"/>
      <c r="H116" s="1"/>
      <c r="I116" s="1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</row>
    <row r="117" spans="1:124" s="2" customFormat="1">
      <c r="A117" s="13" t="s">
        <v>99</v>
      </c>
      <c r="B117" s="13"/>
      <c r="C117" s="13"/>
      <c r="D117" s="13"/>
      <c r="E117" s="13"/>
      <c r="F117" s="13"/>
      <c r="G117" s="13"/>
      <c r="H117" s="13"/>
      <c r="I117" s="13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</row>
    <row r="118" spans="1:124" s="2" customFormat="1">
      <c r="A118" t="s">
        <v>100</v>
      </c>
      <c r="B118" t="s">
        <v>101</v>
      </c>
      <c r="C118" s="1">
        <v>19000</v>
      </c>
      <c r="D118" s="1">
        <v>545.29999999999995</v>
      </c>
      <c r="E118" s="1">
        <v>0</v>
      </c>
      <c r="F118" s="1">
        <v>577.6</v>
      </c>
      <c r="G118" s="1">
        <v>75</v>
      </c>
      <c r="H118" s="1">
        <f t="shared" ref="H118:H121" si="39">D118+E118+F118+G118</f>
        <v>1197.9000000000001</v>
      </c>
      <c r="I118" s="1">
        <f t="shared" ref="I118:I121" si="40">C118-H118</f>
        <v>17802.099999999999</v>
      </c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</row>
    <row r="119" spans="1:124">
      <c r="A119" t="s">
        <v>102</v>
      </c>
      <c r="B119" t="s">
        <v>24</v>
      </c>
      <c r="C119" s="1">
        <v>125000</v>
      </c>
      <c r="D119" s="1">
        <v>3587.5</v>
      </c>
      <c r="E119" s="1">
        <v>0</v>
      </c>
      <c r="F119" s="1">
        <v>2995.92</v>
      </c>
      <c r="G119" s="1">
        <v>165</v>
      </c>
      <c r="H119" s="1">
        <f t="shared" si="39"/>
        <v>6748.42</v>
      </c>
      <c r="I119" s="1">
        <f t="shared" si="40"/>
        <v>118251.58</v>
      </c>
    </row>
    <row r="120" spans="1:124">
      <c r="A120" t="s">
        <v>486</v>
      </c>
      <c r="B120" t="s">
        <v>18</v>
      </c>
      <c r="C120" s="1">
        <v>140000</v>
      </c>
      <c r="D120" s="1">
        <v>4018</v>
      </c>
      <c r="E120" s="1">
        <v>21829.39</v>
      </c>
      <c r="F120" s="1">
        <v>2995.92</v>
      </c>
      <c r="G120" s="1">
        <v>25</v>
      </c>
      <c r="H120" s="1">
        <f t="shared" si="39"/>
        <v>28868.309999999998</v>
      </c>
      <c r="I120" s="1">
        <f t="shared" si="40"/>
        <v>111131.69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</row>
    <row r="121" spans="1:124">
      <c r="A121" t="s">
        <v>487</v>
      </c>
      <c r="B121" t="s">
        <v>139</v>
      </c>
      <c r="C121" s="1">
        <v>18000</v>
      </c>
      <c r="D121" s="1">
        <v>516.6</v>
      </c>
      <c r="E121" s="1">
        <v>0</v>
      </c>
      <c r="F121" s="1">
        <v>547.20000000000005</v>
      </c>
      <c r="G121" s="1">
        <v>25</v>
      </c>
      <c r="H121" s="1">
        <f t="shared" si="39"/>
        <v>1088.8000000000002</v>
      </c>
      <c r="I121" s="1">
        <f t="shared" si="40"/>
        <v>16911.2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</row>
    <row r="122" spans="1:124">
      <c r="A122" s="3" t="s">
        <v>19</v>
      </c>
      <c r="B122" s="3">
        <v>4</v>
      </c>
      <c r="C122" s="4">
        <f t="shared" ref="C122:I122" si="41">SUM(C118:C121)</f>
        <v>302000</v>
      </c>
      <c r="D122" s="4">
        <f t="shared" si="41"/>
        <v>8667.4</v>
      </c>
      <c r="E122" s="4">
        <f t="shared" si="41"/>
        <v>21829.39</v>
      </c>
      <c r="F122" s="4">
        <f t="shared" si="41"/>
        <v>7116.64</v>
      </c>
      <c r="G122" s="4">
        <f t="shared" si="41"/>
        <v>290</v>
      </c>
      <c r="H122" s="4">
        <f t="shared" si="41"/>
        <v>37903.43</v>
      </c>
      <c r="I122" s="4">
        <f t="shared" si="41"/>
        <v>264096.57</v>
      </c>
    </row>
    <row r="124" spans="1:124">
      <c r="A124" s="14" t="s">
        <v>488</v>
      </c>
      <c r="B124" s="14"/>
      <c r="C124" s="14"/>
      <c r="D124" s="14"/>
      <c r="E124" s="14"/>
      <c r="F124" s="14"/>
      <c r="G124" s="14"/>
      <c r="H124" s="14"/>
      <c r="I124" s="1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</row>
    <row r="125" spans="1:124">
      <c r="A125" t="s">
        <v>489</v>
      </c>
      <c r="B125" t="s">
        <v>490</v>
      </c>
      <c r="C125" s="1">
        <v>18000</v>
      </c>
      <c r="D125" s="1">
        <v>516.6</v>
      </c>
      <c r="E125" s="1">
        <v>0</v>
      </c>
      <c r="F125" s="1">
        <v>547.20000000000005</v>
      </c>
      <c r="G125" s="1">
        <v>125</v>
      </c>
      <c r="H125" s="1">
        <f t="shared" ref="H125:H126" si="42">D125+E125+F125+G125</f>
        <v>1188.8000000000002</v>
      </c>
      <c r="I125" s="1">
        <f t="shared" ref="I125:I126" si="43">C125-H125</f>
        <v>16811.2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</row>
    <row r="126" spans="1:124">
      <c r="A126" t="s">
        <v>491</v>
      </c>
      <c r="B126" t="s">
        <v>29</v>
      </c>
      <c r="C126" s="1">
        <v>30000</v>
      </c>
      <c r="D126" s="1">
        <v>861</v>
      </c>
      <c r="E126" s="1">
        <v>0</v>
      </c>
      <c r="F126" s="1">
        <v>912</v>
      </c>
      <c r="G126" s="1">
        <v>957.76</v>
      </c>
      <c r="H126" s="1">
        <f t="shared" si="42"/>
        <v>2730.76</v>
      </c>
      <c r="I126" s="1">
        <f t="shared" si="43"/>
        <v>27269.239999999998</v>
      </c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</row>
    <row r="127" spans="1:124">
      <c r="A127" s="3" t="s">
        <v>19</v>
      </c>
      <c r="B127" s="3">
        <v>2</v>
      </c>
      <c r="C127" s="4">
        <f>SUM(C125:C126)</f>
        <v>48000</v>
      </c>
      <c r="D127" s="4">
        <f>SUM(D125:D126)</f>
        <v>1377.6</v>
      </c>
      <c r="E127" s="4">
        <v>0</v>
      </c>
      <c r="F127" s="4">
        <f>SUM(F125:F126)</f>
        <v>1459.2</v>
      </c>
      <c r="G127" s="4">
        <f>SUM(G125:G126)</f>
        <v>1082.76</v>
      </c>
      <c r="H127" s="4">
        <f>SUM(H125:H126)</f>
        <v>3919.5600000000004</v>
      </c>
      <c r="I127" s="4">
        <f>SUM(I125:I126)</f>
        <v>44080.44</v>
      </c>
    </row>
    <row r="129" spans="1:124">
      <c r="A129" s="13" t="s">
        <v>103</v>
      </c>
      <c r="B129" s="13"/>
      <c r="C129" s="13"/>
      <c r="D129" s="13"/>
      <c r="E129" s="13"/>
      <c r="F129" s="13"/>
      <c r="G129" s="13"/>
      <c r="H129" s="13"/>
      <c r="I129" s="13"/>
    </row>
    <row r="130" spans="1:124">
      <c r="A130" t="s">
        <v>104</v>
      </c>
      <c r="B130" t="s">
        <v>105</v>
      </c>
      <c r="C130" s="1">
        <v>45800</v>
      </c>
      <c r="D130" s="1">
        <v>1314.46</v>
      </c>
      <c r="E130" s="1">
        <v>981.41</v>
      </c>
      <c r="F130" s="1">
        <v>1392.32</v>
      </c>
      <c r="G130" s="1">
        <v>2030.52</v>
      </c>
      <c r="H130" s="1">
        <f>D130+E130+F130+G130</f>
        <v>5718.7099999999991</v>
      </c>
      <c r="I130" s="1">
        <f>C130-H130</f>
        <v>40081.29</v>
      </c>
    </row>
    <row r="131" spans="1:124">
      <c r="A131" s="3" t="s">
        <v>19</v>
      </c>
      <c r="B131" s="3">
        <v>1</v>
      </c>
      <c r="C131" s="4">
        <f t="shared" ref="C131:I131" si="44">+C130</f>
        <v>45800</v>
      </c>
      <c r="D131" s="4">
        <f t="shared" si="44"/>
        <v>1314.46</v>
      </c>
      <c r="E131" s="4">
        <f t="shared" si="44"/>
        <v>981.41</v>
      </c>
      <c r="F131" s="4">
        <f t="shared" si="44"/>
        <v>1392.32</v>
      </c>
      <c r="G131" s="4">
        <f t="shared" si="44"/>
        <v>2030.52</v>
      </c>
      <c r="H131" s="4">
        <f t="shared" si="44"/>
        <v>5718.7099999999991</v>
      </c>
      <c r="I131" s="4">
        <f t="shared" si="44"/>
        <v>40081.29</v>
      </c>
    </row>
    <row r="133" spans="1:124">
      <c r="A133" s="13" t="s">
        <v>106</v>
      </c>
      <c r="B133" s="13"/>
      <c r="C133" s="13"/>
      <c r="D133" s="13"/>
      <c r="E133" s="13"/>
      <c r="F133" s="13"/>
      <c r="G133" s="13"/>
      <c r="H133" s="13"/>
      <c r="I133" s="13"/>
    </row>
    <row r="134" spans="1:124">
      <c r="A134" t="s">
        <v>107</v>
      </c>
      <c r="B134" t="s">
        <v>108</v>
      </c>
      <c r="C134" s="1">
        <v>48000</v>
      </c>
      <c r="D134" s="1">
        <v>1377.6</v>
      </c>
      <c r="E134" s="1">
        <v>1431.82</v>
      </c>
      <c r="F134" s="1">
        <v>1459.2</v>
      </c>
      <c r="G134" s="1">
        <v>1117.76</v>
      </c>
      <c r="H134" s="1">
        <f t="shared" ref="H134:H138" si="45">D134+E134+F134+G134</f>
        <v>5386.38</v>
      </c>
      <c r="I134" s="1">
        <f t="shared" ref="I134:I138" si="46">C134-H134</f>
        <v>42613.62</v>
      </c>
    </row>
    <row r="135" spans="1:124">
      <c r="A135" t="s">
        <v>109</v>
      </c>
      <c r="B135" t="s">
        <v>110</v>
      </c>
      <c r="C135" s="1">
        <v>44000</v>
      </c>
      <c r="D135" s="1">
        <v>1262.8</v>
      </c>
      <c r="E135" s="1">
        <v>727.36</v>
      </c>
      <c r="F135" s="1">
        <v>1337.6</v>
      </c>
      <c r="G135" s="1">
        <v>1990.52</v>
      </c>
      <c r="H135" s="1">
        <f t="shared" si="45"/>
        <v>5318.28</v>
      </c>
      <c r="I135" s="1">
        <f t="shared" si="46"/>
        <v>38681.72</v>
      </c>
    </row>
    <row r="136" spans="1:124">
      <c r="A136" t="s">
        <v>111</v>
      </c>
      <c r="B136" t="s">
        <v>112</v>
      </c>
      <c r="C136" s="1">
        <v>48000</v>
      </c>
      <c r="D136" s="1">
        <v>1377.6</v>
      </c>
      <c r="E136" s="1">
        <v>1571.73</v>
      </c>
      <c r="F136" s="1">
        <v>1459.2</v>
      </c>
      <c r="G136" s="1">
        <v>25</v>
      </c>
      <c r="H136" s="1">
        <f t="shared" si="45"/>
        <v>4433.53</v>
      </c>
      <c r="I136" s="1">
        <f t="shared" si="46"/>
        <v>43566.47</v>
      </c>
    </row>
    <row r="137" spans="1:124">
      <c r="A137" t="s">
        <v>113</v>
      </c>
      <c r="B137" t="s">
        <v>110</v>
      </c>
      <c r="C137" s="1">
        <v>36000</v>
      </c>
      <c r="D137" s="1">
        <v>1033.2</v>
      </c>
      <c r="E137" s="1">
        <v>0</v>
      </c>
      <c r="F137" s="1">
        <v>1094.4000000000001</v>
      </c>
      <c r="G137" s="1">
        <v>25</v>
      </c>
      <c r="H137" s="1">
        <f t="shared" si="45"/>
        <v>2152.6000000000004</v>
      </c>
      <c r="I137" s="1">
        <f t="shared" si="46"/>
        <v>33847.4</v>
      </c>
    </row>
    <row r="138" spans="1:124">
      <c r="A138" t="s">
        <v>114</v>
      </c>
      <c r="B138" t="s">
        <v>110</v>
      </c>
      <c r="C138" s="1">
        <v>65000</v>
      </c>
      <c r="D138" s="1">
        <v>1865.5</v>
      </c>
      <c r="E138" s="1">
        <v>0</v>
      </c>
      <c r="F138" s="1">
        <v>1976</v>
      </c>
      <c r="G138" s="1">
        <v>75</v>
      </c>
      <c r="H138" s="1">
        <f t="shared" si="45"/>
        <v>3916.5</v>
      </c>
      <c r="I138" s="1">
        <f t="shared" si="46"/>
        <v>61083.5</v>
      </c>
    </row>
    <row r="139" spans="1:124">
      <c r="A139" s="3" t="s">
        <v>19</v>
      </c>
      <c r="B139" s="3">
        <v>5</v>
      </c>
      <c r="C139" s="4">
        <f t="shared" ref="C139:I139" si="47">+C134+C135+C136+C137+C138</f>
        <v>241000</v>
      </c>
      <c r="D139" s="4">
        <f t="shared" si="47"/>
        <v>6916.7</v>
      </c>
      <c r="E139" s="4">
        <f t="shared" si="47"/>
        <v>3730.91</v>
      </c>
      <c r="F139" s="4">
        <f t="shared" si="47"/>
        <v>7326.4</v>
      </c>
      <c r="G139" s="4">
        <f t="shared" si="47"/>
        <v>3233.2799999999997</v>
      </c>
      <c r="H139" s="4">
        <f t="shared" si="47"/>
        <v>21207.29</v>
      </c>
      <c r="I139" s="4">
        <f t="shared" si="47"/>
        <v>219792.71</v>
      </c>
    </row>
    <row r="141" spans="1:124">
      <c r="A141" s="13" t="s">
        <v>115</v>
      </c>
      <c r="B141" s="13"/>
      <c r="C141" s="13"/>
      <c r="D141" s="13"/>
      <c r="E141" s="13"/>
      <c r="F141" s="13"/>
      <c r="G141" s="13"/>
      <c r="H141" s="13"/>
      <c r="I141" s="13"/>
    </row>
    <row r="142" spans="1:124" s="2" customFormat="1">
      <c r="A142" t="s">
        <v>116</v>
      </c>
      <c r="B142" t="s">
        <v>112</v>
      </c>
      <c r="C142" s="1">
        <v>35500</v>
      </c>
      <c r="D142" s="1">
        <v>1018.85</v>
      </c>
      <c r="E142" s="1">
        <v>0</v>
      </c>
      <c r="F142" s="1">
        <v>1079.2</v>
      </c>
      <c r="G142" s="1">
        <v>125</v>
      </c>
      <c r="H142" s="1">
        <f>D142+E142+F142+G142</f>
        <v>2223.0500000000002</v>
      </c>
      <c r="I142" s="1">
        <f>C142-H142</f>
        <v>33276.949999999997</v>
      </c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  <c r="AN142" s="6"/>
      <c r="AO142" s="6"/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  <c r="BE142" s="6"/>
      <c r="BF142" s="6"/>
      <c r="BG142" s="6"/>
      <c r="BH142" s="6"/>
      <c r="BI142" s="6"/>
      <c r="BJ142" s="6"/>
      <c r="BK142" s="6"/>
      <c r="BL142" s="6"/>
      <c r="BM142" s="6"/>
      <c r="BN142" s="6"/>
      <c r="BO142" s="6"/>
      <c r="BP142" s="6"/>
      <c r="BQ142" s="6"/>
      <c r="BR142" s="6"/>
      <c r="BS142" s="6"/>
      <c r="BT142" s="6"/>
      <c r="BU142" s="6"/>
      <c r="BV142" s="6"/>
      <c r="BW142" s="6"/>
      <c r="BX142" s="6"/>
      <c r="BY142" s="6"/>
      <c r="BZ142" s="6"/>
      <c r="CA142" s="6"/>
      <c r="CB142" s="6"/>
      <c r="CC142" s="6"/>
      <c r="CD142" s="6"/>
      <c r="CE142" s="6"/>
      <c r="CF142" s="6"/>
      <c r="CG142" s="6"/>
      <c r="CH142" s="6"/>
      <c r="CI142" s="6"/>
      <c r="CJ142" s="6"/>
      <c r="CK142" s="6"/>
      <c r="CL142" s="6"/>
      <c r="CM142" s="6"/>
      <c r="CN142" s="6"/>
      <c r="CO142" s="6"/>
      <c r="CP142" s="6"/>
      <c r="CQ142" s="6"/>
      <c r="CR142" s="6"/>
      <c r="CS142" s="6"/>
      <c r="CT142" s="6"/>
      <c r="CU142" s="6"/>
      <c r="CV142" s="6"/>
      <c r="CW142" s="6"/>
      <c r="CX142" s="6"/>
      <c r="CY142" s="6"/>
      <c r="CZ142" s="6"/>
      <c r="DA142" s="6"/>
      <c r="DB142" s="6"/>
      <c r="DC142" s="6"/>
      <c r="DD142" s="6"/>
      <c r="DE142" s="6"/>
      <c r="DF142" s="6"/>
      <c r="DG142" s="6"/>
      <c r="DH142" s="6"/>
      <c r="DI142" s="6"/>
      <c r="DJ142" s="6"/>
      <c r="DK142" s="6"/>
      <c r="DL142" s="6"/>
      <c r="DM142" s="6"/>
      <c r="DN142" s="6"/>
      <c r="DO142" s="6"/>
      <c r="DP142" s="6"/>
      <c r="DQ142" s="6"/>
      <c r="DR142" s="6"/>
      <c r="DS142" s="6"/>
      <c r="DT142" s="6"/>
    </row>
    <row r="143" spans="1:124">
      <c r="A143" s="3" t="s">
        <v>19</v>
      </c>
      <c r="B143" s="3">
        <v>1</v>
      </c>
      <c r="C143" s="4">
        <f t="shared" ref="C143:I143" si="48">+C142</f>
        <v>35500</v>
      </c>
      <c r="D143" s="4">
        <f t="shared" si="48"/>
        <v>1018.85</v>
      </c>
      <c r="E143" s="4">
        <f t="shared" si="48"/>
        <v>0</v>
      </c>
      <c r="F143" s="4">
        <f t="shared" si="48"/>
        <v>1079.2</v>
      </c>
      <c r="G143" s="4">
        <f t="shared" si="48"/>
        <v>125</v>
      </c>
      <c r="H143" s="4">
        <f t="shared" si="48"/>
        <v>2223.0500000000002</v>
      </c>
      <c r="I143" s="4">
        <f t="shared" si="48"/>
        <v>33276.949999999997</v>
      </c>
    </row>
    <row r="145" spans="1:9">
      <c r="A145" s="13" t="s">
        <v>117</v>
      </c>
      <c r="B145" s="13"/>
      <c r="C145" s="13"/>
      <c r="D145" s="13"/>
      <c r="E145" s="13"/>
      <c r="F145" s="13"/>
      <c r="G145" s="13"/>
      <c r="H145" s="13"/>
      <c r="I145" s="13"/>
    </row>
    <row r="146" spans="1:9">
      <c r="A146" t="s">
        <v>118</v>
      </c>
      <c r="B146" t="s">
        <v>66</v>
      </c>
      <c r="C146" s="1">
        <v>30950</v>
      </c>
      <c r="D146" s="1">
        <v>888.27</v>
      </c>
      <c r="E146" s="1">
        <v>0</v>
      </c>
      <c r="F146" s="1">
        <v>940.88</v>
      </c>
      <c r="G146" s="1">
        <v>185</v>
      </c>
      <c r="H146" s="1">
        <f t="shared" ref="H146:H148" si="49">D146+E146+F146+G146</f>
        <v>2014.15</v>
      </c>
      <c r="I146" s="1">
        <f t="shared" ref="I146:I148" si="50">C146-H146</f>
        <v>28935.85</v>
      </c>
    </row>
    <row r="147" spans="1:9">
      <c r="A147" t="s">
        <v>119</v>
      </c>
      <c r="B147" t="s">
        <v>108</v>
      </c>
      <c r="C147" s="1">
        <v>44000</v>
      </c>
      <c r="D147" s="1">
        <v>1262.8</v>
      </c>
      <c r="E147" s="1">
        <v>727.36</v>
      </c>
      <c r="F147" s="1">
        <v>1337.6</v>
      </c>
      <c r="G147" s="1">
        <v>2010.52</v>
      </c>
      <c r="H147" s="1">
        <f t="shared" si="49"/>
        <v>5338.28</v>
      </c>
      <c r="I147" s="1">
        <f t="shared" si="50"/>
        <v>38661.72</v>
      </c>
    </row>
    <row r="148" spans="1:9">
      <c r="A148" t="s">
        <v>120</v>
      </c>
      <c r="B148" t="s">
        <v>24</v>
      </c>
      <c r="C148" s="1">
        <v>56000</v>
      </c>
      <c r="D148" s="1">
        <v>1607.2</v>
      </c>
      <c r="E148" s="1">
        <v>0</v>
      </c>
      <c r="F148" s="1">
        <v>1702.4</v>
      </c>
      <c r="G148" s="1">
        <v>145</v>
      </c>
      <c r="H148" s="1">
        <f t="shared" si="49"/>
        <v>3454.6000000000004</v>
      </c>
      <c r="I148" s="1">
        <f t="shared" si="50"/>
        <v>52545.4</v>
      </c>
    </row>
    <row r="149" spans="1:9">
      <c r="A149" s="3" t="s">
        <v>19</v>
      </c>
      <c r="B149" s="3">
        <v>3</v>
      </c>
      <c r="C149" s="4">
        <f t="shared" ref="C149:I149" si="51">+C146+C147+C148</f>
        <v>130950</v>
      </c>
      <c r="D149" s="4">
        <f t="shared" si="51"/>
        <v>3758.2699999999995</v>
      </c>
      <c r="E149" s="4">
        <f t="shared" si="51"/>
        <v>727.36</v>
      </c>
      <c r="F149" s="4">
        <f t="shared" si="51"/>
        <v>3980.88</v>
      </c>
      <c r="G149" s="4">
        <f t="shared" si="51"/>
        <v>2340.52</v>
      </c>
      <c r="H149" s="4">
        <f t="shared" si="51"/>
        <v>10807.03</v>
      </c>
      <c r="I149" s="4">
        <f t="shared" si="51"/>
        <v>120142.97</v>
      </c>
    </row>
    <row r="151" spans="1:9">
      <c r="A151" s="13" t="s">
        <v>121</v>
      </c>
      <c r="B151" s="13"/>
      <c r="C151" s="13"/>
      <c r="D151" s="13"/>
      <c r="E151" s="13"/>
      <c r="F151" s="13"/>
      <c r="G151" s="13"/>
      <c r="H151" s="13"/>
      <c r="I151" s="13"/>
    </row>
    <row r="152" spans="1:9">
      <c r="A152" t="s">
        <v>122</v>
      </c>
      <c r="B152" t="s">
        <v>13</v>
      </c>
      <c r="C152" s="1">
        <v>19950</v>
      </c>
      <c r="D152" s="1">
        <v>572.57000000000005</v>
      </c>
      <c r="E152" s="1">
        <v>0</v>
      </c>
      <c r="F152" s="1">
        <v>606.48</v>
      </c>
      <c r="G152" s="1">
        <v>391</v>
      </c>
      <c r="H152" s="1">
        <f t="shared" ref="H152:H154" si="52">D152+E152+F152+G152</f>
        <v>1570.0500000000002</v>
      </c>
      <c r="I152" s="1">
        <f t="shared" ref="I152:I154" si="53">C152-H152</f>
        <v>18379.95</v>
      </c>
    </row>
    <row r="153" spans="1:9">
      <c r="A153" t="s">
        <v>123</v>
      </c>
      <c r="B153" t="s">
        <v>29</v>
      </c>
      <c r="C153" s="1">
        <v>28900</v>
      </c>
      <c r="D153" s="1">
        <v>829.43</v>
      </c>
      <c r="E153" s="1">
        <v>0</v>
      </c>
      <c r="F153" s="1">
        <v>878.56</v>
      </c>
      <c r="G153" s="1">
        <v>145</v>
      </c>
      <c r="H153" s="1">
        <f t="shared" si="52"/>
        <v>1852.9899999999998</v>
      </c>
      <c r="I153" s="1">
        <f t="shared" si="53"/>
        <v>27047.010000000002</v>
      </c>
    </row>
    <row r="154" spans="1:9">
      <c r="A154" t="s">
        <v>124</v>
      </c>
      <c r="B154" t="s">
        <v>125</v>
      </c>
      <c r="C154" s="1">
        <v>46000</v>
      </c>
      <c r="D154" s="1">
        <v>1320.2</v>
      </c>
      <c r="E154" s="1">
        <v>1149.55</v>
      </c>
      <c r="F154" s="1">
        <v>1398.4</v>
      </c>
      <c r="G154" s="1">
        <v>1057.76</v>
      </c>
      <c r="H154" s="1">
        <f t="shared" si="52"/>
        <v>4925.91</v>
      </c>
      <c r="I154" s="1">
        <f t="shared" si="53"/>
        <v>41074.089999999997</v>
      </c>
    </row>
    <row r="155" spans="1:9">
      <c r="A155" s="3" t="s">
        <v>19</v>
      </c>
      <c r="B155" s="3">
        <v>3</v>
      </c>
      <c r="C155" s="4">
        <f>+C152+C153+C154</f>
        <v>94850</v>
      </c>
      <c r="D155" s="4">
        <f t="shared" ref="D155:I155" si="54">+D152+D153+D154</f>
        <v>2722.2</v>
      </c>
      <c r="E155" s="4">
        <f t="shared" si="54"/>
        <v>1149.55</v>
      </c>
      <c r="F155" s="4">
        <f t="shared" si="54"/>
        <v>2883.44</v>
      </c>
      <c r="G155" s="4">
        <f t="shared" si="54"/>
        <v>1593.76</v>
      </c>
      <c r="H155" s="4">
        <f t="shared" si="54"/>
        <v>8348.9500000000007</v>
      </c>
      <c r="I155" s="4">
        <f t="shared" si="54"/>
        <v>86501.05</v>
      </c>
    </row>
    <row r="157" spans="1:9">
      <c r="A157" s="13" t="s">
        <v>126</v>
      </c>
      <c r="B157" s="13"/>
      <c r="C157" s="13"/>
      <c r="D157" s="13"/>
      <c r="E157" s="13"/>
      <c r="F157" s="13"/>
      <c r="G157" s="13"/>
      <c r="H157" s="13"/>
      <c r="I157" s="13"/>
    </row>
    <row r="158" spans="1:9">
      <c r="A158" t="s">
        <v>127</v>
      </c>
      <c r="B158" t="s">
        <v>24</v>
      </c>
      <c r="C158" s="1">
        <v>40000</v>
      </c>
      <c r="D158" s="1">
        <v>1148</v>
      </c>
      <c r="E158" s="1">
        <v>442.65</v>
      </c>
      <c r="F158" s="1">
        <v>1216</v>
      </c>
      <c r="G158" s="1">
        <v>125</v>
      </c>
      <c r="H158" s="1">
        <f t="shared" ref="H158:H163" si="55">D158+E158+F158+G158</f>
        <v>2931.65</v>
      </c>
      <c r="I158" s="1">
        <f t="shared" ref="I158:I163" si="56">C158-H158</f>
        <v>37068.35</v>
      </c>
    </row>
    <row r="159" spans="1:9">
      <c r="A159" t="s">
        <v>128</v>
      </c>
      <c r="B159" t="s">
        <v>129</v>
      </c>
      <c r="C159" s="1">
        <v>18000</v>
      </c>
      <c r="D159" s="1">
        <v>516.6</v>
      </c>
      <c r="E159" s="1">
        <v>0</v>
      </c>
      <c r="F159" s="1">
        <v>547.20000000000005</v>
      </c>
      <c r="G159" s="1">
        <v>125</v>
      </c>
      <c r="H159" s="1">
        <f t="shared" si="55"/>
        <v>1188.8000000000002</v>
      </c>
      <c r="I159" s="1">
        <f t="shared" si="56"/>
        <v>16811.2</v>
      </c>
    </row>
    <row r="160" spans="1:9">
      <c r="A160" t="s">
        <v>130</v>
      </c>
      <c r="B160" t="s">
        <v>131</v>
      </c>
      <c r="C160" s="1">
        <v>22000</v>
      </c>
      <c r="D160" s="1">
        <v>631.4</v>
      </c>
      <c r="E160" s="1">
        <v>0</v>
      </c>
      <c r="F160" s="1">
        <v>668.8</v>
      </c>
      <c r="G160" s="1">
        <v>4125</v>
      </c>
      <c r="H160" s="1">
        <f t="shared" si="55"/>
        <v>5425.2</v>
      </c>
      <c r="I160" s="1">
        <f t="shared" si="56"/>
        <v>16574.8</v>
      </c>
    </row>
    <row r="161" spans="1:124">
      <c r="A161" t="s">
        <v>132</v>
      </c>
      <c r="B161" t="s">
        <v>133</v>
      </c>
      <c r="C161" s="1">
        <v>21850</v>
      </c>
      <c r="D161" s="1">
        <v>627.1</v>
      </c>
      <c r="E161" s="1">
        <v>0</v>
      </c>
      <c r="F161" s="1">
        <v>664.24</v>
      </c>
      <c r="G161" s="1">
        <v>25</v>
      </c>
      <c r="H161" s="1">
        <f t="shared" si="55"/>
        <v>1316.3400000000001</v>
      </c>
      <c r="I161" s="1">
        <f t="shared" si="56"/>
        <v>20533.66</v>
      </c>
    </row>
    <row r="162" spans="1:124">
      <c r="A162" t="s">
        <v>134</v>
      </c>
      <c r="B162" t="s">
        <v>131</v>
      </c>
      <c r="C162" s="1">
        <v>17500</v>
      </c>
      <c r="D162" s="1">
        <v>502.25</v>
      </c>
      <c r="E162" s="1">
        <v>0</v>
      </c>
      <c r="F162" s="1">
        <v>532</v>
      </c>
      <c r="G162" s="1">
        <v>25</v>
      </c>
      <c r="H162" s="1">
        <f t="shared" si="55"/>
        <v>1059.25</v>
      </c>
      <c r="I162" s="1">
        <f t="shared" si="56"/>
        <v>16440.75</v>
      </c>
    </row>
    <row r="163" spans="1:124">
      <c r="A163" t="s">
        <v>135</v>
      </c>
      <c r="B163" t="s">
        <v>136</v>
      </c>
      <c r="C163" s="1">
        <v>17000</v>
      </c>
      <c r="D163" s="1">
        <v>487.9</v>
      </c>
      <c r="E163" s="1">
        <v>0</v>
      </c>
      <c r="F163" s="1">
        <v>516.79999999999995</v>
      </c>
      <c r="G163" s="1">
        <v>25</v>
      </c>
      <c r="H163" s="1">
        <f t="shared" si="55"/>
        <v>1029.6999999999998</v>
      </c>
      <c r="I163" s="1">
        <f t="shared" si="56"/>
        <v>15970.3</v>
      </c>
    </row>
    <row r="164" spans="1:124">
      <c r="A164" s="3" t="s">
        <v>19</v>
      </c>
      <c r="B164" s="3">
        <v>6</v>
      </c>
      <c r="C164" s="4">
        <f t="shared" ref="C164:I164" si="57">+C158+C159+C161+C160+C162+C163</f>
        <v>136350</v>
      </c>
      <c r="D164" s="4">
        <f t="shared" si="57"/>
        <v>3913.25</v>
      </c>
      <c r="E164" s="4">
        <f t="shared" si="57"/>
        <v>442.65</v>
      </c>
      <c r="F164" s="4">
        <f t="shared" si="57"/>
        <v>4145.04</v>
      </c>
      <c r="G164" s="4">
        <f t="shared" si="57"/>
        <v>4450</v>
      </c>
      <c r="H164" s="4">
        <f t="shared" si="57"/>
        <v>12950.940000000002</v>
      </c>
      <c r="I164" s="4">
        <f t="shared" si="57"/>
        <v>123399.06000000001</v>
      </c>
    </row>
    <row r="166" spans="1:124">
      <c r="A166" s="13" t="s">
        <v>137</v>
      </c>
      <c r="B166" s="13"/>
      <c r="C166" s="13"/>
      <c r="D166" s="13"/>
      <c r="E166" s="13"/>
      <c r="F166" s="13"/>
      <c r="G166" s="13"/>
      <c r="H166" s="13"/>
      <c r="I166" s="13"/>
    </row>
    <row r="167" spans="1:124">
      <c r="A167" t="s">
        <v>138</v>
      </c>
      <c r="B167" t="s">
        <v>139</v>
      </c>
      <c r="C167" s="1">
        <v>24000</v>
      </c>
      <c r="D167" s="1">
        <v>688.8</v>
      </c>
      <c r="E167" s="1">
        <v>0</v>
      </c>
      <c r="F167" s="1">
        <v>729.6</v>
      </c>
      <c r="G167" s="1">
        <v>145</v>
      </c>
      <c r="H167" s="1">
        <f>D167+E167+F167+G167</f>
        <v>1563.4</v>
      </c>
      <c r="I167" s="1">
        <f>C167-H167</f>
        <v>22436.6</v>
      </c>
    </row>
    <row r="168" spans="1:124">
      <c r="A168" s="3" t="s">
        <v>19</v>
      </c>
      <c r="B168" s="3">
        <v>1</v>
      </c>
      <c r="C168" s="4">
        <f>+C167</f>
        <v>24000</v>
      </c>
      <c r="D168" s="4">
        <f t="shared" ref="D168:I168" si="58">+D167</f>
        <v>688.8</v>
      </c>
      <c r="E168" s="4">
        <f t="shared" si="58"/>
        <v>0</v>
      </c>
      <c r="F168" s="4">
        <f t="shared" si="58"/>
        <v>729.6</v>
      </c>
      <c r="G168" s="4">
        <f t="shared" si="58"/>
        <v>145</v>
      </c>
      <c r="H168" s="4">
        <f t="shared" si="58"/>
        <v>1563.4</v>
      </c>
      <c r="I168" s="4">
        <f t="shared" si="58"/>
        <v>22436.6</v>
      </c>
    </row>
    <row r="170" spans="1:124">
      <c r="A170" s="13" t="s">
        <v>140</v>
      </c>
      <c r="B170" s="13"/>
      <c r="C170" s="13"/>
      <c r="D170" s="13"/>
      <c r="E170" s="13"/>
      <c r="F170" s="13"/>
      <c r="G170" s="13"/>
      <c r="H170" s="13"/>
      <c r="I170" s="13"/>
    </row>
    <row r="171" spans="1:124">
      <c r="A171" t="s">
        <v>141</v>
      </c>
      <c r="B171" t="s">
        <v>142</v>
      </c>
      <c r="C171" s="1">
        <v>18000</v>
      </c>
      <c r="D171" s="1">
        <v>516.6</v>
      </c>
      <c r="E171" s="1">
        <v>0</v>
      </c>
      <c r="F171" s="1">
        <v>547.20000000000005</v>
      </c>
      <c r="G171" s="1">
        <v>25</v>
      </c>
      <c r="H171" s="1">
        <f t="shared" ref="H171:H193" si="59">D171+E171+F171+G171</f>
        <v>1088.8000000000002</v>
      </c>
      <c r="I171" s="1">
        <f t="shared" ref="I171:I193" si="60">C171-H171</f>
        <v>16911.2</v>
      </c>
    </row>
    <row r="172" spans="1:124">
      <c r="A172" t="s">
        <v>143</v>
      </c>
      <c r="B172" t="s">
        <v>142</v>
      </c>
      <c r="C172" s="1">
        <v>14200</v>
      </c>
      <c r="D172" s="1">
        <v>407.54</v>
      </c>
      <c r="E172" s="1">
        <v>0</v>
      </c>
      <c r="F172" s="1">
        <v>431.68</v>
      </c>
      <c r="G172" s="1">
        <v>165</v>
      </c>
      <c r="H172" s="1">
        <f t="shared" si="59"/>
        <v>1004.22</v>
      </c>
      <c r="I172" s="1">
        <f t="shared" si="60"/>
        <v>13195.78</v>
      </c>
    </row>
    <row r="173" spans="1:124">
      <c r="A173" t="s">
        <v>144</v>
      </c>
      <c r="B173" t="s">
        <v>145</v>
      </c>
      <c r="C173" s="1">
        <v>47000</v>
      </c>
      <c r="D173" s="1">
        <v>1348.9</v>
      </c>
      <c r="E173" s="1">
        <v>1430.6</v>
      </c>
      <c r="F173" s="1">
        <v>1428.8</v>
      </c>
      <c r="G173" s="1">
        <v>125</v>
      </c>
      <c r="H173" s="1">
        <f t="shared" si="59"/>
        <v>4333.3</v>
      </c>
      <c r="I173" s="1">
        <f t="shared" si="60"/>
        <v>42666.7</v>
      </c>
    </row>
    <row r="174" spans="1:124">
      <c r="A174" t="s">
        <v>492</v>
      </c>
      <c r="B174" t="s">
        <v>493</v>
      </c>
      <c r="C174" s="1">
        <v>25000</v>
      </c>
      <c r="D174" s="1">
        <v>717.5</v>
      </c>
      <c r="E174" s="1">
        <v>0</v>
      </c>
      <c r="F174" s="1">
        <v>760</v>
      </c>
      <c r="G174" s="1">
        <v>25</v>
      </c>
      <c r="H174" s="1">
        <f t="shared" si="59"/>
        <v>1502.5</v>
      </c>
      <c r="I174" s="1">
        <f t="shared" si="60"/>
        <v>23497.5</v>
      </c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</row>
    <row r="175" spans="1:124">
      <c r="A175" t="s">
        <v>494</v>
      </c>
      <c r="B175" t="s">
        <v>167</v>
      </c>
      <c r="C175" s="1">
        <v>18000</v>
      </c>
      <c r="D175" s="1">
        <v>516.6</v>
      </c>
      <c r="E175" s="1">
        <v>0</v>
      </c>
      <c r="F175" s="1">
        <v>547.20000000000005</v>
      </c>
      <c r="G175" s="1">
        <v>25</v>
      </c>
      <c r="H175" s="1">
        <f t="shared" si="59"/>
        <v>1088.8000000000002</v>
      </c>
      <c r="I175" s="1">
        <f t="shared" si="60"/>
        <v>16911.2</v>
      </c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</row>
    <row r="176" spans="1:124">
      <c r="A176" t="s">
        <v>146</v>
      </c>
      <c r="B176" t="s">
        <v>147</v>
      </c>
      <c r="C176" s="1">
        <v>19500</v>
      </c>
      <c r="D176" s="1">
        <v>559.65</v>
      </c>
      <c r="E176" s="1">
        <v>0</v>
      </c>
      <c r="F176" s="1">
        <v>592.79999999999995</v>
      </c>
      <c r="G176" s="1">
        <v>165</v>
      </c>
      <c r="H176" s="1">
        <f t="shared" si="59"/>
        <v>1317.4499999999998</v>
      </c>
      <c r="I176" s="1">
        <f t="shared" si="60"/>
        <v>18182.55</v>
      </c>
    </row>
    <row r="177" spans="1:9">
      <c r="A177" t="s">
        <v>148</v>
      </c>
      <c r="B177" t="s">
        <v>142</v>
      </c>
      <c r="C177" s="1">
        <v>15000</v>
      </c>
      <c r="D177" s="1">
        <v>430.5</v>
      </c>
      <c r="E177" s="1">
        <v>0</v>
      </c>
      <c r="F177" s="1">
        <v>456</v>
      </c>
      <c r="G177" s="1">
        <v>265</v>
      </c>
      <c r="H177" s="1">
        <f t="shared" si="59"/>
        <v>1151.5</v>
      </c>
      <c r="I177" s="1">
        <f t="shared" si="60"/>
        <v>13848.5</v>
      </c>
    </row>
    <row r="178" spans="1:9">
      <c r="A178" t="s">
        <v>149</v>
      </c>
      <c r="B178" t="s">
        <v>150</v>
      </c>
      <c r="C178" s="1">
        <v>46000</v>
      </c>
      <c r="D178" s="1">
        <v>1320.2</v>
      </c>
      <c r="E178" s="1">
        <v>1149.55</v>
      </c>
      <c r="F178" s="1">
        <v>1398.4</v>
      </c>
      <c r="G178" s="1">
        <v>1057.76</v>
      </c>
      <c r="H178" s="1">
        <f t="shared" si="59"/>
        <v>4925.91</v>
      </c>
      <c r="I178" s="1">
        <f t="shared" si="60"/>
        <v>41074.089999999997</v>
      </c>
    </row>
    <row r="179" spans="1:9">
      <c r="A179" t="s">
        <v>151</v>
      </c>
      <c r="B179" t="s">
        <v>152</v>
      </c>
      <c r="C179" s="1">
        <v>14000</v>
      </c>
      <c r="D179" s="1">
        <v>401.8</v>
      </c>
      <c r="E179" s="1">
        <v>0</v>
      </c>
      <c r="F179" s="1">
        <v>425.6</v>
      </c>
      <c r="G179" s="1">
        <v>125</v>
      </c>
      <c r="H179" s="1">
        <f t="shared" si="59"/>
        <v>952.40000000000009</v>
      </c>
      <c r="I179" s="1">
        <f t="shared" si="60"/>
        <v>13047.6</v>
      </c>
    </row>
    <row r="180" spans="1:9">
      <c r="A180" t="s">
        <v>153</v>
      </c>
      <c r="B180" t="s">
        <v>142</v>
      </c>
      <c r="C180" s="1">
        <v>10190</v>
      </c>
      <c r="D180" s="1">
        <v>292.45</v>
      </c>
      <c r="E180" s="1">
        <v>0</v>
      </c>
      <c r="F180" s="1">
        <v>309.77999999999997</v>
      </c>
      <c r="G180" s="1">
        <v>75</v>
      </c>
      <c r="H180" s="1">
        <f t="shared" si="59"/>
        <v>677.23</v>
      </c>
      <c r="I180" s="1">
        <f t="shared" si="60"/>
        <v>9512.77</v>
      </c>
    </row>
    <row r="181" spans="1:9">
      <c r="A181" t="s">
        <v>154</v>
      </c>
      <c r="B181" t="s">
        <v>142</v>
      </c>
      <c r="C181" s="1">
        <v>12000</v>
      </c>
      <c r="D181" s="1">
        <v>344.4</v>
      </c>
      <c r="E181" s="1">
        <v>0</v>
      </c>
      <c r="F181" s="1">
        <v>364.8</v>
      </c>
      <c r="G181" s="1">
        <v>185</v>
      </c>
      <c r="H181" s="1">
        <f t="shared" si="59"/>
        <v>894.2</v>
      </c>
      <c r="I181" s="1">
        <f t="shared" si="60"/>
        <v>11105.8</v>
      </c>
    </row>
    <row r="182" spans="1:9">
      <c r="A182" t="s">
        <v>155</v>
      </c>
      <c r="B182" t="s">
        <v>112</v>
      </c>
      <c r="C182" s="1">
        <v>25000</v>
      </c>
      <c r="D182" s="1">
        <v>717.5</v>
      </c>
      <c r="E182" s="1">
        <v>0</v>
      </c>
      <c r="F182" s="1">
        <v>760</v>
      </c>
      <c r="G182" s="1">
        <v>145</v>
      </c>
      <c r="H182" s="1">
        <f t="shared" si="59"/>
        <v>1622.5</v>
      </c>
      <c r="I182" s="1">
        <f t="shared" si="60"/>
        <v>23377.5</v>
      </c>
    </row>
    <row r="183" spans="1:9">
      <c r="A183" t="s">
        <v>156</v>
      </c>
      <c r="B183" t="s">
        <v>142</v>
      </c>
      <c r="C183" s="1">
        <v>14500</v>
      </c>
      <c r="D183" s="1">
        <v>416.15</v>
      </c>
      <c r="E183" s="1">
        <v>0</v>
      </c>
      <c r="F183" s="1">
        <v>440.8</v>
      </c>
      <c r="G183" s="1">
        <v>25</v>
      </c>
      <c r="H183" s="1">
        <f t="shared" si="59"/>
        <v>881.95</v>
      </c>
      <c r="I183" s="1">
        <f t="shared" si="60"/>
        <v>13618.05</v>
      </c>
    </row>
    <row r="184" spans="1:9">
      <c r="A184" t="s">
        <v>157</v>
      </c>
      <c r="B184" t="s">
        <v>142</v>
      </c>
      <c r="C184" s="1">
        <v>13650</v>
      </c>
      <c r="D184" s="1">
        <v>391.76</v>
      </c>
      <c r="E184" s="1">
        <v>0</v>
      </c>
      <c r="F184" s="1">
        <v>414.96</v>
      </c>
      <c r="G184" s="1">
        <v>165</v>
      </c>
      <c r="H184" s="1">
        <f t="shared" si="59"/>
        <v>971.72</v>
      </c>
      <c r="I184" s="1">
        <f t="shared" si="60"/>
        <v>12678.28</v>
      </c>
    </row>
    <row r="185" spans="1:9">
      <c r="A185" t="s">
        <v>158</v>
      </c>
      <c r="B185" t="s">
        <v>142</v>
      </c>
      <c r="C185" s="1">
        <v>15000</v>
      </c>
      <c r="D185" s="1">
        <v>430.5</v>
      </c>
      <c r="E185" s="1">
        <v>0</v>
      </c>
      <c r="F185" s="1">
        <v>456</v>
      </c>
      <c r="G185" s="1">
        <v>165</v>
      </c>
      <c r="H185" s="1">
        <f t="shared" si="59"/>
        <v>1051.5</v>
      </c>
      <c r="I185" s="1">
        <f t="shared" si="60"/>
        <v>13948.5</v>
      </c>
    </row>
    <row r="186" spans="1:9">
      <c r="A186" t="s">
        <v>159</v>
      </c>
      <c r="B186" t="s">
        <v>160</v>
      </c>
      <c r="C186" s="1">
        <v>22350</v>
      </c>
      <c r="D186" s="1">
        <v>641.45000000000005</v>
      </c>
      <c r="E186" s="1">
        <v>0</v>
      </c>
      <c r="F186" s="1">
        <v>679.44</v>
      </c>
      <c r="G186" s="1">
        <v>100</v>
      </c>
      <c r="H186" s="1">
        <f t="shared" si="59"/>
        <v>1420.89</v>
      </c>
      <c r="I186" s="1">
        <f t="shared" si="60"/>
        <v>20929.11</v>
      </c>
    </row>
    <row r="187" spans="1:9">
      <c r="A187" t="s">
        <v>161</v>
      </c>
      <c r="B187" t="s">
        <v>24</v>
      </c>
      <c r="C187" s="1">
        <v>21250</v>
      </c>
      <c r="D187" s="1">
        <v>609.88</v>
      </c>
      <c r="E187" s="1">
        <v>0</v>
      </c>
      <c r="F187" s="1">
        <v>646</v>
      </c>
      <c r="G187" s="1">
        <v>25</v>
      </c>
      <c r="H187" s="1">
        <f t="shared" si="59"/>
        <v>1280.8800000000001</v>
      </c>
      <c r="I187" s="1">
        <f t="shared" si="60"/>
        <v>19969.12</v>
      </c>
    </row>
    <row r="188" spans="1:9">
      <c r="A188" t="s">
        <v>162</v>
      </c>
      <c r="B188" t="s">
        <v>142</v>
      </c>
      <c r="C188" s="1">
        <v>15150</v>
      </c>
      <c r="D188" s="1">
        <v>434.81</v>
      </c>
      <c r="E188" s="1">
        <v>0</v>
      </c>
      <c r="F188" s="1">
        <v>460.56</v>
      </c>
      <c r="G188" s="1">
        <v>145</v>
      </c>
      <c r="H188" s="1">
        <f t="shared" si="59"/>
        <v>1040.3699999999999</v>
      </c>
      <c r="I188" s="1">
        <f t="shared" si="60"/>
        <v>14109.630000000001</v>
      </c>
    </row>
    <row r="189" spans="1:9">
      <c r="A189" t="s">
        <v>163</v>
      </c>
      <c r="B189" t="s">
        <v>142</v>
      </c>
      <c r="C189" s="1">
        <v>14800</v>
      </c>
      <c r="D189" s="1">
        <v>424.76</v>
      </c>
      <c r="E189" s="1">
        <v>0</v>
      </c>
      <c r="F189" s="1">
        <v>449.92</v>
      </c>
      <c r="G189" s="1">
        <v>185</v>
      </c>
      <c r="H189" s="1">
        <f t="shared" si="59"/>
        <v>1059.68</v>
      </c>
      <c r="I189" s="1">
        <f t="shared" si="60"/>
        <v>13740.32</v>
      </c>
    </row>
    <row r="190" spans="1:9">
      <c r="A190" t="s">
        <v>164</v>
      </c>
      <c r="B190" t="s">
        <v>142</v>
      </c>
      <c r="C190" s="1">
        <v>13000</v>
      </c>
      <c r="D190" s="1">
        <v>373.1</v>
      </c>
      <c r="E190" s="1">
        <v>0</v>
      </c>
      <c r="F190" s="1">
        <v>395.2</v>
      </c>
      <c r="G190" s="1">
        <v>165</v>
      </c>
      <c r="H190" s="1">
        <f t="shared" si="59"/>
        <v>933.3</v>
      </c>
      <c r="I190" s="1">
        <f t="shared" si="60"/>
        <v>12066.7</v>
      </c>
    </row>
    <row r="191" spans="1:9">
      <c r="A191" t="s">
        <v>165</v>
      </c>
      <c r="B191" t="s">
        <v>142</v>
      </c>
      <c r="C191" s="1">
        <v>13500</v>
      </c>
      <c r="D191" s="1">
        <v>387.45</v>
      </c>
      <c r="E191" s="1">
        <v>0</v>
      </c>
      <c r="F191" s="1">
        <v>410.4</v>
      </c>
      <c r="G191" s="1">
        <v>125</v>
      </c>
      <c r="H191" s="1">
        <f t="shared" si="59"/>
        <v>922.84999999999991</v>
      </c>
      <c r="I191" s="1">
        <f t="shared" si="60"/>
        <v>12577.15</v>
      </c>
    </row>
    <row r="192" spans="1:9">
      <c r="A192" t="s">
        <v>166</v>
      </c>
      <c r="B192" t="s">
        <v>167</v>
      </c>
      <c r="C192" s="1">
        <v>20000</v>
      </c>
      <c r="D192" s="1">
        <v>574</v>
      </c>
      <c r="E192" s="1">
        <v>0</v>
      </c>
      <c r="F192" s="1">
        <v>608</v>
      </c>
      <c r="G192" s="1">
        <v>145</v>
      </c>
      <c r="H192" s="1">
        <f t="shared" si="59"/>
        <v>1327</v>
      </c>
      <c r="I192" s="1">
        <f t="shared" si="60"/>
        <v>18673</v>
      </c>
    </row>
    <row r="193" spans="1:124">
      <c r="A193" t="s">
        <v>168</v>
      </c>
      <c r="B193" t="s">
        <v>160</v>
      </c>
      <c r="C193" s="1">
        <v>20000</v>
      </c>
      <c r="D193" s="1">
        <v>574</v>
      </c>
      <c r="E193" s="1">
        <v>0</v>
      </c>
      <c r="F193" s="1">
        <v>608</v>
      </c>
      <c r="G193" s="1">
        <v>25</v>
      </c>
      <c r="H193" s="1">
        <f t="shared" si="59"/>
        <v>1207</v>
      </c>
      <c r="I193" s="1">
        <f t="shared" si="60"/>
        <v>18793</v>
      </c>
    </row>
    <row r="194" spans="1:124">
      <c r="A194" s="3" t="s">
        <v>19</v>
      </c>
      <c r="B194" s="3">
        <v>23</v>
      </c>
      <c r="C194" s="4">
        <f t="shared" ref="C194:I194" si="61">SUM(C171:C193)</f>
        <v>447090</v>
      </c>
      <c r="D194" s="4">
        <f t="shared" si="61"/>
        <v>12831.5</v>
      </c>
      <c r="E194" s="4">
        <f t="shared" si="61"/>
        <v>2580.1499999999996</v>
      </c>
      <c r="F194" s="4">
        <f t="shared" si="61"/>
        <v>13591.539999999999</v>
      </c>
      <c r="G194" s="4">
        <f t="shared" si="61"/>
        <v>3652.76</v>
      </c>
      <c r="H194" s="4">
        <f t="shared" si="61"/>
        <v>32655.95</v>
      </c>
      <c r="I194" s="4">
        <f t="shared" si="61"/>
        <v>414434.05</v>
      </c>
    </row>
    <row r="196" spans="1:124">
      <c r="A196" s="13" t="s">
        <v>169</v>
      </c>
      <c r="B196" s="13"/>
      <c r="C196" s="13"/>
      <c r="D196" s="13"/>
      <c r="E196" s="13"/>
      <c r="F196" s="13"/>
      <c r="G196" s="13"/>
      <c r="H196" s="13"/>
      <c r="I196" s="13"/>
    </row>
    <row r="197" spans="1:124">
      <c r="A197" t="s">
        <v>495</v>
      </c>
      <c r="B197" t="s">
        <v>206</v>
      </c>
      <c r="C197" s="1">
        <v>60000</v>
      </c>
      <c r="D197" s="1">
        <v>1722</v>
      </c>
      <c r="E197" s="1">
        <v>6973.36</v>
      </c>
      <c r="F197" s="1">
        <v>1824</v>
      </c>
      <c r="G197" s="1">
        <v>25</v>
      </c>
      <c r="H197" s="1">
        <f t="shared" ref="H197:H200" si="62">D197+E197+F197+G197</f>
        <v>10544.36</v>
      </c>
      <c r="I197" s="1">
        <f t="shared" ref="I197:I200" si="63">C197-H197</f>
        <v>49455.64</v>
      </c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</row>
    <row r="198" spans="1:124">
      <c r="A198" t="s">
        <v>170</v>
      </c>
      <c r="B198" t="s">
        <v>171</v>
      </c>
      <c r="C198" s="1">
        <v>73000</v>
      </c>
      <c r="D198" s="1">
        <v>2095.1</v>
      </c>
      <c r="E198" s="1">
        <v>5933.02</v>
      </c>
      <c r="F198" s="1">
        <v>2219.1999999999998</v>
      </c>
      <c r="G198" s="1">
        <v>25</v>
      </c>
      <c r="H198" s="1">
        <f t="shared" si="62"/>
        <v>10272.32</v>
      </c>
      <c r="I198" s="1">
        <f t="shared" si="63"/>
        <v>62727.68</v>
      </c>
    </row>
    <row r="199" spans="1:124">
      <c r="A199" t="s">
        <v>172</v>
      </c>
      <c r="B199" t="s">
        <v>173</v>
      </c>
      <c r="C199" s="1">
        <v>42000</v>
      </c>
      <c r="D199" s="1">
        <v>1205.4000000000001</v>
      </c>
      <c r="E199" s="1">
        <v>724.92</v>
      </c>
      <c r="F199" s="1">
        <v>1276.8</v>
      </c>
      <c r="G199" s="1">
        <v>25</v>
      </c>
      <c r="H199" s="1">
        <f t="shared" si="62"/>
        <v>3232.12</v>
      </c>
      <c r="I199" s="1">
        <f t="shared" si="63"/>
        <v>38767.879999999997</v>
      </c>
    </row>
    <row r="200" spans="1:124">
      <c r="A200" t="s">
        <v>496</v>
      </c>
      <c r="B200" t="s">
        <v>24</v>
      </c>
      <c r="C200" s="1">
        <v>110000</v>
      </c>
      <c r="D200" s="1">
        <v>3157</v>
      </c>
      <c r="E200" s="1">
        <v>14544.64</v>
      </c>
      <c r="F200" s="1">
        <v>2995.92</v>
      </c>
      <c r="G200" s="1">
        <v>25</v>
      </c>
      <c r="H200" s="1">
        <f t="shared" si="62"/>
        <v>20722.559999999998</v>
      </c>
      <c r="I200" s="1">
        <f t="shared" si="63"/>
        <v>89277.440000000002</v>
      </c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</row>
    <row r="201" spans="1:124">
      <c r="A201" s="3" t="s">
        <v>19</v>
      </c>
      <c r="B201" s="3">
        <v>4</v>
      </c>
      <c r="C201" s="4">
        <f t="shared" ref="C201:I201" si="64">SUM(C197:C200)</f>
        <v>285000</v>
      </c>
      <c r="D201" s="4">
        <f t="shared" si="64"/>
        <v>8179.5</v>
      </c>
      <c r="E201" s="4">
        <f t="shared" si="64"/>
        <v>28175.940000000002</v>
      </c>
      <c r="F201" s="4">
        <f t="shared" si="64"/>
        <v>8315.92</v>
      </c>
      <c r="G201" s="4">
        <f t="shared" si="64"/>
        <v>100</v>
      </c>
      <c r="H201" s="4">
        <f t="shared" si="64"/>
        <v>44771.360000000001</v>
      </c>
      <c r="I201" s="4">
        <f t="shared" si="64"/>
        <v>240228.64</v>
      </c>
    </row>
    <row r="203" spans="1:124">
      <c r="A203" s="13" t="s">
        <v>7</v>
      </c>
      <c r="B203" s="13"/>
      <c r="C203" s="13"/>
      <c r="D203" s="13"/>
      <c r="E203" s="13"/>
      <c r="F203" s="13"/>
      <c r="G203" s="13"/>
      <c r="H203" s="13"/>
      <c r="I203" s="13"/>
    </row>
    <row r="204" spans="1:124">
      <c r="A204" t="s">
        <v>174</v>
      </c>
      <c r="B204" t="s">
        <v>175</v>
      </c>
      <c r="C204" s="1">
        <v>165000</v>
      </c>
      <c r="D204" s="1">
        <v>4735.5</v>
      </c>
      <c r="E204" s="1">
        <v>27900.01</v>
      </c>
      <c r="F204" s="1">
        <v>2995.92</v>
      </c>
      <c r="G204" s="1">
        <v>25</v>
      </c>
      <c r="H204" s="1">
        <f>D204+E204+F204+G204</f>
        <v>35656.43</v>
      </c>
      <c r="I204" s="1">
        <f>C204-H204</f>
        <v>129343.57</v>
      </c>
    </row>
    <row r="205" spans="1:124">
      <c r="A205" s="3" t="s">
        <v>19</v>
      </c>
      <c r="B205" s="3">
        <v>1</v>
      </c>
      <c r="C205" s="4">
        <f>+C204</f>
        <v>165000</v>
      </c>
      <c r="D205" s="4">
        <f t="shared" ref="D205:I205" si="65">+D204</f>
        <v>4735.5</v>
      </c>
      <c r="E205" s="4">
        <f t="shared" si="65"/>
        <v>27900.01</v>
      </c>
      <c r="F205" s="4">
        <f t="shared" si="65"/>
        <v>2995.92</v>
      </c>
      <c r="G205" s="4">
        <f t="shared" si="65"/>
        <v>25</v>
      </c>
      <c r="H205" s="4">
        <f t="shared" si="65"/>
        <v>35656.43</v>
      </c>
      <c r="I205" s="4">
        <f t="shared" si="65"/>
        <v>129343.57</v>
      </c>
    </row>
    <row r="207" spans="1:124">
      <c r="A207" s="13" t="s">
        <v>176</v>
      </c>
      <c r="B207" s="13"/>
      <c r="C207" s="13"/>
      <c r="D207" s="13"/>
      <c r="E207" s="13"/>
      <c r="F207" s="13"/>
      <c r="G207" s="13"/>
      <c r="H207" s="13"/>
      <c r="I207" s="13"/>
    </row>
    <row r="208" spans="1:124">
      <c r="A208" t="s">
        <v>177</v>
      </c>
      <c r="B208" t="s">
        <v>178</v>
      </c>
      <c r="C208" s="1">
        <v>30750</v>
      </c>
      <c r="D208" s="1">
        <v>882.53</v>
      </c>
      <c r="E208" s="1">
        <v>0</v>
      </c>
      <c r="F208" s="1">
        <v>934.8</v>
      </c>
      <c r="G208" s="1">
        <v>565</v>
      </c>
      <c r="H208" s="1">
        <f>D208+E208+F208+G208</f>
        <v>2382.33</v>
      </c>
      <c r="I208" s="1">
        <f>C208-H208</f>
        <v>28367.67</v>
      </c>
    </row>
    <row r="209" spans="1:9">
      <c r="A209" s="3" t="s">
        <v>19</v>
      </c>
      <c r="B209" s="3">
        <v>1</v>
      </c>
      <c r="C209" s="4">
        <f>+C208</f>
        <v>30750</v>
      </c>
      <c r="D209" s="4">
        <f t="shared" ref="D209:I209" si="66">+D208</f>
        <v>882.53</v>
      </c>
      <c r="E209" s="4">
        <f t="shared" si="66"/>
        <v>0</v>
      </c>
      <c r="F209" s="4">
        <f t="shared" si="66"/>
        <v>934.8</v>
      </c>
      <c r="G209" s="4">
        <f t="shared" si="66"/>
        <v>565</v>
      </c>
      <c r="H209" s="4">
        <f t="shared" si="66"/>
        <v>2382.33</v>
      </c>
      <c r="I209" s="4">
        <f t="shared" si="66"/>
        <v>28367.67</v>
      </c>
    </row>
    <row r="211" spans="1:9">
      <c r="A211" s="13" t="s">
        <v>179</v>
      </c>
      <c r="B211" s="13"/>
      <c r="C211" s="13"/>
      <c r="D211" s="13"/>
      <c r="E211" s="13"/>
      <c r="F211" s="13"/>
      <c r="G211" s="13"/>
      <c r="H211" s="13"/>
      <c r="I211" s="13"/>
    </row>
    <row r="212" spans="1:9">
      <c r="A212" t="s">
        <v>180</v>
      </c>
      <c r="B212" t="s">
        <v>181</v>
      </c>
      <c r="C212" s="1">
        <v>32272.44</v>
      </c>
      <c r="D212" s="1">
        <v>926.22</v>
      </c>
      <c r="E212" s="1">
        <v>0</v>
      </c>
      <c r="F212" s="1">
        <v>981.08</v>
      </c>
      <c r="G212" s="1">
        <v>25</v>
      </c>
      <c r="H212" s="1">
        <f t="shared" ref="H212:H215" si="67">D212+E212+F212+G212</f>
        <v>1932.3000000000002</v>
      </c>
      <c r="I212" s="1">
        <f t="shared" ref="I212:I215" si="68">C212-H212</f>
        <v>30340.14</v>
      </c>
    </row>
    <row r="213" spans="1:9">
      <c r="A213" t="s">
        <v>182</v>
      </c>
      <c r="B213" t="s">
        <v>22</v>
      </c>
      <c r="C213" s="1">
        <v>19398.95</v>
      </c>
      <c r="D213" s="1">
        <v>556.75</v>
      </c>
      <c r="E213" s="1">
        <v>0</v>
      </c>
      <c r="F213" s="1">
        <v>589.73</v>
      </c>
      <c r="G213" s="1">
        <v>25</v>
      </c>
      <c r="H213" s="1">
        <f t="shared" si="67"/>
        <v>1171.48</v>
      </c>
      <c r="I213" s="1">
        <f t="shared" si="68"/>
        <v>18227.47</v>
      </c>
    </row>
    <row r="214" spans="1:9">
      <c r="A214" t="s">
        <v>185</v>
      </c>
      <c r="B214" t="s">
        <v>27</v>
      </c>
      <c r="C214" s="1">
        <v>30000</v>
      </c>
      <c r="D214" s="1">
        <v>861</v>
      </c>
      <c r="E214" s="1">
        <v>0</v>
      </c>
      <c r="F214" s="1">
        <v>912</v>
      </c>
      <c r="G214" s="1">
        <v>25</v>
      </c>
      <c r="H214" s="1">
        <f t="shared" si="67"/>
        <v>1798</v>
      </c>
      <c r="I214" s="1">
        <f t="shared" si="68"/>
        <v>28202</v>
      </c>
    </row>
    <row r="215" spans="1:9">
      <c r="A215" t="s">
        <v>186</v>
      </c>
      <c r="B215" t="s">
        <v>187</v>
      </c>
      <c r="C215" s="1">
        <v>70000</v>
      </c>
      <c r="D215" s="1">
        <v>2009</v>
      </c>
      <c r="E215" s="1">
        <v>5368.48</v>
      </c>
      <c r="F215" s="1">
        <v>2128</v>
      </c>
      <c r="G215" s="1">
        <v>25</v>
      </c>
      <c r="H215" s="1">
        <f t="shared" si="67"/>
        <v>9530.48</v>
      </c>
      <c r="I215" s="1">
        <f t="shared" si="68"/>
        <v>60469.520000000004</v>
      </c>
    </row>
    <row r="216" spans="1:9">
      <c r="A216" s="3" t="s">
        <v>19</v>
      </c>
      <c r="B216" s="3">
        <v>4</v>
      </c>
      <c r="C216" s="4">
        <f t="shared" ref="C216:I216" si="69">SUM(C212:C215)</f>
        <v>151671.39000000001</v>
      </c>
      <c r="D216" s="4">
        <f t="shared" si="69"/>
        <v>4352.97</v>
      </c>
      <c r="E216" s="4">
        <f t="shared" si="69"/>
        <v>5368.48</v>
      </c>
      <c r="F216" s="4">
        <f t="shared" si="69"/>
        <v>4610.8099999999995</v>
      </c>
      <c r="G216" s="4">
        <f t="shared" si="69"/>
        <v>100</v>
      </c>
      <c r="H216" s="4">
        <f t="shared" si="69"/>
        <v>14432.26</v>
      </c>
      <c r="I216" s="4">
        <f t="shared" si="69"/>
        <v>137239.13</v>
      </c>
    </row>
    <row r="218" spans="1:9">
      <c r="A218" s="13" t="s">
        <v>188</v>
      </c>
      <c r="B218" s="13"/>
      <c r="C218" s="13"/>
      <c r="D218" s="13"/>
      <c r="E218" s="13"/>
      <c r="F218" s="13"/>
      <c r="G218" s="13"/>
      <c r="H218" s="13"/>
      <c r="I218" s="13"/>
    </row>
    <row r="219" spans="1:9">
      <c r="A219" t="s">
        <v>189</v>
      </c>
      <c r="B219" t="s">
        <v>190</v>
      </c>
      <c r="C219" s="1">
        <v>48000</v>
      </c>
      <c r="D219" s="1">
        <v>1377.6</v>
      </c>
      <c r="E219" s="1">
        <v>1571.73</v>
      </c>
      <c r="F219" s="1">
        <v>1459.2</v>
      </c>
      <c r="G219" s="1">
        <v>25</v>
      </c>
      <c r="H219" s="1">
        <f t="shared" ref="H219:H220" si="70">D219+E219+F219+G219</f>
        <v>4433.53</v>
      </c>
      <c r="I219" s="1">
        <f t="shared" ref="I219:I220" si="71">C219-H219</f>
        <v>43566.47</v>
      </c>
    </row>
    <row r="220" spans="1:9">
      <c r="A220" t="s">
        <v>191</v>
      </c>
      <c r="B220" t="s">
        <v>192</v>
      </c>
      <c r="C220" s="1">
        <v>26000</v>
      </c>
      <c r="D220" s="1">
        <v>746.2</v>
      </c>
      <c r="E220" s="1">
        <v>0</v>
      </c>
      <c r="F220" s="1">
        <v>790.4</v>
      </c>
      <c r="G220" s="1">
        <v>25</v>
      </c>
      <c r="H220" s="1">
        <f t="shared" si="70"/>
        <v>1561.6</v>
      </c>
      <c r="I220" s="1">
        <f t="shared" si="71"/>
        <v>24438.400000000001</v>
      </c>
    </row>
    <row r="221" spans="1:9">
      <c r="A221" s="3" t="s">
        <v>19</v>
      </c>
      <c r="B221" s="3">
        <v>2</v>
      </c>
      <c r="C221" s="4">
        <f>+C219+C220</f>
        <v>74000</v>
      </c>
      <c r="D221" s="4">
        <f t="shared" ref="D221:I221" si="72">+D219+D220</f>
        <v>2123.8000000000002</v>
      </c>
      <c r="E221" s="4">
        <f t="shared" si="72"/>
        <v>1571.73</v>
      </c>
      <c r="F221" s="4">
        <f t="shared" si="72"/>
        <v>2249.6</v>
      </c>
      <c r="G221" s="4">
        <f t="shared" si="72"/>
        <v>50</v>
      </c>
      <c r="H221" s="4">
        <f t="shared" si="72"/>
        <v>5995.1299999999992</v>
      </c>
      <c r="I221" s="4">
        <f t="shared" si="72"/>
        <v>68004.87</v>
      </c>
    </row>
    <row r="223" spans="1:9">
      <c r="A223" s="13" t="s">
        <v>193</v>
      </c>
      <c r="B223" s="13"/>
      <c r="C223" s="13"/>
      <c r="D223" s="13"/>
      <c r="E223" s="13"/>
      <c r="F223" s="13"/>
      <c r="G223" s="13"/>
      <c r="H223" s="13"/>
      <c r="I223" s="13"/>
    </row>
    <row r="224" spans="1:9">
      <c r="A224" t="s">
        <v>194</v>
      </c>
      <c r="B224" t="s">
        <v>178</v>
      </c>
      <c r="C224" s="1">
        <v>53000</v>
      </c>
      <c r="D224" s="1">
        <v>1521.1</v>
      </c>
      <c r="E224" s="1">
        <v>0</v>
      </c>
      <c r="F224" s="1">
        <v>1611.2</v>
      </c>
      <c r="G224" s="1">
        <v>957.76</v>
      </c>
      <c r="H224" s="1">
        <f>D224+E224+F224+G224</f>
        <v>4090.0600000000004</v>
      </c>
      <c r="I224" s="1">
        <f>C224-H224</f>
        <v>48909.94</v>
      </c>
    </row>
    <row r="225" spans="1:9">
      <c r="A225" s="3" t="s">
        <v>19</v>
      </c>
      <c r="B225" s="3">
        <v>1</v>
      </c>
      <c r="C225" s="4">
        <f>+C224</f>
        <v>53000</v>
      </c>
      <c r="D225" s="4">
        <f t="shared" ref="D225:I225" si="73">+D224</f>
        <v>1521.1</v>
      </c>
      <c r="E225" s="4">
        <f t="shared" si="73"/>
        <v>0</v>
      </c>
      <c r="F225" s="4">
        <f t="shared" si="73"/>
        <v>1611.2</v>
      </c>
      <c r="G225" s="4">
        <f t="shared" si="73"/>
        <v>957.76</v>
      </c>
      <c r="H225" s="4">
        <f t="shared" si="73"/>
        <v>4090.0600000000004</v>
      </c>
      <c r="I225" s="4">
        <f t="shared" si="73"/>
        <v>48909.94</v>
      </c>
    </row>
    <row r="227" spans="1:9">
      <c r="A227" s="13" t="s">
        <v>195</v>
      </c>
      <c r="B227" s="13"/>
      <c r="C227" s="13"/>
      <c r="D227" s="13"/>
      <c r="E227" s="13"/>
      <c r="F227" s="13"/>
      <c r="G227" s="13"/>
      <c r="H227" s="13"/>
      <c r="I227" s="13"/>
    </row>
    <row r="228" spans="1:9">
      <c r="A228" t="s">
        <v>196</v>
      </c>
      <c r="B228" t="s">
        <v>197</v>
      </c>
      <c r="C228" s="1">
        <v>48000</v>
      </c>
      <c r="D228" s="1">
        <v>1377.6</v>
      </c>
      <c r="E228" s="1">
        <v>0</v>
      </c>
      <c r="F228" s="1">
        <v>1459.2</v>
      </c>
      <c r="G228" s="1">
        <v>25</v>
      </c>
      <c r="H228" s="1">
        <f t="shared" ref="H228:H232" si="74">D228+E228+F228+G228</f>
        <v>2861.8</v>
      </c>
      <c r="I228" s="1">
        <f t="shared" ref="I228:I232" si="75">C228-H228</f>
        <v>45138.2</v>
      </c>
    </row>
    <row r="229" spans="1:9">
      <c r="A229" t="s">
        <v>198</v>
      </c>
      <c r="B229" t="s">
        <v>101</v>
      </c>
      <c r="C229" s="1">
        <v>16000</v>
      </c>
      <c r="D229" s="1">
        <v>459.2</v>
      </c>
      <c r="E229" s="1">
        <v>0</v>
      </c>
      <c r="F229" s="1">
        <v>486.4</v>
      </c>
      <c r="G229" s="1">
        <v>271</v>
      </c>
      <c r="H229" s="1">
        <f t="shared" si="74"/>
        <v>1216.5999999999999</v>
      </c>
      <c r="I229" s="1">
        <f t="shared" si="75"/>
        <v>14783.4</v>
      </c>
    </row>
    <row r="230" spans="1:9">
      <c r="A230" t="s">
        <v>199</v>
      </c>
      <c r="B230" t="s">
        <v>200</v>
      </c>
      <c r="C230" s="1">
        <v>47000</v>
      </c>
      <c r="D230" s="1">
        <v>1348.9</v>
      </c>
      <c r="E230" s="1">
        <v>1290.68</v>
      </c>
      <c r="F230" s="1">
        <v>1428.8</v>
      </c>
      <c r="G230" s="1">
        <v>1497.76</v>
      </c>
      <c r="H230" s="1">
        <f t="shared" si="74"/>
        <v>5566.14</v>
      </c>
      <c r="I230" s="1">
        <f t="shared" si="75"/>
        <v>41433.86</v>
      </c>
    </row>
    <row r="231" spans="1:9">
      <c r="A231" t="s">
        <v>201</v>
      </c>
      <c r="B231" t="s">
        <v>202</v>
      </c>
      <c r="C231" s="1">
        <v>38500</v>
      </c>
      <c r="D231" s="1">
        <v>1104.95</v>
      </c>
      <c r="E231" s="1">
        <v>230.95</v>
      </c>
      <c r="F231" s="1">
        <v>1170.4000000000001</v>
      </c>
      <c r="G231" s="1">
        <v>125</v>
      </c>
      <c r="H231" s="1">
        <f t="shared" si="74"/>
        <v>2631.3</v>
      </c>
      <c r="I231" s="1">
        <f t="shared" si="75"/>
        <v>35868.699999999997</v>
      </c>
    </row>
    <row r="232" spans="1:9">
      <c r="A232" t="s">
        <v>203</v>
      </c>
      <c r="B232" t="s">
        <v>24</v>
      </c>
      <c r="C232" s="1">
        <v>90000</v>
      </c>
      <c r="D232" s="1">
        <v>2583</v>
      </c>
      <c r="E232" s="1">
        <v>9753.1200000000008</v>
      </c>
      <c r="F232" s="1">
        <v>2736</v>
      </c>
      <c r="G232" s="1">
        <v>25</v>
      </c>
      <c r="H232" s="1">
        <f t="shared" si="74"/>
        <v>15097.12</v>
      </c>
      <c r="I232" s="1">
        <f t="shared" si="75"/>
        <v>74902.880000000005</v>
      </c>
    </row>
    <row r="233" spans="1:9">
      <c r="A233" s="3" t="s">
        <v>19</v>
      </c>
      <c r="B233" s="3">
        <v>5</v>
      </c>
      <c r="C233" s="4">
        <f>+C228+C229+C230+C231+C232</f>
        <v>239500</v>
      </c>
      <c r="D233" s="4">
        <f t="shared" ref="D233:I233" si="76">+D228+D229+D230+D231+D232</f>
        <v>6873.65</v>
      </c>
      <c r="E233" s="4">
        <f t="shared" si="76"/>
        <v>11274.75</v>
      </c>
      <c r="F233" s="4">
        <f t="shared" si="76"/>
        <v>7280.7999999999993</v>
      </c>
      <c r="G233" s="4">
        <f t="shared" si="76"/>
        <v>1943.76</v>
      </c>
      <c r="H233" s="4">
        <f t="shared" si="76"/>
        <v>27372.959999999999</v>
      </c>
      <c r="I233" s="4">
        <f t="shared" si="76"/>
        <v>212127.03999999998</v>
      </c>
    </row>
    <row r="235" spans="1:9">
      <c r="A235" s="13" t="s">
        <v>204</v>
      </c>
      <c r="B235" s="13"/>
      <c r="C235" s="13"/>
      <c r="D235" s="13"/>
      <c r="E235" s="13"/>
      <c r="F235" s="13"/>
      <c r="G235" s="13"/>
      <c r="H235" s="13"/>
      <c r="I235" s="13"/>
    </row>
    <row r="236" spans="1:9">
      <c r="A236" t="s">
        <v>205</v>
      </c>
      <c r="B236" t="s">
        <v>206</v>
      </c>
      <c r="C236" s="1">
        <v>48000</v>
      </c>
      <c r="D236" s="1">
        <v>1377.6</v>
      </c>
      <c r="E236" s="1">
        <v>1571.73</v>
      </c>
      <c r="F236" s="1">
        <v>1459.2</v>
      </c>
      <c r="G236" s="1">
        <v>125</v>
      </c>
      <c r="H236" s="1">
        <f t="shared" ref="H236:H240" si="77">D236+E236+F236+G236</f>
        <v>4533.53</v>
      </c>
      <c r="I236" s="1">
        <f t="shared" ref="I236:I240" si="78">C236-H236</f>
        <v>43466.47</v>
      </c>
    </row>
    <row r="237" spans="1:9">
      <c r="A237" t="s">
        <v>207</v>
      </c>
      <c r="B237" t="s">
        <v>22</v>
      </c>
      <c r="C237" s="1">
        <v>45000</v>
      </c>
      <c r="D237" s="1">
        <v>1291.5</v>
      </c>
      <c r="E237" s="1">
        <v>1008.41</v>
      </c>
      <c r="F237" s="1">
        <v>1368</v>
      </c>
      <c r="G237" s="1">
        <v>957.76</v>
      </c>
      <c r="H237" s="1">
        <f t="shared" si="77"/>
        <v>4625.67</v>
      </c>
      <c r="I237" s="1">
        <f t="shared" si="78"/>
        <v>40374.33</v>
      </c>
    </row>
    <row r="238" spans="1:9">
      <c r="A238" t="s">
        <v>208</v>
      </c>
      <c r="B238" t="s">
        <v>209</v>
      </c>
      <c r="C238" s="1">
        <v>45000</v>
      </c>
      <c r="D238" s="1">
        <v>1291.5</v>
      </c>
      <c r="E238" s="1">
        <v>1148.33</v>
      </c>
      <c r="F238" s="1">
        <v>1368</v>
      </c>
      <c r="G238" s="1">
        <v>25</v>
      </c>
      <c r="H238" s="1">
        <f t="shared" si="77"/>
        <v>3832.83</v>
      </c>
      <c r="I238" s="1">
        <f t="shared" si="78"/>
        <v>41167.17</v>
      </c>
    </row>
    <row r="239" spans="1:9">
      <c r="A239" t="s">
        <v>210</v>
      </c>
      <c r="B239" t="s">
        <v>24</v>
      </c>
      <c r="C239" s="1">
        <v>51000</v>
      </c>
      <c r="D239" s="1">
        <v>1463.7</v>
      </c>
      <c r="E239" s="1">
        <v>1995.14</v>
      </c>
      <c r="F239" s="1">
        <v>1550.4</v>
      </c>
      <c r="G239" s="1">
        <v>165</v>
      </c>
      <c r="H239" s="1">
        <f t="shared" si="77"/>
        <v>5174.24</v>
      </c>
      <c r="I239" s="1">
        <f t="shared" si="78"/>
        <v>45825.760000000002</v>
      </c>
    </row>
    <row r="240" spans="1:9">
      <c r="A240" t="s">
        <v>211</v>
      </c>
      <c r="B240" t="s">
        <v>212</v>
      </c>
      <c r="C240" s="1">
        <v>45000</v>
      </c>
      <c r="D240" s="1">
        <v>1291.5</v>
      </c>
      <c r="E240" s="1">
        <v>1148.33</v>
      </c>
      <c r="F240" s="1">
        <v>1368</v>
      </c>
      <c r="G240" s="1">
        <v>25</v>
      </c>
      <c r="H240" s="1">
        <f t="shared" si="77"/>
        <v>3832.83</v>
      </c>
      <c r="I240" s="1">
        <f t="shared" si="78"/>
        <v>41167.17</v>
      </c>
    </row>
    <row r="241" spans="1:9">
      <c r="A241" s="3" t="s">
        <v>19</v>
      </c>
      <c r="B241" s="3">
        <v>5</v>
      </c>
      <c r="C241" s="4">
        <f>+C236+C237+C238+C239+C240</f>
        <v>234000</v>
      </c>
      <c r="D241" s="4">
        <f t="shared" ref="D241:I241" si="79">+D236+D237+D238+D239+D240</f>
        <v>6715.8</v>
      </c>
      <c r="E241" s="4">
        <f t="shared" si="79"/>
        <v>6871.94</v>
      </c>
      <c r="F241" s="4">
        <f t="shared" si="79"/>
        <v>7113.6</v>
      </c>
      <c r="G241" s="4">
        <f t="shared" si="79"/>
        <v>1297.76</v>
      </c>
      <c r="H241" s="4">
        <f t="shared" si="79"/>
        <v>21999.1</v>
      </c>
      <c r="I241" s="4">
        <f t="shared" si="79"/>
        <v>212000.90000000002</v>
      </c>
    </row>
    <row r="243" spans="1:9">
      <c r="A243" s="13" t="s">
        <v>213</v>
      </c>
      <c r="B243" s="13"/>
      <c r="C243" s="13"/>
      <c r="D243" s="13"/>
      <c r="E243" s="13"/>
      <c r="F243" s="13"/>
      <c r="G243" s="13"/>
      <c r="H243" s="13"/>
      <c r="I243" s="13"/>
    </row>
    <row r="244" spans="1:9">
      <c r="A244" t="s">
        <v>214</v>
      </c>
      <c r="B244" t="s">
        <v>215</v>
      </c>
      <c r="C244" s="1">
        <v>28750</v>
      </c>
      <c r="D244" s="1">
        <v>825.13</v>
      </c>
      <c r="E244" s="1">
        <v>0</v>
      </c>
      <c r="F244" s="1">
        <v>874</v>
      </c>
      <c r="G244" s="1">
        <v>125</v>
      </c>
      <c r="H244" s="1">
        <f t="shared" ref="H244:H246" si="80">D244+E244+F244+G244</f>
        <v>1824.13</v>
      </c>
      <c r="I244" s="1">
        <f t="shared" ref="I244:I246" si="81">C244-H244</f>
        <v>26925.87</v>
      </c>
    </row>
    <row r="245" spans="1:9">
      <c r="A245" t="s">
        <v>216</v>
      </c>
      <c r="B245" t="s">
        <v>206</v>
      </c>
      <c r="C245" s="1">
        <v>30000</v>
      </c>
      <c r="D245" s="1">
        <v>861</v>
      </c>
      <c r="E245" s="1">
        <v>0</v>
      </c>
      <c r="F245" s="1">
        <v>912</v>
      </c>
      <c r="G245" s="1">
        <v>1077.76</v>
      </c>
      <c r="H245" s="1">
        <f t="shared" si="80"/>
        <v>2850.76</v>
      </c>
      <c r="I245" s="1">
        <f t="shared" si="81"/>
        <v>27149.239999999998</v>
      </c>
    </row>
    <row r="246" spans="1:9">
      <c r="A246" t="s">
        <v>217</v>
      </c>
      <c r="B246" t="s">
        <v>206</v>
      </c>
      <c r="C246" s="1">
        <v>30750</v>
      </c>
      <c r="D246" s="1">
        <v>882.53</v>
      </c>
      <c r="E246" s="1">
        <v>0</v>
      </c>
      <c r="F246" s="1">
        <v>934.8</v>
      </c>
      <c r="G246" s="1">
        <v>25</v>
      </c>
      <c r="H246" s="1">
        <f t="shared" si="80"/>
        <v>1842.33</v>
      </c>
      <c r="I246" s="1">
        <f t="shared" si="81"/>
        <v>28907.67</v>
      </c>
    </row>
    <row r="247" spans="1:9">
      <c r="A247" s="3" t="s">
        <v>19</v>
      </c>
      <c r="B247" s="3">
        <v>3</v>
      </c>
      <c r="C247" s="4">
        <f>+C244+C245+C246</f>
        <v>89500</v>
      </c>
      <c r="D247" s="4">
        <f t="shared" ref="D247:I247" si="82">+D244+D245+D246</f>
        <v>2568.66</v>
      </c>
      <c r="E247" s="4">
        <f t="shared" si="82"/>
        <v>0</v>
      </c>
      <c r="F247" s="4">
        <f t="shared" si="82"/>
        <v>2720.8</v>
      </c>
      <c r="G247" s="4">
        <f t="shared" si="82"/>
        <v>1227.76</v>
      </c>
      <c r="H247" s="4">
        <f t="shared" si="82"/>
        <v>6517.22</v>
      </c>
      <c r="I247" s="4">
        <f t="shared" si="82"/>
        <v>82982.78</v>
      </c>
    </row>
    <row r="249" spans="1:9">
      <c r="A249" s="13" t="s">
        <v>218</v>
      </c>
      <c r="B249" s="13"/>
      <c r="C249" s="13"/>
      <c r="D249" s="13"/>
      <c r="E249" s="13"/>
      <c r="F249" s="13"/>
      <c r="G249" s="13"/>
      <c r="H249" s="13"/>
      <c r="I249" s="13"/>
    </row>
    <row r="250" spans="1:9">
      <c r="A250" t="s">
        <v>219</v>
      </c>
      <c r="B250" t="s">
        <v>220</v>
      </c>
      <c r="C250" s="1">
        <v>35000</v>
      </c>
      <c r="D250" s="1">
        <v>1004.5</v>
      </c>
      <c r="E250" s="1">
        <v>0</v>
      </c>
      <c r="F250" s="1">
        <v>1064</v>
      </c>
      <c r="G250" s="1">
        <v>25</v>
      </c>
      <c r="H250" s="1">
        <f t="shared" ref="H250:H255" si="83">D250+E250+F250+G250</f>
        <v>2093.5</v>
      </c>
      <c r="I250" s="1">
        <f t="shared" ref="I250:I255" si="84">C250-H250</f>
        <v>32906.5</v>
      </c>
    </row>
    <row r="251" spans="1:9">
      <c r="A251" t="s">
        <v>221</v>
      </c>
      <c r="B251" t="s">
        <v>222</v>
      </c>
      <c r="C251" s="1">
        <v>43000</v>
      </c>
      <c r="D251" s="1">
        <v>1234.0999999999999</v>
      </c>
      <c r="E251" s="1">
        <v>726.14</v>
      </c>
      <c r="F251" s="1">
        <v>1307.2</v>
      </c>
      <c r="G251" s="1">
        <v>957.76</v>
      </c>
      <c r="H251" s="1">
        <f t="shared" si="83"/>
        <v>4225.2</v>
      </c>
      <c r="I251" s="1">
        <f t="shared" si="84"/>
        <v>38774.800000000003</v>
      </c>
    </row>
    <row r="252" spans="1:9">
      <c r="A252" t="s">
        <v>223</v>
      </c>
      <c r="B252" t="s">
        <v>222</v>
      </c>
      <c r="C252" s="1">
        <v>60000</v>
      </c>
      <c r="D252" s="1">
        <v>1722</v>
      </c>
      <c r="E252" s="1">
        <v>3486.68</v>
      </c>
      <c r="F252" s="1">
        <v>1824</v>
      </c>
      <c r="G252" s="1">
        <v>1105</v>
      </c>
      <c r="H252" s="1">
        <f t="shared" si="83"/>
        <v>8137.68</v>
      </c>
      <c r="I252" s="1">
        <f t="shared" si="84"/>
        <v>51862.32</v>
      </c>
    </row>
    <row r="253" spans="1:9">
      <c r="A253" t="s">
        <v>224</v>
      </c>
      <c r="B253" t="s">
        <v>225</v>
      </c>
      <c r="C253" s="1">
        <v>85000</v>
      </c>
      <c r="D253" s="1">
        <v>2439.5</v>
      </c>
      <c r="E253" s="1">
        <v>8576.99</v>
      </c>
      <c r="F253" s="1">
        <v>2584</v>
      </c>
      <c r="G253" s="1">
        <v>25</v>
      </c>
      <c r="H253" s="1">
        <f t="shared" si="83"/>
        <v>13625.49</v>
      </c>
      <c r="I253" s="1">
        <f t="shared" si="84"/>
        <v>71374.509999999995</v>
      </c>
    </row>
    <row r="254" spans="1:9">
      <c r="A254" t="s">
        <v>226</v>
      </c>
      <c r="B254" t="s">
        <v>13</v>
      </c>
      <c r="C254" s="1">
        <v>25000</v>
      </c>
      <c r="D254" s="1">
        <v>717.5</v>
      </c>
      <c r="E254" s="1">
        <v>0</v>
      </c>
      <c r="F254" s="1">
        <v>760</v>
      </c>
      <c r="G254" s="1">
        <v>145</v>
      </c>
      <c r="H254" s="1">
        <f t="shared" si="83"/>
        <v>1622.5</v>
      </c>
      <c r="I254" s="1">
        <f t="shared" si="84"/>
        <v>23377.5</v>
      </c>
    </row>
    <row r="255" spans="1:9">
      <c r="A255" t="s">
        <v>228</v>
      </c>
      <c r="B255" t="s">
        <v>229</v>
      </c>
      <c r="C255" s="1">
        <v>40000</v>
      </c>
      <c r="D255" s="1">
        <v>1148</v>
      </c>
      <c r="E255" s="1">
        <v>442.65</v>
      </c>
      <c r="F255" s="1">
        <v>1216</v>
      </c>
      <c r="G255" s="1">
        <v>25</v>
      </c>
      <c r="H255" s="1">
        <f t="shared" si="83"/>
        <v>2831.65</v>
      </c>
      <c r="I255" s="1">
        <f t="shared" si="84"/>
        <v>37168.35</v>
      </c>
    </row>
    <row r="256" spans="1:9">
      <c r="A256" s="3" t="s">
        <v>19</v>
      </c>
      <c r="B256" s="3">
        <v>6</v>
      </c>
      <c r="C256" s="4">
        <f t="shared" ref="C256:I256" si="85">SUM(C250:C255)</f>
        <v>288000</v>
      </c>
      <c r="D256" s="4">
        <f t="shared" si="85"/>
        <v>8265.6</v>
      </c>
      <c r="E256" s="4">
        <f t="shared" si="85"/>
        <v>13232.46</v>
      </c>
      <c r="F256" s="4">
        <f t="shared" si="85"/>
        <v>8755.2000000000007</v>
      </c>
      <c r="G256" s="4">
        <f t="shared" si="85"/>
        <v>2282.7600000000002</v>
      </c>
      <c r="H256" s="4">
        <f t="shared" si="85"/>
        <v>32536.020000000004</v>
      </c>
      <c r="I256" s="4">
        <f t="shared" si="85"/>
        <v>255463.98</v>
      </c>
    </row>
    <row r="258" spans="1:124">
      <c r="A258" s="13" t="s">
        <v>230</v>
      </c>
      <c r="B258" s="13"/>
      <c r="C258" s="13"/>
      <c r="D258" s="13"/>
      <c r="E258" s="13"/>
      <c r="F258" s="13"/>
      <c r="G258" s="13"/>
      <c r="H258" s="13"/>
      <c r="I258" s="13"/>
    </row>
    <row r="259" spans="1:124" s="2" customFormat="1">
      <c r="A259" t="s">
        <v>231</v>
      </c>
      <c r="B259" t="s">
        <v>229</v>
      </c>
      <c r="C259" s="1">
        <v>31500</v>
      </c>
      <c r="D259" s="1">
        <v>904.05</v>
      </c>
      <c r="E259" s="1">
        <v>0</v>
      </c>
      <c r="F259" s="1">
        <v>957.6</v>
      </c>
      <c r="G259" s="1">
        <v>25</v>
      </c>
      <c r="H259" s="1">
        <f t="shared" ref="H259:H270" si="86">D259+E259+F259+G259</f>
        <v>1886.65</v>
      </c>
      <c r="I259" s="1">
        <f t="shared" ref="I259:I270" si="87">C259-H259</f>
        <v>29613.35</v>
      </c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  <c r="AN259" s="6"/>
      <c r="AO259" s="6"/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  <c r="BE259" s="6"/>
      <c r="BF259" s="6"/>
      <c r="BG259" s="6"/>
      <c r="BH259" s="6"/>
      <c r="BI259" s="6"/>
      <c r="BJ259" s="6"/>
      <c r="BK259" s="6"/>
      <c r="BL259" s="6"/>
      <c r="BM259" s="6"/>
      <c r="BN259" s="6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</row>
    <row r="260" spans="1:124" s="2" customFormat="1">
      <c r="A260" t="s">
        <v>232</v>
      </c>
      <c r="B260" t="s">
        <v>112</v>
      </c>
      <c r="C260" s="1">
        <v>28000</v>
      </c>
      <c r="D260" s="1">
        <v>803.6</v>
      </c>
      <c r="E260" s="1">
        <v>0</v>
      </c>
      <c r="F260" s="1">
        <v>851.2</v>
      </c>
      <c r="G260" s="1">
        <v>125</v>
      </c>
      <c r="H260" s="1">
        <f t="shared" si="86"/>
        <v>1779.8000000000002</v>
      </c>
      <c r="I260" s="1">
        <f t="shared" si="87"/>
        <v>26220.2</v>
      </c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  <c r="AN260" s="6"/>
      <c r="AO260" s="6"/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  <c r="BE260" s="6"/>
      <c r="BF260" s="6"/>
      <c r="BG260" s="6"/>
      <c r="BH260" s="6"/>
      <c r="BI260" s="6"/>
      <c r="BJ260" s="6"/>
      <c r="BK260" s="6"/>
      <c r="BL260" s="6"/>
      <c r="BM260" s="6"/>
      <c r="BN260" s="6"/>
      <c r="BO260" s="6"/>
      <c r="BP260" s="6"/>
      <c r="BQ260" s="6"/>
      <c r="BR260" s="6"/>
      <c r="BS260" s="6"/>
      <c r="BT260" s="6"/>
      <c r="BU260" s="6"/>
      <c r="BV260" s="6"/>
      <c r="BW260" s="6"/>
      <c r="BX260" s="6"/>
      <c r="BY260" s="6"/>
      <c r="BZ260" s="6"/>
      <c r="CA260" s="6"/>
      <c r="CB260" s="6"/>
      <c r="CC260" s="6"/>
      <c r="CD260" s="6"/>
      <c r="CE260" s="6"/>
      <c r="CF260" s="6"/>
      <c r="CG260" s="6"/>
      <c r="CH260" s="6"/>
      <c r="CI260" s="6"/>
      <c r="CJ260" s="6"/>
      <c r="CK260" s="6"/>
      <c r="CL260" s="6"/>
      <c r="CM260" s="6"/>
      <c r="CN260" s="6"/>
      <c r="CO260" s="6"/>
      <c r="CP260" s="6"/>
      <c r="CQ260" s="6"/>
      <c r="CR260" s="6"/>
      <c r="CS260" s="6"/>
      <c r="CT260" s="6"/>
      <c r="CU260" s="6"/>
      <c r="CV260" s="6"/>
      <c r="CW260" s="6"/>
      <c r="CX260" s="6"/>
      <c r="CY260" s="6"/>
      <c r="CZ260" s="6"/>
      <c r="DA260" s="6"/>
      <c r="DB260" s="6"/>
      <c r="DC260" s="6"/>
      <c r="DD260" s="6"/>
      <c r="DE260" s="6"/>
      <c r="DF260" s="6"/>
      <c r="DG260" s="6"/>
      <c r="DH260" s="6"/>
      <c r="DI260" s="6"/>
      <c r="DJ260" s="6"/>
      <c r="DK260" s="6"/>
      <c r="DL260" s="6"/>
      <c r="DM260" s="6"/>
      <c r="DN260" s="6"/>
      <c r="DO260" s="6"/>
      <c r="DP260" s="6"/>
      <c r="DQ260" s="6"/>
      <c r="DR260" s="6"/>
      <c r="DS260" s="6"/>
      <c r="DT260" s="6"/>
    </row>
    <row r="261" spans="1:124">
      <c r="A261" t="s">
        <v>233</v>
      </c>
      <c r="B261" t="s">
        <v>234</v>
      </c>
      <c r="C261" s="1">
        <v>38000</v>
      </c>
      <c r="D261" s="1">
        <v>1090.5999999999999</v>
      </c>
      <c r="E261" s="1">
        <v>160.38</v>
      </c>
      <c r="F261" s="1">
        <v>1155.2</v>
      </c>
      <c r="G261" s="1">
        <v>25</v>
      </c>
      <c r="H261" s="1">
        <f t="shared" si="86"/>
        <v>2431.1800000000003</v>
      </c>
      <c r="I261" s="1">
        <f t="shared" si="87"/>
        <v>35568.82</v>
      </c>
    </row>
    <row r="262" spans="1:124">
      <c r="A262" t="s">
        <v>235</v>
      </c>
      <c r="B262" t="s">
        <v>220</v>
      </c>
      <c r="C262" s="1">
        <v>31500</v>
      </c>
      <c r="D262" s="1">
        <v>904.05</v>
      </c>
      <c r="E262" s="1">
        <v>0</v>
      </c>
      <c r="F262" s="1">
        <v>957.6</v>
      </c>
      <c r="G262" s="1">
        <v>957.76</v>
      </c>
      <c r="H262" s="1">
        <f t="shared" si="86"/>
        <v>2819.41</v>
      </c>
      <c r="I262" s="1">
        <f t="shared" si="87"/>
        <v>28680.59</v>
      </c>
    </row>
    <row r="263" spans="1:124">
      <c r="A263" t="s">
        <v>236</v>
      </c>
      <c r="B263" t="s">
        <v>237</v>
      </c>
      <c r="C263" s="1">
        <v>40000</v>
      </c>
      <c r="D263" s="1">
        <v>1148</v>
      </c>
      <c r="E263" s="1">
        <v>302.74</v>
      </c>
      <c r="F263" s="1">
        <v>1216</v>
      </c>
      <c r="G263" s="1">
        <v>957.76</v>
      </c>
      <c r="H263" s="1">
        <f t="shared" si="86"/>
        <v>3624.5</v>
      </c>
      <c r="I263" s="1">
        <f t="shared" si="87"/>
        <v>36375.5</v>
      </c>
    </row>
    <row r="264" spans="1:124">
      <c r="A264" t="s">
        <v>238</v>
      </c>
      <c r="B264" t="s">
        <v>22</v>
      </c>
      <c r="C264" s="1">
        <v>28000</v>
      </c>
      <c r="D264" s="1">
        <v>803.6</v>
      </c>
      <c r="E264" s="1">
        <v>0</v>
      </c>
      <c r="F264" s="1">
        <v>851.2</v>
      </c>
      <c r="G264" s="1">
        <v>125</v>
      </c>
      <c r="H264" s="1">
        <f t="shared" si="86"/>
        <v>1779.8000000000002</v>
      </c>
      <c r="I264" s="1">
        <f t="shared" si="87"/>
        <v>26220.2</v>
      </c>
    </row>
    <row r="265" spans="1:124">
      <c r="A265" t="s">
        <v>239</v>
      </c>
      <c r="B265" t="s">
        <v>197</v>
      </c>
      <c r="C265" s="1">
        <v>60000</v>
      </c>
      <c r="D265" s="1">
        <v>1722</v>
      </c>
      <c r="E265" s="1">
        <v>3486.68</v>
      </c>
      <c r="F265" s="1">
        <v>1824</v>
      </c>
      <c r="G265" s="1">
        <v>25</v>
      </c>
      <c r="H265" s="1">
        <f t="shared" si="86"/>
        <v>7057.68</v>
      </c>
      <c r="I265" s="1">
        <f t="shared" si="87"/>
        <v>52942.32</v>
      </c>
    </row>
    <row r="266" spans="1:124">
      <c r="A266" t="s">
        <v>240</v>
      </c>
      <c r="B266" t="s">
        <v>229</v>
      </c>
      <c r="C266" s="1">
        <v>33000</v>
      </c>
      <c r="D266" s="1">
        <v>947.1</v>
      </c>
      <c r="E266" s="1">
        <v>0</v>
      </c>
      <c r="F266" s="1">
        <v>1003.2</v>
      </c>
      <c r="G266" s="1">
        <v>25</v>
      </c>
      <c r="H266" s="1">
        <f t="shared" si="86"/>
        <v>1975.3000000000002</v>
      </c>
      <c r="I266" s="1">
        <f t="shared" si="87"/>
        <v>31024.7</v>
      </c>
    </row>
    <row r="267" spans="1:124">
      <c r="A267" t="s">
        <v>241</v>
      </c>
      <c r="B267" t="s">
        <v>112</v>
      </c>
      <c r="C267" s="1">
        <v>22000</v>
      </c>
      <c r="D267" s="1">
        <v>631.4</v>
      </c>
      <c r="E267" s="1">
        <v>0</v>
      </c>
      <c r="F267" s="1">
        <v>668.8</v>
      </c>
      <c r="G267" s="1">
        <v>185</v>
      </c>
      <c r="H267" s="1">
        <f t="shared" si="86"/>
        <v>1485.1999999999998</v>
      </c>
      <c r="I267" s="1">
        <f t="shared" si="87"/>
        <v>20514.8</v>
      </c>
    </row>
    <row r="268" spans="1:124">
      <c r="A268" t="s">
        <v>242</v>
      </c>
      <c r="B268" t="s">
        <v>112</v>
      </c>
      <c r="C268" s="1">
        <v>21000</v>
      </c>
      <c r="D268" s="1">
        <v>602.70000000000005</v>
      </c>
      <c r="E268" s="1">
        <v>0</v>
      </c>
      <c r="F268" s="1">
        <v>638.4</v>
      </c>
      <c r="G268" s="1">
        <v>1097.76</v>
      </c>
      <c r="H268" s="1">
        <f t="shared" si="86"/>
        <v>2338.8599999999997</v>
      </c>
      <c r="I268" s="1">
        <f t="shared" si="87"/>
        <v>18661.14</v>
      </c>
    </row>
    <row r="269" spans="1:124">
      <c r="A269" t="s">
        <v>243</v>
      </c>
      <c r="B269" t="s">
        <v>112</v>
      </c>
      <c r="C269" s="1">
        <v>22600</v>
      </c>
      <c r="D269" s="1">
        <v>648.62</v>
      </c>
      <c r="E269" s="1">
        <v>0</v>
      </c>
      <c r="F269" s="1">
        <v>687.04</v>
      </c>
      <c r="G269" s="1">
        <v>125</v>
      </c>
      <c r="H269" s="1">
        <f t="shared" si="86"/>
        <v>1460.6599999999999</v>
      </c>
      <c r="I269" s="1">
        <f t="shared" si="87"/>
        <v>21139.34</v>
      </c>
    </row>
    <row r="270" spans="1:124">
      <c r="A270" t="s">
        <v>244</v>
      </c>
      <c r="B270" t="s">
        <v>229</v>
      </c>
      <c r="C270" s="1">
        <v>39000</v>
      </c>
      <c r="D270" s="1">
        <v>1119.3</v>
      </c>
      <c r="E270" s="1">
        <v>301.52</v>
      </c>
      <c r="F270" s="1">
        <v>1185.5999999999999</v>
      </c>
      <c r="G270" s="1">
        <v>25</v>
      </c>
      <c r="H270" s="1">
        <f t="shared" si="86"/>
        <v>2631.42</v>
      </c>
      <c r="I270" s="1">
        <f t="shared" si="87"/>
        <v>36368.58</v>
      </c>
    </row>
    <row r="271" spans="1:124">
      <c r="A271" s="3" t="s">
        <v>19</v>
      </c>
      <c r="B271" s="3">
        <v>12</v>
      </c>
      <c r="C271" s="4">
        <f>+C259+C260+C261+C262+C263+C264+C265+C266+C267+C268+C269+C270</f>
        <v>394600</v>
      </c>
      <c r="D271" s="4">
        <f t="shared" ref="D271:I271" si="88">+D259+D260+D261+D262+D263+D264+D265+D266+D267+D268+D269+D270</f>
        <v>11325.02</v>
      </c>
      <c r="E271" s="4">
        <f t="shared" si="88"/>
        <v>4251.32</v>
      </c>
      <c r="F271" s="4">
        <f t="shared" si="88"/>
        <v>11995.839999999998</v>
      </c>
      <c r="G271" s="4">
        <f t="shared" si="88"/>
        <v>3698.2799999999997</v>
      </c>
      <c r="H271" s="4">
        <f t="shared" si="88"/>
        <v>31270.46</v>
      </c>
      <c r="I271" s="4">
        <f t="shared" si="88"/>
        <v>363329.54000000004</v>
      </c>
    </row>
    <row r="273" spans="1:9">
      <c r="A273" s="13" t="s">
        <v>245</v>
      </c>
      <c r="B273" s="13"/>
      <c r="C273" s="13"/>
      <c r="D273" s="13"/>
      <c r="E273" s="13"/>
      <c r="F273" s="13"/>
      <c r="G273" s="13"/>
      <c r="H273" s="13"/>
      <c r="I273" s="13"/>
    </row>
    <row r="274" spans="1:9">
      <c r="A274" t="s">
        <v>246</v>
      </c>
      <c r="B274" t="s">
        <v>247</v>
      </c>
      <c r="C274" s="1">
        <v>30000</v>
      </c>
      <c r="D274" s="1">
        <v>861</v>
      </c>
      <c r="E274" s="1">
        <v>0</v>
      </c>
      <c r="F274" s="1">
        <v>912</v>
      </c>
      <c r="G274" s="1">
        <v>140</v>
      </c>
      <c r="H274" s="1">
        <f t="shared" ref="H274:H281" si="89">D274+E274+F274+G274</f>
        <v>1913</v>
      </c>
      <c r="I274" s="1">
        <f t="shared" ref="I274:I281" si="90">C274-H274</f>
        <v>28087</v>
      </c>
    </row>
    <row r="275" spans="1:9">
      <c r="A275" t="s">
        <v>248</v>
      </c>
      <c r="B275" t="s">
        <v>36</v>
      </c>
      <c r="C275" s="1">
        <v>18400</v>
      </c>
      <c r="D275" s="1">
        <v>528.08000000000004</v>
      </c>
      <c r="E275" s="1">
        <v>0</v>
      </c>
      <c r="F275" s="1">
        <v>559.36</v>
      </c>
      <c r="G275" s="1">
        <v>665</v>
      </c>
      <c r="H275" s="1">
        <f t="shared" si="89"/>
        <v>1752.44</v>
      </c>
      <c r="I275" s="1">
        <f t="shared" si="90"/>
        <v>16647.560000000001</v>
      </c>
    </row>
    <row r="276" spans="1:9">
      <c r="A276" t="s">
        <v>249</v>
      </c>
      <c r="B276" t="s">
        <v>22</v>
      </c>
      <c r="C276" s="1">
        <v>28000</v>
      </c>
      <c r="D276" s="1">
        <v>803.6</v>
      </c>
      <c r="E276" s="1">
        <v>0</v>
      </c>
      <c r="F276" s="1">
        <v>851.2</v>
      </c>
      <c r="G276" s="1">
        <v>125</v>
      </c>
      <c r="H276" s="1">
        <f t="shared" si="89"/>
        <v>1779.8000000000002</v>
      </c>
      <c r="I276" s="1">
        <f t="shared" si="90"/>
        <v>26220.2</v>
      </c>
    </row>
    <row r="277" spans="1:9">
      <c r="A277" t="s">
        <v>250</v>
      </c>
      <c r="B277" t="s">
        <v>251</v>
      </c>
      <c r="C277" s="1">
        <v>60000</v>
      </c>
      <c r="D277" s="1">
        <v>1722</v>
      </c>
      <c r="E277" s="1">
        <v>3486.68</v>
      </c>
      <c r="F277" s="1">
        <v>1824</v>
      </c>
      <c r="G277" s="1">
        <v>517</v>
      </c>
      <c r="H277" s="1">
        <f t="shared" si="89"/>
        <v>7549.68</v>
      </c>
      <c r="I277" s="1">
        <f t="shared" si="90"/>
        <v>52450.32</v>
      </c>
    </row>
    <row r="278" spans="1:9">
      <c r="A278" t="s">
        <v>252</v>
      </c>
      <c r="B278" t="s">
        <v>24</v>
      </c>
      <c r="C278" s="1">
        <v>29450</v>
      </c>
      <c r="D278" s="1">
        <v>845.22</v>
      </c>
      <c r="E278" s="1">
        <v>0</v>
      </c>
      <c r="F278" s="1">
        <v>895.28</v>
      </c>
      <c r="G278" s="1">
        <v>125</v>
      </c>
      <c r="H278" s="1">
        <f t="shared" si="89"/>
        <v>1865.5</v>
      </c>
      <c r="I278" s="1">
        <f t="shared" si="90"/>
        <v>27584.5</v>
      </c>
    </row>
    <row r="279" spans="1:9">
      <c r="A279" t="s">
        <v>253</v>
      </c>
      <c r="B279" t="s">
        <v>24</v>
      </c>
      <c r="C279" s="1">
        <v>75000</v>
      </c>
      <c r="D279" s="1">
        <v>2152.5</v>
      </c>
      <c r="E279" s="1">
        <v>6309.38</v>
      </c>
      <c r="F279" s="1">
        <v>2280</v>
      </c>
      <c r="G279" s="1">
        <v>165</v>
      </c>
      <c r="H279" s="1">
        <f t="shared" si="89"/>
        <v>10906.880000000001</v>
      </c>
      <c r="I279" s="1">
        <f t="shared" si="90"/>
        <v>64093.119999999995</v>
      </c>
    </row>
    <row r="280" spans="1:9">
      <c r="A280" t="s">
        <v>254</v>
      </c>
      <c r="B280" t="s">
        <v>247</v>
      </c>
      <c r="C280" s="1">
        <v>26000</v>
      </c>
      <c r="D280" s="1">
        <v>746.2</v>
      </c>
      <c r="E280" s="1">
        <v>0</v>
      </c>
      <c r="F280" s="1">
        <v>790.4</v>
      </c>
      <c r="G280" s="1">
        <v>75</v>
      </c>
      <c r="H280" s="1">
        <f t="shared" si="89"/>
        <v>1611.6</v>
      </c>
      <c r="I280" s="1">
        <f t="shared" si="90"/>
        <v>24388.400000000001</v>
      </c>
    </row>
    <row r="281" spans="1:9">
      <c r="A281" t="s">
        <v>255</v>
      </c>
      <c r="B281" t="s">
        <v>22</v>
      </c>
      <c r="C281" s="1">
        <v>28000</v>
      </c>
      <c r="D281" s="1">
        <v>803.6</v>
      </c>
      <c r="E281" s="1">
        <v>0</v>
      </c>
      <c r="F281" s="1">
        <v>851.2</v>
      </c>
      <c r="G281" s="1">
        <v>165</v>
      </c>
      <c r="H281" s="1">
        <f t="shared" si="89"/>
        <v>1819.8000000000002</v>
      </c>
      <c r="I281" s="1">
        <f t="shared" si="90"/>
        <v>26180.2</v>
      </c>
    </row>
    <row r="282" spans="1:9">
      <c r="A282" s="3" t="s">
        <v>19</v>
      </c>
      <c r="B282" s="3">
        <v>8</v>
      </c>
      <c r="C282" s="4">
        <f>+C274+C275+C276+C277+C278+C279+C280+C281</f>
        <v>294850</v>
      </c>
      <c r="D282" s="4">
        <f t="shared" ref="D282:I282" si="91">+D274+D275+D276+D277+D278+D279+D280+D281</f>
        <v>8462.1999999999989</v>
      </c>
      <c r="E282" s="4">
        <f t="shared" si="91"/>
        <v>9796.06</v>
      </c>
      <c r="F282" s="4">
        <f t="shared" si="91"/>
        <v>8963.44</v>
      </c>
      <c r="G282" s="4">
        <f t="shared" si="91"/>
        <v>1977</v>
      </c>
      <c r="H282" s="4">
        <f t="shared" si="91"/>
        <v>29198.7</v>
      </c>
      <c r="I282" s="4">
        <f t="shared" si="91"/>
        <v>265651.3</v>
      </c>
    </row>
    <row r="284" spans="1:9">
      <c r="A284" s="13" t="s">
        <v>256</v>
      </c>
      <c r="B284" s="13"/>
      <c r="C284" s="13"/>
      <c r="D284" s="13"/>
      <c r="E284" s="13"/>
      <c r="F284" s="13"/>
      <c r="G284" s="13"/>
      <c r="H284" s="13"/>
      <c r="I284" s="13"/>
    </row>
    <row r="285" spans="1:9">
      <c r="A285" t="s">
        <v>257</v>
      </c>
      <c r="B285" t="s">
        <v>112</v>
      </c>
      <c r="C285" s="1">
        <v>13800</v>
      </c>
      <c r="D285" s="1">
        <v>396.06</v>
      </c>
      <c r="E285" s="1">
        <v>0</v>
      </c>
      <c r="F285" s="1">
        <v>419.52</v>
      </c>
      <c r="G285" s="1">
        <v>25</v>
      </c>
      <c r="H285" s="1">
        <f t="shared" ref="H285:H293" si="92">D285+E285+F285+G285</f>
        <v>840.57999999999993</v>
      </c>
      <c r="I285" s="1">
        <f t="shared" ref="I285:I293" si="93">C285-H285</f>
        <v>12959.42</v>
      </c>
    </row>
    <row r="286" spans="1:9">
      <c r="A286" t="s">
        <v>258</v>
      </c>
      <c r="B286" t="s">
        <v>112</v>
      </c>
      <c r="C286" s="1">
        <v>14545</v>
      </c>
      <c r="D286" s="1">
        <v>417.44</v>
      </c>
      <c r="E286" s="1">
        <v>0</v>
      </c>
      <c r="F286" s="1">
        <v>442.17</v>
      </c>
      <c r="G286" s="1">
        <v>165</v>
      </c>
      <c r="H286" s="1">
        <f t="shared" si="92"/>
        <v>1024.6100000000001</v>
      </c>
      <c r="I286" s="1">
        <f t="shared" si="93"/>
        <v>13520.39</v>
      </c>
    </row>
    <row r="287" spans="1:9">
      <c r="A287" t="s">
        <v>259</v>
      </c>
      <c r="B287" t="s">
        <v>260</v>
      </c>
      <c r="C287" s="1">
        <v>17800</v>
      </c>
      <c r="D287" s="1">
        <v>510.86</v>
      </c>
      <c r="E287" s="1">
        <v>0</v>
      </c>
      <c r="F287" s="1">
        <v>541.12</v>
      </c>
      <c r="G287" s="1">
        <v>1077.76</v>
      </c>
      <c r="H287" s="1">
        <f t="shared" si="92"/>
        <v>2129.7399999999998</v>
      </c>
      <c r="I287" s="1">
        <f t="shared" si="93"/>
        <v>15670.26</v>
      </c>
    </row>
    <row r="288" spans="1:9">
      <c r="A288" t="s">
        <v>261</v>
      </c>
      <c r="B288" t="s">
        <v>112</v>
      </c>
      <c r="C288" s="1">
        <v>18000</v>
      </c>
      <c r="D288" s="1">
        <v>516.6</v>
      </c>
      <c r="E288" s="1">
        <v>0</v>
      </c>
      <c r="F288" s="1">
        <v>547.20000000000005</v>
      </c>
      <c r="G288" s="1">
        <v>25</v>
      </c>
      <c r="H288" s="1">
        <f t="shared" si="92"/>
        <v>1088.8000000000002</v>
      </c>
      <c r="I288" s="1">
        <f t="shared" si="93"/>
        <v>16911.2</v>
      </c>
    </row>
    <row r="289" spans="1:124">
      <c r="A289" t="s">
        <v>262</v>
      </c>
      <c r="B289" t="s">
        <v>112</v>
      </c>
      <c r="C289" s="1">
        <v>21600</v>
      </c>
      <c r="D289" s="1">
        <v>619.91999999999996</v>
      </c>
      <c r="E289" s="1">
        <v>0</v>
      </c>
      <c r="F289" s="1">
        <v>656.64</v>
      </c>
      <c r="G289" s="1">
        <v>185</v>
      </c>
      <c r="H289" s="1">
        <f t="shared" si="92"/>
        <v>1461.56</v>
      </c>
      <c r="I289" s="1">
        <f t="shared" si="93"/>
        <v>20138.439999999999</v>
      </c>
    </row>
    <row r="290" spans="1:124">
      <c r="A290" t="s">
        <v>263</v>
      </c>
      <c r="B290" t="s">
        <v>264</v>
      </c>
      <c r="C290" s="1">
        <v>85000</v>
      </c>
      <c r="D290" s="1">
        <v>2439.5</v>
      </c>
      <c r="E290" s="1">
        <v>8576.99</v>
      </c>
      <c r="F290" s="1">
        <v>2584</v>
      </c>
      <c r="G290" s="1">
        <v>25</v>
      </c>
      <c r="H290" s="1">
        <f t="shared" si="92"/>
        <v>13625.49</v>
      </c>
      <c r="I290" s="1">
        <f t="shared" si="93"/>
        <v>71374.509999999995</v>
      </c>
    </row>
    <row r="291" spans="1:124">
      <c r="A291" t="s">
        <v>265</v>
      </c>
      <c r="B291" t="s">
        <v>266</v>
      </c>
      <c r="C291" s="1">
        <v>18000</v>
      </c>
      <c r="D291" s="1">
        <v>516.6</v>
      </c>
      <c r="E291" s="1">
        <v>0</v>
      </c>
      <c r="F291" s="1">
        <v>547.20000000000005</v>
      </c>
      <c r="G291" s="1">
        <v>115</v>
      </c>
      <c r="H291" s="1">
        <f t="shared" si="92"/>
        <v>1178.8000000000002</v>
      </c>
      <c r="I291" s="1">
        <f t="shared" si="93"/>
        <v>16821.2</v>
      </c>
    </row>
    <row r="292" spans="1:124">
      <c r="A292" t="s">
        <v>267</v>
      </c>
      <c r="B292" t="s">
        <v>206</v>
      </c>
      <c r="C292" s="1">
        <v>60000</v>
      </c>
      <c r="D292" s="1">
        <v>1722</v>
      </c>
      <c r="E292" s="1">
        <v>3486.68</v>
      </c>
      <c r="F292" s="1">
        <v>1824</v>
      </c>
      <c r="G292" s="1">
        <v>25</v>
      </c>
      <c r="H292" s="1">
        <f t="shared" si="92"/>
        <v>7057.68</v>
      </c>
      <c r="I292" s="1">
        <f t="shared" si="93"/>
        <v>52942.32</v>
      </c>
    </row>
    <row r="293" spans="1:124">
      <c r="A293" t="s">
        <v>268</v>
      </c>
      <c r="B293" t="s">
        <v>22</v>
      </c>
      <c r="C293" s="1">
        <v>22650</v>
      </c>
      <c r="D293" s="1">
        <v>650.05999999999995</v>
      </c>
      <c r="E293" s="1">
        <v>0</v>
      </c>
      <c r="F293" s="1">
        <v>688.56</v>
      </c>
      <c r="G293" s="1">
        <v>957.76</v>
      </c>
      <c r="H293" s="1">
        <f t="shared" si="92"/>
        <v>2296.38</v>
      </c>
      <c r="I293" s="1">
        <f t="shared" si="93"/>
        <v>20353.62</v>
      </c>
    </row>
    <row r="294" spans="1:124">
      <c r="A294" s="3" t="s">
        <v>19</v>
      </c>
      <c r="B294" s="3">
        <v>9</v>
      </c>
      <c r="C294" s="4">
        <f>+C285+C286+C287+C288+C289+C290+C291+C292+C293</f>
        <v>271395</v>
      </c>
      <c r="D294" s="4">
        <f t="shared" ref="D294:I294" si="94">+D285+D286+D287+D288+D289+D290+D291+D292+D293</f>
        <v>7789.0400000000009</v>
      </c>
      <c r="E294" s="4">
        <f t="shared" si="94"/>
        <v>12063.67</v>
      </c>
      <c r="F294" s="4">
        <f t="shared" si="94"/>
        <v>8250.41</v>
      </c>
      <c r="G294" s="4">
        <f t="shared" si="94"/>
        <v>2600.52</v>
      </c>
      <c r="H294" s="4">
        <f t="shared" si="94"/>
        <v>30703.64</v>
      </c>
      <c r="I294" s="4">
        <f t="shared" si="94"/>
        <v>240691.36000000002</v>
      </c>
    </row>
    <row r="296" spans="1:124">
      <c r="A296" s="13" t="s">
        <v>269</v>
      </c>
      <c r="B296" s="13"/>
      <c r="C296" s="13"/>
      <c r="D296" s="13"/>
      <c r="E296" s="13"/>
      <c r="F296" s="13"/>
      <c r="G296" s="13"/>
      <c r="H296" s="13"/>
      <c r="I296" s="13"/>
    </row>
    <row r="297" spans="1:124">
      <c r="A297" t="s">
        <v>270</v>
      </c>
      <c r="B297" t="s">
        <v>18</v>
      </c>
      <c r="C297" s="1">
        <v>140000</v>
      </c>
      <c r="D297" s="1">
        <v>4018</v>
      </c>
      <c r="E297" s="1">
        <v>21829.39</v>
      </c>
      <c r="F297" s="1">
        <v>2995.92</v>
      </c>
      <c r="G297" s="1">
        <v>25</v>
      </c>
      <c r="H297" s="1">
        <f t="shared" ref="H297:H299" si="95">D297+E297+F297+G297</f>
        <v>28868.309999999998</v>
      </c>
      <c r="I297" s="1">
        <f t="shared" ref="I297:I299" si="96">C297-H297</f>
        <v>111131.69</v>
      </c>
    </row>
    <row r="298" spans="1:124">
      <c r="A298" t="s">
        <v>183</v>
      </c>
      <c r="B298" t="s">
        <v>184</v>
      </c>
      <c r="C298" s="1">
        <v>95000</v>
      </c>
      <c r="D298" s="1">
        <v>2726.5</v>
      </c>
      <c r="E298" s="1">
        <v>10929.24</v>
      </c>
      <c r="F298" s="1">
        <v>2888</v>
      </c>
      <c r="G298" s="1">
        <v>25</v>
      </c>
      <c r="H298" s="1">
        <f t="shared" si="95"/>
        <v>16568.739999999998</v>
      </c>
      <c r="I298" s="1">
        <f t="shared" si="96"/>
        <v>78431.260000000009</v>
      </c>
    </row>
    <row r="299" spans="1:124" s="2" customFormat="1">
      <c r="A299" t="s">
        <v>271</v>
      </c>
      <c r="B299" t="s">
        <v>272</v>
      </c>
      <c r="C299" s="1">
        <v>38000</v>
      </c>
      <c r="D299" s="1">
        <v>1090.5999999999999</v>
      </c>
      <c r="E299" s="1">
        <v>160.38</v>
      </c>
      <c r="F299" s="1">
        <v>1155.2</v>
      </c>
      <c r="G299" s="1">
        <v>25</v>
      </c>
      <c r="H299" s="1">
        <f t="shared" si="95"/>
        <v>2431.1800000000003</v>
      </c>
      <c r="I299" s="1">
        <f t="shared" si="96"/>
        <v>35568.82</v>
      </c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</row>
    <row r="300" spans="1:124" s="2" customFormat="1">
      <c r="A300" s="3" t="s">
        <v>19</v>
      </c>
      <c r="B300" s="3">
        <v>3</v>
      </c>
      <c r="C300" s="4">
        <f t="shared" ref="C300:I300" si="97">SUM(C297:C299)</f>
        <v>273000</v>
      </c>
      <c r="D300" s="4">
        <f t="shared" si="97"/>
        <v>7835.1</v>
      </c>
      <c r="E300" s="4">
        <f t="shared" si="97"/>
        <v>32919.009999999995</v>
      </c>
      <c r="F300" s="4">
        <f t="shared" si="97"/>
        <v>7039.12</v>
      </c>
      <c r="G300" s="4">
        <f t="shared" si="97"/>
        <v>75</v>
      </c>
      <c r="H300" s="4">
        <f t="shared" si="97"/>
        <v>47868.229999999996</v>
      </c>
      <c r="I300" s="4">
        <f t="shared" si="97"/>
        <v>225131.77000000002</v>
      </c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  <c r="AN300" s="6"/>
      <c r="AO300" s="6"/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  <c r="BE300" s="6"/>
      <c r="BF300" s="6"/>
      <c r="BG300" s="6"/>
      <c r="BH300" s="6"/>
      <c r="BI300" s="6"/>
      <c r="BJ300" s="6"/>
      <c r="BK300" s="6"/>
      <c r="BL300" s="6"/>
      <c r="BM300" s="6"/>
      <c r="BN300" s="6"/>
      <c r="BO300" s="6"/>
      <c r="BP300" s="6"/>
      <c r="BQ300" s="6"/>
      <c r="BR300" s="6"/>
      <c r="BS300" s="6"/>
      <c r="BT300" s="6"/>
      <c r="BU300" s="6"/>
      <c r="BV300" s="6"/>
      <c r="BW300" s="6"/>
      <c r="BX300" s="6"/>
      <c r="BY300" s="6"/>
      <c r="BZ300" s="6"/>
      <c r="CA300" s="6"/>
      <c r="CB300" s="6"/>
      <c r="CC300" s="6"/>
      <c r="CD300" s="6"/>
      <c r="CE300" s="6"/>
      <c r="CF300" s="6"/>
      <c r="CG300" s="6"/>
      <c r="CH300" s="6"/>
      <c r="CI300" s="6"/>
      <c r="CJ300" s="6"/>
      <c r="CK300" s="6"/>
      <c r="CL300" s="6"/>
      <c r="CM300" s="6"/>
      <c r="CN300" s="6"/>
      <c r="CO300" s="6"/>
      <c r="CP300" s="6"/>
      <c r="CQ300" s="6"/>
      <c r="CR300" s="6"/>
      <c r="CS300" s="6"/>
      <c r="CT300" s="6"/>
      <c r="CU300" s="6"/>
      <c r="CV300" s="6"/>
      <c r="CW300" s="6"/>
      <c r="CX300" s="6"/>
      <c r="CY300" s="6"/>
      <c r="CZ300" s="6"/>
      <c r="DA300" s="6"/>
      <c r="DB300" s="6"/>
      <c r="DC300" s="6"/>
      <c r="DD300" s="6"/>
      <c r="DE300" s="6"/>
      <c r="DF300" s="6"/>
      <c r="DG300" s="6"/>
      <c r="DH300" s="6"/>
      <c r="DI300" s="6"/>
      <c r="DJ300" s="6"/>
      <c r="DK300" s="6"/>
      <c r="DL300" s="6"/>
      <c r="DM300" s="6"/>
      <c r="DN300" s="6"/>
      <c r="DO300" s="6"/>
      <c r="DP300" s="6"/>
      <c r="DQ300" s="6"/>
      <c r="DR300" s="6"/>
      <c r="DS300" s="6"/>
      <c r="DT300" s="6"/>
    </row>
    <row r="301" spans="1:124" s="2" customFormat="1">
      <c r="A301"/>
      <c r="B301"/>
      <c r="C301" s="1"/>
      <c r="D301" s="1"/>
      <c r="E301" s="1"/>
      <c r="F301" s="1"/>
      <c r="G301" s="1"/>
      <c r="H301" s="1"/>
      <c r="I301" s="1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  <c r="AN301" s="6"/>
      <c r="AO301" s="6"/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  <c r="BE301" s="6"/>
      <c r="BF301" s="6"/>
      <c r="BG301" s="6"/>
      <c r="BH301" s="6"/>
      <c r="BI301" s="6"/>
      <c r="BJ301" s="6"/>
      <c r="BK301" s="6"/>
      <c r="BL301" s="6"/>
      <c r="BM301" s="6"/>
      <c r="BN301" s="6"/>
      <c r="BO301" s="6"/>
      <c r="BP301" s="6"/>
      <c r="BQ301" s="6"/>
      <c r="BR301" s="6"/>
      <c r="BS301" s="6"/>
      <c r="BT301" s="6"/>
      <c r="BU301" s="6"/>
      <c r="BV301" s="6"/>
      <c r="BW301" s="6"/>
      <c r="BX301" s="6"/>
      <c r="BY301" s="6"/>
      <c r="BZ301" s="6"/>
      <c r="CA301" s="6"/>
      <c r="CB301" s="6"/>
      <c r="CC301" s="6"/>
      <c r="CD301" s="6"/>
      <c r="CE301" s="6"/>
      <c r="CF301" s="6"/>
      <c r="CG301" s="6"/>
      <c r="CH301" s="6"/>
      <c r="CI301" s="6"/>
      <c r="CJ301" s="6"/>
      <c r="CK301" s="6"/>
      <c r="CL301" s="6"/>
      <c r="CM301" s="6"/>
      <c r="CN301" s="6"/>
      <c r="CO301" s="6"/>
      <c r="CP301" s="6"/>
      <c r="CQ301" s="6"/>
      <c r="CR301" s="6"/>
      <c r="CS301" s="6"/>
      <c r="CT301" s="6"/>
      <c r="CU301" s="6"/>
      <c r="CV301" s="6"/>
      <c r="CW301" s="6"/>
      <c r="CX301" s="6"/>
      <c r="CY301" s="6"/>
      <c r="CZ301" s="6"/>
      <c r="DA301" s="6"/>
      <c r="DB301" s="6"/>
      <c r="DC301" s="6"/>
      <c r="DD301" s="6"/>
      <c r="DE301" s="6"/>
      <c r="DF301" s="6"/>
      <c r="DG301" s="6"/>
      <c r="DH301" s="6"/>
      <c r="DI301" s="6"/>
      <c r="DJ301" s="6"/>
      <c r="DK301" s="6"/>
      <c r="DL301" s="6"/>
      <c r="DM301" s="6"/>
      <c r="DN301" s="6"/>
      <c r="DO301" s="6"/>
      <c r="DP301" s="6"/>
      <c r="DQ301" s="6"/>
      <c r="DR301" s="6"/>
      <c r="DS301" s="6"/>
      <c r="DT301" s="6"/>
    </row>
    <row r="302" spans="1:124" s="2" customFormat="1">
      <c r="A302" s="13" t="s">
        <v>273</v>
      </c>
      <c r="B302" s="13"/>
      <c r="C302" s="13"/>
      <c r="D302" s="13"/>
      <c r="E302" s="13"/>
      <c r="F302" s="13"/>
      <c r="G302" s="13"/>
      <c r="H302" s="13"/>
      <c r="I302" s="13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  <c r="AN302" s="6"/>
      <c r="AO302" s="6"/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  <c r="BE302" s="6"/>
      <c r="BF302" s="6"/>
      <c r="BG302" s="6"/>
      <c r="BH302" s="6"/>
      <c r="BI302" s="6"/>
      <c r="BJ302" s="6"/>
      <c r="BK302" s="6"/>
      <c r="BL302" s="6"/>
      <c r="BM302" s="6"/>
      <c r="BN302" s="6"/>
      <c r="BO302" s="6"/>
      <c r="BP302" s="6"/>
      <c r="BQ302" s="6"/>
      <c r="BR302" s="6"/>
      <c r="BS302" s="6"/>
      <c r="BT302" s="6"/>
      <c r="BU302" s="6"/>
      <c r="BV302" s="6"/>
      <c r="BW302" s="6"/>
      <c r="BX302" s="6"/>
      <c r="BY302" s="6"/>
      <c r="BZ302" s="6"/>
      <c r="CA302" s="6"/>
      <c r="CB302" s="6"/>
      <c r="CC302" s="6"/>
      <c r="CD302" s="6"/>
      <c r="CE302" s="6"/>
      <c r="CF302" s="6"/>
      <c r="CG302" s="6"/>
      <c r="CH302" s="6"/>
      <c r="CI302" s="6"/>
      <c r="CJ302" s="6"/>
      <c r="CK302" s="6"/>
      <c r="CL302" s="6"/>
      <c r="CM302" s="6"/>
      <c r="CN302" s="6"/>
      <c r="CO302" s="6"/>
      <c r="CP302" s="6"/>
      <c r="CQ302" s="6"/>
      <c r="CR302" s="6"/>
      <c r="CS302" s="6"/>
      <c r="CT302" s="6"/>
      <c r="CU302" s="6"/>
      <c r="CV302" s="6"/>
      <c r="CW302" s="6"/>
      <c r="CX302" s="6"/>
      <c r="CY302" s="6"/>
      <c r="CZ302" s="6"/>
      <c r="DA302" s="6"/>
      <c r="DB302" s="6"/>
      <c r="DC302" s="6"/>
      <c r="DD302" s="6"/>
      <c r="DE302" s="6"/>
      <c r="DF302" s="6"/>
      <c r="DG302" s="6"/>
      <c r="DH302" s="6"/>
      <c r="DI302" s="6"/>
      <c r="DJ302" s="6"/>
      <c r="DK302" s="6"/>
      <c r="DL302" s="6"/>
      <c r="DM302" s="6"/>
      <c r="DN302" s="6"/>
      <c r="DO302" s="6"/>
      <c r="DP302" s="6"/>
      <c r="DQ302" s="6"/>
      <c r="DR302" s="6"/>
      <c r="DS302" s="6"/>
      <c r="DT302" s="6"/>
    </row>
    <row r="303" spans="1:124" s="2" customFormat="1">
      <c r="A303" t="s">
        <v>274</v>
      </c>
      <c r="B303" t="s">
        <v>275</v>
      </c>
      <c r="C303" s="1">
        <v>10000</v>
      </c>
      <c r="D303" s="1">
        <v>287</v>
      </c>
      <c r="E303" s="1">
        <v>0</v>
      </c>
      <c r="F303" s="1">
        <v>304</v>
      </c>
      <c r="G303" s="1">
        <v>75</v>
      </c>
      <c r="H303" s="1">
        <f t="shared" ref="H303:H314" si="98">D303+E303+F303+G303</f>
        <v>666</v>
      </c>
      <c r="I303" s="1">
        <f t="shared" ref="I303:I314" si="99">C303-H303</f>
        <v>9334</v>
      </c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</row>
    <row r="304" spans="1:124" s="2" customFormat="1">
      <c r="A304" t="s">
        <v>276</v>
      </c>
      <c r="B304" t="s">
        <v>275</v>
      </c>
      <c r="C304" s="1">
        <v>17800</v>
      </c>
      <c r="D304" s="1">
        <v>510.86</v>
      </c>
      <c r="E304" s="1">
        <v>0</v>
      </c>
      <c r="F304" s="1">
        <v>541.12</v>
      </c>
      <c r="G304" s="1">
        <v>2030.52</v>
      </c>
      <c r="H304" s="1">
        <f t="shared" si="98"/>
        <v>3082.5</v>
      </c>
      <c r="I304" s="1">
        <f t="shared" si="99"/>
        <v>14717.5</v>
      </c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</row>
    <row r="305" spans="1:124">
      <c r="A305" t="s">
        <v>277</v>
      </c>
      <c r="B305" t="s">
        <v>24</v>
      </c>
      <c r="C305" s="1">
        <v>57000</v>
      </c>
      <c r="D305" s="1">
        <v>1635.9</v>
      </c>
      <c r="E305" s="1">
        <v>2922.14</v>
      </c>
      <c r="F305" s="1">
        <v>1732.8</v>
      </c>
      <c r="G305" s="1">
        <v>125</v>
      </c>
      <c r="H305" s="1">
        <f t="shared" si="98"/>
        <v>6415.84</v>
      </c>
      <c r="I305" s="1">
        <f t="shared" si="99"/>
        <v>50584.160000000003</v>
      </c>
    </row>
    <row r="306" spans="1:124">
      <c r="A306" t="s">
        <v>278</v>
      </c>
      <c r="B306" t="s">
        <v>22</v>
      </c>
      <c r="C306" s="1">
        <v>20650</v>
      </c>
      <c r="D306" s="1">
        <v>592.66</v>
      </c>
      <c r="E306" s="1">
        <v>0</v>
      </c>
      <c r="F306" s="1">
        <v>627.76</v>
      </c>
      <c r="G306" s="1">
        <v>1097.76</v>
      </c>
      <c r="H306" s="1">
        <f t="shared" si="98"/>
        <v>2318.1800000000003</v>
      </c>
      <c r="I306" s="1">
        <f t="shared" si="99"/>
        <v>18331.82</v>
      </c>
    </row>
    <row r="307" spans="1:124">
      <c r="A307" t="s">
        <v>279</v>
      </c>
      <c r="B307" t="s">
        <v>280</v>
      </c>
      <c r="C307" s="1">
        <v>36000</v>
      </c>
      <c r="D307" s="1">
        <v>1033.2</v>
      </c>
      <c r="E307" s="1">
        <v>0</v>
      </c>
      <c r="F307" s="1">
        <v>1094.4000000000001</v>
      </c>
      <c r="G307" s="1">
        <v>145</v>
      </c>
      <c r="H307" s="1">
        <f t="shared" si="98"/>
        <v>2272.6000000000004</v>
      </c>
      <c r="I307" s="1">
        <f t="shared" si="99"/>
        <v>33727.4</v>
      </c>
    </row>
    <row r="308" spans="1:124">
      <c r="A308" t="s">
        <v>281</v>
      </c>
      <c r="B308" t="s">
        <v>22</v>
      </c>
      <c r="C308" s="1">
        <v>17800</v>
      </c>
      <c r="D308" s="1">
        <v>510.86</v>
      </c>
      <c r="E308" s="1">
        <v>0</v>
      </c>
      <c r="F308" s="1">
        <v>541.12</v>
      </c>
      <c r="G308" s="1">
        <v>185</v>
      </c>
      <c r="H308" s="1">
        <f t="shared" si="98"/>
        <v>1236.98</v>
      </c>
      <c r="I308" s="1">
        <f t="shared" si="99"/>
        <v>16563.02</v>
      </c>
    </row>
    <row r="309" spans="1:124" s="3" customFormat="1">
      <c r="A309" t="s">
        <v>282</v>
      </c>
      <c r="B309" t="s">
        <v>283</v>
      </c>
      <c r="C309" s="1">
        <v>18800</v>
      </c>
      <c r="D309" s="1">
        <v>539.55999999999995</v>
      </c>
      <c r="E309" s="1">
        <v>0</v>
      </c>
      <c r="F309" s="1">
        <v>571.52</v>
      </c>
      <c r="G309" s="1">
        <v>125</v>
      </c>
      <c r="H309" s="1">
        <f t="shared" si="98"/>
        <v>1236.08</v>
      </c>
      <c r="I309" s="1">
        <f t="shared" si="99"/>
        <v>17563.919999999998</v>
      </c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</row>
    <row r="310" spans="1:124" s="3" customFormat="1">
      <c r="A310" t="s">
        <v>284</v>
      </c>
      <c r="B310" t="s">
        <v>192</v>
      </c>
      <c r="C310" s="1">
        <v>46400</v>
      </c>
      <c r="D310" s="1">
        <v>1331.68</v>
      </c>
      <c r="E310" s="1">
        <v>1066.0899999999999</v>
      </c>
      <c r="F310" s="1">
        <v>1410.56</v>
      </c>
      <c r="G310" s="1">
        <v>2030.52</v>
      </c>
      <c r="H310" s="1">
        <f t="shared" si="98"/>
        <v>5838.85</v>
      </c>
      <c r="I310" s="1">
        <f t="shared" si="99"/>
        <v>40561.15</v>
      </c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  <c r="AN310" s="6"/>
      <c r="AO310" s="6"/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  <c r="BE310" s="6"/>
      <c r="BF310" s="6"/>
      <c r="BG310" s="6"/>
      <c r="BH310" s="6"/>
      <c r="BI310" s="6"/>
      <c r="BJ310" s="6"/>
      <c r="BK310" s="6"/>
      <c r="BL310" s="6"/>
      <c r="BM310" s="6"/>
      <c r="BN310" s="6"/>
      <c r="BO310" s="6"/>
      <c r="BP310" s="6"/>
      <c r="BQ310" s="6"/>
      <c r="BR310" s="6"/>
      <c r="BS310" s="6"/>
      <c r="BT310" s="6"/>
      <c r="BU310" s="6"/>
      <c r="BV310" s="6"/>
      <c r="BW310" s="6"/>
      <c r="BX310" s="6"/>
      <c r="BY310" s="6"/>
      <c r="BZ310" s="6"/>
      <c r="CA310" s="6"/>
      <c r="CB310" s="6"/>
      <c r="CC310" s="6"/>
      <c r="CD310" s="6"/>
      <c r="CE310" s="6"/>
      <c r="CF310" s="6"/>
      <c r="CG310" s="6"/>
      <c r="CH310" s="6"/>
      <c r="CI310" s="6"/>
      <c r="CJ310" s="6"/>
      <c r="CK310" s="6"/>
      <c r="CL310" s="6"/>
      <c r="CM310" s="6"/>
      <c r="CN310" s="6"/>
      <c r="CO310" s="6"/>
      <c r="CP310" s="6"/>
      <c r="CQ310" s="6"/>
      <c r="CR310" s="6"/>
      <c r="CS310" s="6"/>
      <c r="CT310" s="6"/>
      <c r="CU310" s="6"/>
      <c r="CV310" s="6"/>
      <c r="CW310" s="6"/>
      <c r="CX310" s="6"/>
      <c r="CY310" s="6"/>
      <c r="CZ310" s="6"/>
      <c r="DA310" s="6"/>
      <c r="DB310" s="6"/>
      <c r="DC310" s="6"/>
      <c r="DD310" s="6"/>
      <c r="DE310" s="6"/>
      <c r="DF310" s="6"/>
      <c r="DG310" s="6"/>
      <c r="DH310" s="6"/>
      <c r="DI310" s="6"/>
      <c r="DJ310" s="6"/>
      <c r="DK310" s="6"/>
      <c r="DL310" s="6"/>
      <c r="DM310" s="6"/>
      <c r="DN310" s="6"/>
      <c r="DO310" s="6"/>
      <c r="DP310" s="6"/>
      <c r="DQ310" s="6"/>
      <c r="DR310" s="6"/>
      <c r="DS310" s="6"/>
      <c r="DT310" s="6"/>
    </row>
    <row r="311" spans="1:124" s="3" customFormat="1">
      <c r="A311" t="s">
        <v>285</v>
      </c>
      <c r="B311" t="s">
        <v>283</v>
      </c>
      <c r="C311" s="1">
        <v>17800</v>
      </c>
      <c r="D311" s="1">
        <v>510.86</v>
      </c>
      <c r="E311" s="1">
        <v>0</v>
      </c>
      <c r="F311" s="1">
        <v>541.12</v>
      </c>
      <c r="G311" s="1">
        <v>165</v>
      </c>
      <c r="H311" s="1">
        <f t="shared" si="98"/>
        <v>1216.98</v>
      </c>
      <c r="I311" s="1">
        <f t="shared" si="99"/>
        <v>16583.02</v>
      </c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  <c r="AN311" s="6"/>
      <c r="AO311" s="6"/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  <c r="BE311" s="6"/>
      <c r="BF311" s="6"/>
      <c r="BG311" s="6"/>
      <c r="BH311" s="6"/>
      <c r="BI311" s="6"/>
      <c r="BJ311" s="6"/>
      <c r="BK311" s="6"/>
      <c r="BL311" s="6"/>
      <c r="BM311" s="6"/>
      <c r="BN311" s="6"/>
      <c r="BO311" s="6"/>
      <c r="BP311" s="6"/>
      <c r="BQ311" s="6"/>
      <c r="BR311" s="6"/>
      <c r="BS311" s="6"/>
      <c r="BT311" s="6"/>
      <c r="BU311" s="6"/>
      <c r="BV311" s="6"/>
      <c r="BW311" s="6"/>
      <c r="BX311" s="6"/>
      <c r="BY311" s="6"/>
      <c r="BZ311" s="6"/>
      <c r="CA311" s="6"/>
      <c r="CB311" s="6"/>
      <c r="CC311" s="6"/>
      <c r="CD311" s="6"/>
      <c r="CE311" s="6"/>
      <c r="CF311" s="6"/>
      <c r="CG311" s="6"/>
      <c r="CH311" s="6"/>
      <c r="CI311" s="6"/>
      <c r="CJ311" s="6"/>
      <c r="CK311" s="6"/>
      <c r="CL311" s="6"/>
      <c r="CM311" s="6"/>
      <c r="CN311" s="6"/>
      <c r="CO311" s="6"/>
      <c r="CP311" s="6"/>
      <c r="CQ311" s="6"/>
      <c r="CR311" s="6"/>
      <c r="CS311" s="6"/>
      <c r="CT311" s="6"/>
      <c r="CU311" s="6"/>
      <c r="CV311" s="6"/>
      <c r="CW311" s="6"/>
      <c r="CX311" s="6"/>
      <c r="CY311" s="6"/>
      <c r="CZ311" s="6"/>
      <c r="DA311" s="6"/>
      <c r="DB311" s="6"/>
      <c r="DC311" s="6"/>
      <c r="DD311" s="6"/>
      <c r="DE311" s="6"/>
      <c r="DF311" s="6"/>
      <c r="DG311" s="6"/>
      <c r="DH311" s="6"/>
      <c r="DI311" s="6"/>
      <c r="DJ311" s="6"/>
      <c r="DK311" s="6"/>
      <c r="DL311" s="6"/>
      <c r="DM311" s="6"/>
      <c r="DN311" s="6"/>
      <c r="DO311" s="6"/>
      <c r="DP311" s="6"/>
      <c r="DQ311" s="6"/>
      <c r="DR311" s="6"/>
      <c r="DS311" s="6"/>
      <c r="DT311" s="6"/>
    </row>
    <row r="312" spans="1:124" s="3" customFormat="1">
      <c r="A312" t="s">
        <v>286</v>
      </c>
      <c r="B312" t="s">
        <v>275</v>
      </c>
      <c r="C312" s="1">
        <v>15200</v>
      </c>
      <c r="D312" s="1">
        <v>436.24</v>
      </c>
      <c r="E312" s="1">
        <v>0</v>
      </c>
      <c r="F312" s="1">
        <v>462.08</v>
      </c>
      <c r="G312" s="1">
        <v>165</v>
      </c>
      <c r="H312" s="1">
        <f t="shared" si="98"/>
        <v>1063.32</v>
      </c>
      <c r="I312" s="1">
        <f t="shared" si="99"/>
        <v>14136.68</v>
      </c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  <c r="AN312" s="6"/>
      <c r="AO312" s="6"/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  <c r="BE312" s="6"/>
      <c r="BF312" s="6"/>
      <c r="BG312" s="6"/>
      <c r="BH312" s="6"/>
      <c r="BI312" s="6"/>
      <c r="BJ312" s="6"/>
      <c r="BK312" s="6"/>
      <c r="BL312" s="6"/>
      <c r="BM312" s="6"/>
      <c r="BN312" s="6"/>
      <c r="BO312" s="6"/>
      <c r="BP312" s="6"/>
      <c r="BQ312" s="6"/>
      <c r="BR312" s="6"/>
      <c r="BS312" s="6"/>
      <c r="BT312" s="6"/>
      <c r="BU312" s="6"/>
      <c r="BV312" s="6"/>
      <c r="BW312" s="6"/>
      <c r="BX312" s="6"/>
      <c r="BY312" s="6"/>
      <c r="BZ312" s="6"/>
      <c r="CA312" s="6"/>
      <c r="CB312" s="6"/>
      <c r="CC312" s="6"/>
      <c r="CD312" s="6"/>
      <c r="CE312" s="6"/>
      <c r="CF312" s="6"/>
      <c r="CG312" s="6"/>
      <c r="CH312" s="6"/>
      <c r="CI312" s="6"/>
      <c r="CJ312" s="6"/>
      <c r="CK312" s="6"/>
      <c r="CL312" s="6"/>
      <c r="CM312" s="6"/>
      <c r="CN312" s="6"/>
      <c r="CO312" s="6"/>
      <c r="CP312" s="6"/>
      <c r="CQ312" s="6"/>
      <c r="CR312" s="6"/>
      <c r="CS312" s="6"/>
      <c r="CT312" s="6"/>
      <c r="CU312" s="6"/>
      <c r="CV312" s="6"/>
      <c r="CW312" s="6"/>
      <c r="CX312" s="6"/>
      <c r="CY312" s="6"/>
      <c r="CZ312" s="6"/>
      <c r="DA312" s="6"/>
      <c r="DB312" s="6"/>
      <c r="DC312" s="6"/>
      <c r="DD312" s="6"/>
      <c r="DE312" s="6"/>
      <c r="DF312" s="6"/>
      <c r="DG312" s="6"/>
      <c r="DH312" s="6"/>
      <c r="DI312" s="6"/>
      <c r="DJ312" s="6"/>
      <c r="DK312" s="6"/>
      <c r="DL312" s="6"/>
      <c r="DM312" s="6"/>
      <c r="DN312" s="6"/>
      <c r="DO312" s="6"/>
      <c r="DP312" s="6"/>
      <c r="DQ312" s="6"/>
      <c r="DR312" s="6"/>
      <c r="DS312" s="6"/>
      <c r="DT312" s="6"/>
    </row>
    <row r="313" spans="1:124" s="3" customFormat="1">
      <c r="A313" t="s">
        <v>287</v>
      </c>
      <c r="B313" t="s">
        <v>275</v>
      </c>
      <c r="C313" s="1">
        <v>17800</v>
      </c>
      <c r="D313" s="1">
        <v>510.86</v>
      </c>
      <c r="E313" s="1">
        <v>0</v>
      </c>
      <c r="F313" s="1">
        <v>541.12</v>
      </c>
      <c r="G313" s="1">
        <v>165</v>
      </c>
      <c r="H313" s="1">
        <f t="shared" si="98"/>
        <v>1216.98</v>
      </c>
      <c r="I313" s="1">
        <f t="shared" si="99"/>
        <v>16583.02</v>
      </c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</row>
    <row r="314" spans="1:124" s="3" customFormat="1">
      <c r="A314" t="s">
        <v>288</v>
      </c>
      <c r="B314" t="s">
        <v>275</v>
      </c>
      <c r="C314" s="1">
        <v>12200</v>
      </c>
      <c r="D314" s="1">
        <v>350.14</v>
      </c>
      <c r="E314" s="1">
        <v>0</v>
      </c>
      <c r="F314" s="1">
        <v>370.88</v>
      </c>
      <c r="G314" s="1">
        <v>125</v>
      </c>
      <c r="H314" s="1">
        <f t="shared" si="98"/>
        <v>846.02</v>
      </c>
      <c r="I314" s="1">
        <f t="shared" si="99"/>
        <v>11353.98</v>
      </c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</row>
    <row r="315" spans="1:124" s="3" customFormat="1">
      <c r="A315" s="3" t="s">
        <v>19</v>
      </c>
      <c r="B315" s="3">
        <v>12</v>
      </c>
      <c r="C315" s="4">
        <f>+C303+C304+C305+C306+C307+C308+C309+C310+C311+C312+C313+C314</f>
        <v>287450</v>
      </c>
      <c r="D315" s="4">
        <f t="shared" ref="D315:I315" si="100">+D303+D304+D305+D306+D307+D308+D309+D310+D311+D312+D313+D314</f>
        <v>8249.8199999999979</v>
      </c>
      <c r="E315" s="4">
        <f t="shared" si="100"/>
        <v>3988.2299999999996</v>
      </c>
      <c r="F315" s="4">
        <f t="shared" si="100"/>
        <v>8738.4799999999977</v>
      </c>
      <c r="G315" s="4">
        <f t="shared" si="100"/>
        <v>6433.7999999999993</v>
      </c>
      <c r="H315" s="4">
        <f t="shared" si="100"/>
        <v>27410.329999999998</v>
      </c>
      <c r="I315" s="4">
        <f t="shared" si="100"/>
        <v>260039.66999999998</v>
      </c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  <c r="AN315" s="6"/>
      <c r="AO315" s="6"/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  <c r="BE315" s="6"/>
      <c r="BF315" s="6"/>
      <c r="BG315" s="6"/>
      <c r="BH315" s="6"/>
      <c r="BI315" s="6"/>
      <c r="BJ315" s="6"/>
      <c r="BK315" s="6"/>
      <c r="BL315" s="6"/>
      <c r="BM315" s="6"/>
      <c r="BN315" s="6"/>
      <c r="BO315" s="6"/>
      <c r="BP315" s="6"/>
      <c r="BQ315" s="6"/>
      <c r="BR315" s="6"/>
      <c r="BS315" s="6"/>
      <c r="BT315" s="6"/>
      <c r="BU315" s="6"/>
      <c r="BV315" s="6"/>
      <c r="BW315" s="6"/>
      <c r="BX315" s="6"/>
      <c r="BY315" s="6"/>
      <c r="BZ315" s="6"/>
      <c r="CA315" s="6"/>
      <c r="CB315" s="6"/>
      <c r="CC315" s="6"/>
      <c r="CD315" s="6"/>
      <c r="CE315" s="6"/>
      <c r="CF315" s="6"/>
      <c r="CG315" s="6"/>
      <c r="CH315" s="6"/>
      <c r="CI315" s="6"/>
      <c r="CJ315" s="6"/>
      <c r="CK315" s="6"/>
      <c r="CL315" s="6"/>
      <c r="CM315" s="6"/>
      <c r="CN315" s="6"/>
      <c r="CO315" s="6"/>
      <c r="CP315" s="6"/>
      <c r="CQ315" s="6"/>
      <c r="CR315" s="6"/>
      <c r="CS315" s="6"/>
      <c r="CT315" s="6"/>
      <c r="CU315" s="6"/>
      <c r="CV315" s="6"/>
      <c r="CW315" s="6"/>
      <c r="CX315" s="6"/>
      <c r="CY315" s="6"/>
      <c r="CZ315" s="6"/>
      <c r="DA315" s="6"/>
      <c r="DB315" s="6"/>
      <c r="DC315" s="6"/>
      <c r="DD315" s="6"/>
      <c r="DE315" s="6"/>
      <c r="DF315" s="6"/>
      <c r="DG315" s="6"/>
      <c r="DH315" s="6"/>
      <c r="DI315" s="6"/>
      <c r="DJ315" s="6"/>
      <c r="DK315" s="6"/>
      <c r="DL315" s="6"/>
      <c r="DM315" s="6"/>
      <c r="DN315" s="6"/>
      <c r="DO315" s="6"/>
      <c r="DP315" s="6"/>
      <c r="DQ315" s="6"/>
      <c r="DR315" s="6"/>
      <c r="DS315" s="6"/>
      <c r="DT315" s="6"/>
    </row>
    <row r="316" spans="1:124" s="3" customFormat="1">
      <c r="A316"/>
      <c r="B316"/>
      <c r="C316" s="1"/>
      <c r="D316" s="1"/>
      <c r="E316" s="1"/>
      <c r="F316" s="1"/>
      <c r="G316" s="1"/>
      <c r="H316" s="1"/>
      <c r="I316" s="1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  <c r="AN316" s="6"/>
      <c r="AO316" s="6"/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  <c r="BE316" s="6"/>
      <c r="BF316" s="6"/>
      <c r="BG316" s="6"/>
      <c r="BH316" s="6"/>
      <c r="BI316" s="6"/>
      <c r="BJ316" s="6"/>
      <c r="BK316" s="6"/>
      <c r="BL316" s="6"/>
      <c r="BM316" s="6"/>
      <c r="BN316" s="6"/>
      <c r="BO316" s="6"/>
      <c r="BP316" s="6"/>
      <c r="BQ316" s="6"/>
      <c r="BR316" s="6"/>
      <c r="BS316" s="6"/>
      <c r="BT316" s="6"/>
      <c r="BU316" s="6"/>
      <c r="BV316" s="6"/>
      <c r="BW316" s="6"/>
      <c r="BX316" s="6"/>
      <c r="BY316" s="6"/>
      <c r="BZ316" s="6"/>
      <c r="CA316" s="6"/>
      <c r="CB316" s="6"/>
      <c r="CC316" s="6"/>
      <c r="CD316" s="6"/>
      <c r="CE316" s="6"/>
      <c r="CF316" s="6"/>
      <c r="CG316" s="6"/>
      <c r="CH316" s="6"/>
      <c r="CI316" s="6"/>
      <c r="CJ316" s="6"/>
      <c r="CK316" s="6"/>
      <c r="CL316" s="6"/>
      <c r="CM316" s="6"/>
      <c r="CN316" s="6"/>
      <c r="CO316" s="6"/>
      <c r="CP316" s="6"/>
      <c r="CQ316" s="6"/>
      <c r="CR316" s="6"/>
      <c r="CS316" s="6"/>
      <c r="CT316" s="6"/>
      <c r="CU316" s="6"/>
      <c r="CV316" s="6"/>
      <c r="CW316" s="6"/>
      <c r="CX316" s="6"/>
      <c r="CY316" s="6"/>
      <c r="CZ316" s="6"/>
      <c r="DA316" s="6"/>
      <c r="DB316" s="6"/>
      <c r="DC316" s="6"/>
      <c r="DD316" s="6"/>
      <c r="DE316" s="6"/>
      <c r="DF316" s="6"/>
      <c r="DG316" s="6"/>
      <c r="DH316" s="6"/>
      <c r="DI316" s="6"/>
      <c r="DJ316" s="6"/>
      <c r="DK316" s="6"/>
      <c r="DL316" s="6"/>
      <c r="DM316" s="6"/>
      <c r="DN316" s="6"/>
      <c r="DO316" s="6"/>
      <c r="DP316" s="6"/>
      <c r="DQ316" s="6"/>
      <c r="DR316" s="6"/>
      <c r="DS316" s="6"/>
      <c r="DT316" s="6"/>
    </row>
    <row r="317" spans="1:124" s="3" customFormat="1">
      <c r="A317" s="13" t="s">
        <v>289</v>
      </c>
      <c r="B317" s="13"/>
      <c r="C317" s="13"/>
      <c r="D317" s="13"/>
      <c r="E317" s="13"/>
      <c r="F317" s="13"/>
      <c r="G317" s="13"/>
      <c r="H317" s="13"/>
      <c r="I317" s="13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  <c r="AN317" s="6"/>
      <c r="AO317" s="6"/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  <c r="BE317" s="6"/>
      <c r="BF317" s="6"/>
      <c r="BG317" s="6"/>
      <c r="BH317" s="6"/>
      <c r="BI317" s="6"/>
      <c r="BJ317" s="6"/>
      <c r="BK317" s="6"/>
      <c r="BL317" s="6"/>
      <c r="BM317" s="6"/>
      <c r="BN317" s="6"/>
      <c r="BO317" s="6"/>
      <c r="BP317" s="6"/>
      <c r="BQ317" s="6"/>
      <c r="BR317" s="6"/>
      <c r="BS317" s="6"/>
      <c r="BT317" s="6"/>
      <c r="BU317" s="6"/>
      <c r="BV317" s="6"/>
      <c r="BW317" s="6"/>
      <c r="BX317" s="6"/>
      <c r="BY317" s="6"/>
      <c r="BZ317" s="6"/>
      <c r="CA317" s="6"/>
      <c r="CB317" s="6"/>
      <c r="CC317" s="6"/>
      <c r="CD317" s="6"/>
      <c r="CE317" s="6"/>
      <c r="CF317" s="6"/>
      <c r="CG317" s="6"/>
      <c r="CH317" s="6"/>
      <c r="CI317" s="6"/>
      <c r="CJ317" s="6"/>
      <c r="CK317" s="6"/>
      <c r="CL317" s="6"/>
      <c r="CM317" s="6"/>
      <c r="CN317" s="6"/>
      <c r="CO317" s="6"/>
      <c r="CP317" s="6"/>
      <c r="CQ317" s="6"/>
      <c r="CR317" s="6"/>
      <c r="CS317" s="6"/>
      <c r="CT317" s="6"/>
      <c r="CU317" s="6"/>
      <c r="CV317" s="6"/>
      <c r="CW317" s="6"/>
      <c r="CX317" s="6"/>
      <c r="CY317" s="6"/>
      <c r="CZ317" s="6"/>
      <c r="DA317" s="6"/>
      <c r="DB317" s="6"/>
      <c r="DC317" s="6"/>
      <c r="DD317" s="6"/>
      <c r="DE317" s="6"/>
      <c r="DF317" s="6"/>
      <c r="DG317" s="6"/>
      <c r="DH317" s="6"/>
      <c r="DI317" s="6"/>
      <c r="DJ317" s="6"/>
      <c r="DK317" s="6"/>
      <c r="DL317" s="6"/>
      <c r="DM317" s="6"/>
      <c r="DN317" s="6"/>
      <c r="DO317" s="6"/>
      <c r="DP317" s="6"/>
      <c r="DQ317" s="6"/>
      <c r="DR317" s="6"/>
      <c r="DS317" s="6"/>
      <c r="DT317" s="6"/>
    </row>
    <row r="318" spans="1:124" s="3" customFormat="1">
      <c r="A318" t="s">
        <v>290</v>
      </c>
      <c r="B318" t="s">
        <v>22</v>
      </c>
      <c r="C318" s="1">
        <v>25000</v>
      </c>
      <c r="D318" s="1">
        <v>717.5</v>
      </c>
      <c r="E318" s="1">
        <v>0</v>
      </c>
      <c r="F318" s="1">
        <v>760</v>
      </c>
      <c r="G318" s="1">
        <v>165</v>
      </c>
      <c r="H318" s="1">
        <f t="shared" ref="H318:H322" si="101">D318+E318+F318+G318</f>
        <v>1642.5</v>
      </c>
      <c r="I318" s="1">
        <f t="shared" ref="I318:I322" si="102">C318-H318</f>
        <v>23357.5</v>
      </c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  <c r="AN318" s="6"/>
      <c r="AO318" s="6"/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  <c r="BE318" s="6"/>
      <c r="BF318" s="6"/>
      <c r="BG318" s="6"/>
      <c r="BH318" s="6"/>
      <c r="BI318" s="6"/>
      <c r="BJ318" s="6"/>
      <c r="BK318" s="6"/>
      <c r="BL318" s="6"/>
      <c r="BM318" s="6"/>
      <c r="BN318" s="6"/>
      <c r="BO318" s="6"/>
      <c r="BP318" s="6"/>
      <c r="BQ318" s="6"/>
      <c r="BR318" s="6"/>
      <c r="BS318" s="6"/>
      <c r="BT318" s="6"/>
      <c r="BU318" s="6"/>
      <c r="BV318" s="6"/>
      <c r="BW318" s="6"/>
      <c r="BX318" s="6"/>
      <c r="BY318" s="6"/>
      <c r="BZ318" s="6"/>
      <c r="CA318" s="6"/>
      <c r="CB318" s="6"/>
      <c r="CC318" s="6"/>
      <c r="CD318" s="6"/>
      <c r="CE318" s="6"/>
      <c r="CF318" s="6"/>
      <c r="CG318" s="6"/>
      <c r="CH318" s="6"/>
      <c r="CI318" s="6"/>
      <c r="CJ318" s="6"/>
      <c r="CK318" s="6"/>
      <c r="CL318" s="6"/>
      <c r="CM318" s="6"/>
      <c r="CN318" s="6"/>
      <c r="CO318" s="6"/>
      <c r="CP318" s="6"/>
      <c r="CQ318" s="6"/>
      <c r="CR318" s="6"/>
      <c r="CS318" s="6"/>
      <c r="CT318" s="6"/>
      <c r="CU318" s="6"/>
      <c r="CV318" s="6"/>
      <c r="CW318" s="6"/>
      <c r="CX318" s="6"/>
      <c r="CY318" s="6"/>
      <c r="CZ318" s="6"/>
      <c r="DA318" s="6"/>
      <c r="DB318" s="6"/>
      <c r="DC318" s="6"/>
      <c r="DD318" s="6"/>
      <c r="DE318" s="6"/>
      <c r="DF318" s="6"/>
      <c r="DG318" s="6"/>
      <c r="DH318" s="6"/>
      <c r="DI318" s="6"/>
      <c r="DJ318" s="6"/>
      <c r="DK318" s="6"/>
      <c r="DL318" s="6"/>
      <c r="DM318" s="6"/>
      <c r="DN318" s="6"/>
      <c r="DO318" s="6"/>
      <c r="DP318" s="6"/>
      <c r="DQ318" s="6"/>
      <c r="DR318" s="6"/>
      <c r="DS318" s="6"/>
      <c r="DT318" s="6"/>
    </row>
    <row r="319" spans="1:124" s="3" customFormat="1">
      <c r="A319" t="s">
        <v>291</v>
      </c>
      <c r="B319" t="s">
        <v>292</v>
      </c>
      <c r="C319" s="1">
        <v>20650</v>
      </c>
      <c r="D319" s="1">
        <v>592.66</v>
      </c>
      <c r="E319" s="1">
        <v>0</v>
      </c>
      <c r="F319" s="1">
        <v>627.76</v>
      </c>
      <c r="G319" s="1">
        <v>1097.76</v>
      </c>
      <c r="H319" s="1">
        <f t="shared" si="101"/>
        <v>2318.1800000000003</v>
      </c>
      <c r="I319" s="1">
        <f t="shared" si="102"/>
        <v>18331.82</v>
      </c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  <c r="AN319" s="6"/>
      <c r="AO319" s="6"/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  <c r="BE319" s="6"/>
      <c r="BF319" s="6"/>
      <c r="BG319" s="6"/>
      <c r="BH319" s="6"/>
      <c r="BI319" s="6"/>
      <c r="BJ319" s="6"/>
      <c r="BK319" s="6"/>
      <c r="BL319" s="6"/>
      <c r="BM319" s="6"/>
      <c r="BN319" s="6"/>
      <c r="BO319" s="6"/>
      <c r="BP319" s="6"/>
      <c r="BQ319" s="6"/>
      <c r="BR319" s="6"/>
      <c r="BS319" s="6"/>
      <c r="BT319" s="6"/>
      <c r="BU319" s="6"/>
      <c r="BV319" s="6"/>
      <c r="BW319" s="6"/>
      <c r="BX319" s="6"/>
      <c r="BY319" s="6"/>
      <c r="BZ319" s="6"/>
      <c r="CA319" s="6"/>
      <c r="CB319" s="6"/>
      <c r="CC319" s="6"/>
      <c r="CD319" s="6"/>
      <c r="CE319" s="6"/>
      <c r="CF319" s="6"/>
      <c r="CG319" s="6"/>
      <c r="CH319" s="6"/>
      <c r="CI319" s="6"/>
      <c r="CJ319" s="6"/>
      <c r="CK319" s="6"/>
      <c r="CL319" s="6"/>
      <c r="CM319" s="6"/>
      <c r="CN319" s="6"/>
      <c r="CO319" s="6"/>
      <c r="CP319" s="6"/>
      <c r="CQ319" s="6"/>
      <c r="CR319" s="6"/>
      <c r="CS319" s="6"/>
      <c r="CT319" s="6"/>
      <c r="CU319" s="6"/>
      <c r="CV319" s="6"/>
      <c r="CW319" s="6"/>
      <c r="CX319" s="6"/>
      <c r="CY319" s="6"/>
      <c r="CZ319" s="6"/>
      <c r="DA319" s="6"/>
      <c r="DB319" s="6"/>
      <c r="DC319" s="6"/>
      <c r="DD319" s="6"/>
      <c r="DE319" s="6"/>
      <c r="DF319" s="6"/>
      <c r="DG319" s="6"/>
      <c r="DH319" s="6"/>
      <c r="DI319" s="6"/>
      <c r="DJ319" s="6"/>
      <c r="DK319" s="6"/>
      <c r="DL319" s="6"/>
      <c r="DM319" s="6"/>
      <c r="DN319" s="6"/>
      <c r="DO319" s="6"/>
      <c r="DP319" s="6"/>
      <c r="DQ319" s="6"/>
      <c r="DR319" s="6"/>
      <c r="DS319" s="6"/>
      <c r="DT319" s="6"/>
    </row>
    <row r="320" spans="1:124" s="3" customFormat="1">
      <c r="A320" t="s">
        <v>293</v>
      </c>
      <c r="B320" t="s">
        <v>215</v>
      </c>
      <c r="C320" s="1">
        <v>22500</v>
      </c>
      <c r="D320" s="1">
        <v>645.75</v>
      </c>
      <c r="E320" s="1">
        <v>0</v>
      </c>
      <c r="F320" s="1">
        <v>684</v>
      </c>
      <c r="G320" s="1">
        <v>125</v>
      </c>
      <c r="H320" s="1">
        <f t="shared" si="101"/>
        <v>1454.75</v>
      </c>
      <c r="I320" s="1">
        <f t="shared" si="102"/>
        <v>21045.25</v>
      </c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  <c r="AN320" s="6"/>
      <c r="AO320" s="6"/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  <c r="BE320" s="6"/>
      <c r="BF320" s="6"/>
      <c r="BG320" s="6"/>
      <c r="BH320" s="6"/>
      <c r="BI320" s="6"/>
      <c r="BJ320" s="6"/>
      <c r="BK320" s="6"/>
      <c r="BL320" s="6"/>
      <c r="BM320" s="6"/>
      <c r="BN320" s="6"/>
      <c r="BO320" s="6"/>
      <c r="BP320" s="6"/>
      <c r="BQ320" s="6"/>
      <c r="BR320" s="6"/>
      <c r="BS320" s="6"/>
      <c r="BT320" s="6"/>
      <c r="BU320" s="6"/>
      <c r="BV320" s="6"/>
      <c r="BW320" s="6"/>
      <c r="BX320" s="6"/>
      <c r="BY320" s="6"/>
      <c r="BZ320" s="6"/>
      <c r="CA320" s="6"/>
      <c r="CB320" s="6"/>
      <c r="CC320" s="6"/>
      <c r="CD320" s="6"/>
      <c r="CE320" s="6"/>
      <c r="CF320" s="6"/>
      <c r="CG320" s="6"/>
      <c r="CH320" s="6"/>
      <c r="CI320" s="6"/>
      <c r="CJ320" s="6"/>
      <c r="CK320" s="6"/>
      <c r="CL320" s="6"/>
      <c r="CM320" s="6"/>
      <c r="CN320" s="6"/>
      <c r="CO320" s="6"/>
      <c r="CP320" s="6"/>
      <c r="CQ320" s="6"/>
      <c r="CR320" s="6"/>
      <c r="CS320" s="6"/>
      <c r="CT320" s="6"/>
      <c r="CU320" s="6"/>
      <c r="CV320" s="6"/>
      <c r="CW320" s="6"/>
      <c r="CX320" s="6"/>
      <c r="CY320" s="6"/>
      <c r="CZ320" s="6"/>
      <c r="DA320" s="6"/>
      <c r="DB320" s="6"/>
      <c r="DC320" s="6"/>
      <c r="DD320" s="6"/>
      <c r="DE320" s="6"/>
      <c r="DF320" s="6"/>
      <c r="DG320" s="6"/>
      <c r="DH320" s="6"/>
      <c r="DI320" s="6"/>
      <c r="DJ320" s="6"/>
      <c r="DK320" s="6"/>
      <c r="DL320" s="6"/>
      <c r="DM320" s="6"/>
      <c r="DN320" s="6"/>
      <c r="DO320" s="6"/>
      <c r="DP320" s="6"/>
      <c r="DQ320" s="6"/>
      <c r="DR320" s="6"/>
      <c r="DS320" s="6"/>
      <c r="DT320" s="6"/>
    </row>
    <row r="321" spans="1:124" s="3" customFormat="1">
      <c r="A321" t="s">
        <v>294</v>
      </c>
      <c r="B321" t="s">
        <v>24</v>
      </c>
      <c r="C321" s="1">
        <v>48000</v>
      </c>
      <c r="D321" s="1">
        <v>1377.6</v>
      </c>
      <c r="E321" s="1">
        <v>1291.9000000000001</v>
      </c>
      <c r="F321" s="1">
        <v>1459.2</v>
      </c>
      <c r="G321" s="1">
        <v>2010.52</v>
      </c>
      <c r="H321" s="1">
        <f t="shared" si="101"/>
        <v>6139.2199999999993</v>
      </c>
      <c r="I321" s="1">
        <f t="shared" si="102"/>
        <v>41860.78</v>
      </c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  <c r="AN321" s="6"/>
      <c r="AO321" s="6"/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  <c r="BE321" s="6"/>
      <c r="BF321" s="6"/>
      <c r="BG321" s="6"/>
      <c r="BH321" s="6"/>
      <c r="BI321" s="6"/>
      <c r="BJ321" s="6"/>
      <c r="BK321" s="6"/>
      <c r="BL321" s="6"/>
      <c r="BM321" s="6"/>
      <c r="BN321" s="6"/>
      <c r="BO321" s="6"/>
      <c r="BP321" s="6"/>
      <c r="BQ321" s="6"/>
      <c r="BR321" s="6"/>
      <c r="BS321" s="6"/>
      <c r="BT321" s="6"/>
      <c r="BU321" s="6"/>
      <c r="BV321" s="6"/>
      <c r="BW321" s="6"/>
      <c r="BX321" s="6"/>
      <c r="BY321" s="6"/>
      <c r="BZ321" s="6"/>
      <c r="CA321" s="6"/>
      <c r="CB321" s="6"/>
      <c r="CC321" s="6"/>
      <c r="CD321" s="6"/>
      <c r="CE321" s="6"/>
      <c r="CF321" s="6"/>
      <c r="CG321" s="6"/>
      <c r="CH321" s="6"/>
      <c r="CI321" s="6"/>
      <c r="CJ321" s="6"/>
      <c r="CK321" s="6"/>
      <c r="CL321" s="6"/>
      <c r="CM321" s="6"/>
      <c r="CN321" s="6"/>
      <c r="CO321" s="6"/>
      <c r="CP321" s="6"/>
      <c r="CQ321" s="6"/>
      <c r="CR321" s="6"/>
      <c r="CS321" s="6"/>
      <c r="CT321" s="6"/>
      <c r="CU321" s="6"/>
      <c r="CV321" s="6"/>
      <c r="CW321" s="6"/>
      <c r="CX321" s="6"/>
      <c r="CY321" s="6"/>
      <c r="CZ321" s="6"/>
      <c r="DA321" s="6"/>
      <c r="DB321" s="6"/>
      <c r="DC321" s="6"/>
      <c r="DD321" s="6"/>
      <c r="DE321" s="6"/>
      <c r="DF321" s="6"/>
      <c r="DG321" s="6"/>
      <c r="DH321" s="6"/>
      <c r="DI321" s="6"/>
      <c r="DJ321" s="6"/>
      <c r="DK321" s="6"/>
      <c r="DL321" s="6"/>
      <c r="DM321" s="6"/>
      <c r="DN321" s="6"/>
      <c r="DO321" s="6"/>
      <c r="DP321" s="6"/>
      <c r="DQ321" s="6"/>
      <c r="DR321" s="6"/>
      <c r="DS321" s="6"/>
      <c r="DT321" s="6"/>
    </row>
    <row r="322" spans="1:124" s="3" customFormat="1">
      <c r="A322" t="s">
        <v>295</v>
      </c>
      <c r="B322" t="s">
        <v>296</v>
      </c>
      <c r="C322" s="1">
        <v>38000</v>
      </c>
      <c r="D322" s="1">
        <v>1090.5999999999999</v>
      </c>
      <c r="E322" s="1">
        <v>0</v>
      </c>
      <c r="F322" s="1">
        <v>1155.2</v>
      </c>
      <c r="G322" s="1">
        <v>25</v>
      </c>
      <c r="H322" s="1">
        <f t="shared" si="101"/>
        <v>2270.8000000000002</v>
      </c>
      <c r="I322" s="1">
        <f t="shared" si="102"/>
        <v>35729.199999999997</v>
      </c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  <c r="AN322" s="6"/>
      <c r="AO322" s="6"/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  <c r="BE322" s="6"/>
      <c r="BF322" s="6"/>
      <c r="BG322" s="6"/>
      <c r="BH322" s="6"/>
      <c r="BI322" s="6"/>
      <c r="BJ322" s="6"/>
      <c r="BK322" s="6"/>
      <c r="BL322" s="6"/>
      <c r="BM322" s="6"/>
      <c r="BN322" s="6"/>
      <c r="BO322" s="6"/>
      <c r="BP322" s="6"/>
      <c r="BQ322" s="6"/>
      <c r="BR322" s="6"/>
      <c r="BS322" s="6"/>
      <c r="BT322" s="6"/>
      <c r="BU322" s="6"/>
      <c r="BV322" s="6"/>
      <c r="BW322" s="6"/>
      <c r="BX322" s="6"/>
      <c r="BY322" s="6"/>
      <c r="BZ322" s="6"/>
      <c r="CA322" s="6"/>
      <c r="CB322" s="6"/>
      <c r="CC322" s="6"/>
      <c r="CD322" s="6"/>
      <c r="CE322" s="6"/>
      <c r="CF322" s="6"/>
      <c r="CG322" s="6"/>
      <c r="CH322" s="6"/>
      <c r="CI322" s="6"/>
      <c r="CJ322" s="6"/>
      <c r="CK322" s="6"/>
      <c r="CL322" s="6"/>
      <c r="CM322" s="6"/>
      <c r="CN322" s="6"/>
      <c r="CO322" s="6"/>
      <c r="CP322" s="6"/>
      <c r="CQ322" s="6"/>
      <c r="CR322" s="6"/>
      <c r="CS322" s="6"/>
      <c r="CT322" s="6"/>
      <c r="CU322" s="6"/>
      <c r="CV322" s="6"/>
      <c r="CW322" s="6"/>
      <c r="CX322" s="6"/>
      <c r="CY322" s="6"/>
      <c r="CZ322" s="6"/>
      <c r="DA322" s="6"/>
      <c r="DB322" s="6"/>
      <c r="DC322" s="6"/>
      <c r="DD322" s="6"/>
      <c r="DE322" s="6"/>
      <c r="DF322" s="6"/>
      <c r="DG322" s="6"/>
      <c r="DH322" s="6"/>
      <c r="DI322" s="6"/>
      <c r="DJ322" s="6"/>
      <c r="DK322" s="6"/>
      <c r="DL322" s="6"/>
      <c r="DM322" s="6"/>
      <c r="DN322" s="6"/>
      <c r="DO322" s="6"/>
      <c r="DP322" s="6"/>
      <c r="DQ322" s="6"/>
      <c r="DR322" s="6"/>
      <c r="DS322" s="6"/>
      <c r="DT322" s="6"/>
    </row>
    <row r="323" spans="1:124" s="3" customFormat="1">
      <c r="A323" s="3" t="s">
        <v>19</v>
      </c>
      <c r="B323" s="3">
        <v>5</v>
      </c>
      <c r="C323" s="4">
        <f>+C318+C319+C320+C321+C322</f>
        <v>154150</v>
      </c>
      <c r="D323" s="4">
        <f t="shared" ref="D323:I323" si="103">+D318+D319+D320+D321+D322</f>
        <v>4424.1099999999997</v>
      </c>
      <c r="E323" s="4">
        <f t="shared" si="103"/>
        <v>1291.9000000000001</v>
      </c>
      <c r="F323" s="4">
        <f t="shared" si="103"/>
        <v>4686.16</v>
      </c>
      <c r="G323" s="4">
        <f t="shared" si="103"/>
        <v>3423.2799999999997</v>
      </c>
      <c r="H323" s="4">
        <f t="shared" si="103"/>
        <v>13825.45</v>
      </c>
      <c r="I323" s="4">
        <f t="shared" si="103"/>
        <v>140324.54999999999</v>
      </c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  <c r="AN323" s="6"/>
      <c r="AO323" s="6"/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  <c r="BE323" s="6"/>
      <c r="BF323" s="6"/>
      <c r="BG323" s="6"/>
      <c r="BH323" s="6"/>
      <c r="BI323" s="6"/>
      <c r="BJ323" s="6"/>
      <c r="BK323" s="6"/>
      <c r="BL323" s="6"/>
      <c r="BM323" s="6"/>
      <c r="BN323" s="6"/>
      <c r="BO323" s="6"/>
      <c r="BP323" s="6"/>
      <c r="BQ323" s="6"/>
      <c r="BR323" s="6"/>
      <c r="BS323" s="6"/>
      <c r="BT323" s="6"/>
      <c r="BU323" s="6"/>
      <c r="BV323" s="6"/>
      <c r="BW323" s="6"/>
      <c r="BX323" s="6"/>
      <c r="BY323" s="6"/>
      <c r="BZ323" s="6"/>
      <c r="CA323" s="6"/>
      <c r="CB323" s="6"/>
      <c r="CC323" s="6"/>
      <c r="CD323" s="6"/>
      <c r="CE323" s="6"/>
      <c r="CF323" s="6"/>
      <c r="CG323" s="6"/>
      <c r="CH323" s="6"/>
      <c r="CI323" s="6"/>
      <c r="CJ323" s="6"/>
      <c r="CK323" s="6"/>
      <c r="CL323" s="6"/>
      <c r="CM323" s="6"/>
      <c r="CN323" s="6"/>
      <c r="CO323" s="6"/>
      <c r="CP323" s="6"/>
      <c r="CQ323" s="6"/>
      <c r="CR323" s="6"/>
      <c r="CS323" s="6"/>
      <c r="CT323" s="6"/>
      <c r="CU323" s="6"/>
      <c r="CV323" s="6"/>
      <c r="CW323" s="6"/>
      <c r="CX323" s="6"/>
      <c r="CY323" s="6"/>
      <c r="CZ323" s="6"/>
      <c r="DA323" s="6"/>
      <c r="DB323" s="6"/>
      <c r="DC323" s="6"/>
      <c r="DD323" s="6"/>
      <c r="DE323" s="6"/>
      <c r="DF323" s="6"/>
      <c r="DG323" s="6"/>
      <c r="DH323" s="6"/>
      <c r="DI323" s="6"/>
      <c r="DJ323" s="6"/>
      <c r="DK323" s="6"/>
      <c r="DL323" s="6"/>
      <c r="DM323" s="6"/>
      <c r="DN323" s="6"/>
      <c r="DO323" s="6"/>
      <c r="DP323" s="6"/>
      <c r="DQ323" s="6"/>
      <c r="DR323" s="6"/>
      <c r="DS323" s="6"/>
      <c r="DT323" s="6"/>
    </row>
    <row r="324" spans="1:124" s="3" customFormat="1">
      <c r="A324"/>
      <c r="B324"/>
      <c r="C324" s="1"/>
      <c r="D324" s="1"/>
      <c r="E324" s="1"/>
      <c r="F324" s="1"/>
      <c r="G324" s="1"/>
      <c r="H324" s="1"/>
      <c r="I324" s="1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  <c r="AN324" s="6"/>
      <c r="AO324" s="6"/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  <c r="BE324" s="6"/>
      <c r="BF324" s="6"/>
      <c r="BG324" s="6"/>
      <c r="BH324" s="6"/>
      <c r="BI324" s="6"/>
      <c r="BJ324" s="6"/>
      <c r="BK324" s="6"/>
      <c r="BL324" s="6"/>
      <c r="BM324" s="6"/>
      <c r="BN324" s="6"/>
      <c r="BO324" s="6"/>
      <c r="BP324" s="6"/>
      <c r="BQ324" s="6"/>
      <c r="BR324" s="6"/>
      <c r="BS324" s="6"/>
      <c r="BT324" s="6"/>
      <c r="BU324" s="6"/>
      <c r="BV324" s="6"/>
      <c r="BW324" s="6"/>
      <c r="BX324" s="6"/>
      <c r="BY324" s="6"/>
      <c r="BZ324" s="6"/>
      <c r="CA324" s="6"/>
      <c r="CB324" s="6"/>
      <c r="CC324" s="6"/>
      <c r="CD324" s="6"/>
      <c r="CE324" s="6"/>
      <c r="CF324" s="6"/>
      <c r="CG324" s="6"/>
      <c r="CH324" s="6"/>
      <c r="CI324" s="6"/>
      <c r="CJ324" s="6"/>
      <c r="CK324" s="6"/>
      <c r="CL324" s="6"/>
      <c r="CM324" s="6"/>
      <c r="CN324" s="6"/>
      <c r="CO324" s="6"/>
      <c r="CP324" s="6"/>
      <c r="CQ324" s="6"/>
      <c r="CR324" s="6"/>
      <c r="CS324" s="6"/>
      <c r="CT324" s="6"/>
      <c r="CU324" s="6"/>
      <c r="CV324" s="6"/>
      <c r="CW324" s="6"/>
      <c r="CX324" s="6"/>
      <c r="CY324" s="6"/>
      <c r="CZ324" s="6"/>
      <c r="DA324" s="6"/>
      <c r="DB324" s="6"/>
      <c r="DC324" s="6"/>
      <c r="DD324" s="6"/>
      <c r="DE324" s="6"/>
      <c r="DF324" s="6"/>
      <c r="DG324" s="6"/>
      <c r="DH324" s="6"/>
      <c r="DI324" s="6"/>
      <c r="DJ324" s="6"/>
      <c r="DK324" s="6"/>
      <c r="DL324" s="6"/>
      <c r="DM324" s="6"/>
      <c r="DN324" s="6"/>
      <c r="DO324" s="6"/>
      <c r="DP324" s="6"/>
      <c r="DQ324" s="6"/>
      <c r="DR324" s="6"/>
      <c r="DS324" s="6"/>
      <c r="DT324" s="6"/>
    </row>
    <row r="325" spans="1:124" s="3" customFormat="1">
      <c r="A325" s="13" t="s">
        <v>297</v>
      </c>
      <c r="B325" s="13"/>
      <c r="C325" s="13"/>
      <c r="D325" s="13"/>
      <c r="E325" s="13"/>
      <c r="F325" s="13"/>
      <c r="G325" s="13"/>
      <c r="H325" s="13"/>
      <c r="I325" s="13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  <c r="AN325" s="6"/>
      <c r="AO325" s="6"/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  <c r="BE325" s="6"/>
      <c r="BF325" s="6"/>
      <c r="BG325" s="6"/>
      <c r="BH325" s="6"/>
      <c r="BI325" s="6"/>
      <c r="BJ325" s="6"/>
      <c r="BK325" s="6"/>
      <c r="BL325" s="6"/>
      <c r="BM325" s="6"/>
      <c r="BN325" s="6"/>
      <c r="BO325" s="6"/>
      <c r="BP325" s="6"/>
      <c r="BQ325" s="6"/>
      <c r="BR325" s="6"/>
      <c r="BS325" s="6"/>
      <c r="BT325" s="6"/>
      <c r="BU325" s="6"/>
      <c r="BV325" s="6"/>
      <c r="BW325" s="6"/>
      <c r="BX325" s="6"/>
      <c r="BY325" s="6"/>
      <c r="BZ325" s="6"/>
      <c r="CA325" s="6"/>
      <c r="CB325" s="6"/>
      <c r="CC325" s="6"/>
      <c r="CD325" s="6"/>
      <c r="CE325" s="6"/>
      <c r="CF325" s="6"/>
      <c r="CG325" s="6"/>
      <c r="CH325" s="6"/>
      <c r="CI325" s="6"/>
      <c r="CJ325" s="6"/>
      <c r="CK325" s="6"/>
      <c r="CL325" s="6"/>
      <c r="CM325" s="6"/>
      <c r="CN325" s="6"/>
      <c r="CO325" s="6"/>
      <c r="CP325" s="6"/>
      <c r="CQ325" s="6"/>
      <c r="CR325" s="6"/>
      <c r="CS325" s="6"/>
      <c r="CT325" s="6"/>
      <c r="CU325" s="6"/>
      <c r="CV325" s="6"/>
      <c r="CW325" s="6"/>
      <c r="CX325" s="6"/>
      <c r="CY325" s="6"/>
      <c r="CZ325" s="6"/>
      <c r="DA325" s="6"/>
      <c r="DB325" s="6"/>
      <c r="DC325" s="6"/>
      <c r="DD325" s="6"/>
      <c r="DE325" s="6"/>
      <c r="DF325" s="6"/>
      <c r="DG325" s="6"/>
      <c r="DH325" s="6"/>
      <c r="DI325" s="6"/>
      <c r="DJ325" s="6"/>
      <c r="DK325" s="6"/>
      <c r="DL325" s="6"/>
      <c r="DM325" s="6"/>
      <c r="DN325" s="6"/>
      <c r="DO325" s="6"/>
      <c r="DP325" s="6"/>
      <c r="DQ325" s="6"/>
      <c r="DR325" s="6"/>
      <c r="DS325" s="6"/>
      <c r="DT325" s="6"/>
    </row>
    <row r="326" spans="1:124" s="3" customFormat="1">
      <c r="A326" t="s">
        <v>298</v>
      </c>
      <c r="B326" t="s">
        <v>299</v>
      </c>
      <c r="C326" s="1">
        <v>44000</v>
      </c>
      <c r="D326" s="1">
        <v>1262.8</v>
      </c>
      <c r="E326" s="1">
        <v>727.36</v>
      </c>
      <c r="F326" s="1">
        <v>1337.6</v>
      </c>
      <c r="G326" s="1">
        <v>1890.52</v>
      </c>
      <c r="H326" s="1">
        <f t="shared" ref="H326:H329" si="104">D326+E326+F326+G326</f>
        <v>5218.28</v>
      </c>
      <c r="I326" s="1">
        <f t="shared" ref="I326:I329" si="105">C326-H326</f>
        <v>38781.72</v>
      </c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  <c r="AN326" s="6"/>
      <c r="AO326" s="6"/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  <c r="BE326" s="6"/>
      <c r="BF326" s="6"/>
      <c r="BG326" s="6"/>
      <c r="BH326" s="6"/>
      <c r="BI326" s="6"/>
      <c r="BJ326" s="6"/>
      <c r="BK326" s="6"/>
      <c r="BL326" s="6"/>
      <c r="BM326" s="6"/>
      <c r="BN326" s="6"/>
      <c r="BO326" s="6"/>
      <c r="BP326" s="6"/>
      <c r="BQ326" s="6"/>
      <c r="BR326" s="6"/>
      <c r="BS326" s="6"/>
      <c r="BT326" s="6"/>
      <c r="BU326" s="6"/>
      <c r="BV326" s="6"/>
      <c r="BW326" s="6"/>
      <c r="BX326" s="6"/>
      <c r="BY326" s="6"/>
      <c r="BZ326" s="6"/>
      <c r="CA326" s="6"/>
      <c r="CB326" s="6"/>
      <c r="CC326" s="6"/>
      <c r="CD326" s="6"/>
      <c r="CE326" s="6"/>
      <c r="CF326" s="6"/>
      <c r="CG326" s="6"/>
      <c r="CH326" s="6"/>
      <c r="CI326" s="6"/>
      <c r="CJ326" s="6"/>
      <c r="CK326" s="6"/>
      <c r="CL326" s="6"/>
      <c r="CM326" s="6"/>
      <c r="CN326" s="6"/>
      <c r="CO326" s="6"/>
      <c r="CP326" s="6"/>
      <c r="CQ326" s="6"/>
      <c r="CR326" s="6"/>
      <c r="CS326" s="6"/>
      <c r="CT326" s="6"/>
      <c r="CU326" s="6"/>
      <c r="CV326" s="6"/>
      <c r="CW326" s="6"/>
      <c r="CX326" s="6"/>
      <c r="CY326" s="6"/>
      <c r="CZ326" s="6"/>
      <c r="DA326" s="6"/>
      <c r="DB326" s="6"/>
      <c r="DC326" s="6"/>
      <c r="DD326" s="6"/>
      <c r="DE326" s="6"/>
      <c r="DF326" s="6"/>
      <c r="DG326" s="6"/>
      <c r="DH326" s="6"/>
      <c r="DI326" s="6"/>
      <c r="DJ326" s="6"/>
      <c r="DK326" s="6"/>
      <c r="DL326" s="6"/>
      <c r="DM326" s="6"/>
      <c r="DN326" s="6"/>
      <c r="DO326" s="6"/>
      <c r="DP326" s="6"/>
      <c r="DQ326" s="6"/>
      <c r="DR326" s="6"/>
      <c r="DS326" s="6"/>
      <c r="DT326" s="6"/>
    </row>
    <row r="327" spans="1:124" s="3" customFormat="1">
      <c r="A327" t="s">
        <v>300</v>
      </c>
      <c r="B327" t="s">
        <v>18</v>
      </c>
      <c r="C327" s="1">
        <v>140000</v>
      </c>
      <c r="D327" s="1">
        <v>4018</v>
      </c>
      <c r="E327" s="1">
        <v>21363.01</v>
      </c>
      <c r="F327" s="1">
        <v>2995.92</v>
      </c>
      <c r="G327" s="1">
        <v>1990.52</v>
      </c>
      <c r="H327" s="1">
        <f t="shared" si="104"/>
        <v>30367.45</v>
      </c>
      <c r="I327" s="1">
        <f t="shared" si="105"/>
        <v>109632.55</v>
      </c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  <c r="AN327" s="6"/>
      <c r="AO327" s="6"/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  <c r="BE327" s="6"/>
      <c r="BF327" s="6"/>
      <c r="BG327" s="6"/>
      <c r="BH327" s="6"/>
      <c r="BI327" s="6"/>
      <c r="BJ327" s="6"/>
      <c r="BK327" s="6"/>
      <c r="BL327" s="6"/>
      <c r="BM327" s="6"/>
      <c r="BN327" s="6"/>
      <c r="BO327" s="6"/>
      <c r="BP327" s="6"/>
      <c r="BQ327" s="6"/>
      <c r="BR327" s="6"/>
      <c r="BS327" s="6"/>
      <c r="BT327" s="6"/>
      <c r="BU327" s="6"/>
      <c r="BV327" s="6"/>
      <c r="BW327" s="6"/>
      <c r="BX327" s="6"/>
      <c r="BY327" s="6"/>
      <c r="BZ327" s="6"/>
      <c r="CA327" s="6"/>
      <c r="CB327" s="6"/>
      <c r="CC327" s="6"/>
      <c r="CD327" s="6"/>
      <c r="CE327" s="6"/>
      <c r="CF327" s="6"/>
      <c r="CG327" s="6"/>
      <c r="CH327" s="6"/>
      <c r="CI327" s="6"/>
      <c r="CJ327" s="6"/>
      <c r="CK327" s="6"/>
      <c r="CL327" s="6"/>
      <c r="CM327" s="6"/>
      <c r="CN327" s="6"/>
      <c r="CO327" s="6"/>
      <c r="CP327" s="6"/>
      <c r="CQ327" s="6"/>
      <c r="CR327" s="6"/>
      <c r="CS327" s="6"/>
      <c r="CT327" s="6"/>
      <c r="CU327" s="6"/>
      <c r="CV327" s="6"/>
      <c r="CW327" s="6"/>
      <c r="CX327" s="6"/>
      <c r="CY327" s="6"/>
      <c r="CZ327" s="6"/>
      <c r="DA327" s="6"/>
      <c r="DB327" s="6"/>
      <c r="DC327" s="6"/>
      <c r="DD327" s="6"/>
      <c r="DE327" s="6"/>
      <c r="DF327" s="6"/>
      <c r="DG327" s="6"/>
      <c r="DH327" s="6"/>
      <c r="DI327" s="6"/>
      <c r="DJ327" s="6"/>
      <c r="DK327" s="6"/>
      <c r="DL327" s="6"/>
      <c r="DM327" s="6"/>
      <c r="DN327" s="6"/>
      <c r="DO327" s="6"/>
      <c r="DP327" s="6"/>
      <c r="DQ327" s="6"/>
      <c r="DR327" s="6"/>
      <c r="DS327" s="6"/>
      <c r="DT327" s="6"/>
    </row>
    <row r="328" spans="1:124">
      <c r="A328" t="s">
        <v>497</v>
      </c>
      <c r="B328" t="s">
        <v>398</v>
      </c>
      <c r="C328" s="1">
        <v>40000</v>
      </c>
      <c r="D328" s="1">
        <v>1148</v>
      </c>
      <c r="E328" s="1">
        <v>885.3</v>
      </c>
      <c r="F328" s="1">
        <v>1216</v>
      </c>
      <c r="G328" s="1">
        <v>25</v>
      </c>
      <c r="H328" s="1">
        <f t="shared" si="104"/>
        <v>3274.3</v>
      </c>
      <c r="I328" s="1">
        <f t="shared" si="105"/>
        <v>36725.699999999997</v>
      </c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</row>
    <row r="329" spans="1:124">
      <c r="A329" t="s">
        <v>498</v>
      </c>
      <c r="B329" t="s">
        <v>398</v>
      </c>
      <c r="C329" s="1">
        <v>40000</v>
      </c>
      <c r="D329" s="1">
        <v>1148</v>
      </c>
      <c r="E329" s="1">
        <v>885.3</v>
      </c>
      <c r="F329" s="1">
        <v>1216</v>
      </c>
      <c r="G329" s="1">
        <v>25</v>
      </c>
      <c r="H329" s="1">
        <f t="shared" si="104"/>
        <v>3274.3</v>
      </c>
      <c r="I329" s="1">
        <f t="shared" si="105"/>
        <v>36725.699999999997</v>
      </c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</row>
    <row r="330" spans="1:124" s="3" customFormat="1">
      <c r="A330" s="3" t="s">
        <v>19</v>
      </c>
      <c r="B330" s="3">
        <v>4</v>
      </c>
      <c r="C330" s="4">
        <f t="shared" ref="C330:I330" si="106">SUM(C326:C329)</f>
        <v>264000</v>
      </c>
      <c r="D330" s="4">
        <f t="shared" si="106"/>
        <v>7576.8</v>
      </c>
      <c r="E330" s="4">
        <f t="shared" si="106"/>
        <v>23860.969999999998</v>
      </c>
      <c r="F330" s="4">
        <f t="shared" si="106"/>
        <v>6765.52</v>
      </c>
      <c r="G330" s="4">
        <f t="shared" si="106"/>
        <v>3931.04</v>
      </c>
      <c r="H330" s="4">
        <f t="shared" si="106"/>
        <v>42134.330000000009</v>
      </c>
      <c r="I330" s="4">
        <f t="shared" si="106"/>
        <v>221865.67000000004</v>
      </c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  <c r="AN330" s="6"/>
      <c r="AO330" s="6"/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  <c r="BE330" s="6"/>
      <c r="BF330" s="6"/>
      <c r="BG330" s="6"/>
      <c r="BH330" s="6"/>
      <c r="BI330" s="6"/>
      <c r="BJ330" s="6"/>
      <c r="BK330" s="6"/>
      <c r="BL330" s="6"/>
      <c r="BM330" s="6"/>
      <c r="BN330" s="6"/>
      <c r="BO330" s="6"/>
      <c r="BP330" s="6"/>
      <c r="BQ330" s="6"/>
      <c r="BR330" s="6"/>
      <c r="BS330" s="6"/>
      <c r="BT330" s="6"/>
      <c r="BU330" s="6"/>
      <c r="BV330" s="6"/>
      <c r="BW330" s="6"/>
      <c r="BX330" s="6"/>
      <c r="BY330" s="6"/>
      <c r="BZ330" s="6"/>
      <c r="CA330" s="6"/>
      <c r="CB330" s="6"/>
      <c r="CC330" s="6"/>
      <c r="CD330" s="6"/>
      <c r="CE330" s="6"/>
      <c r="CF330" s="6"/>
      <c r="CG330" s="6"/>
      <c r="CH330" s="6"/>
      <c r="CI330" s="6"/>
      <c r="CJ330" s="6"/>
      <c r="CK330" s="6"/>
      <c r="CL330" s="6"/>
      <c r="CM330" s="6"/>
      <c r="CN330" s="6"/>
      <c r="CO330" s="6"/>
      <c r="CP330" s="6"/>
      <c r="CQ330" s="6"/>
      <c r="CR330" s="6"/>
      <c r="CS330" s="6"/>
      <c r="CT330" s="6"/>
      <c r="CU330" s="6"/>
      <c r="CV330" s="6"/>
      <c r="CW330" s="6"/>
      <c r="CX330" s="6"/>
      <c r="CY330" s="6"/>
      <c r="CZ330" s="6"/>
      <c r="DA330" s="6"/>
      <c r="DB330" s="6"/>
      <c r="DC330" s="6"/>
      <c r="DD330" s="6"/>
      <c r="DE330" s="6"/>
      <c r="DF330" s="6"/>
      <c r="DG330" s="6"/>
      <c r="DH330" s="6"/>
      <c r="DI330" s="6"/>
      <c r="DJ330" s="6"/>
      <c r="DK330" s="6"/>
      <c r="DL330" s="6"/>
      <c r="DM330" s="6"/>
      <c r="DN330" s="6"/>
      <c r="DO330" s="6"/>
      <c r="DP330" s="6"/>
      <c r="DQ330" s="6"/>
      <c r="DR330" s="6"/>
      <c r="DS330" s="6"/>
      <c r="DT330" s="6"/>
    </row>
    <row r="331" spans="1:124" s="3" customFormat="1">
      <c r="A331"/>
      <c r="B331"/>
      <c r="C331" s="1"/>
      <c r="D331" s="1"/>
      <c r="E331" s="1"/>
      <c r="F331" s="1"/>
      <c r="G331" s="1"/>
      <c r="H331" s="1"/>
      <c r="I331" s="1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  <c r="AN331" s="6"/>
      <c r="AO331" s="6"/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  <c r="BE331" s="6"/>
      <c r="BF331" s="6"/>
      <c r="BG331" s="6"/>
      <c r="BH331" s="6"/>
      <c r="BI331" s="6"/>
      <c r="BJ331" s="6"/>
      <c r="BK331" s="6"/>
      <c r="BL331" s="6"/>
      <c r="BM331" s="6"/>
      <c r="BN331" s="6"/>
      <c r="BO331" s="6"/>
      <c r="BP331" s="6"/>
      <c r="BQ331" s="6"/>
      <c r="BR331" s="6"/>
      <c r="BS331" s="6"/>
      <c r="BT331" s="6"/>
      <c r="BU331" s="6"/>
      <c r="BV331" s="6"/>
      <c r="BW331" s="6"/>
      <c r="BX331" s="6"/>
      <c r="BY331" s="6"/>
      <c r="BZ331" s="6"/>
      <c r="CA331" s="6"/>
      <c r="CB331" s="6"/>
      <c r="CC331" s="6"/>
      <c r="CD331" s="6"/>
      <c r="CE331" s="6"/>
      <c r="CF331" s="6"/>
      <c r="CG331" s="6"/>
      <c r="CH331" s="6"/>
      <c r="CI331" s="6"/>
      <c r="CJ331" s="6"/>
      <c r="CK331" s="6"/>
      <c r="CL331" s="6"/>
      <c r="CM331" s="6"/>
      <c r="CN331" s="6"/>
      <c r="CO331" s="6"/>
      <c r="CP331" s="6"/>
      <c r="CQ331" s="6"/>
      <c r="CR331" s="6"/>
      <c r="CS331" s="6"/>
      <c r="CT331" s="6"/>
      <c r="CU331" s="6"/>
      <c r="CV331" s="6"/>
      <c r="CW331" s="6"/>
      <c r="CX331" s="6"/>
      <c r="CY331" s="6"/>
      <c r="CZ331" s="6"/>
      <c r="DA331" s="6"/>
      <c r="DB331" s="6"/>
      <c r="DC331" s="6"/>
      <c r="DD331" s="6"/>
      <c r="DE331" s="6"/>
      <c r="DF331" s="6"/>
      <c r="DG331" s="6"/>
      <c r="DH331" s="6"/>
      <c r="DI331" s="6"/>
      <c r="DJ331" s="6"/>
      <c r="DK331" s="6"/>
      <c r="DL331" s="6"/>
      <c r="DM331" s="6"/>
      <c r="DN331" s="6"/>
      <c r="DO331" s="6"/>
      <c r="DP331" s="6"/>
      <c r="DQ331" s="6"/>
      <c r="DR331" s="6"/>
      <c r="DS331" s="6"/>
      <c r="DT331" s="6"/>
    </row>
    <row r="332" spans="1:124" s="3" customFormat="1">
      <c r="A332" s="13" t="s">
        <v>301</v>
      </c>
      <c r="B332" s="13"/>
      <c r="C332" s="13"/>
      <c r="D332" s="13"/>
      <c r="E332" s="13"/>
      <c r="F332" s="13"/>
      <c r="G332" s="13"/>
      <c r="H332" s="13"/>
      <c r="I332" s="13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  <c r="AN332" s="6"/>
      <c r="AO332" s="6"/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  <c r="BE332" s="6"/>
      <c r="BF332" s="6"/>
      <c r="BG332" s="6"/>
      <c r="BH332" s="6"/>
      <c r="BI332" s="6"/>
      <c r="BJ332" s="6"/>
      <c r="BK332" s="6"/>
      <c r="BL332" s="6"/>
      <c r="BM332" s="6"/>
      <c r="BN332" s="6"/>
      <c r="BO332" s="6"/>
      <c r="BP332" s="6"/>
      <c r="BQ332" s="6"/>
      <c r="BR332" s="6"/>
      <c r="BS332" s="6"/>
      <c r="BT332" s="6"/>
      <c r="BU332" s="6"/>
      <c r="BV332" s="6"/>
      <c r="BW332" s="6"/>
      <c r="BX332" s="6"/>
      <c r="BY332" s="6"/>
      <c r="BZ332" s="6"/>
      <c r="CA332" s="6"/>
      <c r="CB332" s="6"/>
      <c r="CC332" s="6"/>
      <c r="CD332" s="6"/>
      <c r="CE332" s="6"/>
      <c r="CF332" s="6"/>
      <c r="CG332" s="6"/>
      <c r="CH332" s="6"/>
      <c r="CI332" s="6"/>
      <c r="CJ332" s="6"/>
      <c r="CK332" s="6"/>
      <c r="CL332" s="6"/>
      <c r="CM332" s="6"/>
      <c r="CN332" s="6"/>
      <c r="CO332" s="6"/>
      <c r="CP332" s="6"/>
      <c r="CQ332" s="6"/>
      <c r="CR332" s="6"/>
      <c r="CS332" s="6"/>
      <c r="CT332" s="6"/>
      <c r="CU332" s="6"/>
      <c r="CV332" s="6"/>
      <c r="CW332" s="6"/>
      <c r="CX332" s="6"/>
      <c r="CY332" s="6"/>
      <c r="CZ332" s="6"/>
      <c r="DA332" s="6"/>
      <c r="DB332" s="6"/>
      <c r="DC332" s="6"/>
      <c r="DD332" s="6"/>
      <c r="DE332" s="6"/>
      <c r="DF332" s="6"/>
      <c r="DG332" s="6"/>
      <c r="DH332" s="6"/>
      <c r="DI332" s="6"/>
      <c r="DJ332" s="6"/>
      <c r="DK332" s="6"/>
      <c r="DL332" s="6"/>
      <c r="DM332" s="6"/>
      <c r="DN332" s="6"/>
      <c r="DO332" s="6"/>
      <c r="DP332" s="6"/>
      <c r="DQ332" s="6"/>
      <c r="DR332" s="6"/>
      <c r="DS332" s="6"/>
      <c r="DT332" s="6"/>
    </row>
    <row r="333" spans="1:124" s="3" customFormat="1">
      <c r="A333" t="s">
        <v>302</v>
      </c>
      <c r="B333" t="s">
        <v>303</v>
      </c>
      <c r="C333" s="1">
        <v>33000</v>
      </c>
      <c r="D333" s="1">
        <v>947.1</v>
      </c>
      <c r="E333" s="1">
        <v>0</v>
      </c>
      <c r="F333" s="1">
        <v>1003.2</v>
      </c>
      <c r="G333" s="1">
        <v>25</v>
      </c>
      <c r="H333" s="1">
        <f t="shared" ref="H333:H336" si="107">D333+E333+F333+G333</f>
        <v>1975.3000000000002</v>
      </c>
      <c r="I333" s="1">
        <f t="shared" ref="I333:I336" si="108">C333-H333</f>
        <v>31024.7</v>
      </c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  <c r="AN333" s="6"/>
      <c r="AO333" s="6"/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  <c r="BE333" s="6"/>
      <c r="BF333" s="6"/>
      <c r="BG333" s="6"/>
      <c r="BH333" s="6"/>
      <c r="BI333" s="6"/>
      <c r="BJ333" s="6"/>
      <c r="BK333" s="6"/>
      <c r="BL333" s="6"/>
      <c r="BM333" s="6"/>
      <c r="BN333" s="6"/>
      <c r="BO333" s="6"/>
      <c r="BP333" s="6"/>
      <c r="BQ333" s="6"/>
      <c r="BR333" s="6"/>
      <c r="BS333" s="6"/>
      <c r="BT333" s="6"/>
      <c r="BU333" s="6"/>
      <c r="BV333" s="6"/>
      <c r="BW333" s="6"/>
      <c r="BX333" s="6"/>
      <c r="BY333" s="6"/>
      <c r="BZ333" s="6"/>
      <c r="CA333" s="6"/>
      <c r="CB333" s="6"/>
      <c r="CC333" s="6"/>
      <c r="CD333" s="6"/>
      <c r="CE333" s="6"/>
      <c r="CF333" s="6"/>
      <c r="CG333" s="6"/>
      <c r="CH333" s="6"/>
      <c r="CI333" s="6"/>
      <c r="CJ333" s="6"/>
      <c r="CK333" s="6"/>
      <c r="CL333" s="6"/>
      <c r="CM333" s="6"/>
      <c r="CN333" s="6"/>
      <c r="CO333" s="6"/>
      <c r="CP333" s="6"/>
      <c r="CQ333" s="6"/>
      <c r="CR333" s="6"/>
      <c r="CS333" s="6"/>
      <c r="CT333" s="6"/>
      <c r="CU333" s="6"/>
      <c r="CV333" s="6"/>
      <c r="CW333" s="6"/>
      <c r="CX333" s="6"/>
      <c r="CY333" s="6"/>
      <c r="CZ333" s="6"/>
      <c r="DA333" s="6"/>
      <c r="DB333" s="6"/>
      <c r="DC333" s="6"/>
      <c r="DD333" s="6"/>
      <c r="DE333" s="6"/>
      <c r="DF333" s="6"/>
      <c r="DG333" s="6"/>
      <c r="DH333" s="6"/>
      <c r="DI333" s="6"/>
      <c r="DJ333" s="6"/>
      <c r="DK333" s="6"/>
      <c r="DL333" s="6"/>
      <c r="DM333" s="6"/>
      <c r="DN333" s="6"/>
      <c r="DO333" s="6"/>
      <c r="DP333" s="6"/>
      <c r="DQ333" s="6"/>
      <c r="DR333" s="6"/>
      <c r="DS333" s="6"/>
      <c r="DT333" s="6"/>
    </row>
    <row r="334" spans="1:124" s="3" customFormat="1">
      <c r="A334" t="s">
        <v>304</v>
      </c>
      <c r="B334" t="s">
        <v>305</v>
      </c>
      <c r="C334" s="1">
        <v>45000</v>
      </c>
      <c r="D334" s="1">
        <v>1291.5</v>
      </c>
      <c r="E334" s="1">
        <v>1148.33</v>
      </c>
      <c r="F334" s="1">
        <v>1368</v>
      </c>
      <c r="G334" s="1">
        <v>25</v>
      </c>
      <c r="H334" s="1">
        <f t="shared" si="107"/>
        <v>3832.83</v>
      </c>
      <c r="I334" s="1">
        <f t="shared" si="108"/>
        <v>41167.17</v>
      </c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  <c r="AN334" s="6"/>
      <c r="AO334" s="6"/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  <c r="BE334" s="6"/>
      <c r="BF334" s="6"/>
      <c r="BG334" s="6"/>
      <c r="BH334" s="6"/>
      <c r="BI334" s="6"/>
      <c r="BJ334" s="6"/>
      <c r="BK334" s="6"/>
      <c r="BL334" s="6"/>
      <c r="BM334" s="6"/>
      <c r="BN334" s="6"/>
      <c r="BO334" s="6"/>
      <c r="BP334" s="6"/>
      <c r="BQ334" s="6"/>
      <c r="BR334" s="6"/>
      <c r="BS334" s="6"/>
      <c r="BT334" s="6"/>
      <c r="BU334" s="6"/>
      <c r="BV334" s="6"/>
      <c r="BW334" s="6"/>
      <c r="BX334" s="6"/>
      <c r="BY334" s="6"/>
      <c r="BZ334" s="6"/>
      <c r="CA334" s="6"/>
      <c r="CB334" s="6"/>
      <c r="CC334" s="6"/>
      <c r="CD334" s="6"/>
      <c r="CE334" s="6"/>
      <c r="CF334" s="6"/>
      <c r="CG334" s="6"/>
      <c r="CH334" s="6"/>
      <c r="CI334" s="6"/>
      <c r="CJ334" s="6"/>
      <c r="CK334" s="6"/>
      <c r="CL334" s="6"/>
      <c r="CM334" s="6"/>
      <c r="CN334" s="6"/>
      <c r="CO334" s="6"/>
      <c r="CP334" s="6"/>
      <c r="CQ334" s="6"/>
      <c r="CR334" s="6"/>
      <c r="CS334" s="6"/>
      <c r="CT334" s="6"/>
      <c r="CU334" s="6"/>
      <c r="CV334" s="6"/>
      <c r="CW334" s="6"/>
      <c r="CX334" s="6"/>
      <c r="CY334" s="6"/>
      <c r="CZ334" s="6"/>
      <c r="DA334" s="6"/>
      <c r="DB334" s="6"/>
      <c r="DC334" s="6"/>
      <c r="DD334" s="6"/>
      <c r="DE334" s="6"/>
      <c r="DF334" s="6"/>
      <c r="DG334" s="6"/>
      <c r="DH334" s="6"/>
      <c r="DI334" s="6"/>
      <c r="DJ334" s="6"/>
      <c r="DK334" s="6"/>
      <c r="DL334" s="6"/>
      <c r="DM334" s="6"/>
      <c r="DN334" s="6"/>
      <c r="DO334" s="6"/>
      <c r="DP334" s="6"/>
      <c r="DQ334" s="6"/>
      <c r="DR334" s="6"/>
      <c r="DS334" s="6"/>
      <c r="DT334" s="6"/>
    </row>
    <row r="335" spans="1:124" s="3" customFormat="1">
      <c r="A335" t="s">
        <v>306</v>
      </c>
      <c r="B335" t="s">
        <v>307</v>
      </c>
      <c r="C335" s="1">
        <v>85000</v>
      </c>
      <c r="D335" s="1">
        <v>2439.5</v>
      </c>
      <c r="E335" s="1">
        <v>8576.99</v>
      </c>
      <c r="F335" s="1">
        <v>2584</v>
      </c>
      <c r="G335" s="1">
        <v>25</v>
      </c>
      <c r="H335" s="1">
        <f t="shared" si="107"/>
        <v>13625.49</v>
      </c>
      <c r="I335" s="1">
        <f t="shared" si="108"/>
        <v>71374.509999999995</v>
      </c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  <c r="AN335" s="6"/>
      <c r="AO335" s="6"/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  <c r="BE335" s="6"/>
      <c r="BF335" s="6"/>
      <c r="BG335" s="6"/>
      <c r="BH335" s="6"/>
      <c r="BI335" s="6"/>
      <c r="BJ335" s="6"/>
      <c r="BK335" s="6"/>
      <c r="BL335" s="6"/>
      <c r="BM335" s="6"/>
      <c r="BN335" s="6"/>
      <c r="BO335" s="6"/>
      <c r="BP335" s="6"/>
      <c r="BQ335" s="6"/>
      <c r="BR335" s="6"/>
      <c r="BS335" s="6"/>
      <c r="BT335" s="6"/>
      <c r="BU335" s="6"/>
      <c r="BV335" s="6"/>
      <c r="BW335" s="6"/>
      <c r="BX335" s="6"/>
      <c r="BY335" s="6"/>
      <c r="BZ335" s="6"/>
      <c r="CA335" s="6"/>
      <c r="CB335" s="6"/>
      <c r="CC335" s="6"/>
      <c r="CD335" s="6"/>
      <c r="CE335" s="6"/>
      <c r="CF335" s="6"/>
      <c r="CG335" s="6"/>
      <c r="CH335" s="6"/>
      <c r="CI335" s="6"/>
      <c r="CJ335" s="6"/>
      <c r="CK335" s="6"/>
      <c r="CL335" s="6"/>
      <c r="CM335" s="6"/>
      <c r="CN335" s="6"/>
      <c r="CO335" s="6"/>
      <c r="CP335" s="6"/>
      <c r="CQ335" s="6"/>
      <c r="CR335" s="6"/>
      <c r="CS335" s="6"/>
      <c r="CT335" s="6"/>
      <c r="CU335" s="6"/>
      <c r="CV335" s="6"/>
      <c r="CW335" s="6"/>
      <c r="CX335" s="6"/>
      <c r="CY335" s="6"/>
      <c r="CZ335" s="6"/>
      <c r="DA335" s="6"/>
      <c r="DB335" s="6"/>
      <c r="DC335" s="6"/>
      <c r="DD335" s="6"/>
      <c r="DE335" s="6"/>
      <c r="DF335" s="6"/>
      <c r="DG335" s="6"/>
      <c r="DH335" s="6"/>
      <c r="DI335" s="6"/>
      <c r="DJ335" s="6"/>
      <c r="DK335" s="6"/>
      <c r="DL335" s="6"/>
      <c r="DM335" s="6"/>
      <c r="DN335" s="6"/>
      <c r="DO335" s="6"/>
      <c r="DP335" s="6"/>
      <c r="DQ335" s="6"/>
      <c r="DR335" s="6"/>
      <c r="DS335" s="6"/>
      <c r="DT335" s="6"/>
    </row>
    <row r="336" spans="1:124" s="3" customFormat="1">
      <c r="A336" t="s">
        <v>308</v>
      </c>
      <c r="B336" t="s">
        <v>305</v>
      </c>
      <c r="C336" s="1">
        <v>45000</v>
      </c>
      <c r="D336" s="1">
        <v>1291.5</v>
      </c>
      <c r="E336" s="1">
        <v>1148.33</v>
      </c>
      <c r="F336" s="1">
        <v>1368</v>
      </c>
      <c r="G336" s="1">
        <v>25</v>
      </c>
      <c r="H336" s="1">
        <f t="shared" si="107"/>
        <v>3832.83</v>
      </c>
      <c r="I336" s="1">
        <f t="shared" si="108"/>
        <v>41167.17</v>
      </c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  <c r="AN336" s="6"/>
      <c r="AO336" s="6"/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  <c r="BE336" s="6"/>
      <c r="BF336" s="6"/>
      <c r="BG336" s="6"/>
      <c r="BH336" s="6"/>
      <c r="BI336" s="6"/>
      <c r="BJ336" s="6"/>
      <c r="BK336" s="6"/>
      <c r="BL336" s="6"/>
      <c r="BM336" s="6"/>
      <c r="BN336" s="6"/>
      <c r="BO336" s="6"/>
      <c r="BP336" s="6"/>
      <c r="BQ336" s="6"/>
      <c r="BR336" s="6"/>
      <c r="BS336" s="6"/>
      <c r="BT336" s="6"/>
      <c r="BU336" s="6"/>
      <c r="BV336" s="6"/>
      <c r="BW336" s="6"/>
      <c r="BX336" s="6"/>
      <c r="BY336" s="6"/>
      <c r="BZ336" s="6"/>
      <c r="CA336" s="6"/>
      <c r="CB336" s="6"/>
      <c r="CC336" s="6"/>
      <c r="CD336" s="6"/>
      <c r="CE336" s="6"/>
      <c r="CF336" s="6"/>
      <c r="CG336" s="6"/>
      <c r="CH336" s="6"/>
      <c r="CI336" s="6"/>
      <c r="CJ336" s="6"/>
      <c r="CK336" s="6"/>
      <c r="CL336" s="6"/>
      <c r="CM336" s="6"/>
      <c r="CN336" s="6"/>
      <c r="CO336" s="6"/>
      <c r="CP336" s="6"/>
      <c r="CQ336" s="6"/>
      <c r="CR336" s="6"/>
      <c r="CS336" s="6"/>
      <c r="CT336" s="6"/>
      <c r="CU336" s="6"/>
      <c r="CV336" s="6"/>
      <c r="CW336" s="6"/>
      <c r="CX336" s="6"/>
      <c r="CY336" s="6"/>
      <c r="CZ336" s="6"/>
      <c r="DA336" s="6"/>
      <c r="DB336" s="6"/>
      <c r="DC336" s="6"/>
      <c r="DD336" s="6"/>
      <c r="DE336" s="6"/>
      <c r="DF336" s="6"/>
      <c r="DG336" s="6"/>
      <c r="DH336" s="6"/>
      <c r="DI336" s="6"/>
      <c r="DJ336" s="6"/>
      <c r="DK336" s="6"/>
      <c r="DL336" s="6"/>
      <c r="DM336" s="6"/>
      <c r="DN336" s="6"/>
      <c r="DO336" s="6"/>
      <c r="DP336" s="6"/>
      <c r="DQ336" s="6"/>
      <c r="DR336" s="6"/>
      <c r="DS336" s="6"/>
      <c r="DT336" s="6"/>
    </row>
    <row r="337" spans="1:124" s="3" customFormat="1">
      <c r="A337" s="3" t="s">
        <v>19</v>
      </c>
      <c r="B337" s="3">
        <v>4</v>
      </c>
      <c r="C337" s="4">
        <f>+C333+C334+C335+C336</f>
        <v>208000</v>
      </c>
      <c r="D337" s="4">
        <f t="shared" ref="D337:I337" si="109">+D333+D334+D335+D336</f>
        <v>5969.6</v>
      </c>
      <c r="E337" s="4">
        <f t="shared" si="109"/>
        <v>10873.65</v>
      </c>
      <c r="F337" s="4">
        <f t="shared" si="109"/>
        <v>6323.2</v>
      </c>
      <c r="G337" s="4">
        <f t="shared" si="109"/>
        <v>100</v>
      </c>
      <c r="H337" s="4">
        <f t="shared" si="109"/>
        <v>23266.449999999997</v>
      </c>
      <c r="I337" s="4">
        <f t="shared" si="109"/>
        <v>184733.55</v>
      </c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  <c r="AN337" s="6"/>
      <c r="AO337" s="6"/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  <c r="BE337" s="6"/>
      <c r="BF337" s="6"/>
      <c r="BG337" s="6"/>
      <c r="BH337" s="6"/>
      <c r="BI337" s="6"/>
      <c r="BJ337" s="6"/>
      <c r="BK337" s="6"/>
      <c r="BL337" s="6"/>
      <c r="BM337" s="6"/>
      <c r="BN337" s="6"/>
      <c r="BO337" s="6"/>
      <c r="BP337" s="6"/>
      <c r="BQ337" s="6"/>
      <c r="BR337" s="6"/>
      <c r="BS337" s="6"/>
      <c r="BT337" s="6"/>
      <c r="BU337" s="6"/>
      <c r="BV337" s="6"/>
      <c r="BW337" s="6"/>
      <c r="BX337" s="6"/>
      <c r="BY337" s="6"/>
      <c r="BZ337" s="6"/>
      <c r="CA337" s="6"/>
      <c r="CB337" s="6"/>
      <c r="CC337" s="6"/>
      <c r="CD337" s="6"/>
      <c r="CE337" s="6"/>
      <c r="CF337" s="6"/>
      <c r="CG337" s="6"/>
      <c r="CH337" s="6"/>
      <c r="CI337" s="6"/>
      <c r="CJ337" s="6"/>
      <c r="CK337" s="6"/>
      <c r="CL337" s="6"/>
      <c r="CM337" s="6"/>
      <c r="CN337" s="6"/>
      <c r="CO337" s="6"/>
      <c r="CP337" s="6"/>
      <c r="CQ337" s="6"/>
      <c r="CR337" s="6"/>
      <c r="CS337" s="6"/>
      <c r="CT337" s="6"/>
      <c r="CU337" s="6"/>
      <c r="CV337" s="6"/>
      <c r="CW337" s="6"/>
      <c r="CX337" s="6"/>
      <c r="CY337" s="6"/>
      <c r="CZ337" s="6"/>
      <c r="DA337" s="6"/>
      <c r="DB337" s="6"/>
      <c r="DC337" s="6"/>
      <c r="DD337" s="6"/>
      <c r="DE337" s="6"/>
      <c r="DF337" s="6"/>
      <c r="DG337" s="6"/>
      <c r="DH337" s="6"/>
      <c r="DI337" s="6"/>
      <c r="DJ337" s="6"/>
      <c r="DK337" s="6"/>
      <c r="DL337" s="6"/>
      <c r="DM337" s="6"/>
      <c r="DN337" s="6"/>
      <c r="DO337" s="6"/>
      <c r="DP337" s="6"/>
      <c r="DQ337" s="6"/>
      <c r="DR337" s="6"/>
      <c r="DS337" s="6"/>
      <c r="DT337" s="6"/>
    </row>
    <row r="338" spans="1:124" s="3" customFormat="1">
      <c r="A338"/>
      <c r="B338"/>
      <c r="C338" s="1"/>
      <c r="D338" s="1"/>
      <c r="E338" s="1"/>
      <c r="F338" s="1"/>
      <c r="G338" s="1"/>
      <c r="H338" s="1"/>
      <c r="I338" s="1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  <c r="AN338" s="6"/>
      <c r="AO338" s="6"/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  <c r="BE338" s="6"/>
      <c r="BF338" s="6"/>
      <c r="BG338" s="6"/>
      <c r="BH338" s="6"/>
      <c r="BI338" s="6"/>
      <c r="BJ338" s="6"/>
      <c r="BK338" s="6"/>
      <c r="BL338" s="6"/>
      <c r="BM338" s="6"/>
      <c r="BN338" s="6"/>
      <c r="BO338" s="6"/>
      <c r="BP338" s="6"/>
      <c r="BQ338" s="6"/>
      <c r="BR338" s="6"/>
      <c r="BS338" s="6"/>
      <c r="BT338" s="6"/>
      <c r="BU338" s="6"/>
      <c r="BV338" s="6"/>
      <c r="BW338" s="6"/>
      <c r="BX338" s="6"/>
      <c r="BY338" s="6"/>
      <c r="BZ338" s="6"/>
      <c r="CA338" s="6"/>
      <c r="CB338" s="6"/>
      <c r="CC338" s="6"/>
      <c r="CD338" s="6"/>
      <c r="CE338" s="6"/>
      <c r="CF338" s="6"/>
      <c r="CG338" s="6"/>
      <c r="CH338" s="6"/>
      <c r="CI338" s="6"/>
      <c r="CJ338" s="6"/>
      <c r="CK338" s="6"/>
      <c r="CL338" s="6"/>
      <c r="CM338" s="6"/>
      <c r="CN338" s="6"/>
      <c r="CO338" s="6"/>
      <c r="CP338" s="6"/>
      <c r="CQ338" s="6"/>
      <c r="CR338" s="6"/>
      <c r="CS338" s="6"/>
      <c r="CT338" s="6"/>
      <c r="CU338" s="6"/>
      <c r="CV338" s="6"/>
      <c r="CW338" s="6"/>
      <c r="CX338" s="6"/>
      <c r="CY338" s="6"/>
      <c r="CZ338" s="6"/>
      <c r="DA338" s="6"/>
      <c r="DB338" s="6"/>
      <c r="DC338" s="6"/>
      <c r="DD338" s="6"/>
      <c r="DE338" s="6"/>
      <c r="DF338" s="6"/>
      <c r="DG338" s="6"/>
      <c r="DH338" s="6"/>
      <c r="DI338" s="6"/>
      <c r="DJ338" s="6"/>
      <c r="DK338" s="6"/>
      <c r="DL338" s="6"/>
      <c r="DM338" s="6"/>
      <c r="DN338" s="6"/>
      <c r="DO338" s="6"/>
      <c r="DP338" s="6"/>
      <c r="DQ338" s="6"/>
      <c r="DR338" s="6"/>
      <c r="DS338" s="6"/>
      <c r="DT338" s="6"/>
    </row>
    <row r="339" spans="1:124" s="3" customFormat="1">
      <c r="A339" s="13" t="s">
        <v>309</v>
      </c>
      <c r="B339" s="13"/>
      <c r="C339" s="13"/>
      <c r="D339" s="13"/>
      <c r="E339" s="13"/>
      <c r="F339" s="13"/>
      <c r="G339" s="13"/>
      <c r="H339" s="13"/>
      <c r="I339" s="13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  <c r="AN339" s="6"/>
      <c r="AO339" s="6"/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  <c r="BE339" s="6"/>
      <c r="BF339" s="6"/>
      <c r="BG339" s="6"/>
      <c r="BH339" s="6"/>
      <c r="BI339" s="6"/>
      <c r="BJ339" s="6"/>
      <c r="BK339" s="6"/>
      <c r="BL339" s="6"/>
      <c r="BM339" s="6"/>
      <c r="BN339" s="6"/>
      <c r="BO339" s="6"/>
      <c r="BP339" s="6"/>
      <c r="BQ339" s="6"/>
      <c r="BR339" s="6"/>
      <c r="BS339" s="6"/>
      <c r="BT339" s="6"/>
      <c r="BU339" s="6"/>
      <c r="BV339" s="6"/>
      <c r="BW339" s="6"/>
      <c r="BX339" s="6"/>
      <c r="BY339" s="6"/>
      <c r="BZ339" s="6"/>
      <c r="CA339" s="6"/>
      <c r="CB339" s="6"/>
      <c r="CC339" s="6"/>
      <c r="CD339" s="6"/>
      <c r="CE339" s="6"/>
      <c r="CF339" s="6"/>
      <c r="CG339" s="6"/>
      <c r="CH339" s="6"/>
      <c r="CI339" s="6"/>
      <c r="CJ339" s="6"/>
      <c r="CK339" s="6"/>
      <c r="CL339" s="6"/>
      <c r="CM339" s="6"/>
      <c r="CN339" s="6"/>
      <c r="CO339" s="6"/>
      <c r="CP339" s="6"/>
      <c r="CQ339" s="6"/>
      <c r="CR339" s="6"/>
      <c r="CS339" s="6"/>
      <c r="CT339" s="6"/>
      <c r="CU339" s="6"/>
      <c r="CV339" s="6"/>
      <c r="CW339" s="6"/>
      <c r="CX339" s="6"/>
      <c r="CY339" s="6"/>
      <c r="CZ339" s="6"/>
      <c r="DA339" s="6"/>
      <c r="DB339" s="6"/>
      <c r="DC339" s="6"/>
      <c r="DD339" s="6"/>
      <c r="DE339" s="6"/>
      <c r="DF339" s="6"/>
      <c r="DG339" s="6"/>
      <c r="DH339" s="6"/>
      <c r="DI339" s="6"/>
      <c r="DJ339" s="6"/>
      <c r="DK339" s="6"/>
      <c r="DL339" s="6"/>
      <c r="DM339" s="6"/>
      <c r="DN339" s="6"/>
      <c r="DO339" s="6"/>
      <c r="DP339" s="6"/>
      <c r="DQ339" s="6"/>
      <c r="DR339" s="6"/>
      <c r="DS339" s="6"/>
      <c r="DT339" s="6"/>
    </row>
    <row r="340" spans="1:124" s="3" customFormat="1">
      <c r="A340" t="s">
        <v>310</v>
      </c>
      <c r="B340" t="s">
        <v>311</v>
      </c>
      <c r="C340" s="1">
        <v>44000</v>
      </c>
      <c r="D340" s="1">
        <v>1262.8</v>
      </c>
      <c r="E340" s="1">
        <v>1007.19</v>
      </c>
      <c r="F340" s="1">
        <v>1337.6</v>
      </c>
      <c r="G340" s="1">
        <v>25</v>
      </c>
      <c r="H340" s="1">
        <f t="shared" ref="H340:H342" si="110">D340+E340+F340+G340</f>
        <v>3632.5899999999997</v>
      </c>
      <c r="I340" s="1">
        <f t="shared" ref="I340:I342" si="111">C340-H340</f>
        <v>40367.410000000003</v>
      </c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  <c r="AN340" s="6"/>
      <c r="AO340" s="6"/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  <c r="BE340" s="6"/>
      <c r="BF340" s="6"/>
      <c r="BG340" s="6"/>
      <c r="BH340" s="6"/>
      <c r="BI340" s="6"/>
      <c r="BJ340" s="6"/>
      <c r="BK340" s="6"/>
      <c r="BL340" s="6"/>
      <c r="BM340" s="6"/>
      <c r="BN340" s="6"/>
      <c r="BO340" s="6"/>
      <c r="BP340" s="6"/>
      <c r="BQ340" s="6"/>
      <c r="BR340" s="6"/>
      <c r="BS340" s="6"/>
      <c r="BT340" s="6"/>
      <c r="BU340" s="6"/>
      <c r="BV340" s="6"/>
      <c r="BW340" s="6"/>
      <c r="BX340" s="6"/>
      <c r="BY340" s="6"/>
      <c r="BZ340" s="6"/>
      <c r="CA340" s="6"/>
      <c r="CB340" s="6"/>
      <c r="CC340" s="6"/>
      <c r="CD340" s="6"/>
      <c r="CE340" s="6"/>
      <c r="CF340" s="6"/>
      <c r="CG340" s="6"/>
      <c r="CH340" s="6"/>
      <c r="CI340" s="6"/>
      <c r="CJ340" s="6"/>
      <c r="CK340" s="6"/>
      <c r="CL340" s="6"/>
      <c r="CM340" s="6"/>
      <c r="CN340" s="6"/>
      <c r="CO340" s="6"/>
      <c r="CP340" s="6"/>
      <c r="CQ340" s="6"/>
      <c r="CR340" s="6"/>
      <c r="CS340" s="6"/>
      <c r="CT340" s="6"/>
      <c r="CU340" s="6"/>
      <c r="CV340" s="6"/>
      <c r="CW340" s="6"/>
      <c r="CX340" s="6"/>
      <c r="CY340" s="6"/>
      <c r="CZ340" s="6"/>
      <c r="DA340" s="6"/>
      <c r="DB340" s="6"/>
      <c r="DC340" s="6"/>
      <c r="DD340" s="6"/>
      <c r="DE340" s="6"/>
      <c r="DF340" s="6"/>
      <c r="DG340" s="6"/>
      <c r="DH340" s="6"/>
      <c r="DI340" s="6"/>
      <c r="DJ340" s="6"/>
      <c r="DK340" s="6"/>
      <c r="DL340" s="6"/>
      <c r="DM340" s="6"/>
      <c r="DN340" s="6"/>
      <c r="DO340" s="6"/>
      <c r="DP340" s="6"/>
      <c r="DQ340" s="6"/>
      <c r="DR340" s="6"/>
      <c r="DS340" s="6"/>
      <c r="DT340" s="6"/>
    </row>
    <row r="341" spans="1:124" s="3" customFormat="1">
      <c r="A341" t="s">
        <v>312</v>
      </c>
      <c r="B341" t="s">
        <v>311</v>
      </c>
      <c r="C341" s="1">
        <v>52000</v>
      </c>
      <c r="D341" s="1">
        <v>1492.4</v>
      </c>
      <c r="E341" s="1">
        <v>2136.27</v>
      </c>
      <c r="F341" s="1">
        <v>1580.8</v>
      </c>
      <c r="G341" s="1">
        <v>565</v>
      </c>
      <c r="H341" s="1">
        <f t="shared" si="110"/>
        <v>5774.47</v>
      </c>
      <c r="I341" s="1">
        <f t="shared" si="111"/>
        <v>46225.53</v>
      </c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  <c r="AN341" s="6"/>
      <c r="AO341" s="6"/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  <c r="BE341" s="6"/>
      <c r="BF341" s="6"/>
      <c r="BG341" s="6"/>
      <c r="BH341" s="6"/>
      <c r="BI341" s="6"/>
      <c r="BJ341" s="6"/>
      <c r="BK341" s="6"/>
      <c r="BL341" s="6"/>
      <c r="BM341" s="6"/>
      <c r="BN341" s="6"/>
      <c r="BO341" s="6"/>
      <c r="BP341" s="6"/>
      <c r="BQ341" s="6"/>
      <c r="BR341" s="6"/>
      <c r="BS341" s="6"/>
      <c r="BT341" s="6"/>
      <c r="BU341" s="6"/>
      <c r="BV341" s="6"/>
      <c r="BW341" s="6"/>
      <c r="BX341" s="6"/>
      <c r="BY341" s="6"/>
      <c r="BZ341" s="6"/>
      <c r="CA341" s="6"/>
      <c r="CB341" s="6"/>
      <c r="CC341" s="6"/>
      <c r="CD341" s="6"/>
      <c r="CE341" s="6"/>
      <c r="CF341" s="6"/>
      <c r="CG341" s="6"/>
      <c r="CH341" s="6"/>
      <c r="CI341" s="6"/>
      <c r="CJ341" s="6"/>
      <c r="CK341" s="6"/>
      <c r="CL341" s="6"/>
      <c r="CM341" s="6"/>
      <c r="CN341" s="6"/>
      <c r="CO341" s="6"/>
      <c r="CP341" s="6"/>
      <c r="CQ341" s="6"/>
      <c r="CR341" s="6"/>
      <c r="CS341" s="6"/>
      <c r="CT341" s="6"/>
      <c r="CU341" s="6"/>
      <c r="CV341" s="6"/>
      <c r="CW341" s="6"/>
      <c r="CX341" s="6"/>
      <c r="CY341" s="6"/>
      <c r="CZ341" s="6"/>
      <c r="DA341" s="6"/>
      <c r="DB341" s="6"/>
      <c r="DC341" s="6"/>
      <c r="DD341" s="6"/>
      <c r="DE341" s="6"/>
      <c r="DF341" s="6"/>
      <c r="DG341" s="6"/>
      <c r="DH341" s="6"/>
      <c r="DI341" s="6"/>
      <c r="DJ341" s="6"/>
      <c r="DK341" s="6"/>
      <c r="DL341" s="6"/>
      <c r="DM341" s="6"/>
      <c r="DN341" s="6"/>
      <c r="DO341" s="6"/>
      <c r="DP341" s="6"/>
      <c r="DQ341" s="6"/>
      <c r="DR341" s="6"/>
      <c r="DS341" s="6"/>
      <c r="DT341" s="6"/>
    </row>
    <row r="342" spans="1:124">
      <c r="A342" t="s">
        <v>499</v>
      </c>
      <c r="B342" t="s">
        <v>24</v>
      </c>
      <c r="C342" s="1">
        <v>100000</v>
      </c>
      <c r="D342" s="1">
        <v>2870</v>
      </c>
      <c r="E342" s="1">
        <v>24232.78</v>
      </c>
      <c r="F342" s="1">
        <v>2995.92</v>
      </c>
      <c r="G342" s="1">
        <v>25</v>
      </c>
      <c r="H342" s="1">
        <f t="shared" si="110"/>
        <v>30123.699999999997</v>
      </c>
      <c r="I342" s="1">
        <f t="shared" si="111"/>
        <v>69876.3</v>
      </c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  <c r="Y342"/>
      <c r="Z342"/>
      <c r="AA342"/>
      <c r="AB342"/>
      <c r="AC342"/>
      <c r="AD342"/>
      <c r="AE342"/>
      <c r="AF342"/>
      <c r="AG342"/>
      <c r="AH342"/>
      <c r="AI342"/>
      <c r="AJ342"/>
      <c r="AK342"/>
      <c r="AL342"/>
      <c r="AM342"/>
      <c r="AN342"/>
      <c r="AO342"/>
      <c r="AP342"/>
      <c r="AQ342"/>
      <c r="AR342"/>
      <c r="AS342"/>
      <c r="AT342"/>
      <c r="AU342"/>
      <c r="AV342"/>
      <c r="AW342"/>
      <c r="AX342"/>
      <c r="AY342"/>
      <c r="AZ342"/>
      <c r="BA342"/>
      <c r="BB342"/>
      <c r="BC342"/>
      <c r="BD342"/>
      <c r="BE342"/>
      <c r="BF342"/>
      <c r="BG342"/>
      <c r="BH342"/>
      <c r="BI342"/>
      <c r="BJ342"/>
      <c r="BK342"/>
      <c r="BL342"/>
      <c r="BM342"/>
      <c r="BN342"/>
      <c r="BO342"/>
      <c r="BP342"/>
      <c r="BQ342"/>
      <c r="BR342"/>
      <c r="BS342"/>
      <c r="BT342"/>
      <c r="BU342"/>
      <c r="BV342"/>
      <c r="BW342"/>
      <c r="BX342"/>
      <c r="BY342"/>
      <c r="BZ342"/>
      <c r="CA342"/>
      <c r="CB342"/>
      <c r="CC342"/>
      <c r="CD342"/>
      <c r="CE342"/>
      <c r="CF342"/>
      <c r="CG342"/>
      <c r="CH342"/>
      <c r="CI342"/>
      <c r="CJ342"/>
      <c r="CK342"/>
      <c r="CL342"/>
      <c r="CM342"/>
      <c r="CN342"/>
      <c r="CO342"/>
      <c r="CP342"/>
      <c r="CQ342"/>
      <c r="CR342"/>
      <c r="CS342"/>
      <c r="CT342"/>
      <c r="CU342"/>
      <c r="CV342"/>
      <c r="CW342"/>
      <c r="CX342"/>
      <c r="CY342"/>
      <c r="CZ342"/>
      <c r="DA342"/>
      <c r="DB342"/>
      <c r="DC342"/>
      <c r="DD342"/>
      <c r="DE342"/>
      <c r="DF342"/>
      <c r="DG342"/>
      <c r="DH342"/>
      <c r="DI342"/>
      <c r="DJ342"/>
      <c r="DK342"/>
      <c r="DL342"/>
      <c r="DM342"/>
      <c r="DN342"/>
      <c r="DO342"/>
      <c r="DP342"/>
      <c r="DQ342"/>
      <c r="DR342"/>
      <c r="DS342"/>
      <c r="DT342"/>
    </row>
    <row r="343" spans="1:124" s="3" customFormat="1">
      <c r="A343" s="3" t="s">
        <v>19</v>
      </c>
      <c r="B343" s="3">
        <v>3</v>
      </c>
      <c r="C343" s="4">
        <f t="shared" ref="C343:I343" si="112">SUM(C340:C342)</f>
        <v>196000</v>
      </c>
      <c r="D343" s="4">
        <f t="shared" si="112"/>
        <v>5625.2</v>
      </c>
      <c r="E343" s="4">
        <f t="shared" si="112"/>
        <v>27376.239999999998</v>
      </c>
      <c r="F343" s="4">
        <f t="shared" si="112"/>
        <v>5914.32</v>
      </c>
      <c r="G343" s="4">
        <f t="shared" si="112"/>
        <v>615</v>
      </c>
      <c r="H343" s="4">
        <f t="shared" si="112"/>
        <v>39530.759999999995</v>
      </c>
      <c r="I343" s="4">
        <f t="shared" si="112"/>
        <v>156469.24</v>
      </c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  <c r="AN343" s="6"/>
      <c r="AO343" s="6"/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  <c r="BE343" s="6"/>
      <c r="BF343" s="6"/>
      <c r="BG343" s="6"/>
      <c r="BH343" s="6"/>
      <c r="BI343" s="6"/>
      <c r="BJ343" s="6"/>
      <c r="BK343" s="6"/>
      <c r="BL343" s="6"/>
      <c r="BM343" s="6"/>
      <c r="BN343" s="6"/>
      <c r="BO343" s="6"/>
      <c r="BP343" s="6"/>
      <c r="BQ343" s="6"/>
      <c r="BR343" s="6"/>
      <c r="BS343" s="6"/>
      <c r="BT343" s="6"/>
      <c r="BU343" s="6"/>
      <c r="BV343" s="6"/>
      <c r="BW343" s="6"/>
      <c r="BX343" s="6"/>
      <c r="BY343" s="6"/>
      <c r="BZ343" s="6"/>
      <c r="CA343" s="6"/>
      <c r="CB343" s="6"/>
      <c r="CC343" s="6"/>
      <c r="CD343" s="6"/>
      <c r="CE343" s="6"/>
      <c r="CF343" s="6"/>
      <c r="CG343" s="6"/>
      <c r="CH343" s="6"/>
      <c r="CI343" s="6"/>
      <c r="CJ343" s="6"/>
      <c r="CK343" s="6"/>
      <c r="CL343" s="6"/>
      <c r="CM343" s="6"/>
      <c r="CN343" s="6"/>
      <c r="CO343" s="6"/>
      <c r="CP343" s="6"/>
      <c r="CQ343" s="6"/>
      <c r="CR343" s="6"/>
      <c r="CS343" s="6"/>
      <c r="CT343" s="6"/>
      <c r="CU343" s="6"/>
      <c r="CV343" s="6"/>
      <c r="CW343" s="6"/>
      <c r="CX343" s="6"/>
      <c r="CY343" s="6"/>
      <c r="CZ343" s="6"/>
      <c r="DA343" s="6"/>
      <c r="DB343" s="6"/>
      <c r="DC343" s="6"/>
      <c r="DD343" s="6"/>
      <c r="DE343" s="6"/>
      <c r="DF343" s="6"/>
      <c r="DG343" s="6"/>
      <c r="DH343" s="6"/>
      <c r="DI343" s="6"/>
      <c r="DJ343" s="6"/>
      <c r="DK343" s="6"/>
      <c r="DL343" s="6"/>
      <c r="DM343" s="6"/>
      <c r="DN343" s="6"/>
      <c r="DO343" s="6"/>
      <c r="DP343" s="6"/>
      <c r="DQ343" s="6"/>
      <c r="DR343" s="6"/>
      <c r="DS343" s="6"/>
      <c r="DT343" s="6"/>
    </row>
    <row r="344" spans="1:124" s="3" customFormat="1">
      <c r="A344"/>
      <c r="B344"/>
      <c r="C344" s="1"/>
      <c r="D344" s="1"/>
      <c r="E344" s="1"/>
      <c r="F344" s="1"/>
      <c r="G344" s="1"/>
      <c r="H344" s="1"/>
      <c r="I344" s="1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  <c r="AN344" s="6"/>
      <c r="AO344" s="6"/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  <c r="BE344" s="6"/>
      <c r="BF344" s="6"/>
      <c r="BG344" s="6"/>
      <c r="BH344" s="6"/>
      <c r="BI344" s="6"/>
      <c r="BJ344" s="6"/>
      <c r="BK344" s="6"/>
      <c r="BL344" s="6"/>
      <c r="BM344" s="6"/>
      <c r="BN344" s="6"/>
      <c r="BO344" s="6"/>
      <c r="BP344" s="6"/>
      <c r="BQ344" s="6"/>
      <c r="BR344" s="6"/>
      <c r="BS344" s="6"/>
      <c r="BT344" s="6"/>
      <c r="BU344" s="6"/>
      <c r="BV344" s="6"/>
      <c r="BW344" s="6"/>
      <c r="BX344" s="6"/>
      <c r="BY344" s="6"/>
      <c r="BZ344" s="6"/>
      <c r="CA344" s="6"/>
      <c r="CB344" s="6"/>
      <c r="CC344" s="6"/>
      <c r="CD344" s="6"/>
      <c r="CE344" s="6"/>
      <c r="CF344" s="6"/>
      <c r="CG344" s="6"/>
      <c r="CH344" s="6"/>
      <c r="CI344" s="6"/>
      <c r="CJ344" s="6"/>
      <c r="CK344" s="6"/>
      <c r="CL344" s="6"/>
      <c r="CM344" s="6"/>
      <c r="CN344" s="6"/>
      <c r="CO344" s="6"/>
      <c r="CP344" s="6"/>
      <c r="CQ344" s="6"/>
      <c r="CR344" s="6"/>
      <c r="CS344" s="6"/>
      <c r="CT344" s="6"/>
      <c r="CU344" s="6"/>
      <c r="CV344" s="6"/>
      <c r="CW344" s="6"/>
      <c r="CX344" s="6"/>
      <c r="CY344" s="6"/>
      <c r="CZ344" s="6"/>
      <c r="DA344" s="6"/>
      <c r="DB344" s="6"/>
      <c r="DC344" s="6"/>
      <c r="DD344" s="6"/>
      <c r="DE344" s="6"/>
      <c r="DF344" s="6"/>
      <c r="DG344" s="6"/>
      <c r="DH344" s="6"/>
      <c r="DI344" s="6"/>
      <c r="DJ344" s="6"/>
      <c r="DK344" s="6"/>
      <c r="DL344" s="6"/>
      <c r="DM344" s="6"/>
      <c r="DN344" s="6"/>
      <c r="DO344" s="6"/>
      <c r="DP344" s="6"/>
      <c r="DQ344" s="6"/>
      <c r="DR344" s="6"/>
      <c r="DS344" s="6"/>
      <c r="DT344" s="6"/>
    </row>
    <row r="345" spans="1:124" s="3" customFormat="1">
      <c r="A345" s="13" t="s">
        <v>313</v>
      </c>
      <c r="B345" s="13"/>
      <c r="C345" s="13"/>
      <c r="D345" s="13"/>
      <c r="E345" s="13"/>
      <c r="F345" s="13"/>
      <c r="G345" s="13"/>
      <c r="H345" s="13"/>
      <c r="I345" s="13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  <c r="AN345" s="6"/>
      <c r="AO345" s="6"/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  <c r="BE345" s="6"/>
      <c r="BF345" s="6"/>
      <c r="BG345" s="6"/>
      <c r="BH345" s="6"/>
      <c r="BI345" s="6"/>
      <c r="BJ345" s="6"/>
      <c r="BK345" s="6"/>
      <c r="BL345" s="6"/>
      <c r="BM345" s="6"/>
      <c r="BN345" s="6"/>
      <c r="BO345" s="6"/>
      <c r="BP345" s="6"/>
      <c r="BQ345" s="6"/>
      <c r="BR345" s="6"/>
      <c r="BS345" s="6"/>
      <c r="BT345" s="6"/>
      <c r="BU345" s="6"/>
      <c r="BV345" s="6"/>
      <c r="BW345" s="6"/>
      <c r="BX345" s="6"/>
      <c r="BY345" s="6"/>
      <c r="BZ345" s="6"/>
      <c r="CA345" s="6"/>
      <c r="CB345" s="6"/>
      <c r="CC345" s="6"/>
      <c r="CD345" s="6"/>
      <c r="CE345" s="6"/>
      <c r="CF345" s="6"/>
      <c r="CG345" s="6"/>
      <c r="CH345" s="6"/>
      <c r="CI345" s="6"/>
      <c r="CJ345" s="6"/>
      <c r="CK345" s="6"/>
      <c r="CL345" s="6"/>
      <c r="CM345" s="6"/>
      <c r="CN345" s="6"/>
      <c r="CO345" s="6"/>
      <c r="CP345" s="6"/>
      <c r="CQ345" s="6"/>
      <c r="CR345" s="6"/>
      <c r="CS345" s="6"/>
      <c r="CT345" s="6"/>
      <c r="CU345" s="6"/>
      <c r="CV345" s="6"/>
      <c r="CW345" s="6"/>
      <c r="CX345" s="6"/>
      <c r="CY345" s="6"/>
      <c r="CZ345" s="6"/>
      <c r="DA345" s="6"/>
      <c r="DB345" s="6"/>
      <c r="DC345" s="6"/>
      <c r="DD345" s="6"/>
      <c r="DE345" s="6"/>
      <c r="DF345" s="6"/>
      <c r="DG345" s="6"/>
      <c r="DH345" s="6"/>
      <c r="DI345" s="6"/>
      <c r="DJ345" s="6"/>
      <c r="DK345" s="6"/>
      <c r="DL345" s="6"/>
      <c r="DM345" s="6"/>
      <c r="DN345" s="6"/>
      <c r="DO345" s="6"/>
      <c r="DP345" s="6"/>
      <c r="DQ345" s="6"/>
      <c r="DR345" s="6"/>
      <c r="DS345" s="6"/>
      <c r="DT345" s="6"/>
    </row>
    <row r="346" spans="1:124">
      <c r="A346" t="s">
        <v>500</v>
      </c>
      <c r="B346" t="s">
        <v>324</v>
      </c>
      <c r="C346" s="1">
        <v>15000</v>
      </c>
      <c r="D346" s="1">
        <v>430.5</v>
      </c>
      <c r="E346" s="1">
        <v>0</v>
      </c>
      <c r="F346" s="1">
        <v>456</v>
      </c>
      <c r="G346" s="1">
        <v>25</v>
      </c>
      <c r="H346" s="1">
        <f t="shared" ref="H346:H398" si="113">D346+E346+F346+G346</f>
        <v>911.5</v>
      </c>
      <c r="I346" s="1">
        <f t="shared" ref="I346:I398" si="114">C346-H346</f>
        <v>14088.5</v>
      </c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</row>
    <row r="347" spans="1:124" s="3" customFormat="1">
      <c r="A347" t="s">
        <v>314</v>
      </c>
      <c r="B347" t="s">
        <v>24</v>
      </c>
      <c r="C347" s="1">
        <v>17000</v>
      </c>
      <c r="D347" s="1">
        <v>487.9</v>
      </c>
      <c r="E347" s="1">
        <v>0</v>
      </c>
      <c r="F347" s="1">
        <v>516.79999999999995</v>
      </c>
      <c r="G347" s="1">
        <v>25</v>
      </c>
      <c r="H347" s="1">
        <f t="shared" si="113"/>
        <v>1029.6999999999998</v>
      </c>
      <c r="I347" s="1">
        <f t="shared" si="114"/>
        <v>15970.3</v>
      </c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  <c r="AN347" s="6"/>
      <c r="AO347" s="6"/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  <c r="BE347" s="6"/>
      <c r="BF347" s="6"/>
      <c r="BG347" s="6"/>
      <c r="BH347" s="6"/>
      <c r="BI347" s="6"/>
      <c r="BJ347" s="6"/>
      <c r="BK347" s="6"/>
      <c r="BL347" s="6"/>
      <c r="BM347" s="6"/>
      <c r="BN347" s="6"/>
      <c r="BO347" s="6"/>
      <c r="BP347" s="6"/>
      <c r="BQ347" s="6"/>
      <c r="BR347" s="6"/>
      <c r="BS347" s="6"/>
      <c r="BT347" s="6"/>
      <c r="BU347" s="6"/>
      <c r="BV347" s="6"/>
      <c r="BW347" s="6"/>
      <c r="BX347" s="6"/>
      <c r="BY347" s="6"/>
      <c r="BZ347" s="6"/>
      <c r="CA347" s="6"/>
      <c r="CB347" s="6"/>
      <c r="CC347" s="6"/>
      <c r="CD347" s="6"/>
      <c r="CE347" s="6"/>
      <c r="CF347" s="6"/>
      <c r="CG347" s="6"/>
      <c r="CH347" s="6"/>
      <c r="CI347" s="6"/>
      <c r="CJ347" s="6"/>
      <c r="CK347" s="6"/>
      <c r="CL347" s="6"/>
      <c r="CM347" s="6"/>
      <c r="CN347" s="6"/>
      <c r="CO347" s="6"/>
      <c r="CP347" s="6"/>
      <c r="CQ347" s="6"/>
      <c r="CR347" s="6"/>
      <c r="CS347" s="6"/>
      <c r="CT347" s="6"/>
      <c r="CU347" s="6"/>
      <c r="CV347" s="6"/>
      <c r="CW347" s="6"/>
      <c r="CX347" s="6"/>
      <c r="CY347" s="6"/>
      <c r="CZ347" s="6"/>
      <c r="DA347" s="6"/>
      <c r="DB347" s="6"/>
      <c r="DC347" s="6"/>
      <c r="DD347" s="6"/>
      <c r="DE347" s="6"/>
      <c r="DF347" s="6"/>
      <c r="DG347" s="6"/>
      <c r="DH347" s="6"/>
      <c r="DI347" s="6"/>
      <c r="DJ347" s="6"/>
      <c r="DK347" s="6"/>
      <c r="DL347" s="6"/>
      <c r="DM347" s="6"/>
      <c r="DN347" s="6"/>
      <c r="DO347" s="6"/>
      <c r="DP347" s="6"/>
      <c r="DQ347" s="6"/>
      <c r="DR347" s="6"/>
      <c r="DS347" s="6"/>
      <c r="DT347" s="6"/>
    </row>
    <row r="348" spans="1:124" s="3" customFormat="1">
      <c r="A348" t="s">
        <v>315</v>
      </c>
      <c r="B348" t="s">
        <v>24</v>
      </c>
      <c r="C348" s="1">
        <v>16000</v>
      </c>
      <c r="D348" s="1">
        <v>459.2</v>
      </c>
      <c r="E348" s="1">
        <v>0</v>
      </c>
      <c r="F348" s="1">
        <v>486.4</v>
      </c>
      <c r="G348" s="1">
        <v>25</v>
      </c>
      <c r="H348" s="1">
        <f t="shared" si="113"/>
        <v>970.59999999999991</v>
      </c>
      <c r="I348" s="1">
        <f t="shared" si="114"/>
        <v>15029.4</v>
      </c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  <c r="AN348" s="6"/>
      <c r="AO348" s="6"/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  <c r="BE348" s="6"/>
      <c r="BF348" s="6"/>
      <c r="BG348" s="6"/>
      <c r="BH348" s="6"/>
      <c r="BI348" s="6"/>
      <c r="BJ348" s="6"/>
      <c r="BK348" s="6"/>
      <c r="BL348" s="6"/>
      <c r="BM348" s="6"/>
      <c r="BN348" s="6"/>
      <c r="BO348" s="6"/>
      <c r="BP348" s="6"/>
      <c r="BQ348" s="6"/>
      <c r="BR348" s="6"/>
      <c r="BS348" s="6"/>
      <c r="BT348" s="6"/>
      <c r="BU348" s="6"/>
      <c r="BV348" s="6"/>
      <c r="BW348" s="6"/>
      <c r="BX348" s="6"/>
      <c r="BY348" s="6"/>
      <c r="BZ348" s="6"/>
      <c r="CA348" s="6"/>
      <c r="CB348" s="6"/>
      <c r="CC348" s="6"/>
      <c r="CD348" s="6"/>
      <c r="CE348" s="6"/>
      <c r="CF348" s="6"/>
      <c r="CG348" s="6"/>
      <c r="CH348" s="6"/>
      <c r="CI348" s="6"/>
      <c r="CJ348" s="6"/>
      <c r="CK348" s="6"/>
      <c r="CL348" s="6"/>
      <c r="CM348" s="6"/>
      <c r="CN348" s="6"/>
      <c r="CO348" s="6"/>
      <c r="CP348" s="6"/>
      <c r="CQ348" s="6"/>
      <c r="CR348" s="6"/>
      <c r="CS348" s="6"/>
      <c r="CT348" s="6"/>
      <c r="CU348" s="6"/>
      <c r="CV348" s="6"/>
      <c r="CW348" s="6"/>
      <c r="CX348" s="6"/>
      <c r="CY348" s="6"/>
      <c r="CZ348" s="6"/>
      <c r="DA348" s="6"/>
      <c r="DB348" s="6"/>
      <c r="DC348" s="6"/>
      <c r="DD348" s="6"/>
      <c r="DE348" s="6"/>
      <c r="DF348" s="6"/>
      <c r="DG348" s="6"/>
      <c r="DH348" s="6"/>
      <c r="DI348" s="6"/>
      <c r="DJ348" s="6"/>
      <c r="DK348" s="6"/>
      <c r="DL348" s="6"/>
      <c r="DM348" s="6"/>
      <c r="DN348" s="6"/>
      <c r="DO348" s="6"/>
      <c r="DP348" s="6"/>
      <c r="DQ348" s="6"/>
      <c r="DR348" s="6"/>
      <c r="DS348" s="6"/>
      <c r="DT348" s="6"/>
    </row>
    <row r="349" spans="1:124" s="3" customFormat="1">
      <c r="A349" t="s">
        <v>316</v>
      </c>
      <c r="B349" t="s">
        <v>317</v>
      </c>
      <c r="C349" s="1">
        <v>17500</v>
      </c>
      <c r="D349" s="1">
        <v>502.25</v>
      </c>
      <c r="E349" s="1">
        <v>0</v>
      </c>
      <c r="F349" s="1">
        <v>532</v>
      </c>
      <c r="G349" s="1">
        <v>25</v>
      </c>
      <c r="H349" s="1">
        <f t="shared" si="113"/>
        <v>1059.25</v>
      </c>
      <c r="I349" s="1">
        <f t="shared" si="114"/>
        <v>16440.75</v>
      </c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  <c r="AN349" s="6"/>
      <c r="AO349" s="6"/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  <c r="BE349" s="6"/>
      <c r="BF349" s="6"/>
      <c r="BG349" s="6"/>
      <c r="BH349" s="6"/>
      <c r="BI349" s="6"/>
      <c r="BJ349" s="6"/>
      <c r="BK349" s="6"/>
      <c r="BL349" s="6"/>
      <c r="BM349" s="6"/>
      <c r="BN349" s="6"/>
      <c r="BO349" s="6"/>
      <c r="BP349" s="6"/>
      <c r="BQ349" s="6"/>
      <c r="BR349" s="6"/>
      <c r="BS349" s="6"/>
      <c r="BT349" s="6"/>
      <c r="BU349" s="6"/>
      <c r="BV349" s="6"/>
      <c r="BW349" s="6"/>
      <c r="BX349" s="6"/>
      <c r="BY349" s="6"/>
      <c r="BZ349" s="6"/>
      <c r="CA349" s="6"/>
      <c r="CB349" s="6"/>
      <c r="CC349" s="6"/>
      <c r="CD349" s="6"/>
      <c r="CE349" s="6"/>
      <c r="CF349" s="6"/>
      <c r="CG349" s="6"/>
      <c r="CH349" s="6"/>
      <c r="CI349" s="6"/>
      <c r="CJ349" s="6"/>
      <c r="CK349" s="6"/>
      <c r="CL349" s="6"/>
      <c r="CM349" s="6"/>
      <c r="CN349" s="6"/>
      <c r="CO349" s="6"/>
      <c r="CP349" s="6"/>
      <c r="CQ349" s="6"/>
      <c r="CR349" s="6"/>
      <c r="CS349" s="6"/>
      <c r="CT349" s="6"/>
      <c r="CU349" s="6"/>
      <c r="CV349" s="6"/>
      <c r="CW349" s="6"/>
      <c r="CX349" s="6"/>
      <c r="CY349" s="6"/>
      <c r="CZ349" s="6"/>
      <c r="DA349" s="6"/>
      <c r="DB349" s="6"/>
      <c r="DC349" s="6"/>
      <c r="DD349" s="6"/>
      <c r="DE349" s="6"/>
      <c r="DF349" s="6"/>
      <c r="DG349" s="6"/>
      <c r="DH349" s="6"/>
      <c r="DI349" s="6"/>
      <c r="DJ349" s="6"/>
      <c r="DK349" s="6"/>
      <c r="DL349" s="6"/>
      <c r="DM349" s="6"/>
      <c r="DN349" s="6"/>
      <c r="DO349" s="6"/>
      <c r="DP349" s="6"/>
      <c r="DQ349" s="6"/>
      <c r="DR349" s="6"/>
      <c r="DS349" s="6"/>
      <c r="DT349" s="6"/>
    </row>
    <row r="350" spans="1:124" s="3" customFormat="1">
      <c r="A350" t="s">
        <v>318</v>
      </c>
      <c r="B350" t="s">
        <v>24</v>
      </c>
      <c r="C350" s="1">
        <v>15000</v>
      </c>
      <c r="D350" s="1">
        <v>430.5</v>
      </c>
      <c r="E350" s="1">
        <v>0</v>
      </c>
      <c r="F350" s="1">
        <v>456</v>
      </c>
      <c r="G350" s="1">
        <v>957.76</v>
      </c>
      <c r="H350" s="1">
        <f t="shared" si="113"/>
        <v>1844.26</v>
      </c>
      <c r="I350" s="1">
        <f t="shared" si="114"/>
        <v>13155.74</v>
      </c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  <c r="AN350" s="6"/>
      <c r="AO350" s="6"/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  <c r="BE350" s="6"/>
      <c r="BF350" s="6"/>
      <c r="BG350" s="6"/>
      <c r="BH350" s="6"/>
      <c r="BI350" s="6"/>
      <c r="BJ350" s="6"/>
      <c r="BK350" s="6"/>
      <c r="BL350" s="6"/>
      <c r="BM350" s="6"/>
      <c r="BN350" s="6"/>
      <c r="BO350" s="6"/>
      <c r="BP350" s="6"/>
      <c r="BQ350" s="6"/>
      <c r="BR350" s="6"/>
      <c r="BS350" s="6"/>
      <c r="BT350" s="6"/>
      <c r="BU350" s="6"/>
      <c r="BV350" s="6"/>
      <c r="BW350" s="6"/>
      <c r="BX350" s="6"/>
      <c r="BY350" s="6"/>
      <c r="BZ350" s="6"/>
      <c r="CA350" s="6"/>
      <c r="CB350" s="6"/>
      <c r="CC350" s="6"/>
      <c r="CD350" s="6"/>
      <c r="CE350" s="6"/>
      <c r="CF350" s="6"/>
      <c r="CG350" s="6"/>
      <c r="CH350" s="6"/>
      <c r="CI350" s="6"/>
      <c r="CJ350" s="6"/>
      <c r="CK350" s="6"/>
      <c r="CL350" s="6"/>
      <c r="CM350" s="6"/>
      <c r="CN350" s="6"/>
      <c r="CO350" s="6"/>
      <c r="CP350" s="6"/>
      <c r="CQ350" s="6"/>
      <c r="CR350" s="6"/>
      <c r="CS350" s="6"/>
      <c r="CT350" s="6"/>
      <c r="CU350" s="6"/>
      <c r="CV350" s="6"/>
      <c r="CW350" s="6"/>
      <c r="CX350" s="6"/>
      <c r="CY350" s="6"/>
      <c r="CZ350" s="6"/>
      <c r="DA350" s="6"/>
      <c r="DB350" s="6"/>
      <c r="DC350" s="6"/>
      <c r="DD350" s="6"/>
      <c r="DE350" s="6"/>
      <c r="DF350" s="6"/>
      <c r="DG350" s="6"/>
      <c r="DH350" s="6"/>
      <c r="DI350" s="6"/>
      <c r="DJ350" s="6"/>
      <c r="DK350" s="6"/>
      <c r="DL350" s="6"/>
      <c r="DM350" s="6"/>
      <c r="DN350" s="6"/>
      <c r="DO350" s="6"/>
      <c r="DP350" s="6"/>
      <c r="DQ350" s="6"/>
      <c r="DR350" s="6"/>
      <c r="DS350" s="6"/>
      <c r="DT350" s="6"/>
    </row>
    <row r="351" spans="1:124" s="3" customFormat="1">
      <c r="A351" t="s">
        <v>319</v>
      </c>
      <c r="B351" t="s">
        <v>112</v>
      </c>
      <c r="C351" s="1">
        <v>8167.7</v>
      </c>
      <c r="D351" s="1">
        <v>234.41</v>
      </c>
      <c r="E351" s="1">
        <v>0</v>
      </c>
      <c r="F351" s="1">
        <v>248.3</v>
      </c>
      <c r="G351" s="1">
        <v>25</v>
      </c>
      <c r="H351" s="1">
        <f t="shared" si="113"/>
        <v>507.71000000000004</v>
      </c>
      <c r="I351" s="1">
        <f t="shared" si="114"/>
        <v>7659.99</v>
      </c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  <c r="AN351" s="6"/>
      <c r="AO351" s="6"/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  <c r="BE351" s="6"/>
      <c r="BF351" s="6"/>
      <c r="BG351" s="6"/>
      <c r="BH351" s="6"/>
      <c r="BI351" s="6"/>
      <c r="BJ351" s="6"/>
      <c r="BK351" s="6"/>
      <c r="BL351" s="6"/>
      <c r="BM351" s="6"/>
      <c r="BN351" s="6"/>
      <c r="BO351" s="6"/>
      <c r="BP351" s="6"/>
      <c r="BQ351" s="6"/>
      <c r="BR351" s="6"/>
      <c r="BS351" s="6"/>
      <c r="BT351" s="6"/>
      <c r="BU351" s="6"/>
      <c r="BV351" s="6"/>
      <c r="BW351" s="6"/>
      <c r="BX351" s="6"/>
      <c r="BY351" s="6"/>
      <c r="BZ351" s="6"/>
      <c r="CA351" s="6"/>
      <c r="CB351" s="6"/>
      <c r="CC351" s="6"/>
      <c r="CD351" s="6"/>
      <c r="CE351" s="6"/>
      <c r="CF351" s="6"/>
      <c r="CG351" s="6"/>
      <c r="CH351" s="6"/>
      <c r="CI351" s="6"/>
      <c r="CJ351" s="6"/>
      <c r="CK351" s="6"/>
      <c r="CL351" s="6"/>
      <c r="CM351" s="6"/>
      <c r="CN351" s="6"/>
      <c r="CO351" s="6"/>
      <c r="CP351" s="6"/>
      <c r="CQ351" s="6"/>
      <c r="CR351" s="6"/>
      <c r="CS351" s="6"/>
      <c r="CT351" s="6"/>
      <c r="CU351" s="6"/>
      <c r="CV351" s="6"/>
      <c r="CW351" s="6"/>
      <c r="CX351" s="6"/>
      <c r="CY351" s="6"/>
      <c r="CZ351" s="6"/>
      <c r="DA351" s="6"/>
      <c r="DB351" s="6"/>
      <c r="DC351" s="6"/>
      <c r="DD351" s="6"/>
      <c r="DE351" s="6"/>
      <c r="DF351" s="6"/>
      <c r="DG351" s="6"/>
      <c r="DH351" s="6"/>
      <c r="DI351" s="6"/>
      <c r="DJ351" s="6"/>
      <c r="DK351" s="6"/>
      <c r="DL351" s="6"/>
      <c r="DM351" s="6"/>
      <c r="DN351" s="6"/>
      <c r="DO351" s="6"/>
      <c r="DP351" s="6"/>
      <c r="DQ351" s="6"/>
      <c r="DR351" s="6"/>
      <c r="DS351" s="6"/>
      <c r="DT351" s="6"/>
    </row>
    <row r="352" spans="1:124" s="3" customFormat="1">
      <c r="A352" t="s">
        <v>320</v>
      </c>
      <c r="B352" t="s">
        <v>317</v>
      </c>
      <c r="C352" s="1">
        <v>23000</v>
      </c>
      <c r="D352" s="1">
        <v>660.1</v>
      </c>
      <c r="E352" s="1">
        <v>0</v>
      </c>
      <c r="F352" s="1">
        <v>699.2</v>
      </c>
      <c r="G352" s="1">
        <v>25</v>
      </c>
      <c r="H352" s="1">
        <f t="shared" si="113"/>
        <v>1384.3000000000002</v>
      </c>
      <c r="I352" s="1">
        <f t="shared" si="114"/>
        <v>21615.7</v>
      </c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  <c r="AN352" s="6"/>
      <c r="AO352" s="6"/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  <c r="BE352" s="6"/>
      <c r="BF352" s="6"/>
      <c r="BG352" s="6"/>
      <c r="BH352" s="6"/>
      <c r="BI352" s="6"/>
      <c r="BJ352" s="6"/>
      <c r="BK352" s="6"/>
      <c r="BL352" s="6"/>
      <c r="BM352" s="6"/>
      <c r="BN352" s="6"/>
      <c r="BO352" s="6"/>
      <c r="BP352" s="6"/>
      <c r="BQ352" s="6"/>
      <c r="BR352" s="6"/>
      <c r="BS352" s="6"/>
      <c r="BT352" s="6"/>
      <c r="BU352" s="6"/>
      <c r="BV352" s="6"/>
      <c r="BW352" s="6"/>
      <c r="BX352" s="6"/>
      <c r="BY352" s="6"/>
      <c r="BZ352" s="6"/>
      <c r="CA352" s="6"/>
      <c r="CB352" s="6"/>
      <c r="CC352" s="6"/>
      <c r="CD352" s="6"/>
      <c r="CE352" s="6"/>
      <c r="CF352" s="6"/>
      <c r="CG352" s="6"/>
      <c r="CH352" s="6"/>
      <c r="CI352" s="6"/>
      <c r="CJ352" s="6"/>
      <c r="CK352" s="6"/>
      <c r="CL352" s="6"/>
      <c r="CM352" s="6"/>
      <c r="CN352" s="6"/>
      <c r="CO352" s="6"/>
      <c r="CP352" s="6"/>
      <c r="CQ352" s="6"/>
      <c r="CR352" s="6"/>
      <c r="CS352" s="6"/>
      <c r="CT352" s="6"/>
      <c r="CU352" s="6"/>
      <c r="CV352" s="6"/>
      <c r="CW352" s="6"/>
      <c r="CX352" s="6"/>
      <c r="CY352" s="6"/>
      <c r="CZ352" s="6"/>
      <c r="DA352" s="6"/>
      <c r="DB352" s="6"/>
      <c r="DC352" s="6"/>
      <c r="DD352" s="6"/>
      <c r="DE352" s="6"/>
      <c r="DF352" s="6"/>
      <c r="DG352" s="6"/>
      <c r="DH352" s="6"/>
      <c r="DI352" s="6"/>
      <c r="DJ352" s="6"/>
      <c r="DK352" s="6"/>
      <c r="DL352" s="6"/>
      <c r="DM352" s="6"/>
      <c r="DN352" s="6"/>
      <c r="DO352" s="6"/>
      <c r="DP352" s="6"/>
      <c r="DQ352" s="6"/>
      <c r="DR352" s="6"/>
      <c r="DS352" s="6"/>
      <c r="DT352" s="6"/>
    </row>
    <row r="353" spans="1:124" s="3" customFormat="1">
      <c r="A353" t="s">
        <v>321</v>
      </c>
      <c r="B353" t="s">
        <v>24</v>
      </c>
      <c r="C353" s="1">
        <v>9815.24</v>
      </c>
      <c r="D353" s="1">
        <v>281.7</v>
      </c>
      <c r="E353" s="1">
        <v>0</v>
      </c>
      <c r="F353" s="1">
        <v>298.38</v>
      </c>
      <c r="G353" s="1">
        <v>25</v>
      </c>
      <c r="H353" s="1">
        <f t="shared" si="113"/>
        <v>605.07999999999993</v>
      </c>
      <c r="I353" s="1">
        <f t="shared" si="114"/>
        <v>9210.16</v>
      </c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  <c r="AN353" s="6"/>
      <c r="AO353" s="6"/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  <c r="BE353" s="6"/>
      <c r="BF353" s="6"/>
      <c r="BG353" s="6"/>
      <c r="BH353" s="6"/>
      <c r="BI353" s="6"/>
      <c r="BJ353" s="6"/>
      <c r="BK353" s="6"/>
      <c r="BL353" s="6"/>
      <c r="BM353" s="6"/>
      <c r="BN353" s="6"/>
      <c r="BO353" s="6"/>
      <c r="BP353" s="6"/>
      <c r="BQ353" s="6"/>
      <c r="BR353" s="6"/>
      <c r="BS353" s="6"/>
      <c r="BT353" s="6"/>
      <c r="BU353" s="6"/>
      <c r="BV353" s="6"/>
      <c r="BW353" s="6"/>
      <c r="BX353" s="6"/>
      <c r="BY353" s="6"/>
      <c r="BZ353" s="6"/>
      <c r="CA353" s="6"/>
      <c r="CB353" s="6"/>
      <c r="CC353" s="6"/>
      <c r="CD353" s="6"/>
      <c r="CE353" s="6"/>
      <c r="CF353" s="6"/>
      <c r="CG353" s="6"/>
      <c r="CH353" s="6"/>
      <c r="CI353" s="6"/>
      <c r="CJ353" s="6"/>
      <c r="CK353" s="6"/>
      <c r="CL353" s="6"/>
      <c r="CM353" s="6"/>
      <c r="CN353" s="6"/>
      <c r="CO353" s="6"/>
      <c r="CP353" s="6"/>
      <c r="CQ353" s="6"/>
      <c r="CR353" s="6"/>
      <c r="CS353" s="6"/>
      <c r="CT353" s="6"/>
      <c r="CU353" s="6"/>
      <c r="CV353" s="6"/>
      <c r="CW353" s="6"/>
      <c r="CX353" s="6"/>
      <c r="CY353" s="6"/>
      <c r="CZ353" s="6"/>
      <c r="DA353" s="6"/>
      <c r="DB353" s="6"/>
      <c r="DC353" s="6"/>
      <c r="DD353" s="6"/>
      <c r="DE353" s="6"/>
      <c r="DF353" s="6"/>
      <c r="DG353" s="6"/>
      <c r="DH353" s="6"/>
      <c r="DI353" s="6"/>
      <c r="DJ353" s="6"/>
      <c r="DK353" s="6"/>
      <c r="DL353" s="6"/>
      <c r="DM353" s="6"/>
      <c r="DN353" s="6"/>
      <c r="DO353" s="6"/>
      <c r="DP353" s="6"/>
      <c r="DQ353" s="6"/>
      <c r="DR353" s="6"/>
      <c r="DS353" s="6"/>
      <c r="DT353" s="6"/>
    </row>
    <row r="354" spans="1:124" s="3" customFormat="1">
      <c r="A354" t="s">
        <v>322</v>
      </c>
      <c r="B354" t="s">
        <v>317</v>
      </c>
      <c r="C354" s="1">
        <v>19000</v>
      </c>
      <c r="D354" s="1">
        <v>545.29999999999995</v>
      </c>
      <c r="E354" s="1">
        <v>0</v>
      </c>
      <c r="F354" s="1">
        <v>577.6</v>
      </c>
      <c r="G354" s="1">
        <v>25</v>
      </c>
      <c r="H354" s="1">
        <f t="shared" si="113"/>
        <v>1147.9000000000001</v>
      </c>
      <c r="I354" s="1">
        <f t="shared" si="114"/>
        <v>17852.099999999999</v>
      </c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  <c r="AN354" s="6"/>
      <c r="AO354" s="6"/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  <c r="BE354" s="6"/>
      <c r="BF354" s="6"/>
      <c r="BG354" s="6"/>
      <c r="BH354" s="6"/>
      <c r="BI354" s="6"/>
      <c r="BJ354" s="6"/>
      <c r="BK354" s="6"/>
      <c r="BL354" s="6"/>
      <c r="BM354" s="6"/>
      <c r="BN354" s="6"/>
      <c r="BO354" s="6"/>
      <c r="BP354" s="6"/>
      <c r="BQ354" s="6"/>
      <c r="BR354" s="6"/>
      <c r="BS354" s="6"/>
      <c r="BT354" s="6"/>
      <c r="BU354" s="6"/>
      <c r="BV354" s="6"/>
      <c r="BW354" s="6"/>
      <c r="BX354" s="6"/>
      <c r="BY354" s="6"/>
      <c r="BZ354" s="6"/>
      <c r="CA354" s="6"/>
      <c r="CB354" s="6"/>
      <c r="CC354" s="6"/>
      <c r="CD354" s="6"/>
      <c r="CE354" s="6"/>
      <c r="CF354" s="6"/>
      <c r="CG354" s="6"/>
      <c r="CH354" s="6"/>
      <c r="CI354" s="6"/>
      <c r="CJ354" s="6"/>
      <c r="CK354" s="6"/>
      <c r="CL354" s="6"/>
      <c r="CM354" s="6"/>
      <c r="CN354" s="6"/>
      <c r="CO354" s="6"/>
      <c r="CP354" s="6"/>
      <c r="CQ354" s="6"/>
      <c r="CR354" s="6"/>
      <c r="CS354" s="6"/>
      <c r="CT354" s="6"/>
      <c r="CU354" s="6"/>
      <c r="CV354" s="6"/>
      <c r="CW354" s="6"/>
      <c r="CX354" s="6"/>
      <c r="CY354" s="6"/>
      <c r="CZ354" s="6"/>
      <c r="DA354" s="6"/>
      <c r="DB354" s="6"/>
      <c r="DC354" s="6"/>
      <c r="DD354" s="6"/>
      <c r="DE354" s="6"/>
      <c r="DF354" s="6"/>
      <c r="DG354" s="6"/>
      <c r="DH354" s="6"/>
      <c r="DI354" s="6"/>
      <c r="DJ354" s="6"/>
      <c r="DK354" s="6"/>
      <c r="DL354" s="6"/>
      <c r="DM354" s="6"/>
      <c r="DN354" s="6"/>
      <c r="DO354" s="6"/>
      <c r="DP354" s="6"/>
      <c r="DQ354" s="6"/>
      <c r="DR354" s="6"/>
      <c r="DS354" s="6"/>
      <c r="DT354" s="6"/>
    </row>
    <row r="355" spans="1:124" s="3" customFormat="1">
      <c r="A355" t="s">
        <v>323</v>
      </c>
      <c r="B355" t="s">
        <v>324</v>
      </c>
      <c r="C355" s="1">
        <v>15000</v>
      </c>
      <c r="D355" s="1">
        <v>430.5</v>
      </c>
      <c r="E355" s="1">
        <v>0</v>
      </c>
      <c r="F355" s="1">
        <v>456</v>
      </c>
      <c r="G355" s="1">
        <v>25</v>
      </c>
      <c r="H355" s="1">
        <f t="shared" si="113"/>
        <v>911.5</v>
      </c>
      <c r="I355" s="1">
        <f t="shared" si="114"/>
        <v>14088.5</v>
      </c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  <c r="AN355" s="6"/>
      <c r="AO355" s="6"/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  <c r="BE355" s="6"/>
      <c r="BF355" s="6"/>
      <c r="BG355" s="6"/>
      <c r="BH355" s="6"/>
      <c r="BI355" s="6"/>
      <c r="BJ355" s="6"/>
      <c r="BK355" s="6"/>
      <c r="BL355" s="6"/>
      <c r="BM355" s="6"/>
      <c r="BN355" s="6"/>
      <c r="BO355" s="6"/>
      <c r="BP355" s="6"/>
      <c r="BQ355" s="6"/>
      <c r="BR355" s="6"/>
      <c r="BS355" s="6"/>
      <c r="BT355" s="6"/>
      <c r="BU355" s="6"/>
      <c r="BV355" s="6"/>
      <c r="BW355" s="6"/>
      <c r="BX355" s="6"/>
      <c r="BY355" s="6"/>
      <c r="BZ355" s="6"/>
      <c r="CA355" s="6"/>
      <c r="CB355" s="6"/>
      <c r="CC355" s="6"/>
      <c r="CD355" s="6"/>
      <c r="CE355" s="6"/>
      <c r="CF355" s="6"/>
      <c r="CG355" s="6"/>
      <c r="CH355" s="6"/>
      <c r="CI355" s="6"/>
      <c r="CJ355" s="6"/>
      <c r="CK355" s="6"/>
      <c r="CL355" s="6"/>
      <c r="CM355" s="6"/>
      <c r="CN355" s="6"/>
      <c r="CO355" s="6"/>
      <c r="CP355" s="6"/>
      <c r="CQ355" s="6"/>
      <c r="CR355" s="6"/>
      <c r="CS355" s="6"/>
      <c r="CT355" s="6"/>
      <c r="CU355" s="6"/>
      <c r="CV355" s="6"/>
      <c r="CW355" s="6"/>
      <c r="CX355" s="6"/>
      <c r="CY355" s="6"/>
      <c r="CZ355" s="6"/>
      <c r="DA355" s="6"/>
      <c r="DB355" s="6"/>
      <c r="DC355" s="6"/>
      <c r="DD355" s="6"/>
      <c r="DE355" s="6"/>
      <c r="DF355" s="6"/>
      <c r="DG355" s="6"/>
      <c r="DH355" s="6"/>
      <c r="DI355" s="6"/>
      <c r="DJ355" s="6"/>
      <c r="DK355" s="6"/>
      <c r="DL355" s="6"/>
      <c r="DM355" s="6"/>
      <c r="DN355" s="6"/>
      <c r="DO355" s="6"/>
      <c r="DP355" s="6"/>
      <c r="DQ355" s="6"/>
      <c r="DR355" s="6"/>
      <c r="DS355" s="6"/>
      <c r="DT355" s="6"/>
    </row>
    <row r="356" spans="1:124">
      <c r="A356" t="s">
        <v>325</v>
      </c>
      <c r="B356" t="s">
        <v>24</v>
      </c>
      <c r="C356" s="1">
        <v>18400</v>
      </c>
      <c r="D356" s="1">
        <v>528.08000000000004</v>
      </c>
      <c r="E356" s="1">
        <v>0</v>
      </c>
      <c r="F356" s="1">
        <v>559.36</v>
      </c>
      <c r="G356" s="1">
        <v>125</v>
      </c>
      <c r="H356" s="1">
        <f t="shared" si="113"/>
        <v>1212.44</v>
      </c>
      <c r="I356" s="1">
        <f t="shared" si="114"/>
        <v>17187.560000000001</v>
      </c>
    </row>
    <row r="357" spans="1:124">
      <c r="A357" t="s">
        <v>326</v>
      </c>
      <c r="B357" t="s">
        <v>22</v>
      </c>
      <c r="C357" s="1">
        <v>12650</v>
      </c>
      <c r="D357" s="1">
        <v>363.06</v>
      </c>
      <c r="E357" s="1">
        <v>0</v>
      </c>
      <c r="F357" s="1">
        <v>384.56</v>
      </c>
      <c r="G357" s="1">
        <v>25</v>
      </c>
      <c r="H357" s="1">
        <f t="shared" si="113"/>
        <v>772.62</v>
      </c>
      <c r="I357" s="1">
        <f t="shared" si="114"/>
        <v>11877.38</v>
      </c>
    </row>
    <row r="358" spans="1:124">
      <c r="A358" t="s">
        <v>327</v>
      </c>
      <c r="B358" t="s">
        <v>24</v>
      </c>
      <c r="C358" s="1">
        <v>12650</v>
      </c>
      <c r="D358" s="1">
        <v>363.06</v>
      </c>
      <c r="E358" s="1">
        <v>0</v>
      </c>
      <c r="F358" s="1">
        <v>384.56</v>
      </c>
      <c r="G358" s="1">
        <v>25</v>
      </c>
      <c r="H358" s="1">
        <f t="shared" si="113"/>
        <v>772.62</v>
      </c>
      <c r="I358" s="1">
        <f t="shared" si="114"/>
        <v>11877.38</v>
      </c>
    </row>
    <row r="359" spans="1:124">
      <c r="A359" t="s">
        <v>328</v>
      </c>
      <c r="B359" t="s">
        <v>329</v>
      </c>
      <c r="C359" s="1">
        <v>23000</v>
      </c>
      <c r="D359" s="1">
        <v>660.1</v>
      </c>
      <c r="E359" s="1">
        <v>0</v>
      </c>
      <c r="F359" s="1">
        <v>699.2</v>
      </c>
      <c r="G359" s="1">
        <v>25</v>
      </c>
      <c r="H359" s="1">
        <f t="shared" si="113"/>
        <v>1384.3000000000002</v>
      </c>
      <c r="I359" s="1">
        <f t="shared" si="114"/>
        <v>21615.7</v>
      </c>
    </row>
    <row r="360" spans="1:124">
      <c r="A360" t="s">
        <v>330</v>
      </c>
      <c r="B360" t="s">
        <v>329</v>
      </c>
      <c r="C360" s="1">
        <v>13000</v>
      </c>
      <c r="D360" s="1">
        <v>373.1</v>
      </c>
      <c r="E360" s="1">
        <v>0</v>
      </c>
      <c r="F360" s="1">
        <v>395.2</v>
      </c>
      <c r="G360" s="1">
        <v>25</v>
      </c>
      <c r="H360" s="1">
        <f t="shared" si="113"/>
        <v>793.3</v>
      </c>
      <c r="I360" s="1">
        <f t="shared" si="114"/>
        <v>12206.7</v>
      </c>
    </row>
    <row r="361" spans="1:124">
      <c r="A361" t="s">
        <v>331</v>
      </c>
      <c r="B361" t="s">
        <v>280</v>
      </c>
      <c r="C361" s="1">
        <v>7455.19</v>
      </c>
      <c r="D361" s="1">
        <v>213.96</v>
      </c>
      <c r="E361" s="1">
        <v>0</v>
      </c>
      <c r="F361" s="1">
        <v>226.64</v>
      </c>
      <c r="G361" s="1">
        <v>957.76</v>
      </c>
      <c r="H361" s="1">
        <f t="shared" si="113"/>
        <v>1398.3600000000001</v>
      </c>
      <c r="I361" s="1">
        <f t="shared" si="114"/>
        <v>6056.83</v>
      </c>
    </row>
    <row r="362" spans="1:124">
      <c r="A362" t="s">
        <v>332</v>
      </c>
      <c r="B362" t="s">
        <v>24</v>
      </c>
      <c r="C362" s="1">
        <v>14000</v>
      </c>
      <c r="D362" s="1">
        <v>401.8</v>
      </c>
      <c r="E362" s="1">
        <v>0</v>
      </c>
      <c r="F362" s="1">
        <v>425.6</v>
      </c>
      <c r="G362" s="1">
        <v>75</v>
      </c>
      <c r="H362" s="1">
        <f t="shared" si="113"/>
        <v>902.40000000000009</v>
      </c>
      <c r="I362" s="1">
        <f t="shared" si="114"/>
        <v>13097.6</v>
      </c>
    </row>
    <row r="363" spans="1:124">
      <c r="A363" t="s">
        <v>333</v>
      </c>
      <c r="B363" t="s">
        <v>24</v>
      </c>
      <c r="C363" s="1">
        <v>19000</v>
      </c>
      <c r="D363" s="1">
        <v>545.29999999999995</v>
      </c>
      <c r="E363" s="1">
        <v>0</v>
      </c>
      <c r="F363" s="1">
        <v>577.6</v>
      </c>
      <c r="G363" s="1">
        <v>25</v>
      </c>
      <c r="H363" s="1">
        <f t="shared" si="113"/>
        <v>1147.9000000000001</v>
      </c>
      <c r="I363" s="1">
        <f t="shared" si="114"/>
        <v>17852.099999999999</v>
      </c>
    </row>
    <row r="364" spans="1:124">
      <c r="A364" t="s">
        <v>334</v>
      </c>
      <c r="B364" t="s">
        <v>329</v>
      </c>
      <c r="C364" s="1">
        <v>12100</v>
      </c>
      <c r="D364" s="1">
        <v>347.27</v>
      </c>
      <c r="E364" s="1">
        <v>0</v>
      </c>
      <c r="F364" s="1">
        <v>367.84</v>
      </c>
      <c r="G364" s="1">
        <v>957.76</v>
      </c>
      <c r="H364" s="1">
        <f t="shared" si="113"/>
        <v>1672.87</v>
      </c>
      <c r="I364" s="1">
        <f t="shared" si="114"/>
        <v>10427.130000000001</v>
      </c>
    </row>
    <row r="365" spans="1:124">
      <c r="A365" t="s">
        <v>335</v>
      </c>
      <c r="B365" t="s">
        <v>317</v>
      </c>
      <c r="C365" s="1">
        <v>14000</v>
      </c>
      <c r="D365" s="1">
        <v>401.8</v>
      </c>
      <c r="E365" s="1">
        <v>0</v>
      </c>
      <c r="F365" s="1">
        <v>425.6</v>
      </c>
      <c r="G365" s="1">
        <v>25</v>
      </c>
      <c r="H365" s="1">
        <f t="shared" si="113"/>
        <v>852.40000000000009</v>
      </c>
      <c r="I365" s="1">
        <f t="shared" si="114"/>
        <v>13147.6</v>
      </c>
    </row>
    <row r="366" spans="1:124">
      <c r="A366" t="s">
        <v>336</v>
      </c>
      <c r="B366" t="s">
        <v>324</v>
      </c>
      <c r="C366" s="1">
        <v>13000</v>
      </c>
      <c r="D366" s="1">
        <v>373.1</v>
      </c>
      <c r="E366" s="1">
        <v>0</v>
      </c>
      <c r="F366" s="1">
        <v>395.2</v>
      </c>
      <c r="G366" s="1">
        <v>25</v>
      </c>
      <c r="H366" s="1">
        <f t="shared" si="113"/>
        <v>793.3</v>
      </c>
      <c r="I366" s="1">
        <f t="shared" si="114"/>
        <v>12206.7</v>
      </c>
    </row>
    <row r="367" spans="1:124">
      <c r="A367" t="s">
        <v>337</v>
      </c>
      <c r="B367" t="s">
        <v>13</v>
      </c>
      <c r="C367" s="1">
        <v>17650</v>
      </c>
      <c r="D367" s="1">
        <v>506.56</v>
      </c>
      <c r="E367" s="1">
        <v>0</v>
      </c>
      <c r="F367" s="1">
        <v>536.55999999999995</v>
      </c>
      <c r="G367" s="1">
        <v>25</v>
      </c>
      <c r="H367" s="1">
        <f t="shared" si="113"/>
        <v>1068.1199999999999</v>
      </c>
      <c r="I367" s="1">
        <f t="shared" si="114"/>
        <v>16581.88</v>
      </c>
    </row>
    <row r="368" spans="1:124">
      <c r="A368" t="s">
        <v>338</v>
      </c>
      <c r="B368" t="s">
        <v>317</v>
      </c>
      <c r="C368" s="1">
        <v>16000</v>
      </c>
      <c r="D368" s="1">
        <v>459.2</v>
      </c>
      <c r="E368" s="1">
        <v>0</v>
      </c>
      <c r="F368" s="1">
        <v>486.4</v>
      </c>
      <c r="G368" s="1">
        <v>25</v>
      </c>
      <c r="H368" s="1">
        <f t="shared" si="113"/>
        <v>970.59999999999991</v>
      </c>
      <c r="I368" s="1">
        <f t="shared" si="114"/>
        <v>15029.4</v>
      </c>
    </row>
    <row r="369" spans="1:9">
      <c r="A369" t="s">
        <v>339</v>
      </c>
      <c r="B369" t="s">
        <v>24</v>
      </c>
      <c r="C369" s="1">
        <v>14625</v>
      </c>
      <c r="D369" s="1">
        <v>419.74</v>
      </c>
      <c r="E369" s="1">
        <v>0</v>
      </c>
      <c r="F369" s="1">
        <v>444.6</v>
      </c>
      <c r="G369" s="1">
        <v>25</v>
      </c>
      <c r="H369" s="1">
        <f t="shared" si="113"/>
        <v>889.34</v>
      </c>
      <c r="I369" s="1">
        <f t="shared" si="114"/>
        <v>13735.66</v>
      </c>
    </row>
    <row r="370" spans="1:9">
      <c r="A370" t="s">
        <v>340</v>
      </c>
      <c r="B370" t="s">
        <v>280</v>
      </c>
      <c r="C370" s="1">
        <v>12100</v>
      </c>
      <c r="D370" s="1">
        <v>347.27</v>
      </c>
      <c r="E370" s="1">
        <v>0</v>
      </c>
      <c r="F370" s="1">
        <v>367.84</v>
      </c>
      <c r="G370" s="1">
        <v>25</v>
      </c>
      <c r="H370" s="1">
        <f t="shared" si="113"/>
        <v>740.1099999999999</v>
      </c>
      <c r="I370" s="1">
        <f t="shared" si="114"/>
        <v>11359.89</v>
      </c>
    </row>
    <row r="371" spans="1:9">
      <c r="A371" t="s">
        <v>341</v>
      </c>
      <c r="B371" t="s">
        <v>142</v>
      </c>
      <c r="C371" s="1">
        <v>8625</v>
      </c>
      <c r="D371" s="1">
        <v>247.54</v>
      </c>
      <c r="E371" s="1">
        <v>0</v>
      </c>
      <c r="F371" s="1">
        <v>262.2</v>
      </c>
      <c r="G371" s="1">
        <v>25</v>
      </c>
      <c r="H371" s="1">
        <f t="shared" si="113"/>
        <v>534.74</v>
      </c>
      <c r="I371" s="1">
        <f t="shared" si="114"/>
        <v>8090.26</v>
      </c>
    </row>
    <row r="372" spans="1:9">
      <c r="A372" t="s">
        <v>342</v>
      </c>
      <c r="B372" t="s">
        <v>142</v>
      </c>
      <c r="C372" s="1">
        <v>9500</v>
      </c>
      <c r="D372" s="1">
        <v>272.64999999999998</v>
      </c>
      <c r="E372" s="1">
        <v>0</v>
      </c>
      <c r="F372" s="1">
        <v>288.8</v>
      </c>
      <c r="G372" s="1">
        <v>25</v>
      </c>
      <c r="H372" s="1">
        <f t="shared" si="113"/>
        <v>586.45000000000005</v>
      </c>
      <c r="I372" s="1">
        <f t="shared" si="114"/>
        <v>8913.5499999999993</v>
      </c>
    </row>
    <row r="373" spans="1:9">
      <c r="A373" t="s">
        <v>343</v>
      </c>
      <c r="B373" t="s">
        <v>142</v>
      </c>
      <c r="C373" s="1">
        <v>9500</v>
      </c>
      <c r="D373" s="1">
        <v>272.64999999999998</v>
      </c>
      <c r="E373" s="1">
        <v>0</v>
      </c>
      <c r="F373" s="1">
        <v>288.8</v>
      </c>
      <c r="G373" s="1">
        <v>125</v>
      </c>
      <c r="H373" s="1">
        <f t="shared" si="113"/>
        <v>686.45</v>
      </c>
      <c r="I373" s="1">
        <f t="shared" si="114"/>
        <v>8813.5499999999993</v>
      </c>
    </row>
    <row r="374" spans="1:9">
      <c r="A374" t="s">
        <v>344</v>
      </c>
      <c r="B374" t="s">
        <v>345</v>
      </c>
      <c r="C374" s="1">
        <v>29000</v>
      </c>
      <c r="D374" s="1">
        <v>832.3</v>
      </c>
      <c r="E374" s="1">
        <v>0</v>
      </c>
      <c r="F374" s="1">
        <v>881.6</v>
      </c>
      <c r="G374" s="1">
        <v>125</v>
      </c>
      <c r="H374" s="1">
        <f t="shared" si="113"/>
        <v>1838.9</v>
      </c>
      <c r="I374" s="1">
        <f t="shared" si="114"/>
        <v>27161.1</v>
      </c>
    </row>
    <row r="375" spans="1:9">
      <c r="A375" t="s">
        <v>346</v>
      </c>
      <c r="B375" t="s">
        <v>324</v>
      </c>
      <c r="C375" s="1">
        <v>12100</v>
      </c>
      <c r="D375" s="1">
        <v>347.27</v>
      </c>
      <c r="E375" s="1">
        <v>0</v>
      </c>
      <c r="F375" s="1">
        <v>367.84</v>
      </c>
      <c r="G375" s="1">
        <v>25</v>
      </c>
      <c r="H375" s="1">
        <f t="shared" si="113"/>
        <v>740.1099999999999</v>
      </c>
      <c r="I375" s="1">
        <f t="shared" si="114"/>
        <v>11359.89</v>
      </c>
    </row>
    <row r="376" spans="1:9">
      <c r="A376" t="s">
        <v>347</v>
      </c>
      <c r="B376" t="s">
        <v>348</v>
      </c>
      <c r="C376" s="1">
        <v>34750</v>
      </c>
      <c r="D376" s="1">
        <v>997.33</v>
      </c>
      <c r="E376" s="1">
        <v>0</v>
      </c>
      <c r="F376" s="1">
        <v>1056.4000000000001</v>
      </c>
      <c r="G376" s="1">
        <v>165</v>
      </c>
      <c r="H376" s="1">
        <f t="shared" si="113"/>
        <v>2218.73</v>
      </c>
      <c r="I376" s="1">
        <f t="shared" si="114"/>
        <v>32531.27</v>
      </c>
    </row>
    <row r="377" spans="1:9">
      <c r="A377" t="s">
        <v>349</v>
      </c>
      <c r="B377" t="s">
        <v>345</v>
      </c>
      <c r="C377" s="1">
        <v>17500</v>
      </c>
      <c r="D377" s="1">
        <v>502.25</v>
      </c>
      <c r="E377" s="1">
        <v>0</v>
      </c>
      <c r="F377" s="1">
        <v>532</v>
      </c>
      <c r="G377" s="1">
        <v>6083.65</v>
      </c>
      <c r="H377" s="1">
        <f t="shared" si="113"/>
        <v>7117.9</v>
      </c>
      <c r="I377" s="1">
        <f t="shared" si="114"/>
        <v>10382.1</v>
      </c>
    </row>
    <row r="378" spans="1:9">
      <c r="A378" t="s">
        <v>350</v>
      </c>
      <c r="B378" t="s">
        <v>280</v>
      </c>
      <c r="C378" s="1">
        <v>15000</v>
      </c>
      <c r="D378" s="1">
        <v>430.5</v>
      </c>
      <c r="E378" s="1">
        <v>0</v>
      </c>
      <c r="F378" s="1">
        <v>456</v>
      </c>
      <c r="G378" s="1">
        <v>25</v>
      </c>
      <c r="H378" s="1">
        <f t="shared" si="113"/>
        <v>911.5</v>
      </c>
      <c r="I378" s="1">
        <f t="shared" si="114"/>
        <v>14088.5</v>
      </c>
    </row>
    <row r="379" spans="1:9">
      <c r="A379" t="s">
        <v>351</v>
      </c>
      <c r="B379" t="s">
        <v>24</v>
      </c>
      <c r="C379" s="1">
        <v>14000</v>
      </c>
      <c r="D379" s="1">
        <v>401.8</v>
      </c>
      <c r="E379" s="1">
        <v>0</v>
      </c>
      <c r="F379" s="1">
        <v>425.6</v>
      </c>
      <c r="G379" s="1">
        <v>25</v>
      </c>
      <c r="H379" s="1">
        <f t="shared" si="113"/>
        <v>852.40000000000009</v>
      </c>
      <c r="I379" s="1">
        <f t="shared" si="114"/>
        <v>13147.6</v>
      </c>
    </row>
    <row r="380" spans="1:9">
      <c r="A380" t="s">
        <v>352</v>
      </c>
      <c r="B380" t="s">
        <v>324</v>
      </c>
      <c r="C380" s="1">
        <v>12100</v>
      </c>
      <c r="D380" s="1">
        <v>347.27</v>
      </c>
      <c r="E380" s="1">
        <v>0</v>
      </c>
      <c r="F380" s="1">
        <v>367.84</v>
      </c>
      <c r="G380" s="1">
        <v>25</v>
      </c>
      <c r="H380" s="1">
        <f t="shared" si="113"/>
        <v>740.1099999999999</v>
      </c>
      <c r="I380" s="1">
        <f t="shared" si="114"/>
        <v>11359.89</v>
      </c>
    </row>
    <row r="381" spans="1:9">
      <c r="A381" t="s">
        <v>353</v>
      </c>
      <c r="B381" t="s">
        <v>24</v>
      </c>
      <c r="C381" s="1">
        <v>14000</v>
      </c>
      <c r="D381" s="1">
        <v>401.8</v>
      </c>
      <c r="E381" s="1">
        <v>0</v>
      </c>
      <c r="F381" s="1">
        <v>425.6</v>
      </c>
      <c r="G381" s="1">
        <v>957.76</v>
      </c>
      <c r="H381" s="1">
        <f t="shared" si="113"/>
        <v>1785.16</v>
      </c>
      <c r="I381" s="1">
        <f t="shared" si="114"/>
        <v>12214.84</v>
      </c>
    </row>
    <row r="382" spans="1:9">
      <c r="A382" t="s">
        <v>354</v>
      </c>
      <c r="B382" t="s">
        <v>24</v>
      </c>
      <c r="C382" s="1">
        <v>16000</v>
      </c>
      <c r="D382" s="1">
        <v>459.2</v>
      </c>
      <c r="E382" s="1">
        <v>0</v>
      </c>
      <c r="F382" s="1">
        <v>486.4</v>
      </c>
      <c r="G382" s="1">
        <v>25</v>
      </c>
      <c r="H382" s="1">
        <f t="shared" si="113"/>
        <v>970.59999999999991</v>
      </c>
      <c r="I382" s="1">
        <f t="shared" si="114"/>
        <v>15029.4</v>
      </c>
    </row>
    <row r="383" spans="1:9">
      <c r="A383" t="s">
        <v>355</v>
      </c>
      <c r="B383" t="s">
        <v>324</v>
      </c>
      <c r="C383" s="1">
        <v>15500</v>
      </c>
      <c r="D383" s="1">
        <v>444.85</v>
      </c>
      <c r="E383" s="1">
        <v>0</v>
      </c>
      <c r="F383" s="1">
        <v>471.2</v>
      </c>
      <c r="G383" s="1">
        <v>25</v>
      </c>
      <c r="H383" s="1">
        <f t="shared" si="113"/>
        <v>941.05</v>
      </c>
      <c r="I383" s="1">
        <f t="shared" si="114"/>
        <v>14558.95</v>
      </c>
    </row>
    <row r="384" spans="1:9">
      <c r="A384" t="s">
        <v>356</v>
      </c>
      <c r="B384" t="s">
        <v>324</v>
      </c>
      <c r="C384" s="1">
        <v>13800</v>
      </c>
      <c r="D384" s="1">
        <v>396.06</v>
      </c>
      <c r="E384" s="1">
        <v>0</v>
      </c>
      <c r="F384" s="1">
        <v>419.52</v>
      </c>
      <c r="G384" s="1">
        <v>25</v>
      </c>
      <c r="H384" s="1">
        <f t="shared" si="113"/>
        <v>840.57999999999993</v>
      </c>
      <c r="I384" s="1">
        <f t="shared" si="114"/>
        <v>12959.42</v>
      </c>
    </row>
    <row r="385" spans="1:9">
      <c r="A385" t="s">
        <v>357</v>
      </c>
      <c r="B385" t="s">
        <v>317</v>
      </c>
      <c r="C385" s="1">
        <v>15000</v>
      </c>
      <c r="D385" s="1">
        <v>430.5</v>
      </c>
      <c r="E385" s="1">
        <v>0</v>
      </c>
      <c r="F385" s="1">
        <v>456</v>
      </c>
      <c r="G385" s="1">
        <v>1890.52</v>
      </c>
      <c r="H385" s="1">
        <f t="shared" si="113"/>
        <v>2777.02</v>
      </c>
      <c r="I385" s="1">
        <f t="shared" si="114"/>
        <v>12222.98</v>
      </c>
    </row>
    <row r="386" spans="1:9">
      <c r="A386" t="s">
        <v>358</v>
      </c>
      <c r="B386" t="s">
        <v>317</v>
      </c>
      <c r="C386" s="1">
        <v>15000</v>
      </c>
      <c r="D386" s="1">
        <v>430.5</v>
      </c>
      <c r="E386" s="1">
        <v>0</v>
      </c>
      <c r="F386" s="1">
        <v>456</v>
      </c>
      <c r="G386" s="1">
        <v>25</v>
      </c>
      <c r="H386" s="1">
        <f t="shared" si="113"/>
        <v>911.5</v>
      </c>
      <c r="I386" s="1">
        <f t="shared" si="114"/>
        <v>14088.5</v>
      </c>
    </row>
    <row r="387" spans="1:9">
      <c r="A387" t="s">
        <v>359</v>
      </c>
      <c r="B387" t="s">
        <v>360</v>
      </c>
      <c r="C387" s="1">
        <v>16000</v>
      </c>
      <c r="D387" s="1">
        <v>459.2</v>
      </c>
      <c r="E387" s="1">
        <v>0</v>
      </c>
      <c r="F387" s="1">
        <v>486.4</v>
      </c>
      <c r="G387" s="1">
        <v>25</v>
      </c>
      <c r="H387" s="1">
        <f t="shared" si="113"/>
        <v>970.59999999999991</v>
      </c>
      <c r="I387" s="1">
        <f t="shared" si="114"/>
        <v>15029.4</v>
      </c>
    </row>
    <row r="388" spans="1:9">
      <c r="A388" t="s">
        <v>361</v>
      </c>
      <c r="B388" t="s">
        <v>329</v>
      </c>
      <c r="C388" s="1">
        <v>13000</v>
      </c>
      <c r="D388" s="1">
        <v>373.1</v>
      </c>
      <c r="E388" s="1">
        <v>0</v>
      </c>
      <c r="F388" s="1">
        <v>395.2</v>
      </c>
      <c r="G388" s="1">
        <v>957.76</v>
      </c>
      <c r="H388" s="1">
        <f t="shared" si="113"/>
        <v>1726.06</v>
      </c>
      <c r="I388" s="1">
        <f t="shared" si="114"/>
        <v>11273.94</v>
      </c>
    </row>
    <row r="389" spans="1:9">
      <c r="A389" t="s">
        <v>362</v>
      </c>
      <c r="B389" t="s">
        <v>24</v>
      </c>
      <c r="C389" s="1">
        <v>16500</v>
      </c>
      <c r="D389" s="1">
        <v>473.55</v>
      </c>
      <c r="E389" s="1">
        <v>0</v>
      </c>
      <c r="F389" s="1">
        <v>501.6</v>
      </c>
      <c r="G389" s="1">
        <v>25</v>
      </c>
      <c r="H389" s="1">
        <f t="shared" si="113"/>
        <v>1000.1500000000001</v>
      </c>
      <c r="I389" s="1">
        <f t="shared" si="114"/>
        <v>15499.85</v>
      </c>
    </row>
    <row r="390" spans="1:9">
      <c r="A390" t="s">
        <v>363</v>
      </c>
      <c r="B390" t="s">
        <v>24</v>
      </c>
      <c r="C390" s="1">
        <v>14150</v>
      </c>
      <c r="D390" s="1">
        <v>406.11</v>
      </c>
      <c r="E390" s="1">
        <v>0</v>
      </c>
      <c r="F390" s="1">
        <v>430.16</v>
      </c>
      <c r="G390" s="1">
        <v>25</v>
      </c>
      <c r="H390" s="1">
        <f t="shared" si="113"/>
        <v>861.27</v>
      </c>
      <c r="I390" s="1">
        <f t="shared" si="114"/>
        <v>13288.73</v>
      </c>
    </row>
    <row r="391" spans="1:9">
      <c r="A391" t="s">
        <v>364</v>
      </c>
      <c r="B391" t="s">
        <v>280</v>
      </c>
      <c r="C391" s="1">
        <v>14000</v>
      </c>
      <c r="D391" s="1">
        <v>401.8</v>
      </c>
      <c r="E391" s="1">
        <v>0</v>
      </c>
      <c r="F391" s="1">
        <v>425.6</v>
      </c>
      <c r="G391" s="1">
        <v>957.76</v>
      </c>
      <c r="H391" s="1">
        <f t="shared" si="113"/>
        <v>1785.16</v>
      </c>
      <c r="I391" s="1">
        <f t="shared" si="114"/>
        <v>12214.84</v>
      </c>
    </row>
    <row r="392" spans="1:9">
      <c r="A392" t="s">
        <v>365</v>
      </c>
      <c r="B392" t="s">
        <v>24</v>
      </c>
      <c r="C392" s="1">
        <v>16000</v>
      </c>
      <c r="D392" s="1">
        <v>459.2</v>
      </c>
      <c r="E392" s="1">
        <v>0</v>
      </c>
      <c r="F392" s="1">
        <v>486.4</v>
      </c>
      <c r="G392" s="1">
        <v>25</v>
      </c>
      <c r="H392" s="1">
        <f t="shared" si="113"/>
        <v>970.59999999999991</v>
      </c>
      <c r="I392" s="1">
        <f t="shared" si="114"/>
        <v>15029.4</v>
      </c>
    </row>
    <row r="393" spans="1:9">
      <c r="A393" t="s">
        <v>366</v>
      </c>
      <c r="B393" t="s">
        <v>142</v>
      </c>
      <c r="C393" s="1">
        <v>9500</v>
      </c>
      <c r="D393" s="1">
        <v>272.64999999999998</v>
      </c>
      <c r="E393" s="1">
        <v>0</v>
      </c>
      <c r="F393" s="1">
        <v>288.8</v>
      </c>
      <c r="G393" s="1">
        <v>25</v>
      </c>
      <c r="H393" s="1">
        <f t="shared" si="113"/>
        <v>586.45000000000005</v>
      </c>
      <c r="I393" s="1">
        <f t="shared" si="114"/>
        <v>8913.5499999999993</v>
      </c>
    </row>
    <row r="394" spans="1:9">
      <c r="A394" t="s">
        <v>367</v>
      </c>
      <c r="B394" t="s">
        <v>324</v>
      </c>
      <c r="C394" s="1">
        <v>12100</v>
      </c>
      <c r="D394" s="1">
        <v>347.27</v>
      </c>
      <c r="E394" s="1">
        <v>0</v>
      </c>
      <c r="F394" s="1">
        <v>367.84</v>
      </c>
      <c r="G394" s="1">
        <v>25</v>
      </c>
      <c r="H394" s="1">
        <f t="shared" si="113"/>
        <v>740.1099999999999</v>
      </c>
      <c r="I394" s="1">
        <f t="shared" si="114"/>
        <v>11359.89</v>
      </c>
    </row>
    <row r="395" spans="1:9">
      <c r="A395" t="s">
        <v>368</v>
      </c>
      <c r="B395" t="s">
        <v>24</v>
      </c>
      <c r="C395" s="1">
        <v>15500</v>
      </c>
      <c r="D395" s="1">
        <v>444.85</v>
      </c>
      <c r="E395" s="1">
        <v>0</v>
      </c>
      <c r="F395" s="1">
        <v>471.2</v>
      </c>
      <c r="G395" s="1">
        <v>3007.76</v>
      </c>
      <c r="H395" s="1">
        <f t="shared" si="113"/>
        <v>3923.8100000000004</v>
      </c>
      <c r="I395" s="1">
        <f t="shared" si="114"/>
        <v>11576.189999999999</v>
      </c>
    </row>
    <row r="396" spans="1:9">
      <c r="A396" t="s">
        <v>369</v>
      </c>
      <c r="B396" t="s">
        <v>324</v>
      </c>
      <c r="C396" s="1">
        <v>14000</v>
      </c>
      <c r="D396" s="1">
        <v>401.8</v>
      </c>
      <c r="E396" s="1">
        <v>0</v>
      </c>
      <c r="F396" s="1">
        <v>425.6</v>
      </c>
      <c r="G396" s="1">
        <v>25</v>
      </c>
      <c r="H396" s="1">
        <f t="shared" si="113"/>
        <v>852.40000000000009</v>
      </c>
      <c r="I396" s="1">
        <f t="shared" si="114"/>
        <v>13147.6</v>
      </c>
    </row>
    <row r="397" spans="1:9">
      <c r="A397" t="s">
        <v>370</v>
      </c>
      <c r="B397" t="s">
        <v>280</v>
      </c>
      <c r="C397" s="1">
        <v>12250</v>
      </c>
      <c r="D397" s="1">
        <v>351.58</v>
      </c>
      <c r="E397" s="1">
        <v>0</v>
      </c>
      <c r="F397" s="1">
        <v>372.4</v>
      </c>
      <c r="G397" s="1">
        <v>25</v>
      </c>
      <c r="H397" s="1">
        <f t="shared" si="113"/>
        <v>748.98</v>
      </c>
      <c r="I397" s="1">
        <f t="shared" si="114"/>
        <v>11501.02</v>
      </c>
    </row>
    <row r="398" spans="1:9">
      <c r="A398" t="s">
        <v>371</v>
      </c>
      <c r="B398" t="s">
        <v>24</v>
      </c>
      <c r="C398" s="1">
        <v>59000</v>
      </c>
      <c r="D398" s="1">
        <v>1693.3</v>
      </c>
      <c r="E398" s="1">
        <v>3111.94</v>
      </c>
      <c r="F398" s="1">
        <v>1793.6</v>
      </c>
      <c r="G398" s="1">
        <v>957.76</v>
      </c>
      <c r="H398" s="1">
        <f t="shared" si="113"/>
        <v>7556.6</v>
      </c>
      <c r="I398" s="1">
        <f t="shared" si="114"/>
        <v>51443.4</v>
      </c>
    </row>
    <row r="399" spans="1:9">
      <c r="A399" s="3" t="s">
        <v>19</v>
      </c>
      <c r="B399" s="3">
        <v>53</v>
      </c>
      <c r="C399" s="4">
        <f t="shared" ref="C399:I399" si="115">SUM(C346:C398)</f>
        <v>838488.13</v>
      </c>
      <c r="D399" s="4">
        <f t="shared" si="115"/>
        <v>24064.640000000003</v>
      </c>
      <c r="E399" s="4">
        <f t="shared" si="115"/>
        <v>3111.94</v>
      </c>
      <c r="F399" s="4">
        <f t="shared" si="115"/>
        <v>25490.040000000005</v>
      </c>
      <c r="G399" s="4">
        <f t="shared" si="115"/>
        <v>19251.25</v>
      </c>
      <c r="H399" s="4">
        <f t="shared" si="115"/>
        <v>71917.87000000001</v>
      </c>
      <c r="I399" s="4">
        <f t="shared" si="115"/>
        <v>766570.26</v>
      </c>
    </row>
    <row r="401" spans="1:9">
      <c r="A401" s="13" t="s">
        <v>372</v>
      </c>
      <c r="B401" s="13"/>
      <c r="C401" s="13"/>
      <c r="D401" s="13"/>
      <c r="E401" s="13"/>
      <c r="F401" s="13"/>
      <c r="G401" s="13"/>
      <c r="H401" s="13"/>
      <c r="I401" s="13"/>
    </row>
    <row r="402" spans="1:9">
      <c r="A402" t="s">
        <v>373</v>
      </c>
      <c r="B402" t="s">
        <v>374</v>
      </c>
      <c r="C402" s="1">
        <v>25000</v>
      </c>
      <c r="D402" s="1">
        <v>717.5</v>
      </c>
      <c r="E402" s="1">
        <v>0</v>
      </c>
      <c r="F402" s="1">
        <v>760</v>
      </c>
      <c r="G402" s="1">
        <v>957.76</v>
      </c>
      <c r="H402" s="1">
        <f t="shared" ref="H402:H414" si="116">D402+E402+F402+G402</f>
        <v>2435.2600000000002</v>
      </c>
      <c r="I402" s="1">
        <f t="shared" ref="I402:I414" si="117">C402-H402</f>
        <v>22564.739999999998</v>
      </c>
    </row>
    <row r="403" spans="1:9">
      <c r="A403" t="s">
        <v>375</v>
      </c>
      <c r="B403" t="s">
        <v>11</v>
      </c>
      <c r="C403" s="1">
        <v>29000</v>
      </c>
      <c r="D403" s="1">
        <v>832.3</v>
      </c>
      <c r="E403" s="1">
        <v>0</v>
      </c>
      <c r="F403" s="1">
        <v>881.6</v>
      </c>
      <c r="G403" s="1">
        <v>125</v>
      </c>
      <c r="H403" s="1">
        <f t="shared" si="116"/>
        <v>1838.9</v>
      </c>
      <c r="I403" s="1">
        <f t="shared" si="117"/>
        <v>27161.1</v>
      </c>
    </row>
    <row r="404" spans="1:9">
      <c r="A404" t="s">
        <v>376</v>
      </c>
      <c r="B404" t="s">
        <v>24</v>
      </c>
      <c r="C404" s="1">
        <v>47000</v>
      </c>
      <c r="D404" s="1">
        <v>1348.9</v>
      </c>
      <c r="E404" s="1">
        <v>1430.6</v>
      </c>
      <c r="F404" s="1">
        <v>1428.8</v>
      </c>
      <c r="G404" s="1">
        <v>165</v>
      </c>
      <c r="H404" s="1">
        <f t="shared" si="116"/>
        <v>4373.3</v>
      </c>
      <c r="I404" s="1">
        <f t="shared" si="117"/>
        <v>42626.7</v>
      </c>
    </row>
    <row r="405" spans="1:9">
      <c r="A405" t="s">
        <v>377</v>
      </c>
      <c r="B405" t="s">
        <v>136</v>
      </c>
      <c r="C405" s="1">
        <v>25350</v>
      </c>
      <c r="D405" s="1">
        <v>727.55</v>
      </c>
      <c r="E405" s="1">
        <v>0</v>
      </c>
      <c r="F405" s="1">
        <v>770.64</v>
      </c>
      <c r="G405" s="1">
        <v>25</v>
      </c>
      <c r="H405" s="1">
        <f t="shared" si="116"/>
        <v>1523.19</v>
      </c>
      <c r="I405" s="1">
        <f t="shared" si="117"/>
        <v>23826.81</v>
      </c>
    </row>
    <row r="406" spans="1:9">
      <c r="A406" t="s">
        <v>378</v>
      </c>
      <c r="B406" t="s">
        <v>379</v>
      </c>
      <c r="C406" s="1">
        <v>25000</v>
      </c>
      <c r="D406" s="1">
        <v>717.5</v>
      </c>
      <c r="E406" s="1">
        <v>0</v>
      </c>
      <c r="F406" s="1">
        <v>760</v>
      </c>
      <c r="G406" s="1">
        <v>185</v>
      </c>
      <c r="H406" s="1">
        <f t="shared" si="116"/>
        <v>1662.5</v>
      </c>
      <c r="I406" s="1">
        <f t="shared" si="117"/>
        <v>23337.5</v>
      </c>
    </row>
    <row r="407" spans="1:9">
      <c r="A407" t="s">
        <v>380</v>
      </c>
      <c r="B407" t="s">
        <v>374</v>
      </c>
      <c r="C407" s="1">
        <v>23000</v>
      </c>
      <c r="D407" s="1">
        <v>660.1</v>
      </c>
      <c r="E407" s="1">
        <v>0</v>
      </c>
      <c r="F407" s="1">
        <v>699.2</v>
      </c>
      <c r="G407" s="1">
        <v>685</v>
      </c>
      <c r="H407" s="1">
        <f t="shared" si="116"/>
        <v>2044.3000000000002</v>
      </c>
      <c r="I407" s="1">
        <f t="shared" si="117"/>
        <v>20955.7</v>
      </c>
    </row>
    <row r="408" spans="1:9">
      <c r="A408" t="s">
        <v>381</v>
      </c>
      <c r="B408" t="s">
        <v>382</v>
      </c>
      <c r="C408" s="1">
        <v>35250</v>
      </c>
      <c r="D408" s="1">
        <v>1011.68</v>
      </c>
      <c r="E408" s="1">
        <v>0</v>
      </c>
      <c r="F408" s="1">
        <v>1071.5999999999999</v>
      </c>
      <c r="G408" s="1">
        <v>185</v>
      </c>
      <c r="H408" s="1">
        <f t="shared" si="116"/>
        <v>2268.2799999999997</v>
      </c>
      <c r="I408" s="1">
        <f t="shared" si="117"/>
        <v>32981.72</v>
      </c>
    </row>
    <row r="409" spans="1:9">
      <c r="A409" t="s">
        <v>383</v>
      </c>
      <c r="B409" t="s">
        <v>379</v>
      </c>
      <c r="C409" s="1">
        <v>23000</v>
      </c>
      <c r="D409" s="1">
        <v>660.1</v>
      </c>
      <c r="E409" s="1">
        <v>0</v>
      </c>
      <c r="F409" s="1">
        <v>699.2</v>
      </c>
      <c r="G409" s="1">
        <v>145</v>
      </c>
      <c r="H409" s="1">
        <f t="shared" si="116"/>
        <v>1504.3000000000002</v>
      </c>
      <c r="I409" s="1">
        <f t="shared" si="117"/>
        <v>21495.7</v>
      </c>
    </row>
    <row r="410" spans="1:9">
      <c r="A410" t="s">
        <v>384</v>
      </c>
      <c r="B410" t="s">
        <v>374</v>
      </c>
      <c r="C410" s="1">
        <v>28000</v>
      </c>
      <c r="D410" s="1">
        <v>803.6</v>
      </c>
      <c r="E410" s="1">
        <v>0</v>
      </c>
      <c r="F410" s="1">
        <v>851.2</v>
      </c>
      <c r="G410" s="1">
        <v>25</v>
      </c>
      <c r="H410" s="1">
        <f t="shared" si="116"/>
        <v>1679.8000000000002</v>
      </c>
      <c r="I410" s="1">
        <f t="shared" si="117"/>
        <v>26320.2</v>
      </c>
    </row>
    <row r="411" spans="1:9">
      <c r="A411" t="s">
        <v>385</v>
      </c>
      <c r="B411" t="s">
        <v>386</v>
      </c>
      <c r="C411" s="1">
        <v>31700</v>
      </c>
      <c r="D411" s="1">
        <v>909.79</v>
      </c>
      <c r="E411" s="1">
        <v>0</v>
      </c>
      <c r="F411" s="1">
        <v>963.68</v>
      </c>
      <c r="G411" s="1">
        <v>25</v>
      </c>
      <c r="H411" s="1">
        <f t="shared" si="116"/>
        <v>1898.4699999999998</v>
      </c>
      <c r="I411" s="1">
        <f t="shared" si="117"/>
        <v>29801.53</v>
      </c>
    </row>
    <row r="412" spans="1:9">
      <c r="A412" t="s">
        <v>387</v>
      </c>
      <c r="B412" t="s">
        <v>388</v>
      </c>
      <c r="C412" s="1">
        <v>25000</v>
      </c>
      <c r="D412" s="1">
        <v>717.5</v>
      </c>
      <c r="E412" s="1">
        <v>0</v>
      </c>
      <c r="F412" s="1">
        <v>760</v>
      </c>
      <c r="G412" s="1">
        <v>25</v>
      </c>
      <c r="H412" s="1">
        <f t="shared" si="116"/>
        <v>1502.5</v>
      </c>
      <c r="I412" s="1">
        <f t="shared" si="117"/>
        <v>23497.5</v>
      </c>
    </row>
    <row r="413" spans="1:9">
      <c r="A413" t="s">
        <v>389</v>
      </c>
      <c r="B413" t="s">
        <v>27</v>
      </c>
      <c r="C413" s="1">
        <v>35500</v>
      </c>
      <c r="D413" s="1">
        <v>1018.85</v>
      </c>
      <c r="E413" s="1">
        <v>0</v>
      </c>
      <c r="F413" s="1">
        <v>1079.2</v>
      </c>
      <c r="G413" s="1">
        <v>1745</v>
      </c>
      <c r="H413" s="1">
        <f t="shared" si="116"/>
        <v>3843.05</v>
      </c>
      <c r="I413" s="1">
        <f t="shared" si="117"/>
        <v>31656.95</v>
      </c>
    </row>
    <row r="414" spans="1:9">
      <c r="A414" t="s">
        <v>390</v>
      </c>
      <c r="B414" t="s">
        <v>391</v>
      </c>
      <c r="C414" s="1">
        <v>35050</v>
      </c>
      <c r="D414" s="1">
        <v>1005.94</v>
      </c>
      <c r="E414" s="1">
        <v>0</v>
      </c>
      <c r="F414" s="1">
        <v>1065.52</v>
      </c>
      <c r="G414" s="1">
        <v>25</v>
      </c>
      <c r="H414" s="1">
        <f t="shared" si="116"/>
        <v>2096.46</v>
      </c>
      <c r="I414" s="1">
        <f t="shared" si="117"/>
        <v>32953.54</v>
      </c>
    </row>
    <row r="415" spans="1:9">
      <c r="A415" s="3" t="s">
        <v>19</v>
      </c>
      <c r="B415" s="3">
        <v>13</v>
      </c>
      <c r="C415" s="4">
        <f>+C402+C403+C404+C405+C406+C407+C408+C409+C410+C411+C412+C413+C414</f>
        <v>387850</v>
      </c>
      <c r="D415" s="4">
        <f t="shared" ref="D415:I415" si="118">+D402+D403+D404+D405+D406+D407+D408+D409+D410+D411+D412+D413+D414</f>
        <v>11131.310000000001</v>
      </c>
      <c r="E415" s="4">
        <f t="shared" si="118"/>
        <v>1430.6</v>
      </c>
      <c r="F415" s="4">
        <f t="shared" si="118"/>
        <v>11790.64</v>
      </c>
      <c r="G415" s="4">
        <f t="shared" si="118"/>
        <v>4317.76</v>
      </c>
      <c r="H415" s="4">
        <f t="shared" si="118"/>
        <v>28670.309999999998</v>
      </c>
      <c r="I415" s="4">
        <f t="shared" si="118"/>
        <v>359179.69</v>
      </c>
    </row>
    <row r="417" spans="1:9">
      <c r="A417" s="13" t="s">
        <v>392</v>
      </c>
      <c r="B417" s="13"/>
      <c r="C417" s="13"/>
      <c r="D417" s="13"/>
      <c r="E417" s="13"/>
      <c r="F417" s="13"/>
      <c r="G417" s="13"/>
      <c r="H417" s="13"/>
      <c r="I417" s="13"/>
    </row>
    <row r="418" spans="1:9">
      <c r="A418" t="s">
        <v>393</v>
      </c>
      <c r="B418" t="s">
        <v>394</v>
      </c>
      <c r="C418" s="1">
        <v>27000</v>
      </c>
      <c r="D418" s="1">
        <v>774.9</v>
      </c>
      <c r="E418" s="1">
        <v>0</v>
      </c>
      <c r="F418" s="1">
        <v>820.8</v>
      </c>
      <c r="G418" s="1">
        <v>1785</v>
      </c>
      <c r="H418" s="1">
        <f t="shared" ref="H418:H428" si="119">D418+E418+F418+G418</f>
        <v>3380.7</v>
      </c>
      <c r="I418" s="1">
        <f t="shared" ref="I418:I428" si="120">C418-H418</f>
        <v>23619.3</v>
      </c>
    </row>
    <row r="419" spans="1:9">
      <c r="A419" t="s">
        <v>395</v>
      </c>
      <c r="B419" t="s">
        <v>396</v>
      </c>
      <c r="C419" s="1">
        <v>22250</v>
      </c>
      <c r="D419" s="1">
        <v>638.58000000000004</v>
      </c>
      <c r="E419" s="1">
        <v>0</v>
      </c>
      <c r="F419" s="1">
        <v>676.4</v>
      </c>
      <c r="G419" s="1">
        <v>145</v>
      </c>
      <c r="H419" s="1">
        <f t="shared" si="119"/>
        <v>1459.98</v>
      </c>
      <c r="I419" s="1">
        <f t="shared" si="120"/>
        <v>20790.02</v>
      </c>
    </row>
    <row r="420" spans="1:9">
      <c r="A420" t="s">
        <v>397</v>
      </c>
      <c r="B420" t="s">
        <v>398</v>
      </c>
      <c r="C420" s="1">
        <v>22380</v>
      </c>
      <c r="D420" s="1">
        <v>642.30999999999995</v>
      </c>
      <c r="E420" s="1">
        <v>0</v>
      </c>
      <c r="F420" s="1">
        <v>680.35</v>
      </c>
      <c r="G420" s="1">
        <v>25</v>
      </c>
      <c r="H420" s="1">
        <f t="shared" si="119"/>
        <v>1347.6599999999999</v>
      </c>
      <c r="I420" s="1">
        <f t="shared" si="120"/>
        <v>21032.34</v>
      </c>
    </row>
    <row r="421" spans="1:9">
      <c r="A421" t="s">
        <v>399</v>
      </c>
      <c r="B421" t="s">
        <v>396</v>
      </c>
      <c r="C421" s="1">
        <v>22400</v>
      </c>
      <c r="D421" s="1">
        <v>642.88</v>
      </c>
      <c r="E421" s="1">
        <v>0</v>
      </c>
      <c r="F421" s="1">
        <v>680.96</v>
      </c>
      <c r="G421" s="1">
        <v>75</v>
      </c>
      <c r="H421" s="1">
        <f t="shared" si="119"/>
        <v>1398.8400000000001</v>
      </c>
      <c r="I421" s="1">
        <f t="shared" si="120"/>
        <v>21001.16</v>
      </c>
    </row>
    <row r="422" spans="1:9">
      <c r="A422" t="s">
        <v>400</v>
      </c>
      <c r="B422" t="s">
        <v>396</v>
      </c>
      <c r="C422" s="1">
        <v>22400</v>
      </c>
      <c r="D422" s="1">
        <v>642.88</v>
      </c>
      <c r="E422" s="1">
        <v>0</v>
      </c>
      <c r="F422" s="1">
        <v>680.96</v>
      </c>
      <c r="G422" s="1">
        <v>75</v>
      </c>
      <c r="H422" s="1">
        <f t="shared" si="119"/>
        <v>1398.8400000000001</v>
      </c>
      <c r="I422" s="1">
        <f t="shared" si="120"/>
        <v>21001.16</v>
      </c>
    </row>
    <row r="423" spans="1:9">
      <c r="A423" t="s">
        <v>401</v>
      </c>
      <c r="B423" t="s">
        <v>402</v>
      </c>
      <c r="C423" s="1">
        <v>60000</v>
      </c>
      <c r="D423" s="1">
        <v>1722</v>
      </c>
      <c r="E423" s="1">
        <v>3113.57</v>
      </c>
      <c r="F423" s="1">
        <v>1824</v>
      </c>
      <c r="G423" s="1">
        <v>4050.52</v>
      </c>
      <c r="H423" s="1">
        <f t="shared" si="119"/>
        <v>10710.09</v>
      </c>
      <c r="I423" s="1">
        <f t="shared" si="120"/>
        <v>49289.91</v>
      </c>
    </row>
    <row r="424" spans="1:9">
      <c r="A424" t="s">
        <v>403</v>
      </c>
      <c r="B424" t="s">
        <v>160</v>
      </c>
      <c r="C424" s="1">
        <v>18250</v>
      </c>
      <c r="D424" s="1">
        <v>523.78</v>
      </c>
      <c r="E424" s="1">
        <v>0</v>
      </c>
      <c r="F424" s="1">
        <v>554.79999999999995</v>
      </c>
      <c r="G424" s="1">
        <v>25</v>
      </c>
      <c r="H424" s="1">
        <f t="shared" si="119"/>
        <v>1103.58</v>
      </c>
      <c r="I424" s="1">
        <f t="shared" si="120"/>
        <v>17146.419999999998</v>
      </c>
    </row>
    <row r="425" spans="1:9">
      <c r="A425" t="s">
        <v>404</v>
      </c>
      <c r="B425" t="s">
        <v>24</v>
      </c>
      <c r="C425" s="1">
        <v>22400</v>
      </c>
      <c r="D425" s="1">
        <v>642.88</v>
      </c>
      <c r="E425" s="1">
        <v>0</v>
      </c>
      <c r="F425" s="1">
        <v>680.96</v>
      </c>
      <c r="G425" s="1">
        <v>1057.76</v>
      </c>
      <c r="H425" s="1">
        <f t="shared" si="119"/>
        <v>2381.6000000000004</v>
      </c>
      <c r="I425" s="1">
        <f t="shared" si="120"/>
        <v>20018.400000000001</v>
      </c>
    </row>
    <row r="426" spans="1:9">
      <c r="A426" t="s">
        <v>405</v>
      </c>
      <c r="B426" t="s">
        <v>283</v>
      </c>
      <c r="C426" s="1">
        <v>22400</v>
      </c>
      <c r="D426" s="1">
        <v>642.88</v>
      </c>
      <c r="E426" s="1">
        <v>0</v>
      </c>
      <c r="F426" s="1">
        <v>680.96</v>
      </c>
      <c r="G426" s="1">
        <v>125</v>
      </c>
      <c r="H426" s="1">
        <f t="shared" si="119"/>
        <v>1448.8400000000001</v>
      </c>
      <c r="I426" s="1">
        <f t="shared" si="120"/>
        <v>20951.16</v>
      </c>
    </row>
    <row r="427" spans="1:9">
      <c r="A427" t="s">
        <v>406</v>
      </c>
      <c r="B427" t="s">
        <v>396</v>
      </c>
      <c r="C427" s="1">
        <v>22400</v>
      </c>
      <c r="D427" s="1">
        <v>642.88</v>
      </c>
      <c r="E427" s="1">
        <v>0</v>
      </c>
      <c r="F427" s="1">
        <v>680.96</v>
      </c>
      <c r="G427" s="1">
        <v>145</v>
      </c>
      <c r="H427" s="1">
        <f t="shared" si="119"/>
        <v>1468.8400000000001</v>
      </c>
      <c r="I427" s="1">
        <f t="shared" si="120"/>
        <v>20931.16</v>
      </c>
    </row>
    <row r="428" spans="1:9">
      <c r="A428" t="s">
        <v>407</v>
      </c>
      <c r="B428" t="s">
        <v>394</v>
      </c>
      <c r="C428" s="1">
        <v>27000</v>
      </c>
      <c r="D428" s="1">
        <v>774.9</v>
      </c>
      <c r="E428" s="1">
        <v>0</v>
      </c>
      <c r="F428" s="1">
        <v>820.8</v>
      </c>
      <c r="G428" s="1">
        <v>25</v>
      </c>
      <c r="H428" s="1">
        <f t="shared" si="119"/>
        <v>1620.6999999999998</v>
      </c>
      <c r="I428" s="1">
        <f t="shared" si="120"/>
        <v>25379.3</v>
      </c>
    </row>
    <row r="429" spans="1:9">
      <c r="A429" s="3" t="s">
        <v>19</v>
      </c>
      <c r="B429" s="3">
        <v>11</v>
      </c>
      <c r="C429" s="4">
        <f>+C418+C419+C420+C421+C422+C423+C424+C425+C426+C427+C428</f>
        <v>288880</v>
      </c>
      <c r="D429" s="4">
        <f t="shared" ref="D429:I429" si="121">+D418+D419+D420+D421+D422+D423+D424+D425+D426+D427+D428</f>
        <v>8290.8700000000008</v>
      </c>
      <c r="E429" s="4">
        <f t="shared" si="121"/>
        <v>3113.57</v>
      </c>
      <c r="F429" s="4">
        <f t="shared" si="121"/>
        <v>8781.9499999999989</v>
      </c>
      <c r="G429" s="4">
        <f t="shared" si="121"/>
        <v>7533.2800000000007</v>
      </c>
      <c r="H429" s="4">
        <f t="shared" si="121"/>
        <v>27719.670000000002</v>
      </c>
      <c r="I429" s="4">
        <f t="shared" si="121"/>
        <v>261160.33</v>
      </c>
    </row>
    <row r="431" spans="1:9">
      <c r="A431" s="13" t="s">
        <v>408</v>
      </c>
      <c r="B431" s="13"/>
      <c r="C431" s="13"/>
      <c r="D431" s="13"/>
      <c r="E431" s="13"/>
      <c r="F431" s="13"/>
      <c r="G431" s="13"/>
      <c r="H431" s="13"/>
      <c r="I431" s="13"/>
    </row>
    <row r="432" spans="1:9">
      <c r="A432" t="s">
        <v>409</v>
      </c>
      <c r="B432" t="s">
        <v>22</v>
      </c>
      <c r="C432" s="1">
        <v>35000</v>
      </c>
      <c r="D432" s="1">
        <v>1004.5</v>
      </c>
      <c r="E432" s="1">
        <v>0</v>
      </c>
      <c r="F432" s="1">
        <v>1064</v>
      </c>
      <c r="G432" s="1">
        <v>1105</v>
      </c>
      <c r="H432" s="1">
        <f t="shared" ref="H432:H439" si="122">D432+E432+F432+G432</f>
        <v>3173.5</v>
      </c>
      <c r="I432" s="1">
        <f t="shared" ref="I432:I439" si="123">C432-H432</f>
        <v>31826.5</v>
      </c>
    </row>
    <row r="433" spans="1:124">
      <c r="A433" t="s">
        <v>410</v>
      </c>
      <c r="B433" t="s">
        <v>411</v>
      </c>
      <c r="C433" s="1">
        <v>30150</v>
      </c>
      <c r="D433" s="1">
        <v>865.31</v>
      </c>
      <c r="E433" s="1">
        <v>0</v>
      </c>
      <c r="F433" s="1">
        <v>916.56</v>
      </c>
      <c r="G433" s="1">
        <v>25</v>
      </c>
      <c r="H433" s="1">
        <f t="shared" si="122"/>
        <v>1806.87</v>
      </c>
      <c r="I433" s="1">
        <f t="shared" si="123"/>
        <v>28343.13</v>
      </c>
    </row>
    <row r="434" spans="1:124">
      <c r="A434" t="s">
        <v>412</v>
      </c>
      <c r="B434" t="s">
        <v>411</v>
      </c>
      <c r="C434" s="1">
        <v>30000</v>
      </c>
      <c r="D434" s="1">
        <v>861</v>
      </c>
      <c r="E434" s="1">
        <v>0</v>
      </c>
      <c r="F434" s="1">
        <v>912</v>
      </c>
      <c r="G434" s="1">
        <v>957.76</v>
      </c>
      <c r="H434" s="1">
        <f t="shared" si="122"/>
        <v>2730.76</v>
      </c>
      <c r="I434" s="1">
        <f t="shared" si="123"/>
        <v>27269.239999999998</v>
      </c>
    </row>
    <row r="435" spans="1:124">
      <c r="A435" t="s">
        <v>413</v>
      </c>
      <c r="B435" t="s">
        <v>414</v>
      </c>
      <c r="C435" s="1">
        <v>25000</v>
      </c>
      <c r="D435" s="1">
        <v>717.5</v>
      </c>
      <c r="E435" s="1">
        <v>0</v>
      </c>
      <c r="F435" s="1">
        <v>760</v>
      </c>
      <c r="G435" s="1">
        <v>25</v>
      </c>
      <c r="H435" s="1">
        <f t="shared" si="122"/>
        <v>1502.5</v>
      </c>
      <c r="I435" s="1">
        <f t="shared" si="123"/>
        <v>23497.5</v>
      </c>
    </row>
    <row r="436" spans="1:124">
      <c r="A436" t="s">
        <v>415</v>
      </c>
      <c r="B436" t="s">
        <v>215</v>
      </c>
      <c r="C436" s="1">
        <v>29000</v>
      </c>
      <c r="D436" s="1">
        <v>832.3</v>
      </c>
      <c r="E436" s="1">
        <v>0</v>
      </c>
      <c r="F436" s="1">
        <v>881.6</v>
      </c>
      <c r="G436" s="1">
        <v>957.76</v>
      </c>
      <c r="H436" s="1">
        <f t="shared" si="122"/>
        <v>2671.66</v>
      </c>
      <c r="I436" s="1">
        <f t="shared" si="123"/>
        <v>26328.34</v>
      </c>
    </row>
    <row r="437" spans="1:124">
      <c r="A437" t="s">
        <v>416</v>
      </c>
      <c r="B437" t="s">
        <v>417</v>
      </c>
      <c r="C437" s="1">
        <v>24000</v>
      </c>
      <c r="D437" s="1">
        <v>688.8</v>
      </c>
      <c r="E437" s="1">
        <v>0</v>
      </c>
      <c r="F437" s="1">
        <v>729.6</v>
      </c>
      <c r="G437" s="1">
        <v>165</v>
      </c>
      <c r="H437" s="1">
        <f t="shared" si="122"/>
        <v>1583.4</v>
      </c>
      <c r="I437" s="1">
        <f t="shared" si="123"/>
        <v>22416.6</v>
      </c>
    </row>
    <row r="438" spans="1:124">
      <c r="A438" t="s">
        <v>418</v>
      </c>
      <c r="B438" t="s">
        <v>419</v>
      </c>
      <c r="C438" s="1">
        <v>60000</v>
      </c>
      <c r="D438" s="1">
        <v>1722</v>
      </c>
      <c r="E438" s="1">
        <v>3486.68</v>
      </c>
      <c r="F438" s="1">
        <v>1824</v>
      </c>
      <c r="G438" s="1">
        <v>565</v>
      </c>
      <c r="H438" s="1">
        <f t="shared" si="122"/>
        <v>7597.68</v>
      </c>
      <c r="I438" s="1">
        <f t="shared" si="123"/>
        <v>52402.32</v>
      </c>
    </row>
    <row r="439" spans="1:124">
      <c r="A439" t="s">
        <v>501</v>
      </c>
      <c r="B439" t="s">
        <v>414</v>
      </c>
      <c r="C439" s="1">
        <v>18000</v>
      </c>
      <c r="D439" s="1">
        <v>516.6</v>
      </c>
      <c r="E439" s="1">
        <v>0</v>
      </c>
      <c r="F439" s="1">
        <v>547.20000000000005</v>
      </c>
      <c r="G439" s="1">
        <v>25</v>
      </c>
      <c r="H439" s="1">
        <f t="shared" si="122"/>
        <v>1088.8000000000002</v>
      </c>
      <c r="I439" s="1">
        <f t="shared" si="123"/>
        <v>16911.2</v>
      </c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</row>
    <row r="440" spans="1:124">
      <c r="A440" s="3" t="s">
        <v>19</v>
      </c>
      <c r="B440" s="3">
        <v>8</v>
      </c>
      <c r="C440" s="4">
        <f t="shared" ref="C440:I440" si="124">SUM(C432:C439)</f>
        <v>251150</v>
      </c>
      <c r="D440" s="4">
        <f t="shared" si="124"/>
        <v>7208.01</v>
      </c>
      <c r="E440" s="4">
        <f t="shared" si="124"/>
        <v>3486.68</v>
      </c>
      <c r="F440" s="4">
        <f t="shared" si="124"/>
        <v>7634.96</v>
      </c>
      <c r="G440" s="4">
        <f t="shared" si="124"/>
        <v>3825.5200000000004</v>
      </c>
      <c r="H440" s="4">
        <f t="shared" si="124"/>
        <v>22155.170000000002</v>
      </c>
      <c r="I440" s="4">
        <f t="shared" si="124"/>
        <v>228994.83000000002</v>
      </c>
    </row>
    <row r="442" spans="1:124">
      <c r="A442" s="13" t="s">
        <v>420</v>
      </c>
      <c r="B442" s="13"/>
      <c r="C442" s="13"/>
      <c r="D442" s="13"/>
      <c r="E442" s="13"/>
      <c r="F442" s="13"/>
      <c r="G442" s="13"/>
      <c r="H442" s="13"/>
      <c r="I442" s="13"/>
    </row>
    <row r="443" spans="1:124">
      <c r="A443" t="s">
        <v>421</v>
      </c>
      <c r="B443" t="s">
        <v>422</v>
      </c>
      <c r="C443" s="1">
        <v>38000</v>
      </c>
      <c r="D443" s="1">
        <v>1090.5999999999999</v>
      </c>
      <c r="E443" s="1">
        <v>160.38</v>
      </c>
      <c r="F443" s="1">
        <v>1155.2</v>
      </c>
      <c r="G443" s="1">
        <v>2185</v>
      </c>
      <c r="H443" s="1">
        <f t="shared" ref="H443:H449" si="125">D443+E443+F443+G443</f>
        <v>4591.18</v>
      </c>
      <c r="I443" s="1">
        <f t="shared" ref="I443:I449" si="126">C443-H443</f>
        <v>33408.82</v>
      </c>
    </row>
    <row r="444" spans="1:124">
      <c r="A444" t="s">
        <v>423</v>
      </c>
      <c r="B444" t="s">
        <v>112</v>
      </c>
      <c r="C444" s="1">
        <v>32000</v>
      </c>
      <c r="D444" s="1">
        <v>918.4</v>
      </c>
      <c r="E444" s="1">
        <v>0</v>
      </c>
      <c r="F444" s="1">
        <v>972.8</v>
      </c>
      <c r="G444" s="1">
        <v>75</v>
      </c>
      <c r="H444" s="1">
        <f t="shared" si="125"/>
        <v>1966.1999999999998</v>
      </c>
      <c r="I444" s="1">
        <f t="shared" si="126"/>
        <v>30033.8</v>
      </c>
    </row>
    <row r="445" spans="1:124">
      <c r="A445" t="s">
        <v>424</v>
      </c>
      <c r="B445" t="s">
        <v>27</v>
      </c>
      <c r="C445" s="1">
        <v>34000</v>
      </c>
      <c r="D445" s="1">
        <v>975.8</v>
      </c>
      <c r="E445" s="1">
        <v>0</v>
      </c>
      <c r="F445" s="1">
        <v>1033.5999999999999</v>
      </c>
      <c r="G445" s="1">
        <v>25</v>
      </c>
      <c r="H445" s="1">
        <f t="shared" si="125"/>
        <v>2034.3999999999999</v>
      </c>
      <c r="I445" s="1">
        <f t="shared" si="126"/>
        <v>31965.599999999999</v>
      </c>
    </row>
    <row r="446" spans="1:124">
      <c r="A446" t="s">
        <v>425</v>
      </c>
      <c r="B446" t="s">
        <v>426</v>
      </c>
      <c r="C446" s="1">
        <v>47000</v>
      </c>
      <c r="D446" s="1">
        <v>1348.9</v>
      </c>
      <c r="E446" s="1">
        <v>1430.6</v>
      </c>
      <c r="F446" s="1">
        <v>1428.8</v>
      </c>
      <c r="G446" s="1">
        <v>565</v>
      </c>
      <c r="H446" s="1">
        <f t="shared" si="125"/>
        <v>4773.3</v>
      </c>
      <c r="I446" s="1">
        <f t="shared" si="126"/>
        <v>42226.7</v>
      </c>
    </row>
    <row r="447" spans="1:124">
      <c r="A447" t="s">
        <v>427</v>
      </c>
      <c r="B447" t="s">
        <v>428</v>
      </c>
      <c r="C447" s="1">
        <v>27000</v>
      </c>
      <c r="D447" s="1">
        <v>774.9</v>
      </c>
      <c r="E447" s="1">
        <v>0</v>
      </c>
      <c r="F447" s="1">
        <v>820.8</v>
      </c>
      <c r="G447" s="1">
        <v>100</v>
      </c>
      <c r="H447" s="1">
        <f t="shared" si="125"/>
        <v>1695.6999999999998</v>
      </c>
      <c r="I447" s="1">
        <f t="shared" si="126"/>
        <v>25304.3</v>
      </c>
    </row>
    <row r="448" spans="1:124">
      <c r="A448" t="s">
        <v>429</v>
      </c>
      <c r="B448" t="s">
        <v>27</v>
      </c>
      <c r="C448" s="1">
        <v>28000</v>
      </c>
      <c r="D448" s="1">
        <v>803.6</v>
      </c>
      <c r="E448" s="1">
        <v>0</v>
      </c>
      <c r="F448" s="1">
        <v>851.2</v>
      </c>
      <c r="G448" s="1">
        <v>165</v>
      </c>
      <c r="H448" s="1">
        <f t="shared" si="125"/>
        <v>1819.8000000000002</v>
      </c>
      <c r="I448" s="1">
        <f t="shared" si="126"/>
        <v>26180.2</v>
      </c>
    </row>
    <row r="449" spans="1:124">
      <c r="A449" t="s">
        <v>502</v>
      </c>
      <c r="B449" t="s">
        <v>503</v>
      </c>
      <c r="C449" s="1">
        <v>40000</v>
      </c>
      <c r="D449" s="1">
        <v>1148</v>
      </c>
      <c r="E449" s="1">
        <v>885.3</v>
      </c>
      <c r="F449" s="1">
        <v>1216</v>
      </c>
      <c r="G449" s="1">
        <v>25</v>
      </c>
      <c r="H449" s="1">
        <f t="shared" si="125"/>
        <v>3274.3</v>
      </c>
      <c r="I449" s="1">
        <f t="shared" si="126"/>
        <v>36725.699999999997</v>
      </c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</row>
    <row r="450" spans="1:124">
      <c r="A450" s="3" t="s">
        <v>19</v>
      </c>
      <c r="B450" s="3">
        <v>7</v>
      </c>
      <c r="C450" s="4">
        <f t="shared" ref="C450:I450" si="127">SUM(C443:C449)</f>
        <v>246000</v>
      </c>
      <c r="D450" s="4">
        <f t="shared" si="127"/>
        <v>7060.2000000000007</v>
      </c>
      <c r="E450" s="4">
        <f t="shared" si="127"/>
        <v>2476.2799999999997</v>
      </c>
      <c r="F450" s="4">
        <f t="shared" si="127"/>
        <v>7478.4</v>
      </c>
      <c r="G450" s="4">
        <f t="shared" si="127"/>
        <v>3140</v>
      </c>
      <c r="H450" s="4">
        <f t="shared" si="127"/>
        <v>20154.88</v>
      </c>
      <c r="I450" s="4">
        <f t="shared" si="127"/>
        <v>225845.12</v>
      </c>
    </row>
    <row r="452" spans="1:124">
      <c r="A452" s="13" t="s">
        <v>430</v>
      </c>
      <c r="B452" s="13"/>
      <c r="C452" s="13"/>
      <c r="D452" s="13"/>
      <c r="E452" s="13"/>
      <c r="F452" s="13"/>
      <c r="G452" s="13"/>
      <c r="H452" s="13"/>
      <c r="I452" s="13"/>
    </row>
    <row r="453" spans="1:124">
      <c r="A453" t="s">
        <v>431</v>
      </c>
      <c r="B453" t="s">
        <v>432</v>
      </c>
      <c r="C453" s="1">
        <v>27000</v>
      </c>
      <c r="D453" s="1">
        <v>774.9</v>
      </c>
      <c r="E453" s="1">
        <v>0</v>
      </c>
      <c r="F453" s="1">
        <v>820.8</v>
      </c>
      <c r="G453" s="1">
        <v>25</v>
      </c>
      <c r="H453" s="1">
        <f t="shared" ref="H453:H457" si="128">D453+E453+F453+G453</f>
        <v>1620.6999999999998</v>
      </c>
      <c r="I453" s="1">
        <f t="shared" ref="I453:I457" si="129">C453-H453</f>
        <v>25379.3</v>
      </c>
    </row>
    <row r="454" spans="1:124">
      <c r="A454" t="s">
        <v>433</v>
      </c>
      <c r="B454" t="s">
        <v>432</v>
      </c>
      <c r="C454" s="1">
        <v>26250</v>
      </c>
      <c r="D454" s="1">
        <v>753.38</v>
      </c>
      <c r="E454" s="1">
        <v>0</v>
      </c>
      <c r="F454" s="1">
        <v>798</v>
      </c>
      <c r="G454" s="1">
        <v>205</v>
      </c>
      <c r="H454" s="1">
        <f t="shared" si="128"/>
        <v>1756.38</v>
      </c>
      <c r="I454" s="1">
        <f t="shared" si="129"/>
        <v>24493.62</v>
      </c>
    </row>
    <row r="455" spans="1:124">
      <c r="A455" t="s">
        <v>434</v>
      </c>
      <c r="B455" t="s">
        <v>247</v>
      </c>
      <c r="C455" s="1">
        <v>30000</v>
      </c>
      <c r="D455" s="1">
        <v>861</v>
      </c>
      <c r="E455" s="1">
        <v>0</v>
      </c>
      <c r="F455" s="1">
        <v>912</v>
      </c>
      <c r="G455" s="1">
        <v>125</v>
      </c>
      <c r="H455" s="1">
        <f t="shared" si="128"/>
        <v>1898</v>
      </c>
      <c r="I455" s="1">
        <f t="shared" si="129"/>
        <v>28102</v>
      </c>
    </row>
    <row r="456" spans="1:124">
      <c r="A456" t="s">
        <v>435</v>
      </c>
      <c r="B456" t="s">
        <v>292</v>
      </c>
      <c r="C456" s="1">
        <v>25000</v>
      </c>
      <c r="D456" s="1">
        <v>717.5</v>
      </c>
      <c r="E456" s="1">
        <v>0</v>
      </c>
      <c r="F456" s="1">
        <v>760</v>
      </c>
      <c r="G456" s="1">
        <v>265</v>
      </c>
      <c r="H456" s="1">
        <f t="shared" si="128"/>
        <v>1742.5</v>
      </c>
      <c r="I456" s="1">
        <f t="shared" si="129"/>
        <v>23257.5</v>
      </c>
    </row>
    <row r="457" spans="1:124">
      <c r="A457" t="s">
        <v>436</v>
      </c>
      <c r="B457" t="s">
        <v>24</v>
      </c>
      <c r="C457" s="1">
        <v>74000</v>
      </c>
      <c r="D457" s="1">
        <v>2123.8000000000002</v>
      </c>
      <c r="E457" s="1">
        <v>6121.2</v>
      </c>
      <c r="F457" s="1">
        <v>2249.6</v>
      </c>
      <c r="G457" s="1">
        <v>25</v>
      </c>
      <c r="H457" s="1">
        <f t="shared" si="128"/>
        <v>10519.6</v>
      </c>
      <c r="I457" s="1">
        <f t="shared" si="129"/>
        <v>63480.4</v>
      </c>
    </row>
    <row r="458" spans="1:124">
      <c r="A458" s="3" t="s">
        <v>19</v>
      </c>
      <c r="B458" s="3">
        <v>5</v>
      </c>
      <c r="C458" s="4">
        <f>+C453+C454+C455+C456+C457</f>
        <v>182250</v>
      </c>
      <c r="D458" s="4">
        <f t="shared" ref="D458:I458" si="130">+D453+D454+D455+D456+D457</f>
        <v>5230.58</v>
      </c>
      <c r="E458" s="4">
        <f t="shared" si="130"/>
        <v>6121.2</v>
      </c>
      <c r="F458" s="4">
        <f t="shared" si="130"/>
        <v>5540.4</v>
      </c>
      <c r="G458" s="4">
        <f t="shared" si="130"/>
        <v>645</v>
      </c>
      <c r="H458" s="4">
        <f t="shared" si="130"/>
        <v>17537.18</v>
      </c>
      <c r="I458" s="4">
        <f t="shared" si="130"/>
        <v>164712.82</v>
      </c>
    </row>
    <row r="460" spans="1:124">
      <c r="A460" s="13" t="s">
        <v>437</v>
      </c>
      <c r="B460" s="13"/>
      <c r="C460" s="13"/>
      <c r="D460" s="13"/>
      <c r="E460" s="13"/>
      <c r="F460" s="13"/>
      <c r="G460" s="13"/>
      <c r="H460" s="13"/>
      <c r="I460" s="13"/>
    </row>
    <row r="461" spans="1:124">
      <c r="A461" t="s">
        <v>438</v>
      </c>
      <c r="B461" t="s">
        <v>439</v>
      </c>
      <c r="C461" s="1">
        <v>30000</v>
      </c>
      <c r="D461" s="1">
        <v>861</v>
      </c>
      <c r="E461" s="1">
        <v>0</v>
      </c>
      <c r="F461" s="1">
        <v>912</v>
      </c>
      <c r="G461" s="1">
        <v>165</v>
      </c>
      <c r="H461" s="1">
        <f t="shared" ref="H461:H466" si="131">D461+E461+F461+G461</f>
        <v>1938</v>
      </c>
      <c r="I461" s="1">
        <f t="shared" ref="I461:I466" si="132">C461-H461</f>
        <v>28062</v>
      </c>
    </row>
    <row r="462" spans="1:124">
      <c r="A462" t="s">
        <v>440</v>
      </c>
      <c r="B462" t="s">
        <v>441</v>
      </c>
      <c r="C462" s="1">
        <v>37000</v>
      </c>
      <c r="D462" s="1">
        <v>1061.9000000000001</v>
      </c>
      <c r="E462" s="1">
        <v>19.25</v>
      </c>
      <c r="F462" s="1">
        <v>1124.8</v>
      </c>
      <c r="G462" s="1">
        <v>25</v>
      </c>
      <c r="H462" s="1">
        <f t="shared" si="131"/>
        <v>2230.9499999999998</v>
      </c>
      <c r="I462" s="1">
        <f t="shared" si="132"/>
        <v>34769.050000000003</v>
      </c>
    </row>
    <row r="463" spans="1:124">
      <c r="A463" t="s">
        <v>442</v>
      </c>
      <c r="B463" t="s">
        <v>439</v>
      </c>
      <c r="C463" s="1">
        <v>33000</v>
      </c>
      <c r="D463" s="1">
        <v>947.1</v>
      </c>
      <c r="E463" s="1">
        <v>0</v>
      </c>
      <c r="F463" s="1">
        <v>1003.2</v>
      </c>
      <c r="G463" s="1">
        <v>25</v>
      </c>
      <c r="H463" s="1">
        <f t="shared" si="131"/>
        <v>1975.3000000000002</v>
      </c>
      <c r="I463" s="1">
        <f t="shared" si="132"/>
        <v>31024.7</v>
      </c>
    </row>
    <row r="464" spans="1:124">
      <c r="A464" t="s">
        <v>443</v>
      </c>
      <c r="B464" t="s">
        <v>112</v>
      </c>
      <c r="C464" s="1">
        <v>36850</v>
      </c>
      <c r="D464" s="1">
        <v>1057.5999999999999</v>
      </c>
      <c r="E464" s="1">
        <v>0</v>
      </c>
      <c r="F464" s="1">
        <v>1120.24</v>
      </c>
      <c r="G464" s="1">
        <v>25</v>
      </c>
      <c r="H464" s="1">
        <f t="shared" si="131"/>
        <v>2202.84</v>
      </c>
      <c r="I464" s="1">
        <f t="shared" si="132"/>
        <v>34647.160000000003</v>
      </c>
    </row>
    <row r="465" spans="1:124">
      <c r="A465" t="s">
        <v>444</v>
      </c>
      <c r="B465" t="s">
        <v>445</v>
      </c>
      <c r="C465" s="1">
        <v>45000</v>
      </c>
      <c r="D465" s="1">
        <v>1291.5</v>
      </c>
      <c r="E465" s="1">
        <v>1148.33</v>
      </c>
      <c r="F465" s="1">
        <v>1368</v>
      </c>
      <c r="G465" s="1">
        <v>125</v>
      </c>
      <c r="H465" s="1">
        <f t="shared" si="131"/>
        <v>3932.83</v>
      </c>
      <c r="I465" s="1">
        <f t="shared" si="132"/>
        <v>41067.17</v>
      </c>
    </row>
    <row r="466" spans="1:124">
      <c r="A466" t="s">
        <v>446</v>
      </c>
      <c r="B466" t="s">
        <v>24</v>
      </c>
      <c r="C466" s="1">
        <v>57000</v>
      </c>
      <c r="D466" s="1">
        <v>1635.9</v>
      </c>
      <c r="E466" s="1">
        <v>2922.14</v>
      </c>
      <c r="F466" s="1">
        <v>1732.8</v>
      </c>
      <c r="G466" s="1">
        <v>25</v>
      </c>
      <c r="H466" s="1">
        <f t="shared" si="131"/>
        <v>6315.84</v>
      </c>
      <c r="I466" s="1">
        <f t="shared" si="132"/>
        <v>50684.160000000003</v>
      </c>
    </row>
    <row r="467" spans="1:124">
      <c r="A467" s="3" t="s">
        <v>19</v>
      </c>
      <c r="B467" s="3">
        <v>6</v>
      </c>
      <c r="C467" s="4">
        <f>+C461+C462+C463+C464+C465+C466</f>
        <v>238850</v>
      </c>
      <c r="D467" s="4">
        <f t="shared" ref="D467:I467" si="133">+D461+D462+D463+D464+D465+D466</f>
        <v>6855</v>
      </c>
      <c r="E467" s="4">
        <f t="shared" si="133"/>
        <v>4089.72</v>
      </c>
      <c r="F467" s="4">
        <f t="shared" si="133"/>
        <v>7261.04</v>
      </c>
      <c r="G467" s="4">
        <f t="shared" si="133"/>
        <v>390</v>
      </c>
      <c r="H467" s="4">
        <f t="shared" si="133"/>
        <v>18595.760000000002</v>
      </c>
      <c r="I467" s="4">
        <f t="shared" si="133"/>
        <v>220254.24000000002</v>
      </c>
    </row>
    <row r="470" spans="1:124" ht="25" customHeight="1">
      <c r="A470" s="7" t="s">
        <v>448</v>
      </c>
      <c r="B470" s="7">
        <f t="shared" ref="B470:I470" si="134">SUM(B467,B458,B450,B440,B429,B415,B399,B343,B337,B330,B323,B315,B300,B294,B282,B271,B256,B247,B241,B233,B225,B221,B216,B209,B205,B201,B194,B168,B164,B155,B149,B143,B139,B131,B122,B115,B105,B95,B86,B75,B69,B62,B57,B52,B47,B43,B35,B27,B22,B127)</f>
        <v>309</v>
      </c>
      <c r="C470" s="8">
        <f t="shared" si="134"/>
        <v>11301974.52</v>
      </c>
      <c r="D470" s="8">
        <f t="shared" si="134"/>
        <v>324283.59999999992</v>
      </c>
      <c r="E470" s="8">
        <f t="shared" si="134"/>
        <v>521970.44999999995</v>
      </c>
      <c r="F470" s="8">
        <f t="shared" si="134"/>
        <v>331240.67000000004</v>
      </c>
      <c r="G470" s="8">
        <f t="shared" si="134"/>
        <v>119958.12999999998</v>
      </c>
      <c r="H470" s="8">
        <f t="shared" si="134"/>
        <v>1297452.8500000006</v>
      </c>
      <c r="I470" s="8">
        <f t="shared" si="134"/>
        <v>10004521.67</v>
      </c>
    </row>
    <row r="471" spans="1:124" s="5" customFormat="1" ht="15.5">
      <c r="A471" s="9"/>
      <c r="B471" s="9"/>
      <c r="C471" s="10"/>
      <c r="D471" s="10"/>
      <c r="E471" s="10"/>
      <c r="F471" s="10"/>
      <c r="G471" s="10"/>
      <c r="H471" s="10"/>
      <c r="I471" s="10"/>
    </row>
    <row r="472" spans="1:124" s="5" customFormat="1" ht="15.5">
      <c r="A472" s="9"/>
      <c r="B472" s="9"/>
      <c r="C472" s="10"/>
      <c r="D472" s="10"/>
      <c r="E472" s="10"/>
      <c r="F472" s="10"/>
      <c r="G472" s="10"/>
      <c r="H472" s="10"/>
      <c r="I472" s="10"/>
    </row>
    <row r="473" spans="1:124">
      <c r="I473" s="12"/>
      <c r="DT473"/>
    </row>
  </sheetData>
  <mergeCells count="65">
    <mergeCell ref="A97:I97"/>
    <mergeCell ref="A107:I107"/>
    <mergeCell ref="A117:I117"/>
    <mergeCell ref="A129:I129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A284:I284"/>
    <mergeCell ref="G7:G8"/>
    <mergeCell ref="H7:H8"/>
    <mergeCell ref="I7:I8"/>
    <mergeCell ref="A88:I88"/>
    <mergeCell ref="A49:I49"/>
    <mergeCell ref="A10:I10"/>
    <mergeCell ref="A24:I24"/>
    <mergeCell ref="A29:I29"/>
    <mergeCell ref="A37:I37"/>
    <mergeCell ref="A45:I45"/>
    <mergeCell ref="A54:I54"/>
    <mergeCell ref="A59:I59"/>
    <mergeCell ref="A64:I64"/>
    <mergeCell ref="A71:I71"/>
    <mergeCell ref="A77:I77"/>
    <mergeCell ref="A203:I203"/>
    <mergeCell ref="A207:I207"/>
    <mergeCell ref="A211:I211"/>
    <mergeCell ref="A258:I258"/>
    <mergeCell ref="A273:I273"/>
    <mergeCell ref="A151:I151"/>
    <mergeCell ref="A157:I157"/>
    <mergeCell ref="A166:I166"/>
    <mergeCell ref="A170:I170"/>
    <mergeCell ref="A196:I196"/>
    <mergeCell ref="A296:I296"/>
    <mergeCell ref="A302:I302"/>
    <mergeCell ref="A124:I124"/>
    <mergeCell ref="A442:I442"/>
    <mergeCell ref="A452:I452"/>
    <mergeCell ref="A325:I325"/>
    <mergeCell ref="A223:I223"/>
    <mergeCell ref="A227:I227"/>
    <mergeCell ref="A235:I235"/>
    <mergeCell ref="A243:I243"/>
    <mergeCell ref="A249:I249"/>
    <mergeCell ref="A317:I317"/>
    <mergeCell ref="A218:I218"/>
    <mergeCell ref="A133:I133"/>
    <mergeCell ref="A141:I141"/>
    <mergeCell ref="A145:I145"/>
    <mergeCell ref="A460:I460"/>
    <mergeCell ref="A332:I332"/>
    <mergeCell ref="A339:I339"/>
    <mergeCell ref="A345:I345"/>
    <mergeCell ref="A401:I401"/>
    <mergeCell ref="A417:I417"/>
    <mergeCell ref="A431:I43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4.5"/>
  <cols>
    <col min="5" max="5" width="41.26953125" bestFit="1" customWidth="1"/>
  </cols>
  <sheetData>
    <row r="2" spans="1:11">
      <c r="A2" t="s">
        <v>65</v>
      </c>
      <c r="B2">
        <v>442.65</v>
      </c>
      <c r="E2" t="s">
        <v>314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17</v>
      </c>
      <c r="B3">
        <v>36419.699999999997</v>
      </c>
      <c r="E3" t="s">
        <v>393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310</v>
      </c>
      <c r="B4">
        <v>1007.19</v>
      </c>
      <c r="E4" t="s">
        <v>315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107</v>
      </c>
      <c r="B5">
        <v>1431.82</v>
      </c>
      <c r="E5" t="s">
        <v>316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465</v>
      </c>
      <c r="B6">
        <v>2136.27</v>
      </c>
      <c r="E6" t="s">
        <v>65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82</v>
      </c>
      <c r="B7">
        <v>442.65</v>
      </c>
      <c r="E7" t="s">
        <v>17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205</v>
      </c>
      <c r="B8">
        <v>1571.73</v>
      </c>
      <c r="E8" t="s">
        <v>310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40</v>
      </c>
      <c r="B9">
        <v>5368.48</v>
      </c>
      <c r="E9" t="s">
        <v>107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109</v>
      </c>
      <c r="B10">
        <v>727.36</v>
      </c>
      <c r="E10" t="s">
        <v>312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207</v>
      </c>
      <c r="B11">
        <v>1008.41</v>
      </c>
      <c r="E11" t="s">
        <v>231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189</v>
      </c>
      <c r="B12">
        <v>1571.73</v>
      </c>
      <c r="E12" t="s">
        <v>318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277</v>
      </c>
      <c r="B13">
        <v>2922.14</v>
      </c>
      <c r="E13" t="s">
        <v>375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14</v>
      </c>
      <c r="B14">
        <v>2563.34</v>
      </c>
      <c r="E14" t="s">
        <v>232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304</v>
      </c>
      <c r="B15">
        <v>1148.33</v>
      </c>
      <c r="E15" t="s">
        <v>274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88</v>
      </c>
      <c r="B16">
        <v>3113.57</v>
      </c>
      <c r="E16" t="s">
        <v>39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73</v>
      </c>
      <c r="B17">
        <v>868.5</v>
      </c>
      <c r="E17" t="s">
        <v>163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70</v>
      </c>
      <c r="B18">
        <v>3486.68</v>
      </c>
      <c r="E18" t="s">
        <v>141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208</v>
      </c>
      <c r="B19">
        <v>1148.33</v>
      </c>
      <c r="E19" t="s">
        <v>82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421</v>
      </c>
      <c r="B20">
        <v>160.38</v>
      </c>
      <c r="E20" t="s">
        <v>205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233</v>
      </c>
      <c r="B21">
        <v>160.38</v>
      </c>
      <c r="E21" t="s">
        <v>431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464</v>
      </c>
      <c r="B22">
        <v>3486.68</v>
      </c>
      <c r="E22" t="s">
        <v>114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127</v>
      </c>
      <c r="B23">
        <v>442.65</v>
      </c>
      <c r="E23" t="s">
        <v>156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458</v>
      </c>
      <c r="B24">
        <v>727.36</v>
      </c>
      <c r="E24" t="s">
        <v>395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294</v>
      </c>
      <c r="B25">
        <v>1291.9000000000001</v>
      </c>
      <c r="E25" t="s">
        <v>40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462</v>
      </c>
      <c r="B26">
        <v>27900.01</v>
      </c>
      <c r="E26" t="s">
        <v>319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221</v>
      </c>
      <c r="B27">
        <v>726.14</v>
      </c>
      <c r="E27" t="s">
        <v>12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58</v>
      </c>
      <c r="B28">
        <v>20251.03</v>
      </c>
      <c r="E28" t="s">
        <v>219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457</v>
      </c>
      <c r="B29">
        <v>3300.12</v>
      </c>
      <c r="E29" t="s">
        <v>116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425</v>
      </c>
      <c r="B30">
        <v>1430.6</v>
      </c>
      <c r="E30" t="s">
        <v>321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271</v>
      </c>
      <c r="B31">
        <v>160.38</v>
      </c>
      <c r="E31" t="s">
        <v>276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466</v>
      </c>
      <c r="B32">
        <v>8576.99</v>
      </c>
      <c r="E32" t="s">
        <v>109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401</v>
      </c>
      <c r="B33">
        <v>3113.57</v>
      </c>
      <c r="E33" t="s">
        <v>290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440</v>
      </c>
      <c r="B34">
        <v>19.25</v>
      </c>
      <c r="E34" t="s">
        <v>94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376</v>
      </c>
      <c r="B35">
        <v>1430.6</v>
      </c>
      <c r="E35" t="s">
        <v>302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236</v>
      </c>
      <c r="B36">
        <v>302.74</v>
      </c>
      <c r="E36" t="s">
        <v>132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104</v>
      </c>
      <c r="B37">
        <v>981.41</v>
      </c>
      <c r="E37" t="s">
        <v>207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298</v>
      </c>
      <c r="B38">
        <v>727.36</v>
      </c>
      <c r="E38" t="s">
        <v>189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199</v>
      </c>
      <c r="B39">
        <v>1290.68</v>
      </c>
      <c r="E39" t="s">
        <v>155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300</v>
      </c>
      <c r="B40">
        <v>21363.01</v>
      </c>
      <c r="E40" t="s">
        <v>277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253</v>
      </c>
      <c r="B41">
        <v>6309.38</v>
      </c>
      <c r="E41" t="s">
        <v>130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459</v>
      </c>
      <c r="B42">
        <v>1149.55</v>
      </c>
      <c r="E42" t="s">
        <v>151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49</v>
      </c>
      <c r="B43">
        <v>302.74</v>
      </c>
      <c r="E43" t="s">
        <v>278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23</v>
      </c>
      <c r="B44">
        <v>18187.009999999998</v>
      </c>
      <c r="E44" t="s">
        <v>438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463</v>
      </c>
      <c r="B45">
        <v>1066.0899999999999</v>
      </c>
      <c r="E45" t="s">
        <v>279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223</v>
      </c>
      <c r="B46">
        <v>3486.68</v>
      </c>
      <c r="E46" t="s">
        <v>257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92</v>
      </c>
      <c r="B47">
        <v>1854</v>
      </c>
      <c r="E47" t="s">
        <v>14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98</v>
      </c>
      <c r="B48">
        <v>9753.1200000000008</v>
      </c>
      <c r="E48" t="s">
        <v>246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149</v>
      </c>
      <c r="B49">
        <v>1149.55</v>
      </c>
      <c r="E49" s="11" t="s">
        <v>430</v>
      </c>
      <c r="F49" s="11"/>
      <c r="G49" s="11"/>
      <c r="H49" s="11"/>
      <c r="I49" s="11"/>
      <c r="J49" s="11"/>
      <c r="K49">
        <v>459</v>
      </c>
    </row>
    <row r="50" spans="1:11">
      <c r="A50" t="s">
        <v>270</v>
      </c>
      <c r="B50">
        <v>21829.39</v>
      </c>
      <c r="E50" t="s">
        <v>429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239</v>
      </c>
      <c r="B51">
        <v>3486.68</v>
      </c>
      <c r="E51" t="s">
        <v>258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224</v>
      </c>
      <c r="B52">
        <v>8576.99</v>
      </c>
      <c r="E52" t="s">
        <v>214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42</v>
      </c>
      <c r="B53">
        <v>1008.41</v>
      </c>
      <c r="E53" t="s">
        <v>320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308</v>
      </c>
      <c r="B54">
        <v>1148.33</v>
      </c>
      <c r="E54" t="s">
        <v>138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194</v>
      </c>
      <c r="B55">
        <v>1997.58</v>
      </c>
      <c r="E55" t="s">
        <v>322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144</v>
      </c>
      <c r="B56">
        <v>1430.6</v>
      </c>
      <c r="E56" t="s">
        <v>383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196</v>
      </c>
      <c r="B57">
        <v>1571.73</v>
      </c>
      <c r="E57" t="s">
        <v>304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248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76</v>
      </c>
      <c r="B59">
        <v>442.65</v>
      </c>
      <c r="E59" t="s">
        <v>88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244</v>
      </c>
      <c r="B60">
        <v>301.52</v>
      </c>
      <c r="E60" t="s">
        <v>73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87</v>
      </c>
      <c r="B61">
        <v>442.65</v>
      </c>
      <c r="E61" t="s">
        <v>70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183</v>
      </c>
      <c r="B62">
        <v>10929.24</v>
      </c>
      <c r="E62" t="s">
        <v>208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37</v>
      </c>
      <c r="B63">
        <v>1148.33</v>
      </c>
      <c r="E63" t="s">
        <v>95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295</v>
      </c>
      <c r="B64">
        <v>160.38</v>
      </c>
      <c r="E64" t="s">
        <v>291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55</v>
      </c>
      <c r="B65">
        <v>583.79</v>
      </c>
      <c r="E65" t="s">
        <v>153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170</v>
      </c>
      <c r="B66">
        <v>5933.02</v>
      </c>
      <c r="E66" t="s">
        <v>409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80</v>
      </c>
      <c r="B67">
        <v>5368.48</v>
      </c>
      <c r="E67" s="11" t="s">
        <v>99</v>
      </c>
      <c r="F67" s="11"/>
      <c r="G67" s="11"/>
      <c r="H67" s="11"/>
      <c r="I67" s="11"/>
      <c r="J67" s="11"/>
      <c r="K67">
        <v>107</v>
      </c>
    </row>
    <row r="68" spans="1:11">
      <c r="A68" t="s">
        <v>111</v>
      </c>
      <c r="B68">
        <v>1571.73</v>
      </c>
      <c r="E68" s="11" t="s">
        <v>372</v>
      </c>
      <c r="F68" s="11"/>
      <c r="G68" s="11"/>
      <c r="H68" s="11"/>
      <c r="I68" s="11"/>
      <c r="J68" s="11"/>
      <c r="K68">
        <v>406</v>
      </c>
    </row>
    <row r="69" spans="1:11">
      <c r="A69" t="s">
        <v>201</v>
      </c>
      <c r="B69">
        <v>230.95</v>
      </c>
      <c r="E69" s="11" t="s">
        <v>179</v>
      </c>
      <c r="F69" s="11"/>
      <c r="G69" s="11"/>
      <c r="H69" s="11"/>
      <c r="I69" s="11"/>
      <c r="J69" s="11"/>
      <c r="K69">
        <v>202</v>
      </c>
    </row>
    <row r="70" spans="1:11">
      <c r="A70" t="s">
        <v>210</v>
      </c>
      <c r="B70">
        <v>1995.14</v>
      </c>
      <c r="E70" s="11" t="s">
        <v>420</v>
      </c>
      <c r="F70" s="11"/>
      <c r="G70" s="11"/>
      <c r="H70" s="11"/>
      <c r="I70" s="11"/>
      <c r="J70" s="11"/>
      <c r="K70">
        <v>449</v>
      </c>
    </row>
    <row r="71" spans="1:11">
      <c r="A71" t="s">
        <v>85</v>
      </c>
      <c r="B71">
        <v>9764.8799999999992</v>
      </c>
      <c r="E71" s="11" t="s">
        <v>195</v>
      </c>
      <c r="F71" s="11"/>
      <c r="G71" s="11"/>
      <c r="H71" s="11"/>
      <c r="I71" s="11"/>
      <c r="J71" s="11"/>
      <c r="K71">
        <v>222</v>
      </c>
    </row>
    <row r="72" spans="1:11">
      <c r="A72" t="s">
        <v>467</v>
      </c>
      <c r="B72">
        <v>1148.33</v>
      </c>
      <c r="E72" s="11" t="s">
        <v>269</v>
      </c>
      <c r="F72" s="11"/>
      <c r="G72" s="11"/>
      <c r="H72" s="11"/>
      <c r="I72" s="11"/>
      <c r="J72" s="11"/>
      <c r="K72">
        <v>299</v>
      </c>
    </row>
    <row r="73" spans="1:11">
      <c r="A73" t="s">
        <v>446</v>
      </c>
      <c r="B73">
        <v>2922.14</v>
      </c>
      <c r="E73" s="11" t="s">
        <v>218</v>
      </c>
      <c r="F73" s="11"/>
      <c r="G73" s="11"/>
      <c r="H73" s="11"/>
      <c r="I73" s="11"/>
      <c r="J73" s="11"/>
      <c r="K73">
        <v>247</v>
      </c>
    </row>
    <row r="74" spans="1:11">
      <c r="A74" t="s">
        <v>267</v>
      </c>
      <c r="B74">
        <v>3486.68</v>
      </c>
      <c r="E74" s="11" t="s">
        <v>301</v>
      </c>
      <c r="F74" s="11"/>
      <c r="G74" s="11"/>
      <c r="H74" s="11"/>
      <c r="I74" s="11"/>
      <c r="J74" s="11"/>
      <c r="K74">
        <v>336</v>
      </c>
    </row>
    <row r="75" spans="1:11">
      <c r="A75" t="s">
        <v>172</v>
      </c>
      <c r="B75">
        <v>724.92</v>
      </c>
      <c r="E75" s="11" t="s">
        <v>25</v>
      </c>
      <c r="F75" s="11"/>
      <c r="G75" s="11"/>
      <c r="H75" s="11"/>
      <c r="I75" s="11"/>
      <c r="J75" s="11"/>
      <c r="K75">
        <v>16</v>
      </c>
    </row>
    <row r="76" spans="1:11">
      <c r="A76" t="s">
        <v>61</v>
      </c>
      <c r="B76">
        <v>3113.57</v>
      </c>
      <c r="E76" s="11" t="s">
        <v>455</v>
      </c>
      <c r="F76" s="11"/>
      <c r="G76" s="11"/>
      <c r="H76" s="11"/>
      <c r="I76" s="11"/>
      <c r="J76" s="11"/>
      <c r="K76">
        <v>39</v>
      </c>
    </row>
    <row r="77" spans="1:11">
      <c r="A77" t="s">
        <v>89</v>
      </c>
      <c r="B77">
        <v>1854</v>
      </c>
      <c r="E77" s="11" t="s">
        <v>57</v>
      </c>
      <c r="F77" s="11"/>
      <c r="G77" s="11"/>
      <c r="H77" s="11"/>
      <c r="I77" s="11"/>
      <c r="J77" s="11"/>
      <c r="K77">
        <v>60</v>
      </c>
    </row>
    <row r="78" spans="1:11">
      <c r="A78" t="s">
        <v>436</v>
      </c>
      <c r="B78">
        <v>6121.2</v>
      </c>
      <c r="E78" s="11" t="s">
        <v>54</v>
      </c>
      <c r="F78" s="11"/>
      <c r="G78" s="11"/>
      <c r="H78" s="11"/>
      <c r="I78" s="11"/>
      <c r="J78" s="11"/>
      <c r="K78">
        <v>55</v>
      </c>
    </row>
    <row r="79" spans="1:11">
      <c r="A79" t="s">
        <v>47</v>
      </c>
      <c r="B79">
        <v>302.74</v>
      </c>
      <c r="E79" t="s">
        <v>421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30</v>
      </c>
      <c r="B80">
        <v>4427.58</v>
      </c>
      <c r="E80" t="s">
        <v>135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211</v>
      </c>
      <c r="B81">
        <v>1148.33</v>
      </c>
      <c r="E81" s="11" t="s">
        <v>176</v>
      </c>
      <c r="F81" s="11"/>
      <c r="G81" s="11"/>
      <c r="H81" s="11"/>
      <c r="I81" s="11"/>
      <c r="J81" s="11"/>
      <c r="K81">
        <v>197</v>
      </c>
    </row>
    <row r="82" spans="1:11">
      <c r="A82" t="s">
        <v>84</v>
      </c>
      <c r="B82">
        <v>442.65</v>
      </c>
      <c r="E82" s="11" t="s">
        <v>297</v>
      </c>
      <c r="F82" s="11"/>
      <c r="G82" s="11"/>
      <c r="H82" s="11"/>
      <c r="I82" s="11"/>
      <c r="J82" s="11"/>
      <c r="K82">
        <v>330</v>
      </c>
    </row>
    <row r="83" spans="1:11">
      <c r="A83" t="s">
        <v>418</v>
      </c>
      <c r="B83">
        <v>3486.68</v>
      </c>
      <c r="E83" s="11" t="s">
        <v>121</v>
      </c>
      <c r="F83" s="11"/>
      <c r="G83" s="11"/>
      <c r="H83" s="11"/>
      <c r="I83" s="11"/>
      <c r="J83" s="11"/>
      <c r="K83">
        <v>139</v>
      </c>
    </row>
    <row r="84" spans="1:11">
      <c r="A84" t="s">
        <v>44</v>
      </c>
      <c r="B84">
        <v>2923.76</v>
      </c>
      <c r="E84" s="11" t="s">
        <v>309</v>
      </c>
      <c r="F84" s="11"/>
      <c r="G84" s="11"/>
      <c r="H84" s="11"/>
      <c r="I84" s="11"/>
      <c r="J84" s="11"/>
      <c r="K84">
        <v>344</v>
      </c>
    </row>
    <row r="85" spans="1:11">
      <c r="A85" t="s">
        <v>460</v>
      </c>
      <c r="B85">
        <v>5368.48</v>
      </c>
      <c r="E85" s="11" t="s">
        <v>46</v>
      </c>
      <c r="F85" s="11"/>
      <c r="G85" s="11"/>
      <c r="H85" s="11"/>
      <c r="I85" s="11"/>
      <c r="J85" s="11"/>
      <c r="K85">
        <v>44</v>
      </c>
    </row>
    <row r="86" spans="1:11">
      <c r="A86" t="s">
        <v>15</v>
      </c>
      <c r="B86">
        <v>6309.38</v>
      </c>
      <c r="E86" s="11" t="s">
        <v>79</v>
      </c>
      <c r="F86" s="11"/>
      <c r="G86" s="11"/>
      <c r="H86" s="11"/>
      <c r="I86" s="11"/>
      <c r="J86" s="11"/>
      <c r="K86">
        <v>85</v>
      </c>
    </row>
    <row r="87" spans="1:11">
      <c r="A87" t="s">
        <v>263</v>
      </c>
      <c r="B87">
        <v>8576.99</v>
      </c>
      <c r="E87" s="11" t="s">
        <v>204</v>
      </c>
      <c r="F87" s="11"/>
      <c r="G87" s="11"/>
      <c r="H87" s="11"/>
      <c r="I87" s="11"/>
      <c r="J87" s="11"/>
      <c r="K87">
        <v>231</v>
      </c>
    </row>
    <row r="88" spans="1:11">
      <c r="A88" t="s">
        <v>52</v>
      </c>
      <c r="B88">
        <v>1007.19</v>
      </c>
      <c r="E88" s="11" t="s">
        <v>289</v>
      </c>
      <c r="F88" s="11"/>
      <c r="G88" s="11"/>
      <c r="H88" s="11"/>
      <c r="I88" s="11"/>
      <c r="J88" s="11"/>
      <c r="K88">
        <v>321</v>
      </c>
    </row>
    <row r="89" spans="1:11">
      <c r="A89" t="s">
        <v>461</v>
      </c>
      <c r="B89">
        <v>9753.1200000000008</v>
      </c>
      <c r="E89" s="11" t="s">
        <v>245</v>
      </c>
      <c r="F89" s="11"/>
      <c r="G89" s="11"/>
      <c r="H89" s="11"/>
      <c r="I89" s="11"/>
      <c r="J89" s="11"/>
      <c r="K89">
        <v>274</v>
      </c>
    </row>
    <row r="90" spans="1:11">
      <c r="A90" t="s">
        <v>228</v>
      </c>
      <c r="B90">
        <v>442.65</v>
      </c>
      <c r="E90" s="11" t="s">
        <v>408</v>
      </c>
      <c r="F90" s="11"/>
      <c r="G90" s="11"/>
      <c r="H90" s="11"/>
      <c r="I90" s="11"/>
      <c r="J90" s="11"/>
      <c r="K90">
        <v>438</v>
      </c>
    </row>
    <row r="91" spans="1:11">
      <c r="A91" t="s">
        <v>371</v>
      </c>
      <c r="B91">
        <v>3111.94</v>
      </c>
      <c r="E91" s="11" t="s">
        <v>256</v>
      </c>
      <c r="F91" s="11"/>
      <c r="G91" s="11"/>
      <c r="H91" s="11"/>
      <c r="I91" s="11"/>
      <c r="J91" s="11"/>
      <c r="K91">
        <v>286</v>
      </c>
    </row>
    <row r="92" spans="1:11">
      <c r="E92" s="11" t="s">
        <v>230</v>
      </c>
      <c r="F92" s="11"/>
      <c r="G92" s="11"/>
      <c r="H92" s="11"/>
      <c r="I92" s="11"/>
      <c r="J92" s="11"/>
      <c r="K92">
        <v>258</v>
      </c>
    </row>
    <row r="93" spans="1:11">
      <c r="E93" s="11" t="s">
        <v>313</v>
      </c>
      <c r="F93" s="11"/>
      <c r="G93" s="11"/>
      <c r="H93" s="11"/>
      <c r="I93" s="11"/>
      <c r="J93" s="11"/>
      <c r="K93">
        <v>350</v>
      </c>
    </row>
    <row r="94" spans="1:11">
      <c r="E94" s="11" t="s">
        <v>392</v>
      </c>
      <c r="F94" s="11"/>
      <c r="G94" s="11"/>
      <c r="H94" s="11"/>
      <c r="I94" s="11"/>
      <c r="J94" s="11"/>
      <c r="K94">
        <v>423</v>
      </c>
    </row>
    <row r="95" spans="1:11">
      <c r="E95" s="11" t="s">
        <v>193</v>
      </c>
      <c r="F95" s="11"/>
      <c r="G95" s="11"/>
      <c r="H95" s="11"/>
      <c r="I95" s="11"/>
      <c r="J95" s="11"/>
      <c r="K95">
        <v>217</v>
      </c>
    </row>
    <row r="96" spans="1:11">
      <c r="E96" s="11" t="s">
        <v>213</v>
      </c>
      <c r="F96" s="11"/>
      <c r="G96" s="11"/>
      <c r="H96" s="11"/>
      <c r="I96" s="11"/>
      <c r="J96" s="11"/>
      <c r="K96">
        <v>240</v>
      </c>
    </row>
    <row r="97" spans="5:11">
      <c r="E97" s="11" t="s">
        <v>60</v>
      </c>
      <c r="F97" s="11"/>
      <c r="G97" s="11"/>
      <c r="H97" s="11"/>
      <c r="I97" s="11"/>
      <c r="J97" s="11"/>
      <c r="K97">
        <v>66</v>
      </c>
    </row>
    <row r="98" spans="5:11">
      <c r="E98" s="11" t="s">
        <v>91</v>
      </c>
      <c r="F98" s="11"/>
      <c r="G98" s="11"/>
      <c r="H98" s="11"/>
      <c r="I98" s="11"/>
      <c r="J98" s="11"/>
      <c r="K98">
        <v>96</v>
      </c>
    </row>
    <row r="99" spans="5:11">
      <c r="E99" s="11" t="s">
        <v>437</v>
      </c>
      <c r="F99" s="11"/>
      <c r="G99" s="11"/>
      <c r="H99" s="11"/>
      <c r="I99" s="11"/>
      <c r="J99" s="11"/>
      <c r="K99">
        <v>468</v>
      </c>
    </row>
    <row r="100" spans="5:11">
      <c r="E100" s="11" t="s">
        <v>20</v>
      </c>
      <c r="F100" s="11"/>
      <c r="G100" s="11"/>
      <c r="H100" s="11"/>
      <c r="I100" s="11"/>
      <c r="J100" s="11"/>
      <c r="K100">
        <v>10</v>
      </c>
    </row>
    <row r="101" spans="5:11">
      <c r="E101" s="11" t="s">
        <v>51</v>
      </c>
      <c r="F101" s="11"/>
      <c r="G101" s="11"/>
      <c r="H101" s="11"/>
      <c r="I101" s="11"/>
      <c r="J101" s="11"/>
      <c r="K101">
        <v>50</v>
      </c>
    </row>
    <row r="102" spans="5:11">
      <c r="E102" s="11" t="s">
        <v>103</v>
      </c>
      <c r="F102" s="11"/>
      <c r="G102" s="11"/>
      <c r="H102" s="11"/>
      <c r="I102" s="11"/>
      <c r="J102" s="11"/>
      <c r="K102">
        <v>113</v>
      </c>
    </row>
    <row r="103" spans="5:11">
      <c r="E103" s="11" t="s">
        <v>34</v>
      </c>
      <c r="F103" s="11"/>
      <c r="G103" s="11"/>
      <c r="H103" s="11"/>
      <c r="I103" s="11"/>
      <c r="J103" s="11"/>
      <c r="K103">
        <v>25</v>
      </c>
    </row>
    <row r="104" spans="5:11">
      <c r="E104" s="11" t="s">
        <v>188</v>
      </c>
      <c r="F104" s="11"/>
      <c r="G104" s="11"/>
      <c r="H104" s="11"/>
      <c r="I104" s="11"/>
      <c r="J104" s="11"/>
      <c r="K104">
        <v>211</v>
      </c>
    </row>
    <row r="105" spans="5:11">
      <c r="E105" s="11" t="s">
        <v>43</v>
      </c>
      <c r="F105" s="11"/>
      <c r="G105" s="11"/>
      <c r="H105" s="11"/>
      <c r="I105" s="11"/>
      <c r="J105" s="11"/>
      <c r="K105">
        <v>34</v>
      </c>
    </row>
    <row r="106" spans="5:11">
      <c r="E106" s="11" t="s">
        <v>273</v>
      </c>
      <c r="F106" s="11"/>
      <c r="G106" s="11"/>
      <c r="H106" s="11"/>
      <c r="I106" s="11"/>
      <c r="J106" s="11"/>
      <c r="K106">
        <v>305</v>
      </c>
    </row>
    <row r="107" spans="5:11">
      <c r="E107" t="s">
        <v>323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233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100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397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325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423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390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410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249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97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158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216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281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326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412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250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293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235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68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1" t="s">
        <v>169</v>
      </c>
      <c r="F126" s="11"/>
      <c r="G126" s="11"/>
      <c r="H126" s="11"/>
      <c r="I126" s="11"/>
      <c r="J126" s="11"/>
      <c r="K126">
        <v>186</v>
      </c>
    </row>
    <row r="127" spans="5:11">
      <c r="E127" t="s">
        <v>127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146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327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119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330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413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180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166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399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294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174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217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328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221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387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35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424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331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433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456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113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332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58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252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122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333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128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67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400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425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427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271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306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401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440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442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376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236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403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282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259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198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104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404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385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298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434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334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335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405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199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300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336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337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377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253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124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435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63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177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49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23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284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338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223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238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92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98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157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191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339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149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415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182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270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340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21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148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239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224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406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42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381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308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380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341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344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342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226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343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161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285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286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59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194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346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254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347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349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143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144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196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240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26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162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261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76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118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244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443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87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373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28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287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183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37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350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165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295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351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241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55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74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93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352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134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353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354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378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355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1" t="s">
        <v>7</v>
      </c>
      <c r="F258" s="11"/>
      <c r="G258" s="11"/>
      <c r="H258" s="11"/>
      <c r="I258" s="11"/>
      <c r="J258" s="11"/>
      <c r="K258">
        <v>192</v>
      </c>
    </row>
    <row r="259" spans="5:11">
      <c r="E259" t="s">
        <v>185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407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170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255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389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356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357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168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80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111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262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201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210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288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358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85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444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446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359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267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172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61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361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416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89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362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120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227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436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363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47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164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30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364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365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211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84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418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154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366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1" t="s">
        <v>137</v>
      </c>
      <c r="F299" s="11"/>
      <c r="G299" s="11"/>
      <c r="H299" s="11"/>
      <c r="I299" s="11"/>
      <c r="J299" s="11"/>
      <c r="K299">
        <v>156</v>
      </c>
    </row>
    <row r="300" spans="5:11">
      <c r="E300" s="11" t="s">
        <v>106</v>
      </c>
      <c r="F300" s="11"/>
      <c r="G300" s="11"/>
      <c r="H300" s="11"/>
      <c r="I300" s="11"/>
      <c r="J300" s="11"/>
      <c r="K300">
        <v>118</v>
      </c>
    </row>
    <row r="301" spans="5:11">
      <c r="E301" s="11" t="s">
        <v>126</v>
      </c>
      <c r="F301" s="11"/>
      <c r="G301" s="11"/>
      <c r="H301" s="11"/>
      <c r="I301" s="11"/>
      <c r="J301" s="11"/>
      <c r="K301">
        <v>146</v>
      </c>
    </row>
    <row r="302" spans="5:11">
      <c r="E302" s="11" t="s">
        <v>117</v>
      </c>
      <c r="F302" s="11"/>
      <c r="G302" s="11"/>
      <c r="H302" s="11"/>
      <c r="I302" s="11"/>
      <c r="J302" s="11"/>
      <c r="K302">
        <v>132</v>
      </c>
    </row>
    <row r="303" spans="5:11">
      <c r="E303" s="11" t="s">
        <v>140</v>
      </c>
      <c r="F303" s="11"/>
      <c r="G303" s="11"/>
      <c r="H303" s="11"/>
      <c r="I303" s="11"/>
      <c r="J303" s="11"/>
      <c r="K303">
        <v>161</v>
      </c>
    </row>
    <row r="304" spans="5:11">
      <c r="E304" s="11" t="s">
        <v>72</v>
      </c>
      <c r="F304" s="11"/>
      <c r="G304" s="11"/>
      <c r="H304" s="11"/>
      <c r="I304" s="11"/>
      <c r="J304" s="11"/>
      <c r="K304">
        <v>76</v>
      </c>
    </row>
    <row r="305" spans="5:11">
      <c r="E305" s="11" t="s">
        <v>115</v>
      </c>
      <c r="F305" s="11"/>
      <c r="G305" s="11"/>
      <c r="H305" s="11"/>
      <c r="I305" s="11"/>
      <c r="J305" s="11"/>
      <c r="K305">
        <v>127</v>
      </c>
    </row>
    <row r="306" spans="5:11">
      <c r="E306" t="s">
        <v>44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77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186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242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454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19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19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19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19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19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19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19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19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19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19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19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19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19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19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19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19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19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19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19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19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19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19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19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19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19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19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19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19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19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19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19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19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19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19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19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19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19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19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19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19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19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19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19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19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19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19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19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19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19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32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367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159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15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75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10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368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102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263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369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52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265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203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123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384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228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370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243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96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371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268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2017-02-23T14:23:40Z</dcterms:created>
  <dcterms:modified xsi:type="dcterms:W3CDTF">2017-03-27T18:27:07Z</dcterms:modified>
</cp:coreProperties>
</file>