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SEPTIEMBRE\"/>
    </mc:Choice>
  </mc:AlternateContent>
  <xr:revisionPtr revIDLastSave="0" documentId="13_ncr:1_{C51FE888-622D-4062-AA14-386347A5A6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Probatorio'!$A$1:$M$38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1" l="1"/>
  <c r="H17" i="1"/>
  <c r="J17" i="1"/>
  <c r="K17" i="1"/>
  <c r="I17" i="1"/>
  <c r="J15" i="1"/>
  <c r="H15" i="1"/>
  <c r="L15" i="1" s="1"/>
  <c r="M15" i="1" s="1"/>
  <c r="M17" i="1" s="1"/>
  <c r="J14" i="1"/>
  <c r="H14" i="1"/>
  <c r="J13" i="1"/>
  <c r="H13" i="1"/>
  <c r="H16" i="1"/>
  <c r="J16" i="1"/>
  <c r="J12" i="1"/>
  <c r="H12" i="1"/>
  <c r="J11" i="1"/>
  <c r="H11" i="1"/>
  <c r="L11" i="1" s="1"/>
  <c r="M11" i="1" s="1"/>
  <c r="L17" i="1" l="1"/>
  <c r="L16" i="1"/>
  <c r="M16" i="1" s="1"/>
  <c r="L14" i="1"/>
  <c r="M14" i="1" s="1"/>
  <c r="L13" i="1"/>
  <c r="M13" i="1" s="1"/>
  <c r="L12" i="1"/>
  <c r="M12" i="1" s="1"/>
  <c r="H10" i="1"/>
  <c r="J9" i="1"/>
  <c r="J10" i="1"/>
  <c r="H9" i="1"/>
  <c r="L10" i="1" l="1"/>
  <c r="M10" i="1" s="1"/>
  <c r="L9" i="1"/>
  <c r="M9" i="1" l="1"/>
</calcChain>
</file>

<file path=xl/sharedStrings.xml><?xml version="1.0" encoding="utf-8"?>
<sst xmlns="http://schemas.openxmlformats.org/spreadsheetml/2006/main" count="60" uniqueCount="39">
  <si>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</si>
  <si>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</si>
  <si>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</si>
  <si>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</si>
  <si>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</si>
  <si>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</si>
  <si>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</si>
  <si>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</si>
  <si>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</si>
  <si>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</si>
  <si>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</si>
  <si>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</si>
  <si>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</si>
  <si>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</si>
  <si>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</si>
  <si>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</si>
  <si>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</si>
  <si>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</si>
  <si>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</si>
  <si>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</si>
  <si>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</si>
  <si>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 xml:space="preserve">PAOLA MELISSA ORTEGA BURGOS </t>
  </si>
  <si>
    <t>DEPARTAMENTO DE ESTADISTICAS CONYUNTURALES-ONE</t>
  </si>
  <si>
    <t>ANALISTA DE ESTADISTICAS CONYUNTURALES</t>
  </si>
  <si>
    <t xml:space="preserve">RONNY MANUEL DIPRE CONTRERA </t>
  </si>
  <si>
    <t>DIVISION DE ESTADISTICA DE COMERCIO EXTERIOR-ONE</t>
  </si>
  <si>
    <t>OLGA MARIA SURIEL CARRASCO</t>
  </si>
  <si>
    <t>ALISON OMAR GIL JIMENEZ</t>
  </si>
  <si>
    <t>ANALISTA DE ESTADISTICAS SOCIALES</t>
  </si>
  <si>
    <t>ANDRES ALEJANDRO AYBAR ABUD</t>
  </si>
  <si>
    <t>EDWIN PEREZ BRITO</t>
  </si>
  <si>
    <t>MANUELA GARCIA BALBUENA</t>
  </si>
  <si>
    <t>IRONELIS GREGORINA ARIAS FRANCO</t>
  </si>
  <si>
    <t>ANALISTA DE ESTADISTICAS AMBIENTALES</t>
  </si>
  <si>
    <t>DEPARTAMENTO DE ESTADÍSTICAS AMBIENTALES-ONE</t>
  </si>
  <si>
    <t>DIVISION DE ESTADISTICAS SOCIALES-ONE</t>
  </si>
  <si>
    <t>TECNICO DE ESTADISTICAS DE COMERCIO EXTERIOR</t>
  </si>
  <si>
    <t>Mes de Septiembre 2024</t>
  </si>
  <si>
    <t xml:space="preserve">        Total general: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</si>
</sst>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9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3" fillId="4" borderId="0" xfId="0" applyFont="1" applyFill="1" applyAlignment="1">
      <alignment vertical="center"/>
    </xf>
    <xf numFmtId="43" fontId="3" fillId="4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3" fillId="4" borderId="0" xfId="1" applyFont="1" applyFill="1" applyAlignment="1">
      <alignment vertical="center"/>
    </xf>
    <xf numFmtId="0" fontId="0" fillId="6" borderId="0" xfId="0" applyFill="1"/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8" fillId="6" borderId="0" xfId="1" applyFont="1" applyFill="1"/>
    <xf numFmtId="43" fontId="0" fillId="5" borderId="0" xfId="1" applyFont="1" applyFill="1"/>
    <xf numFmtId="43" fontId="4" fillId="0" borderId="0" xfId="1" applyFont="1" applyAlignment="1">
      <alignment vertical="center"/>
    </xf>
    <xf numFmtId="0" fontId="0" fillId="0" borderId="0" xfId="0" applyAlignment="1">
      <alignment wrapText="1"/>
    </xf>
    <xf numFmtId="43" fontId="2" fillId="0" borderId="0" xfId="1" applyFont="1" applyAlignment="1">
      <alignment horizontal="left" vertical="center"/>
    </xf>
    <xf numFmtId="4" fontId="0" fillId="0" borderId="0" xfId="0" applyNumberFormat="1"/>
    <xf numFmtId="0" fontId="7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4" borderId="0" xfId="0" applyFont="1" applyFill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1354088</xdr:colOff>
      <xdr:row>1</xdr:row>
      <xdr:rowOff>21562</xdr:rowOff>
    </xdr:from>
    <xdr:to>
      <xdr:col>1</xdr:col>
      <xdr:colOff>1314450</xdr:colOff>
      <xdr:row>5</xdr:row>
      <xdr:rowOff>134857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4088" y="21206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720632</xdr:colOff>
      <xdr:row>0</xdr:row>
      <xdr:rowOff>128333</xdr:rowOff>
    </xdr:from>
    <xdr:to>
      <xdr:col>12</xdr:col>
      <xdr:colOff>550206</xdr:colOff>
      <xdr:row>4</xdr:row>
      <xdr:rowOff>206376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2707" y="1283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19</xdr:row>
      <xdr:rowOff>104775</xdr:rowOff>
    </xdr:from>
    <xdr:to>
      <xdr:col>9</xdr:col>
      <xdr:colOff>114300</xdr:colOff>
      <xdr:row>38</xdr:row>
      <xdr:rowOff>95251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A1176792-F7C7-42D1-A81D-60EB8B6FE5DD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0" y="4619625"/>
          <a:ext cx="13725525" cy="3733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0"/>
  <sheetViews>
    <sheetView showGridLines="0" tabSelected="1" zoomScaleNormal="100" zoomScaleSheetLayoutView="95" zoomScalePageLayoutView="40" workbookViewId="0">
      <selection activeCell="A17" sqref="A17:B17"/>
    </sheetView>
  </sheetViews>
  <sheetFormatPr baseColWidth="10" defaultColWidth="11.42578125" defaultRowHeight="15" x14ac:dyDescent="0.25"/>
  <cols>
    <col min="1" max="1" width="4.5703125" bestFit="1" customWidth="1"/>
    <col min="2" max="2" width="34.140625" bestFit="1" customWidth="1"/>
    <col min="3" max="3" width="52.42578125" bestFit="1" customWidth="1"/>
    <col min="4" max="4" width="46.42578125" bestFit="1" customWidth="1"/>
    <col min="5" max="5" width="7.7109375" bestFit="1" customWidth="1"/>
    <col min="6" max="6" width="21.42578125" bestFit="1" customWidth="1"/>
    <col min="7" max="7" width="14.28515625" style="8" bestFit="1" customWidth="1"/>
    <col min="8" max="10" width="11.5703125" style="8" bestFit="1" customWidth="1"/>
    <col min="11" max="11" width="12.28515625" style="8" bestFit="1" customWidth="1"/>
    <col min="12" max="12" width="13.85546875" style="8" bestFit="1" customWidth="1"/>
    <col min="13" max="13" width="12.7109375" style="8" bestFit="1" customWidth="1"/>
  </cols>
  <sheetData>
    <row r="1" spans="1:13" x14ac:dyDescent="0.25">
      <c r="A1" s="1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4"/>
    </row>
    <row r="2" spans="1:13" ht="26.25" x14ac:dyDescent="0.4">
      <c r="A2" s="10"/>
      <c r="B2" s="22" t="s">
        <v>6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14"/>
    </row>
    <row r="3" spans="1:13" ht="26.25" x14ac:dyDescent="0.4">
      <c r="A3" s="10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14"/>
    </row>
    <row r="4" spans="1:13" ht="20.25" x14ac:dyDescent="0.3">
      <c r="A4" s="10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14"/>
    </row>
    <row r="5" spans="1:13" ht="20.25" x14ac:dyDescent="0.3">
      <c r="A5" s="10"/>
      <c r="B5" s="20" t="s">
        <v>20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14"/>
    </row>
    <row r="6" spans="1:13" ht="21" thickBot="1" x14ac:dyDescent="0.35">
      <c r="A6" s="10"/>
      <c r="B6" s="20" t="s">
        <v>37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14"/>
    </row>
    <row r="7" spans="1:13" x14ac:dyDescent="0.25">
      <c r="A7" s="35" t="s">
        <v>15</v>
      </c>
      <c r="B7" s="23" t="s">
        <v>7</v>
      </c>
      <c r="C7" s="33" t="s">
        <v>18</v>
      </c>
      <c r="D7" s="33" t="s">
        <v>19</v>
      </c>
      <c r="E7" s="29" t="s">
        <v>12</v>
      </c>
      <c r="F7" s="31" t="s">
        <v>13</v>
      </c>
      <c r="G7" s="31" t="s">
        <v>11</v>
      </c>
      <c r="H7" s="25" t="s">
        <v>2</v>
      </c>
      <c r="I7" s="25" t="s">
        <v>3</v>
      </c>
      <c r="J7" s="25" t="s">
        <v>4</v>
      </c>
      <c r="K7" s="25" t="s">
        <v>5</v>
      </c>
      <c r="L7" s="25" t="s">
        <v>9</v>
      </c>
      <c r="M7" s="27" t="s">
        <v>10</v>
      </c>
    </row>
    <row r="8" spans="1:13" ht="15.75" thickBot="1" x14ac:dyDescent="0.3">
      <c r="A8" s="36"/>
      <c r="B8" s="24"/>
      <c r="C8" s="34"/>
      <c r="D8" s="34" t="s">
        <v>14</v>
      </c>
      <c r="E8" s="30"/>
      <c r="F8" s="32"/>
      <c r="G8" s="32"/>
      <c r="H8" s="26"/>
      <c r="I8" s="26"/>
      <c r="J8" s="26"/>
      <c r="K8" s="26"/>
      <c r="L8" s="26"/>
      <c r="M8" s="28"/>
    </row>
    <row r="9" spans="1:13" x14ac:dyDescent="0.25">
      <c r="A9" s="37">
        <v>1</v>
      </c>
      <c r="B9" t="s">
        <v>21</v>
      </c>
      <c r="C9" t="s">
        <v>22</v>
      </c>
      <c r="D9" t="s">
        <v>23</v>
      </c>
      <c r="E9" s="2" t="s">
        <v>16</v>
      </c>
      <c r="F9" s="2" t="s">
        <v>17</v>
      </c>
      <c r="G9" s="12">
        <v>65000</v>
      </c>
      <c r="H9" s="12">
        <f t="shared" ref="H9:H16" si="0">G9*0.0287</f>
        <v>1865.5</v>
      </c>
      <c r="I9" s="12">
        <v>4427.58</v>
      </c>
      <c r="J9" s="12">
        <f t="shared" ref="J9:J16" si="1">G9*0.0304</f>
        <v>1976</v>
      </c>
      <c r="K9" s="12">
        <v>175</v>
      </c>
      <c r="L9" s="13">
        <f t="shared" ref="L9" si="2">H9+I9+J9+K9</f>
        <v>8444.08</v>
      </c>
      <c r="M9" s="18">
        <f t="shared" ref="M9:M16" si="3">G9-L9</f>
        <v>56555.92</v>
      </c>
    </row>
    <row r="10" spans="1:13" x14ac:dyDescent="0.25">
      <c r="A10" s="37">
        <v>2</v>
      </c>
      <c r="B10" t="s">
        <v>24</v>
      </c>
      <c r="C10" s="17" t="s">
        <v>25</v>
      </c>
      <c r="D10" t="s">
        <v>36</v>
      </c>
      <c r="E10" s="2" t="s">
        <v>8</v>
      </c>
      <c r="F10" s="2" t="s">
        <v>17</v>
      </c>
      <c r="G10" s="12">
        <v>47000</v>
      </c>
      <c r="H10" s="12">
        <f t="shared" si="0"/>
        <v>1348.9</v>
      </c>
      <c r="I10" s="19">
        <v>1430.6</v>
      </c>
      <c r="J10" s="12">
        <f t="shared" si="1"/>
        <v>1428.8</v>
      </c>
      <c r="K10" s="12">
        <v>25</v>
      </c>
      <c r="L10" s="13">
        <f>H10+I10+J10+K10</f>
        <v>4233.3</v>
      </c>
      <c r="M10" s="18">
        <f t="shared" si="3"/>
        <v>42766.7</v>
      </c>
    </row>
    <row r="11" spans="1:13" x14ac:dyDescent="0.25">
      <c r="A11" s="37">
        <v>3</v>
      </c>
      <c r="B11" t="s">
        <v>27</v>
      </c>
      <c r="C11" t="s">
        <v>35</v>
      </c>
      <c r="D11" t="s">
        <v>28</v>
      </c>
      <c r="E11" s="2" t="s">
        <v>16</v>
      </c>
      <c r="F11" s="2" t="s">
        <v>17</v>
      </c>
      <c r="G11" s="12">
        <v>65000</v>
      </c>
      <c r="H11" s="12">
        <f t="shared" ref="H11:H14" si="4">G11*0.0287</f>
        <v>1865.5</v>
      </c>
      <c r="I11" s="19">
        <v>4427.58</v>
      </c>
      <c r="J11" s="12">
        <f t="shared" ref="J11:J14" si="5">G11*0.0304</f>
        <v>1976</v>
      </c>
      <c r="K11" s="12">
        <v>275</v>
      </c>
      <c r="L11" s="13">
        <f t="shared" ref="L11:L14" si="6">H11+I11+J11+K11</f>
        <v>8544.08</v>
      </c>
      <c r="M11" s="18">
        <f t="shared" ref="M11:M15" si="7">G11-L11</f>
        <v>56455.92</v>
      </c>
    </row>
    <row r="12" spans="1:13" x14ac:dyDescent="0.25">
      <c r="A12" s="37">
        <v>4</v>
      </c>
      <c r="B12" t="s">
        <v>31</v>
      </c>
      <c r="C12" t="s">
        <v>35</v>
      </c>
      <c r="D12" t="s">
        <v>28</v>
      </c>
      <c r="E12" s="2" t="s">
        <v>16</v>
      </c>
      <c r="F12" s="2" t="s">
        <v>17</v>
      </c>
      <c r="G12" s="12">
        <v>65000</v>
      </c>
      <c r="H12" s="12">
        <f t="shared" si="4"/>
        <v>1865.5</v>
      </c>
      <c r="I12" s="12">
        <v>4427.58</v>
      </c>
      <c r="J12" s="12">
        <f t="shared" si="5"/>
        <v>1976</v>
      </c>
      <c r="K12" s="12">
        <v>175</v>
      </c>
      <c r="L12" s="13">
        <f t="shared" si="6"/>
        <v>8444.08</v>
      </c>
      <c r="M12" s="18">
        <f t="shared" si="7"/>
        <v>56555.92</v>
      </c>
    </row>
    <row r="13" spans="1:13" x14ac:dyDescent="0.25">
      <c r="A13" s="37">
        <v>5</v>
      </c>
      <c r="B13" t="s">
        <v>32</v>
      </c>
      <c r="C13" t="s">
        <v>35</v>
      </c>
      <c r="D13" t="s">
        <v>28</v>
      </c>
      <c r="E13" s="2" t="s">
        <v>16</v>
      </c>
      <c r="F13" s="2" t="s">
        <v>17</v>
      </c>
      <c r="G13" s="12">
        <v>65000</v>
      </c>
      <c r="H13" s="12">
        <f t="shared" si="4"/>
        <v>1865.5</v>
      </c>
      <c r="I13" s="12">
        <v>4427.58</v>
      </c>
      <c r="J13" s="12">
        <f t="shared" si="5"/>
        <v>1976</v>
      </c>
      <c r="K13" s="12">
        <v>25</v>
      </c>
      <c r="L13" s="13">
        <f t="shared" si="6"/>
        <v>8294.08</v>
      </c>
      <c r="M13" s="18">
        <f t="shared" si="7"/>
        <v>56705.919999999998</v>
      </c>
    </row>
    <row r="14" spans="1:13" x14ac:dyDescent="0.25">
      <c r="A14" s="37">
        <v>6</v>
      </c>
      <c r="B14" t="s">
        <v>29</v>
      </c>
      <c r="C14" t="s">
        <v>35</v>
      </c>
      <c r="D14" t="s">
        <v>28</v>
      </c>
      <c r="E14" s="2" t="s">
        <v>8</v>
      </c>
      <c r="F14" s="2" t="s">
        <v>17</v>
      </c>
      <c r="G14" s="12">
        <v>65000</v>
      </c>
      <c r="H14" s="12">
        <f t="shared" si="4"/>
        <v>1865.5</v>
      </c>
      <c r="I14" s="12">
        <v>4427.58</v>
      </c>
      <c r="J14" s="12">
        <f t="shared" si="5"/>
        <v>1976</v>
      </c>
      <c r="K14" s="12">
        <v>25</v>
      </c>
      <c r="L14" s="13">
        <f t="shared" si="6"/>
        <v>8294.08</v>
      </c>
      <c r="M14" s="18">
        <f t="shared" si="7"/>
        <v>56705.919999999998</v>
      </c>
    </row>
    <row r="15" spans="1:13" x14ac:dyDescent="0.25">
      <c r="A15" s="37">
        <v>7</v>
      </c>
      <c r="B15" t="s">
        <v>30</v>
      </c>
      <c r="C15" t="s">
        <v>34</v>
      </c>
      <c r="D15" t="s">
        <v>33</v>
      </c>
      <c r="E15" s="2" t="s">
        <v>8</v>
      </c>
      <c r="F15" s="2" t="s">
        <v>17</v>
      </c>
      <c r="G15" s="12">
        <v>65000</v>
      </c>
      <c r="H15" s="12">
        <f>G15*0.0287</f>
        <v>1865.5</v>
      </c>
      <c r="I15" s="12">
        <v>4084.48</v>
      </c>
      <c r="J15" s="12">
        <f>G15*0.0304</f>
        <v>1976</v>
      </c>
      <c r="K15" s="12">
        <v>1890.46</v>
      </c>
      <c r="L15" s="13">
        <f>H15+I15+J15+K15</f>
        <v>9816.4399999999987</v>
      </c>
      <c r="M15" s="18">
        <f t="shared" si="7"/>
        <v>55183.56</v>
      </c>
    </row>
    <row r="16" spans="1:13" x14ac:dyDescent="0.25">
      <c r="A16" s="37">
        <v>8</v>
      </c>
      <c r="B16" t="s">
        <v>26</v>
      </c>
      <c r="C16" t="s">
        <v>34</v>
      </c>
      <c r="D16" t="s">
        <v>33</v>
      </c>
      <c r="E16" s="2" t="s">
        <v>16</v>
      </c>
      <c r="F16" s="2" t="s">
        <v>17</v>
      </c>
      <c r="G16" s="12">
        <v>65000</v>
      </c>
      <c r="H16" s="12">
        <f t="shared" si="0"/>
        <v>1865.5</v>
      </c>
      <c r="I16" s="12">
        <v>4427.58</v>
      </c>
      <c r="J16" s="12">
        <f t="shared" si="1"/>
        <v>1976</v>
      </c>
      <c r="K16" s="12">
        <v>25</v>
      </c>
      <c r="L16" s="13">
        <f t="shared" ref="L16" si="8">H16+I16+J16+K16</f>
        <v>8294.08</v>
      </c>
      <c r="M16" s="18">
        <f t="shared" si="3"/>
        <v>56705.919999999998</v>
      </c>
    </row>
    <row r="17" spans="1:963" ht="15.75" x14ac:dyDescent="0.25">
      <c r="A17" s="38" t="s">
        <v>38</v>
      </c>
      <c r="B17" s="38"/>
      <c r="C17" s="5"/>
      <c r="D17" s="5"/>
      <c r="E17" s="5"/>
      <c r="F17" s="5"/>
      <c r="G17" s="6">
        <f>SUM(G9:G16)</f>
        <v>502000</v>
      </c>
      <c r="H17" s="9">
        <f>SUM(H9:H16)</f>
        <v>14407.4</v>
      </c>
      <c r="I17" s="6">
        <f t="shared" ref="I17" si="9">SUM(I9:I16)</f>
        <v>32080.559999999998</v>
      </c>
      <c r="J17" s="9">
        <f>SUM(J9:J16)</f>
        <v>15260.8</v>
      </c>
      <c r="K17" s="6">
        <f>SUM(K9:K16)</f>
        <v>2615.46</v>
      </c>
      <c r="L17" s="9">
        <f>SUM(L9:L16)</f>
        <v>64364.22</v>
      </c>
      <c r="M17" s="9">
        <f>SUM(M9:M16)</f>
        <v>437635.77999999991</v>
      </c>
    </row>
    <row r="18" spans="1:963" x14ac:dyDescent="0.25">
      <c r="G18" s="19"/>
      <c r="H18" s="19"/>
      <c r="I18" s="19"/>
      <c r="J18" s="19"/>
      <c r="K18" s="19"/>
      <c r="L18" s="19"/>
      <c r="M18" s="19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</row>
    <row r="19" spans="1:963" s="4" customFormat="1" x14ac:dyDescent="0.25">
      <c r="A19" s="11"/>
      <c r="B19"/>
      <c r="C19"/>
      <c r="D19"/>
      <c r="E19"/>
      <c r="F19"/>
      <c r="G19" s="8"/>
      <c r="H19" s="8"/>
      <c r="I19" s="8"/>
      <c r="J19" s="8"/>
      <c r="K19" s="8"/>
      <c r="L19" s="8"/>
      <c r="M19" s="8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</row>
    <row r="20" spans="1:963" x14ac:dyDescent="0.25">
      <c r="M20" s="15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</row>
    <row r="30" spans="1:963" s="7" customFormat="1" ht="24.95" customHeight="1" x14ac:dyDescent="0.25">
      <c r="B30"/>
      <c r="C30"/>
      <c r="D30"/>
      <c r="E30"/>
      <c r="F30"/>
      <c r="G30" s="8"/>
      <c r="H30" s="8"/>
      <c r="I30" s="8"/>
      <c r="J30" s="8"/>
      <c r="K30" s="8"/>
      <c r="L30" s="8"/>
      <c r="M30" s="16"/>
    </row>
  </sheetData>
  <mergeCells count="20">
    <mergeCell ref="A17:B17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rintOptions horizontalCentered="1"/>
  <pageMargins left="0.35433070866141736" right="0.31496062992125984" top="0.74803149606299213" bottom="0.74803149606299213" header="0.31496062992125984" footer="0.31496062992125984"/>
  <pageSetup paperSize="5" scale="55" orientation="landscape" r:id="rId1"/>
  <rowBreaks count="2" manualBreakCount="2">
    <brk id="42" min="1" max="10" man="1"/>
    <brk id="5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2024-09-27T17:02:52Z</cp:lastPrinted>
  <dcterms:created xsi:type="dcterms:W3CDTF">2016-11-10T20:16:03Z</dcterms:created>
  <dcterms:modified xsi:type="dcterms:W3CDTF">2024-09-27T17:03:37Z</dcterms:modified>
</cp:coreProperties>
</file>