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10. Transporte, Multimodal\Marítimo\2. Mensuales\"/>
    </mc:Choice>
  </mc:AlternateContent>
  <xr:revisionPtr revIDLastSave="0" documentId="13_ncr:1_{9A9BF5E6-A05C-4061-B121-FF52F7D31D84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2015" sheetId="8" r:id="rId1"/>
    <sheet name="2016" sheetId="7" r:id="rId2"/>
    <sheet name="2017" sheetId="6" r:id="rId3"/>
    <sheet name="2018" sheetId="4" r:id="rId4"/>
    <sheet name="2019" sheetId="5" r:id="rId5"/>
    <sheet name="2020" sheetId="1" r:id="rId6"/>
    <sheet name="2021" sheetId="2" r:id="rId7"/>
    <sheet name="2022" sheetId="9" r:id="rId8"/>
    <sheet name="2023" sheetId="10" r:id="rId9"/>
    <sheet name="2024" sheetId="11" r:id="rId10"/>
    <sheet name="2025" sheetId="12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__f">#REF!</definedName>
    <definedName name="___f">#REF!</definedName>
    <definedName name="__aaa98">'[1]344.13'!#REF!</definedName>
    <definedName name="__aaa99">'[1]344.13'!#REF!</definedName>
    <definedName name="__dga11">#REF!</definedName>
    <definedName name="__dga12">#REF!</definedName>
    <definedName name="__f">#REF!</definedName>
    <definedName name="__r">'[1]333.02'!#REF!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aaa98">'[2]344.13'!#REF!</definedName>
    <definedName name="_aaa99">'[2]344.13'!#REF!</definedName>
    <definedName name="_dga11">#REF!</definedName>
    <definedName name="_dga12">#REF!</definedName>
    <definedName name="_f">#REF!</definedName>
    <definedName name="_fc">'[3]1.03'!$H$12</definedName>
    <definedName name="_r">'[2]333.02'!#REF!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>'[1]333.09'!$D$10</definedName>
    <definedName name="aa">'[1]333.05'!#REF!</definedName>
    <definedName name="aa_10">'[1]333.05'!#REF!</definedName>
    <definedName name="aa_11">'[1]333.05'!#REF!</definedName>
    <definedName name="aaa">'[1]333.06'!$N$9</definedName>
    <definedName name="aaa98_10">'[1]344.13'!#REF!</definedName>
    <definedName name="aaa98_11">'[1]344.13'!#REF!</definedName>
    <definedName name="aaa99_10">'[1]344.13'!#REF!</definedName>
    <definedName name="aaa99_11">'[1]344.13'!#REF!</definedName>
    <definedName name="aaaa">#REF!</definedName>
    <definedName name="aaaa_10">#REF!</definedName>
    <definedName name="aaaa_11">#REF!</definedName>
    <definedName name="ab">'[1]333.03'!$F$12</definedName>
    <definedName name="AC">'[4]6.03'!$L$20</definedName>
    <definedName name="ai">'[1]333.09'!$F$10</definedName>
    <definedName name="alan">'[5]1'!#REF!</definedName>
    <definedName name="ALL">#REF!</definedName>
    <definedName name="ap">'[1]331-04'!#REF!</definedName>
    <definedName name="ap_10">'[1]331-04'!#REF!</definedName>
    <definedName name="ap_11">'[1]331-04'!#REF!</definedName>
    <definedName name="AS">'[1]333.02'!$D$7</definedName>
    <definedName name="asd">#REF!</definedName>
    <definedName name="asd_10">#REF!</definedName>
    <definedName name="asd_11">#REF!</definedName>
    <definedName name="asdfac">#REF!</definedName>
    <definedName name="asdfac_10">#REF!</definedName>
    <definedName name="asdfac_11">#REF!</definedName>
    <definedName name="b">'[1]333.09'!#REF!</definedName>
    <definedName name="b_10">'[1]333.09'!#REF!</definedName>
    <definedName name="b_11">'[1]333.09'!#REF!</definedName>
    <definedName name="bb">'[1]333.05'!#REF!</definedName>
    <definedName name="bb_10">'[1]333.05'!#REF!</definedName>
    <definedName name="bb_11">'[1]333.05'!#REF!</definedName>
    <definedName name="bbb">#REF!</definedName>
    <definedName name="bbb_10">#REF!</definedName>
    <definedName name="bbb_11">#REF!</definedName>
    <definedName name="BVB">#REF!</definedName>
    <definedName name="BVB_10">#REF!</definedName>
    <definedName name="BVB_11">#REF!</definedName>
    <definedName name="cb">'[5]2'!$H$13</definedName>
    <definedName name="cc">'[4]8.03'!$E$9</definedName>
    <definedName name="ccentral">#REF!</definedName>
    <definedName name="ccentral2">#REF!</definedName>
    <definedName name="ccuu">#REF!</definedName>
    <definedName name="ccuu_10">#REF!</definedName>
    <definedName name="ccuu_11">#REF!</definedName>
    <definedName name="cerw">'[5]6'!$I$13</definedName>
    <definedName name="cibao">#REF!</definedName>
    <definedName name="cibao2">#REF!</definedName>
    <definedName name="coccident">#REF!</definedName>
    <definedName name="coccident2">#REF!</definedName>
    <definedName name="coriental">#REF!</definedName>
    <definedName name="coriental2">#REF!</definedName>
    <definedName name="csuroeste">#REF!</definedName>
    <definedName name="csuroeste2">#REF!</definedName>
    <definedName name="cu">#REF!</definedName>
    <definedName name="cu_10">#REF!</definedName>
    <definedName name="cu_11">#REF!</definedName>
    <definedName name="cuuuu">#REF!</definedName>
    <definedName name="cuuuu_10">#REF!</definedName>
    <definedName name="cuuuu_11">#REF!</definedName>
    <definedName name="cvc">'[3]6.03'!$D$8</definedName>
    <definedName name="d">'[1]333.09'!#REF!</definedName>
    <definedName name="d_10">'[1]333.09'!#REF!</definedName>
    <definedName name="d_11">'[1]333.09'!#REF!</definedName>
    <definedName name="dd">'[1]333.05'!$B$9</definedName>
    <definedName name="dddd">'[1]333.06'!$J$7</definedName>
    <definedName name="dfhd">'[5]2'!$B$13</definedName>
    <definedName name="dga11_10">#REF!</definedName>
    <definedName name="dga11_11">#REF!</definedName>
    <definedName name="dga12_10">#REF!</definedName>
    <definedName name="dga12_11">#REF!</definedName>
    <definedName name="dgii11">#REF!</definedName>
    <definedName name="dgii11_10">#REF!</definedName>
    <definedName name="dgii11_11">#REF!</definedName>
    <definedName name="dgii12">#REF!</definedName>
    <definedName name="dgii12_10">#REF!</definedName>
    <definedName name="dgii12_11">#REF!</definedName>
    <definedName name="di">'[1]333.02'!#REF!</definedName>
    <definedName name="di_10">'[1]333.02'!#REF!</definedName>
    <definedName name="di_11">'[1]333.02'!#REF!</definedName>
    <definedName name="ds">'[1]333.08'!$D$7</definedName>
    <definedName name="dsd">#REF!</definedName>
    <definedName name="dsd_10">#REF!</definedName>
    <definedName name="dsd_11">#REF!</definedName>
    <definedName name="e" hidden="1">#REF!</definedName>
    <definedName name="e_10">#REF!</definedName>
    <definedName name="e_11">#REF!</definedName>
    <definedName name="ecewt">'[5]5'!$B$13</definedName>
    <definedName name="ed">'[1]333.02'!$F$11</definedName>
    <definedName name="ee">'[1]333.06'!#REF!</definedName>
    <definedName name="ee_10">'[1]333.06'!#REF!</definedName>
    <definedName name="ee_11">'[1]333.06'!#REF!</definedName>
    <definedName name="eee">#REF!</definedName>
    <definedName name="eee_10">#REF!</definedName>
    <definedName name="eee_11">#REF!</definedName>
    <definedName name="eeee">#REF!</definedName>
    <definedName name="eeee_10">#REF!</definedName>
    <definedName name="eeee_11">#REF!</definedName>
    <definedName name="enriq">#REF!</definedName>
    <definedName name="enriq2">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etr">#REF!</definedName>
    <definedName name="ertetr_10">#REF!</definedName>
    <definedName name="ertetr_11">#REF!</definedName>
    <definedName name="este">#REF!</definedName>
    <definedName name="este2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f">#REF!</definedName>
    <definedName name="fff">'[1]333.06'!#REF!</definedName>
    <definedName name="fff_10">'[1]333.06'!#REF!</definedName>
    <definedName name="fff_11">'[1]333.06'!#REF!</definedName>
    <definedName name="ffff">'[4]5.03'!$B$10</definedName>
    <definedName name="fg">#REF!</definedName>
    <definedName name="fg_10">#REF!</definedName>
    <definedName name="fg_11">#REF!</definedName>
    <definedName name="fge">'[5]10'!$F$12</definedName>
    <definedName name="fgf">#REF!</definedName>
    <definedName name="fgf_10">#REF!</definedName>
    <definedName name="fgf_11">#REF!</definedName>
    <definedName name="fr">#REF!</definedName>
    <definedName name="fr_10">#REF!</definedName>
    <definedName name="fr_11">#REF!</definedName>
    <definedName name="ft">#REF!</definedName>
    <definedName name="g">'[1]333.02'!$B$11</definedName>
    <definedName name="gbfhhs">#REF!</definedName>
    <definedName name="gdgfds">'[3]4.03'!$B$10</definedName>
    <definedName name="gdsert">'[3]1.03'!$B$11</definedName>
    <definedName name="geb">'[5]8'!$P$13</definedName>
    <definedName name="gf">#REF!</definedName>
    <definedName name="gf_10">#REF!</definedName>
    <definedName name="gf_11">#REF!</definedName>
    <definedName name="gfdgdgdgdg">'[1]333.10'!#REF!</definedName>
    <definedName name="gfdgdgdgdg_10">'[1]333.10'!#REF!</definedName>
    <definedName name="gfdgdgdgdg_11">'[1]333.10'!#REF!</definedName>
    <definedName name="gg">#REF!</definedName>
    <definedName name="gg_10">#REF!</definedName>
    <definedName name="gg_11">#REF!</definedName>
    <definedName name="ggg">#REF!</definedName>
    <definedName name="ggg_10">#REF!</definedName>
    <definedName name="ggg_11">#REF!</definedName>
    <definedName name="gt">'[1]343-01'!#REF!</definedName>
    <definedName name="gt_10">'[1]343-01'!#REF!</definedName>
    <definedName name="gt_11">'[1]343-01'!#REF!</definedName>
    <definedName name="gtdfgh">'[3]1.03'!#REF!</definedName>
    <definedName name="H">#REF!</definedName>
    <definedName name="HatoMayor">'[1]343-05'!#REF!</definedName>
    <definedName name="HatoMayor2">'[1]343-05'!#REF!</definedName>
    <definedName name="HD">#REF!</definedName>
    <definedName name="HH">#REF!</definedName>
    <definedName name="hh_10">#REF!</definedName>
    <definedName name="hh_11">#REF!</definedName>
    <definedName name="hhh">#REF!</definedName>
    <definedName name="hhh_10">#REF!</definedName>
    <definedName name="hhh_11">#REF!</definedName>
    <definedName name="hhhh">#REF!</definedName>
    <definedName name="hhhh_10">#REF!</definedName>
    <definedName name="hhhh_11">#REF!</definedName>
    <definedName name="hhhhhhhhhhh">'[3]6.03'!$G$8</definedName>
    <definedName name="hhyt">'[5]1'!#REF!</definedName>
    <definedName name="huyhj">'[6]8.03'!$I$8</definedName>
    <definedName name="hyr">'[5]1'!#REF!</definedName>
    <definedName name="i">'[1]333.09'!$J$10</definedName>
    <definedName name="ii">'[1]333.08'!$H$7</definedName>
    <definedName name="iii">'[4]18.03'!$J$11</definedName>
    <definedName name="iiii">'[4]18.03'!$B$11</definedName>
    <definedName name="iiiii">'[4]18.03'!$H$11</definedName>
    <definedName name="iiiiii">'[4]30.03'!$B$9</definedName>
    <definedName name="ik">'[5]3'!$B$14</definedName>
    <definedName name="io">'[1]333.08'!$B$7</definedName>
    <definedName name="iou">'[5]1'!$B$14</definedName>
    <definedName name="jj">'[1]333.04'!#REF!</definedName>
    <definedName name="jj_10">'[1]333.04'!#REF!</definedName>
    <definedName name="jj_11">'[1]333.04'!#REF!</definedName>
    <definedName name="jjj">'[1]333.06'!#REF!</definedName>
    <definedName name="jjj_10">'[1]333.06'!#REF!</definedName>
    <definedName name="jjj_11">'[1]333.06'!#REF!</definedName>
    <definedName name="juil">'[2]333.02'!#REF!</definedName>
    <definedName name="jul">'[1]333.02'!#REF!</definedName>
    <definedName name="jul_10">'[1]333.02'!#REF!</definedName>
    <definedName name="jul_11">'[1]333.02'!#REF!</definedName>
    <definedName name="JULIO4">'[1]333-11'!$C$8</definedName>
    <definedName name="JULIO4_10">'[1]333-11'!$C$8</definedName>
    <definedName name="JULIO4_11">'[1]333-11'!$C$8</definedName>
    <definedName name="jygjyuihjggf">#REF!</definedName>
    <definedName name="jygjyuihjggf_10">#REF!</definedName>
    <definedName name="jygjyuihjggf_11">#REF!</definedName>
    <definedName name="k">'[1]333.04'!$B$11</definedName>
    <definedName name="kjkl">'[6]8.03'!$H$8</definedName>
    <definedName name="kk">'[1]333.06'!#REF!</definedName>
    <definedName name="kk_10">'[1]333.06'!#REF!</definedName>
    <definedName name="kk_11">'[1]333.06'!#REF!</definedName>
    <definedName name="kkk">#REF!</definedName>
    <definedName name="kkk_10">#REF!</definedName>
    <definedName name="kkk_11">#REF!</definedName>
    <definedName name="kkkk">'[4]11.03'!$J$11</definedName>
    <definedName name="kkkkk">'[4]12.03'!$B$10</definedName>
    <definedName name="kkkkkk">'[4]13.03'!$B$10</definedName>
    <definedName name="kkkkkkk">'[4]13.03'!$D$10</definedName>
    <definedName name="kl">'[4]15.03'!$D$9</definedName>
    <definedName name="klk">'[4]16.03'!$C$9</definedName>
    <definedName name="kll">'[4]17.03'!$C$9</definedName>
    <definedName name="klm">'[2]333.09'!#REF!</definedName>
    <definedName name="L" hidden="1">#REF!</definedName>
    <definedName name="l_10">'[1]333.03'!#REF!</definedName>
    <definedName name="l_11">'[1]333.03'!#REF!</definedName>
    <definedName name="leo">#REF!</definedName>
    <definedName name="leo_10">#REF!</definedName>
    <definedName name="leo_11">#REF!</definedName>
    <definedName name="lili">#REF!</definedName>
    <definedName name="lili_10">#REF!</definedName>
    <definedName name="lili_11">#REF!</definedName>
    <definedName name="lk">'[1]333.06'!$H$9</definedName>
    <definedName name="lkl">'[4]16.03'!$E$9</definedName>
    <definedName name="ll">'[1]333.03'!#REF!</definedName>
    <definedName name="ll_10">'[1]333.03'!#REF!</definedName>
    <definedName name="ll_11">'[1]333.03'!#REF!</definedName>
    <definedName name="llk">'[4]17.03'!$E$9</definedName>
    <definedName name="lll">'[1]333.06'!$B$9</definedName>
    <definedName name="llll">'[4]10.03'!$H$11</definedName>
    <definedName name="lllll">'[4]14.03'!$D$20</definedName>
    <definedName name="llllll">'[4]14.03'!$H$20</definedName>
    <definedName name="lllllll">'[4]14.03'!$L$20</definedName>
    <definedName name="llllllll">'[4]14.03'!$P$20</definedName>
    <definedName name="lo">'[5]3'!$D$14</definedName>
    <definedName name="m">#REF!</definedName>
    <definedName name="m_10">'[1]333.06'!#REF!</definedName>
    <definedName name="m_11">'[1]333.06'!#REF!</definedName>
    <definedName name="mali">'[1]333.07'!#REF!</definedName>
    <definedName name="mali_10">'[1]333.07'!#REF!</definedName>
    <definedName name="mali_11">'[1]333.07'!#REF!</definedName>
    <definedName name="mm">'[1]333.06'!#REF!</definedName>
    <definedName name="mm_10">'[1]333.06'!#REF!</definedName>
    <definedName name="mm_11">'[1]333.06'!#REF!</definedName>
    <definedName name="mmm">'[1]333.06'!#REF!</definedName>
    <definedName name="mmm_10">'[1]333.06'!#REF!</definedName>
    <definedName name="mmm_11">'[1]333.06'!#REF!</definedName>
    <definedName name="mmmm">'[3]2.03'!$J$11</definedName>
    <definedName name="mmmmm">'[1]333.06'!#REF!</definedName>
    <definedName name="mmmmm_10">'[1]333.06'!#REF!</definedName>
    <definedName name="mmmmm_11">'[1]333.06'!#REF!</definedName>
    <definedName name="mmmnmnb">'[3]2.03'!$H$11</definedName>
    <definedName name="mmnb">'[3]2.03'!$B$11</definedName>
    <definedName name="mnm">'[3]5.03'!$D$21</definedName>
    <definedName name="mnmnb">'[3]2.03'!$D$11</definedName>
    <definedName name="MonseñorNouel">'[1]343-05'!#REF!</definedName>
    <definedName name="MonseñorNouel2">'[1]343-05'!#REF!</definedName>
    <definedName name="MonteCristi">'[1]343-05'!#REF!</definedName>
    <definedName name="MonteCristi2">'[1]343-05'!#REF!</definedName>
    <definedName name="MontePlata">'[1]343-05'!#REF!</definedName>
    <definedName name="MontePlata2">'[1]343-05'!#REF!</definedName>
    <definedName name="monto337021">#REF!</definedName>
    <definedName name="monto337021_10">#REF!</definedName>
    <definedName name="monto337021_11">#REF!</definedName>
    <definedName name="monto337022">#REF!</definedName>
    <definedName name="monto337022_10">#REF!</definedName>
    <definedName name="monto337022_11">#REF!</definedName>
    <definedName name="n">#REF!</definedName>
    <definedName name="n_10">#REF!</definedName>
    <definedName name="n_11">#REF!</definedName>
    <definedName name="nb">'[1]333.10'!#REF!</definedName>
    <definedName name="nb_10">'[1]333.10'!#REF!</definedName>
    <definedName name="nb_11">'[1]333.10'!#REF!</definedName>
    <definedName name="nmbnvmvbh">'[3]2.03'!$J$13</definedName>
    <definedName name="nn">#REF!</definedName>
    <definedName name="nn_10">#REF!</definedName>
    <definedName name="nn_11">#REF!</definedName>
    <definedName name="nngvb">'[3]1.03'!$H$11</definedName>
    <definedName name="nnn">#REF!</definedName>
    <definedName name="nnn_10">#REF!</definedName>
    <definedName name="nnn_11">#REF!</definedName>
    <definedName name="nnnnnnnnnnh">'[3]1.03'!#REF!</definedName>
    <definedName name="ñ">'[4]25.03'!$G$9</definedName>
    <definedName name="ññ">'[4]31.03'!$D$9</definedName>
    <definedName name="o">'[1]333.04'!$D$11</definedName>
    <definedName name="ocoa">'[1]333.04'!#REF!</definedName>
    <definedName name="ol">'[5]3'!$H$14</definedName>
    <definedName name="oo">'[1]333.09'!$H$10</definedName>
    <definedName name="ooo">'[1]333.06'!#REF!</definedName>
    <definedName name="ooo_10">'[1]333.06'!#REF!</definedName>
    <definedName name="ooo_11">'[1]333.06'!#REF!</definedName>
    <definedName name="oooo">'[4]29.03'!$D$9</definedName>
    <definedName name="ooooooo">'[4]18.03'!#REF!</definedName>
    <definedName name="op">'[5]1'!$C$14</definedName>
    <definedName name="oppo">'[5]1'!$G$14</definedName>
    <definedName name="p">#REF!</definedName>
    <definedName name="pablo">#REF!</definedName>
    <definedName name="pablo1">#REF!</definedName>
    <definedName name="Pedernales">'[1]343-05'!#REF!</definedName>
    <definedName name="Pedernales2">'[1]343-05'!#REF!</definedName>
    <definedName name="Peravia">'[1]343-05'!#REF!</definedName>
    <definedName name="Peravia2">'[1]343-05'!#REF!</definedName>
    <definedName name="PIO">'[1]333-11'!$E$8</definedName>
    <definedName name="PIO_10">'[1]333-11'!$E$8</definedName>
    <definedName name="PIO_11">'[1]333-11'!$E$8</definedName>
    <definedName name="PJ">'[1]331-04'!#REF!</definedName>
    <definedName name="PJ_10">'[1]331-04'!#REF!</definedName>
    <definedName name="PJ_11">'[1]331-04'!#REF!</definedName>
    <definedName name="PL">'[1]331-04'!#REF!</definedName>
    <definedName name="PL_10">'[1]331-04'!#REF!</definedName>
    <definedName name="PL_11">'[1]331-04'!#REF!</definedName>
    <definedName name="po">'[5]3'!$J$14</definedName>
    <definedName name="poko">'[3]1.03'!$D$11</definedName>
    <definedName name="polok">#REF!</definedName>
    <definedName name="polok_10">#REF!</definedName>
    <definedName name="polok_11">#REF!</definedName>
    <definedName name="pop">'[1]333.04'!#REF!</definedName>
    <definedName name="pop_10">'[1]333.04'!#REF!</definedName>
    <definedName name="pop_11">'[1]333.04'!#REF!</definedName>
    <definedName name="popop">'[1]333.04'!#REF!</definedName>
    <definedName name="popop_10">'[1]333.04'!#REF!</definedName>
    <definedName name="popop_11">'[1]333.04'!#REF!</definedName>
    <definedName name="popp">'[1]333.04'!#REF!</definedName>
    <definedName name="popp_10">'[1]333.04'!#REF!</definedName>
    <definedName name="popp_11">'[1]333.04'!#REF!</definedName>
    <definedName name="pp">#REF!</definedName>
    <definedName name="ppp">'[1]333.04'!#REF!</definedName>
    <definedName name="ppp_10">'[1]333.04'!#REF!</definedName>
    <definedName name="ppp_11">'[1]333.04'!#REF!</definedName>
    <definedName name="pppp">'[4]31.03'!$B$9</definedName>
    <definedName name="pr">'[1]331-04'!$D$7</definedName>
    <definedName name="PuertoPlata">'[1]343-05'!#REF!</definedName>
    <definedName name="PuertoPlata2">'[1]343-05'!#REF!</definedName>
    <definedName name="py">#REF!</definedName>
    <definedName name="q">#REF!</definedName>
    <definedName name="q_10">#REF!</definedName>
    <definedName name="q_11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r_10">'[1]333.02'!#REF!</definedName>
    <definedName name="r_11">'[1]333.02'!#REF!</definedName>
    <definedName name="re">#REF!</definedName>
    <definedName name="re_10">#REF!</definedName>
    <definedName name="re_11">#REF!</definedName>
    <definedName name="redfred">'[3]1.03'!$J$11</definedName>
    <definedName name="rere">'[3]3.03'!$D$10</definedName>
    <definedName name="res">#REF!</definedName>
    <definedName name="res_10">#REF!</definedName>
    <definedName name="res_11">#REF!</definedName>
    <definedName name="rey">'[5]8'!$B$13</definedName>
    <definedName name="rr">'[1]333.05'!$D$9</definedName>
    <definedName name="rrr">'[1]333.06'!$L$9</definedName>
    <definedName name="rrrr">#REF!</definedName>
    <definedName name="rrrrr">#REF!</definedName>
    <definedName name="rrrrrr">#REF!</definedName>
    <definedName name="rrrrrr_10">#REF!</definedName>
    <definedName name="rrrrrr_11">#REF!</definedName>
    <definedName name="rtvg">'[5]5'!$D$13</definedName>
    <definedName name="rtyh">'[5]1'!#REF!</definedName>
    <definedName name="s">'[1]333.09'!$B$10</definedName>
    <definedName name="Salcedo">'[1]343-05'!#REF!</definedName>
    <definedName name="Salcedo2">'[1]343-05'!#REF!</definedName>
    <definedName name="Samaná">'[1]343-05'!#REF!</definedName>
    <definedName name="Samaná2">'[1]343-05'!#REF!</definedName>
    <definedName name="SánchezRamírez">'[1]343-05'!#REF!</definedName>
    <definedName name="SánchezRamírez2">'[1]343-05'!#REF!</definedName>
    <definedName name="SanCristóbal">'[1]343-05'!#REF!</definedName>
    <definedName name="SanCristóbal2">'[1]343-05'!#REF!</definedName>
    <definedName name="SanJuan">'[1]343-05'!#REF!</definedName>
    <definedName name="SanJuan2">'[1]343-05'!#REF!</definedName>
    <definedName name="SanPedroMacorís">'[1]343-05'!#REF!</definedName>
    <definedName name="SanPedroMacorís2">'[1]343-05'!#REF!</definedName>
    <definedName name="Santiago">'[1]343-05'!#REF!</definedName>
    <definedName name="Santiago2">'[1]343-05'!#REF!</definedName>
    <definedName name="SantiagoRodríguez">'[1]343-05'!#REF!</definedName>
    <definedName name="SantiagoRodríguez2">'[1]343-05'!#REF!</definedName>
    <definedName name="sd">#REF!</definedName>
    <definedName name="sd_10">#REF!</definedName>
    <definedName name="sd_11">#REF!</definedName>
    <definedName name="sdfg">'[5]2'!$D$13</definedName>
    <definedName name="sdfgr">'[3]1.03'!#REF!</definedName>
    <definedName name="sdsd">#REF!</definedName>
    <definedName name="sdsd_10">#REF!</definedName>
    <definedName name="sdsd_11">#REF!</definedName>
    <definedName name="sfdg">'[5]2'!$F$13</definedName>
    <definedName name="ss">'[1]343-01'!#REF!</definedName>
    <definedName name="ss_10">'[1]343-01'!#REF!</definedName>
    <definedName name="ss_11">'[1]343-01'!#REF!</definedName>
    <definedName name="sss">'[1]333.02'!#REF!</definedName>
    <definedName name="sss_10">'[1]333.02'!#REF!</definedName>
    <definedName name="sss_11">'[1]333.02'!#REF!</definedName>
    <definedName name="ssss">#REF!</definedName>
    <definedName name="ssss_1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t">'[1]333.02'!#REF!</definedName>
    <definedName name="t_10">'[1]333.02'!#REF!</definedName>
    <definedName name="t_11">'[1]333.02'!#REF!</definedName>
    <definedName name="TA1_1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E1_1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ita">#REF!</definedName>
    <definedName name="tita_10">#REF!</definedName>
    <definedName name="tita_11">#REF!</definedName>
    <definedName name="TO1_10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>#REF!</definedName>
    <definedName name="total2">#REF!</definedName>
    <definedName name="tre">#REF!</definedName>
    <definedName name="tre_10">#REF!</definedName>
    <definedName name="tre_11">#REF!</definedName>
    <definedName name="tt">#REF!</definedName>
    <definedName name="tt_10">'[1]344.13'!#REF!</definedName>
    <definedName name="tt_11">'[1]344.13'!#REF!</definedName>
    <definedName name="TTT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u">'[1]333.03'!#REF!</definedName>
    <definedName name="u_10">'[1]333.03'!#REF!</definedName>
    <definedName name="u_11">'[1]333.03'!#REF!</definedName>
    <definedName name="uh1_10">#REF!</definedName>
    <definedName name="uh1_11">#REF!</definedName>
    <definedName name="uh2_10">#REF!</definedName>
    <definedName name="uh2_11">#REF!</definedName>
    <definedName name="uh3_10">#REF!</definedName>
    <definedName name="uh3_11">#REF!</definedName>
    <definedName name="uiyt">'[5]1'!$F$14</definedName>
    <definedName name="utyu">'[5]6'!$B$13</definedName>
    <definedName name="uu">'[1]333.04'!#REF!</definedName>
    <definedName name="uu_10">'[1]333.04'!#REF!</definedName>
    <definedName name="uu_11">'[1]333.04'!#REF!</definedName>
    <definedName name="uuuuu">'[1]333.04'!#REF!</definedName>
    <definedName name="uuuuu_10">'[1]333.04'!#REF!</definedName>
    <definedName name="uuuuu_11">'[1]333.04'!#REF!</definedName>
    <definedName name="v">#REF!</definedName>
    <definedName name="v_10">#REF!</definedName>
    <definedName name="v_11">#REF!</definedName>
    <definedName name="valdesia">#REF!</definedName>
    <definedName name="valdesia2">#REF!</definedName>
    <definedName name="valle">#REF!</definedName>
    <definedName name="valle2">#REF!</definedName>
    <definedName name="Valverde">'[1]343-05'!#REF!</definedName>
    <definedName name="Valverde2">'[1]343-05'!#REF!</definedName>
    <definedName name="VBV">#REF!</definedName>
    <definedName name="VBV_10">#REF!</definedName>
    <definedName name="VBV_11">#REF!</definedName>
    <definedName name="vd">'[4]8.03'!$C$9</definedName>
    <definedName name="vfc">#REF!</definedName>
    <definedName name="vfc_10">#REF!</definedName>
    <definedName name="vfc_11">#REF!</definedName>
    <definedName name="vfdx">'[3]3.03'!$B$10</definedName>
    <definedName name="vfv">'[1]333.07'!#REF!</definedName>
    <definedName name="vfv_10">'[1]333.07'!#REF!</definedName>
    <definedName name="vfv_11">'[1]333.07'!#REF!</definedName>
    <definedName name="vfxv">'[1]333.07'!#REF!</definedName>
    <definedName name="vfxv_10">'[1]333.07'!#REF!</definedName>
    <definedName name="vfxv_11">'[1]333.07'!#REF!</definedName>
    <definedName name="vv">#REF!</definedName>
    <definedName name="vv_10">#REF!</definedName>
    <definedName name="vv_11">#REF!</definedName>
    <definedName name="vvv">#REF!</definedName>
    <definedName name="vvv_10">#REF!</definedName>
    <definedName name="vvv_11">#REF!</definedName>
    <definedName name="vwt">'[5]6'!$P$13</definedName>
    <definedName name="w">#REF!</definedName>
    <definedName name="w_10">#REF!</definedName>
    <definedName name="w_11">#REF!</definedName>
    <definedName name="ww">#REF!</definedName>
    <definedName name="ww_10">#REF!</definedName>
    <definedName name="ww_11">#REF!</definedName>
    <definedName name="X" hidden="1">#REF!</definedName>
    <definedName name="xx">'[4]27.03'!$B$9</definedName>
    <definedName name="xxx">'[4]27.03'!$D$9</definedName>
    <definedName name="xxxx">'[4]28.03'!$B$9</definedName>
    <definedName name="xzcxz">'[3]1.03'!$B$12</definedName>
    <definedName name="y">'[1]333.02'!$D$11</definedName>
    <definedName name="yt">'[7]331-16'!#REF!</definedName>
    <definedName name="yu">#REF!</definedName>
    <definedName name="yu_10">#REF!</definedName>
    <definedName name="yu_11">#REF!</definedName>
    <definedName name="yuma">#REF!</definedName>
    <definedName name="yuma2">#REF!</definedName>
    <definedName name="yuyu">#REF!</definedName>
    <definedName name="yuyu_10">#REF!</definedName>
    <definedName name="yuyu_11">#REF!</definedName>
    <definedName name="yy">'[4]22.03'!$D$10</definedName>
    <definedName name="yyy">'[4]19.03'!$B$11</definedName>
    <definedName name="yyyy">'[4]19.03'!$D$11</definedName>
    <definedName name="yyyyy">'[4]19.03'!$H$11</definedName>
    <definedName name="yyyyyy">'[4]19.03'!$J$11</definedName>
    <definedName name="z">'[1]333.03'!#REF!</definedName>
    <definedName name="z_10">'[1]333.03'!#REF!</definedName>
    <definedName name="z_11">'[1]333.03'!#REF!</definedName>
    <definedName name="zas">'[4]26.03'!$D$9</definedName>
    <definedName name="zsz">'[4]25.03'!$D$9</definedName>
    <definedName name="zx">'[4]24.03'!$L$20</definedName>
    <definedName name="zxcv">'[3]5.03'!$P$21</definedName>
    <definedName name="zxcx">'[4]28.03'!$D$9</definedName>
    <definedName name="zxz">'[4]24.03'!$P$20</definedName>
    <definedName name="zxzx">'[4]26.03'!$B$9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8" i="12" l="1"/>
  <c r="B29" i="12"/>
  <c r="B43" i="12"/>
  <c r="B44" i="12"/>
  <c r="F8" i="12"/>
  <c r="G8" i="12"/>
  <c r="H8" i="12"/>
  <c r="F7" i="12"/>
  <c r="G7" i="12"/>
  <c r="H7" i="12"/>
  <c r="B80" i="12" l="1"/>
  <c r="B79" i="12"/>
  <c r="B77" i="12"/>
  <c r="B76" i="12"/>
  <c r="B74" i="12"/>
  <c r="B73" i="12"/>
  <c r="B71" i="12"/>
  <c r="B70" i="12"/>
  <c r="B68" i="12"/>
  <c r="B67" i="12"/>
  <c r="B65" i="12"/>
  <c r="B64" i="12"/>
  <c r="B62" i="12"/>
  <c r="B61" i="12"/>
  <c r="B59" i="12"/>
  <c r="B58" i="12"/>
  <c r="B56" i="12"/>
  <c r="B55" i="12"/>
  <c r="B53" i="12"/>
  <c r="B52" i="12"/>
  <c r="B50" i="12"/>
  <c r="B49" i="12"/>
  <c r="B47" i="12"/>
  <c r="B46" i="12"/>
  <c r="B41" i="12"/>
  <c r="B40" i="12"/>
  <c r="B38" i="12"/>
  <c r="B37" i="12"/>
  <c r="B35" i="12"/>
  <c r="B34" i="12"/>
  <c r="B32" i="12"/>
  <c r="B31" i="12"/>
  <c r="B26" i="12"/>
  <c r="B25" i="12"/>
  <c r="B23" i="12"/>
  <c r="B22" i="12"/>
  <c r="B20" i="12"/>
  <c r="B19" i="12"/>
  <c r="B17" i="12"/>
  <c r="B16" i="12"/>
  <c r="B14" i="12"/>
  <c r="B13" i="12"/>
  <c r="B11" i="12"/>
  <c r="B10" i="12"/>
  <c r="N8" i="12"/>
  <c r="M8" i="12"/>
  <c r="L8" i="12"/>
  <c r="K8" i="12"/>
  <c r="J8" i="12"/>
  <c r="I8" i="12"/>
  <c r="E8" i="12"/>
  <c r="D8" i="12"/>
  <c r="C8" i="12"/>
  <c r="N7" i="12"/>
  <c r="M7" i="12"/>
  <c r="L7" i="12"/>
  <c r="K7" i="12"/>
  <c r="J7" i="12"/>
  <c r="I7" i="12"/>
  <c r="H6" i="12"/>
  <c r="G6" i="12"/>
  <c r="E7" i="12"/>
  <c r="D7" i="12"/>
  <c r="C7" i="12"/>
  <c r="B80" i="11"/>
  <c r="B79" i="11"/>
  <c r="B77" i="11"/>
  <c r="B76" i="11"/>
  <c r="B74" i="11"/>
  <c r="B73" i="11"/>
  <c r="B71" i="11"/>
  <c r="B70" i="11"/>
  <c r="B68" i="11"/>
  <c r="B67" i="11"/>
  <c r="B65" i="11"/>
  <c r="B64" i="11"/>
  <c r="B62" i="11"/>
  <c r="B61" i="11"/>
  <c r="B59" i="11"/>
  <c r="B58" i="11"/>
  <c r="B56" i="11"/>
  <c r="B55" i="11"/>
  <c r="B53" i="11"/>
  <c r="B52" i="11"/>
  <c r="B50" i="11"/>
  <c r="B49" i="11"/>
  <c r="B47" i="11"/>
  <c r="B46" i="11"/>
  <c r="B44" i="11"/>
  <c r="B43" i="11"/>
  <c r="B41" i="11"/>
  <c r="B40" i="11"/>
  <c r="B38" i="11"/>
  <c r="B37" i="11"/>
  <c r="B35" i="11"/>
  <c r="B34" i="11"/>
  <c r="B32" i="11"/>
  <c r="B31" i="11"/>
  <c r="B29" i="11"/>
  <c r="B28" i="11"/>
  <c r="B26" i="11"/>
  <c r="B25" i="11"/>
  <c r="B23" i="11"/>
  <c r="B22" i="11"/>
  <c r="B20" i="11"/>
  <c r="B19" i="11"/>
  <c r="B17" i="11"/>
  <c r="B16" i="11"/>
  <c r="B14" i="11"/>
  <c r="B13" i="11"/>
  <c r="B11" i="11"/>
  <c r="B10" i="11"/>
  <c r="N8" i="11"/>
  <c r="M8" i="11"/>
  <c r="L8" i="11"/>
  <c r="K8" i="11"/>
  <c r="J8" i="11"/>
  <c r="I8" i="11"/>
  <c r="H8" i="11"/>
  <c r="G8" i="11"/>
  <c r="F8" i="11"/>
  <c r="E8" i="11"/>
  <c r="D8" i="11"/>
  <c r="C8" i="11"/>
  <c r="N7" i="11"/>
  <c r="M7" i="11"/>
  <c r="L7" i="11"/>
  <c r="K7" i="11"/>
  <c r="J7" i="11"/>
  <c r="I7" i="11"/>
  <c r="H7" i="11"/>
  <c r="G7" i="11"/>
  <c r="F7" i="11"/>
  <c r="E7" i="11"/>
  <c r="D7" i="11"/>
  <c r="C7" i="11"/>
  <c r="N7" i="10"/>
  <c r="I8" i="10"/>
  <c r="I7" i="10"/>
  <c r="B80" i="10"/>
  <c r="B79" i="10"/>
  <c r="B77" i="10"/>
  <c r="B76" i="10"/>
  <c r="B74" i="10"/>
  <c r="B73" i="10"/>
  <c r="B71" i="10"/>
  <c r="B70" i="10"/>
  <c r="B68" i="10"/>
  <c r="B67" i="10"/>
  <c r="B65" i="10"/>
  <c r="B64" i="10"/>
  <c r="B62" i="10"/>
  <c r="B61" i="10"/>
  <c r="B59" i="10"/>
  <c r="B58" i="10"/>
  <c r="B56" i="10"/>
  <c r="B55" i="10"/>
  <c r="B53" i="10"/>
  <c r="B52" i="10"/>
  <c r="B50" i="10"/>
  <c r="B49" i="10"/>
  <c r="B47" i="10"/>
  <c r="B46" i="10"/>
  <c r="B44" i="10"/>
  <c r="B43" i="10"/>
  <c r="B41" i="10"/>
  <c r="B40" i="10"/>
  <c r="B38" i="10"/>
  <c r="B37" i="10"/>
  <c r="B35" i="10"/>
  <c r="B34" i="10"/>
  <c r="B32" i="10"/>
  <c r="B31" i="10"/>
  <c r="B29" i="10"/>
  <c r="B28" i="10"/>
  <c r="B26" i="10"/>
  <c r="B25" i="10"/>
  <c r="B23" i="10"/>
  <c r="B22" i="10"/>
  <c r="B20" i="10"/>
  <c r="B19" i="10"/>
  <c r="B17" i="10"/>
  <c r="B16" i="10"/>
  <c r="B14" i="10"/>
  <c r="B13" i="10"/>
  <c r="B11" i="10"/>
  <c r="B10" i="10"/>
  <c r="N8" i="10"/>
  <c r="M8" i="10"/>
  <c r="L8" i="10"/>
  <c r="K8" i="10"/>
  <c r="J8" i="10"/>
  <c r="H8" i="10"/>
  <c r="G8" i="10"/>
  <c r="F8" i="10"/>
  <c r="E8" i="10"/>
  <c r="D8" i="10"/>
  <c r="C8" i="10"/>
  <c r="M7" i="10"/>
  <c r="L7" i="10"/>
  <c r="K7" i="10"/>
  <c r="J7" i="10"/>
  <c r="H7" i="10"/>
  <c r="G7" i="10"/>
  <c r="F7" i="10"/>
  <c r="E7" i="10"/>
  <c r="D7" i="10"/>
  <c r="C7" i="10"/>
  <c r="M6" i="12" l="1"/>
  <c r="L6" i="12"/>
  <c r="J6" i="12"/>
  <c r="K6" i="12"/>
  <c r="I6" i="12"/>
  <c r="E6" i="12"/>
  <c r="D6" i="12"/>
  <c r="F6" i="12"/>
  <c r="B8" i="12"/>
  <c r="B7" i="12"/>
  <c r="C6" i="12"/>
  <c r="N6" i="12"/>
  <c r="C6" i="11"/>
  <c r="M6" i="11"/>
  <c r="N6" i="11"/>
  <c r="L6" i="11"/>
  <c r="I6" i="11"/>
  <c r="J6" i="11"/>
  <c r="H6" i="11"/>
  <c r="G6" i="11"/>
  <c r="F6" i="11"/>
  <c r="E6" i="11"/>
  <c r="D6" i="11"/>
  <c r="B8" i="11"/>
  <c r="K6" i="11"/>
  <c r="B7" i="11"/>
  <c r="N6" i="10"/>
  <c r="B7" i="10"/>
  <c r="L6" i="10"/>
  <c r="E6" i="10"/>
  <c r="J6" i="10"/>
  <c r="K6" i="10"/>
  <c r="B8" i="10"/>
  <c r="H6" i="10"/>
  <c r="M6" i="10"/>
  <c r="F6" i="10"/>
  <c r="G6" i="10"/>
  <c r="D6" i="10"/>
  <c r="C6" i="10"/>
  <c r="I6" i="10"/>
  <c r="H8" i="9"/>
  <c r="B6" i="12" l="1"/>
  <c r="B6" i="11"/>
  <c r="B6" i="10"/>
  <c r="M7" i="9"/>
  <c r="N7" i="9"/>
  <c r="M8" i="9"/>
  <c r="N8" i="9"/>
  <c r="M6" i="9" l="1"/>
  <c r="N6" i="9"/>
  <c r="C6" i="2"/>
  <c r="D6" i="2"/>
  <c r="E6" i="2"/>
  <c r="F6" i="2"/>
  <c r="G6" i="2"/>
  <c r="H6" i="2"/>
  <c r="I6" i="2"/>
  <c r="J6" i="2"/>
  <c r="K6" i="2"/>
  <c r="L6" i="2"/>
  <c r="M6" i="2"/>
  <c r="N6" i="2"/>
  <c r="B6" i="2"/>
  <c r="B80" i="9"/>
  <c r="B79" i="9"/>
  <c r="B77" i="9"/>
  <c r="B76" i="9"/>
  <c r="B74" i="9"/>
  <c r="B73" i="9"/>
  <c r="B71" i="9"/>
  <c r="B70" i="9"/>
  <c r="B68" i="9"/>
  <c r="B67" i="9"/>
  <c r="B65" i="9"/>
  <c r="B64" i="9"/>
  <c r="B62" i="9"/>
  <c r="B61" i="9"/>
  <c r="B59" i="9"/>
  <c r="B58" i="9"/>
  <c r="B56" i="9"/>
  <c r="B55" i="9"/>
  <c r="B53" i="9"/>
  <c r="B52" i="9"/>
  <c r="B50" i="9"/>
  <c r="B49" i="9"/>
  <c r="B47" i="9"/>
  <c r="B46" i="9"/>
  <c r="B44" i="9"/>
  <c r="B43" i="9"/>
  <c r="B41" i="9"/>
  <c r="B40" i="9"/>
  <c r="B38" i="9"/>
  <c r="B37" i="9"/>
  <c r="B35" i="9"/>
  <c r="B34" i="9"/>
  <c r="B32" i="9"/>
  <c r="B31" i="9"/>
  <c r="B29" i="9"/>
  <c r="B28" i="9"/>
  <c r="B26" i="9"/>
  <c r="B25" i="9"/>
  <c r="B23" i="9"/>
  <c r="B22" i="9"/>
  <c r="B20" i="9"/>
  <c r="B19" i="9"/>
  <c r="B17" i="9"/>
  <c r="B16" i="9"/>
  <c r="B14" i="9"/>
  <c r="B13" i="9"/>
  <c r="B11" i="9"/>
  <c r="B10" i="9"/>
  <c r="L8" i="9"/>
  <c r="K8" i="9"/>
  <c r="J8" i="9"/>
  <c r="G8" i="9"/>
  <c r="F8" i="9"/>
  <c r="E8" i="9"/>
  <c r="D8" i="9"/>
  <c r="C8" i="9"/>
  <c r="L7" i="9"/>
  <c r="K7" i="9"/>
  <c r="J7" i="9"/>
  <c r="H7" i="9"/>
  <c r="G7" i="9"/>
  <c r="F7" i="9"/>
  <c r="E7" i="9"/>
  <c r="D7" i="9"/>
  <c r="C7" i="9"/>
  <c r="I6" i="9"/>
  <c r="B8" i="9" l="1"/>
  <c r="B7" i="9"/>
  <c r="C6" i="9"/>
  <c r="D6" i="9"/>
  <c r="E6" i="9"/>
  <c r="J6" i="9"/>
  <c r="K6" i="9"/>
  <c r="F6" i="9"/>
  <c r="G6" i="9"/>
  <c r="H6" i="9"/>
  <c r="L6" i="9"/>
  <c r="C20" i="7"/>
  <c r="B20" i="7"/>
  <c r="C19" i="7"/>
  <c r="B19" i="7"/>
  <c r="C18" i="7"/>
  <c r="B18" i="7"/>
  <c r="C17" i="7"/>
  <c r="B17" i="7"/>
  <c r="C16" i="7"/>
  <c r="B16" i="7"/>
  <c r="C15" i="7"/>
  <c r="B15" i="7"/>
  <c r="C14" i="7"/>
  <c r="B14" i="7"/>
  <c r="C13" i="7"/>
  <c r="B13" i="7"/>
  <c r="C12" i="7"/>
  <c r="B12" i="7"/>
  <c r="C11" i="7"/>
  <c r="B11" i="7"/>
  <c r="C10" i="7"/>
  <c r="B10" i="7"/>
  <c r="C9" i="7"/>
  <c r="B9" i="7"/>
  <c r="AM8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C20" i="6"/>
  <c r="B20" i="6"/>
  <c r="C19" i="6"/>
  <c r="B19" i="6"/>
  <c r="C18" i="6"/>
  <c r="B18" i="6"/>
  <c r="C17" i="6"/>
  <c r="B17" i="6"/>
  <c r="C16" i="6"/>
  <c r="B16" i="6"/>
  <c r="C15" i="6"/>
  <c r="B15" i="6"/>
  <c r="C14" i="6"/>
  <c r="B14" i="6"/>
  <c r="C13" i="6"/>
  <c r="B13" i="6"/>
  <c r="C12" i="6"/>
  <c r="B12" i="6"/>
  <c r="C11" i="6"/>
  <c r="B11" i="6"/>
  <c r="C10" i="6"/>
  <c r="B10" i="6"/>
  <c r="C9" i="6"/>
  <c r="B9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S8" i="5"/>
  <c r="AR8" i="5"/>
  <c r="AQ8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C20" i="4"/>
  <c r="B20" i="4"/>
  <c r="C19" i="4"/>
  <c r="B19" i="4"/>
  <c r="C18" i="4"/>
  <c r="B18" i="4"/>
  <c r="C17" i="4"/>
  <c r="B17" i="4"/>
  <c r="C16" i="4"/>
  <c r="B16" i="4"/>
  <c r="C15" i="4"/>
  <c r="B15" i="4"/>
  <c r="C14" i="4"/>
  <c r="B14" i="4"/>
  <c r="C13" i="4"/>
  <c r="B13" i="4"/>
  <c r="C12" i="4"/>
  <c r="B12" i="4"/>
  <c r="C11" i="4"/>
  <c r="B11" i="4"/>
  <c r="C10" i="4"/>
  <c r="B10" i="4"/>
  <c r="C9" i="4"/>
  <c r="B9" i="4"/>
  <c r="AS8" i="4"/>
  <c r="AR8" i="4"/>
  <c r="AQ8" i="4"/>
  <c r="AP8" i="4"/>
  <c r="AO8" i="4"/>
  <c r="AN8" i="4"/>
  <c r="AM8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7" l="1"/>
  <c r="B6" i="9"/>
  <c r="B8" i="7"/>
  <c r="B8" i="6"/>
  <c r="C8" i="6"/>
  <c r="B8" i="4"/>
  <c r="C8" i="4"/>
  <c r="AS7" i="1" l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maria.delgado</author>
  </authors>
  <commentList>
    <comment ref="V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maria.delgado:</t>
        </r>
        <r>
          <rPr>
            <sz val="9"/>
            <color indexed="81"/>
            <rFont val="Tahoma"/>
            <family val="2"/>
          </rPr>
          <t xml:space="preserve">
Luperón</t>
        </r>
      </text>
    </comment>
  </commentList>
</comments>
</file>

<file path=xl/sharedStrings.xml><?xml version="1.0" encoding="utf-8"?>
<sst xmlns="http://schemas.openxmlformats.org/spreadsheetml/2006/main" count="933" uniqueCount="86">
  <si>
    <t>Marzo</t>
  </si>
  <si>
    <t>Febrero</t>
  </si>
  <si>
    <t>Enero</t>
  </si>
  <si>
    <t>Total</t>
  </si>
  <si>
    <t>Desembarcada</t>
  </si>
  <si>
    <t>Embarcada</t>
  </si>
  <si>
    <t>Santo Domingo</t>
  </si>
  <si>
    <t>Puerto Plata</t>
  </si>
  <si>
    <t>Plaza Marina, Santo Domingo</t>
  </si>
  <si>
    <t>Pedernales</t>
  </si>
  <si>
    <t>La Romana</t>
  </si>
  <si>
    <t>Barahona</t>
  </si>
  <si>
    <t>Azua</t>
  </si>
  <si>
    <t>Arroyo Barril, Samaná</t>
  </si>
  <si>
    <t>Mes</t>
  </si>
  <si>
    <t>Manzanillo, Monte Cristi</t>
  </si>
  <si>
    <t>Fuente: Registros administrativos, unidad de estadísticas, Dirección de Planificación y Desarrollo, Autoridad Portuaria Dominicana, (APORDOM)</t>
  </si>
  <si>
    <t>Luperón, Puerto Plata</t>
  </si>
  <si>
    <t>Abril</t>
  </si>
  <si>
    <t>Mayo</t>
  </si>
  <si>
    <t>Junio</t>
  </si>
  <si>
    <t>Julio</t>
  </si>
  <si>
    <t>Agosto</t>
  </si>
  <si>
    <t>Septiembre</t>
  </si>
  <si>
    <t xml:space="preserve">                    (Toneladas métricas )</t>
  </si>
  <si>
    <t>Octubre</t>
  </si>
  <si>
    <t>Noviembre</t>
  </si>
  <si>
    <t>Diciembre</t>
  </si>
  <si>
    <t>*Cifras sujetas a rectificación</t>
  </si>
  <si>
    <t>Elaboración: Oficina Nacional de Estadística (ONE)</t>
  </si>
  <si>
    <t xml:space="preserve">Total </t>
  </si>
  <si>
    <t>Amber Cove, Puerto Plata</t>
  </si>
  <si>
    <t>Boca chica, Santo Domingo</t>
  </si>
  <si>
    <t>Calderas, Peravia</t>
  </si>
  <si>
    <t>Multimodal Caucedo, santo Domingo</t>
  </si>
  <si>
    <t>Haina Occidental, San Cristóbal</t>
  </si>
  <si>
    <t>Haina Oriental, Santo Domingo</t>
  </si>
  <si>
    <t>La Cana, San Pedro de Macorís</t>
  </si>
  <si>
    <t>Punta Catalina, Peravia</t>
  </si>
  <si>
    <t>Santa Bárbara, Samaná</t>
  </si>
  <si>
    <t>Cap Cana, La Altagracia</t>
  </si>
  <si>
    <t>Isla Catalina, La Romana</t>
  </si>
  <si>
    <t>Isla Saona, La Altagracia</t>
  </si>
  <si>
    <t>Valores en toneladas métricas (Tm)</t>
  </si>
  <si>
    <t>Valores en toneladas métricas (tm)</t>
  </si>
  <si>
    <t>Luperon, Puerto plata</t>
  </si>
  <si>
    <t>Maimón, Puerto Plata</t>
  </si>
  <si>
    <t>Manzanillo, Monte CristI</t>
  </si>
  <si>
    <t xml:space="preserve">Octubre </t>
  </si>
  <si>
    <t xml:space="preserve">Noviembre </t>
  </si>
  <si>
    <t xml:space="preserve">Diciembre </t>
  </si>
  <si>
    <t>(valores en toneladas métricas ™ )</t>
  </si>
  <si>
    <t>Luperón, Puerto plata</t>
  </si>
  <si>
    <t>Fuente: Registros administrativos, unidad de estadísticas, Dirección de Planificación y Desarrollo, Autoridad Portuaria Dominicana, APORDOM</t>
  </si>
  <si>
    <t xml:space="preserve">* Cifras sujetas a rectificación </t>
  </si>
  <si>
    <t xml:space="preserve">Mes </t>
  </si>
  <si>
    <t xml:space="preserve">Embarcada </t>
  </si>
  <si>
    <t>Emmbarcada</t>
  </si>
  <si>
    <t>* Cifras sujetas a rectificación</t>
  </si>
  <si>
    <t>* Cifras  sujetas a rectificación</t>
  </si>
  <si>
    <t xml:space="preserve">*Cifras sujetas a rectificación </t>
  </si>
  <si>
    <t>* Cifras sujetas a rectificación para el año 2015</t>
  </si>
  <si>
    <t>San Pedro de Macorís</t>
  </si>
  <si>
    <t>Taíno Bay, Puerto Plata</t>
  </si>
  <si>
    <r>
      <rPr>
        <b/>
        <sz val="9"/>
        <rFont val="Roboto"/>
      </rPr>
      <t>Cuadro 7.1</t>
    </r>
    <r>
      <rPr>
        <b/>
        <sz val="9"/>
        <rFont val="Roboto Black"/>
      </rPr>
      <t>.</t>
    </r>
    <r>
      <rPr>
        <sz val="9"/>
        <rFont val="Roboto regular"/>
      </rPr>
      <t xml:space="preserve"> REPÚBLICA DOMINICANA: Carga internacional vía marítima, embarcada y desembarcada por mes, según puerto y provincia,  2024*</t>
    </r>
  </si>
  <si>
    <t>Andrés Boca chica, Santo Domingo</t>
  </si>
  <si>
    <t>Taíno Bay, Santo Domingo</t>
  </si>
  <si>
    <r>
      <rPr>
        <b/>
        <sz val="9"/>
        <rFont val="Roboto"/>
      </rPr>
      <t>Cuadro 7.1</t>
    </r>
    <r>
      <rPr>
        <b/>
        <sz val="9"/>
        <rFont val="Roboto Black"/>
      </rPr>
      <t>.</t>
    </r>
    <r>
      <rPr>
        <sz val="9"/>
        <rFont val="Roboto regular"/>
      </rPr>
      <t xml:space="preserve"> REPÚBLICA DOMINICANA: Carga internacional vía marítima, embarcada y desembarcada por mes, según puerto y provincia, 2023*</t>
    </r>
  </si>
  <si>
    <r>
      <rPr>
        <b/>
        <sz val="9"/>
        <rFont val="Roboto Black"/>
      </rPr>
      <t>Cuadro 7.1.</t>
    </r>
    <r>
      <rPr>
        <sz val="9"/>
        <rFont val="Roboto regular"/>
      </rPr>
      <t xml:space="preserve"> REPÚBLICA DOMINICANA: Carga internacional vía marítima, embarcada y desembarcada por mes, según puerto y provincia, 2022*</t>
    </r>
  </si>
  <si>
    <r>
      <rPr>
        <b/>
        <sz val="9"/>
        <rFont val="Roboto Black"/>
      </rPr>
      <t>Cuadro 7.1.</t>
    </r>
    <r>
      <rPr>
        <sz val="9"/>
        <rFont val="Roboto Black"/>
      </rPr>
      <t xml:space="preserve"> </t>
    </r>
    <r>
      <rPr>
        <sz val="9"/>
        <rFont val="Roboto regular"/>
      </rPr>
      <t>REPÚBLICA DOMINICANA: Carga internacional vía marítima, embarcada y desembarcada por mes, según puerto y provincia, 2021*</t>
    </r>
  </si>
  <si>
    <t>Amber Cove,  santo Domingo</t>
  </si>
  <si>
    <t>Multimodal Caucedo,  santo Domingo</t>
  </si>
  <si>
    <t>Haina Oriental,  santo Domingo</t>
  </si>
  <si>
    <r>
      <rPr>
        <b/>
        <sz val="9"/>
        <rFont val="Roboto Black"/>
      </rPr>
      <t>Cuadro 7.1.</t>
    </r>
    <r>
      <rPr>
        <sz val="9"/>
        <rFont val="Roboto regular"/>
      </rPr>
      <t xml:space="preserve"> REPÚBLICA DOMINICANA: Carga internacional vía marítima, embarcada y desembarcada por mes, según puerto y provincia, 2020*</t>
    </r>
  </si>
  <si>
    <t>Boca Chica, santo Domingo</t>
  </si>
  <si>
    <t>Multi Modal Caucedo, santo Domingo</t>
  </si>
  <si>
    <t xml:space="preserve">Haina Oriental, Santo Domingo </t>
  </si>
  <si>
    <r>
      <rPr>
        <b/>
        <sz val="9"/>
        <rFont val="Roboto"/>
      </rPr>
      <t xml:space="preserve">Cuadro 7.1 </t>
    </r>
    <r>
      <rPr>
        <sz val="9"/>
        <rFont val="Roboto"/>
      </rPr>
      <t>REPÚBLICA DOMINICANA: Carga internacional vía marítima, embarcada y desembarcada por mes, según puerto y provincia, 20019*</t>
    </r>
  </si>
  <si>
    <t>Amber Cove, Santo Domingo</t>
  </si>
  <si>
    <t>Boca Chica, Santo Domingo</t>
  </si>
  <si>
    <t>Multimodal Caucedo, Santo Domingo</t>
  </si>
  <si>
    <r>
      <rPr>
        <b/>
        <sz val="9"/>
        <rFont val="Roboto"/>
      </rPr>
      <t>Cuadro 7.1</t>
    </r>
    <r>
      <rPr>
        <sz val="9"/>
        <rFont val="Roboto"/>
      </rPr>
      <t xml:space="preserve"> REPÚBLICA DOMINICANA: Volumen de carga internacional vía marítima, embarcada y desembarcada por mes, según el puerto y provincia, 2018* </t>
    </r>
  </si>
  <si>
    <t>Cuadro 7.1 REPÚBLICA DOMINICANA: Volumen de carga internacional vía marítima, embarcada y desembarcada por mes, según puerto y provincia, 2017*</t>
  </si>
  <si>
    <r>
      <rPr>
        <b/>
        <sz val="9"/>
        <rFont val="Roboto"/>
      </rPr>
      <t>Cuadro 7.1</t>
    </r>
    <r>
      <rPr>
        <sz val="9"/>
        <rFont val="Roboto"/>
      </rPr>
      <t xml:space="preserve"> REPÚBLICA DOMINICANA: Volumen de carga internacional vía marítima, embarcada y desembarcada por mes, según puerto y provincia, 2016*</t>
    </r>
  </si>
  <si>
    <r>
      <rPr>
        <b/>
        <sz val="9"/>
        <rFont val="Roboto"/>
      </rPr>
      <t>Cuadro 7.1</t>
    </r>
    <r>
      <rPr>
        <sz val="9"/>
        <rFont val="Roboto"/>
      </rPr>
      <t xml:space="preserve"> REPÚBLICA DOMINICANA: Volumen de carga internacional vía marítima, embarcada y desembarcada por mes, según puerto y provincia, 2015*</t>
    </r>
  </si>
  <si>
    <r>
      <rPr>
        <b/>
        <sz val="9"/>
        <rFont val="Roboto"/>
      </rPr>
      <t>Cuadro 7.1</t>
    </r>
    <r>
      <rPr>
        <b/>
        <sz val="9"/>
        <rFont val="Roboto Black"/>
      </rPr>
      <t>.</t>
    </r>
    <r>
      <rPr>
        <sz val="9"/>
        <rFont val="Roboto regular"/>
      </rPr>
      <t xml:space="preserve"> REPÚBLICA DOMINICANA: Carga internacional vía marítima, embarcada y desembarcada por mes, según puerto y provincia, enero-septiembre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</si>
</sst>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_(* #,##0_);_(* \(#,##0\);_(* &quot;-&quot;??_);_(@_)"/>
  </numFmts>
  <fonts count="46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b/>
      <sz val="10"/>
      <name val="MS Sans Serif"/>
      <family val="2"/>
    </font>
    <font>
      <sz val="10"/>
      <name val="Franklin Gothic Book"/>
      <family val="2"/>
    </font>
    <font>
      <sz val="10"/>
      <name val="Franklin Gothic Demi"/>
      <family val="2"/>
    </font>
    <font>
      <sz val="7"/>
      <name val="Franklin Gothic Book"/>
      <family val="2"/>
    </font>
    <font>
      <sz val="9"/>
      <name val="Franklin Gothic Book"/>
      <family val="2"/>
    </font>
    <font>
      <sz val="8"/>
      <name val="MS Sans Serif"/>
      <family val="2"/>
    </font>
    <font>
      <b/>
      <sz val="8"/>
      <name val="MS Sans Serif"/>
      <family val="2"/>
    </font>
    <font>
      <sz val="9"/>
      <name val="Franklin Gothic Demi"/>
      <family val="2"/>
    </font>
    <font>
      <sz val="8"/>
      <name val="Franklin Gothic Book"/>
      <family val="2"/>
    </font>
    <font>
      <sz val="11"/>
      <name val="Book Antiqua"/>
      <family val="1"/>
    </font>
    <font>
      <sz val="9"/>
      <name val="Roboto regular"/>
    </font>
    <font>
      <b/>
      <sz val="9"/>
      <name val="Roboto Black"/>
    </font>
    <font>
      <sz val="9"/>
      <name val="Roboto"/>
    </font>
    <font>
      <sz val="9"/>
      <name val="Roboto Black"/>
    </font>
    <font>
      <sz val="7"/>
      <name val="Roboto"/>
    </font>
    <font>
      <b/>
      <sz val="9"/>
      <name val="Roboto"/>
    </font>
    <font>
      <sz val="10"/>
      <name val="Roboto"/>
    </font>
    <font>
      <b/>
      <sz val="9"/>
      <color rgb="FF000000"/>
      <name val="Roboto Black"/>
    </font>
    <font>
      <sz val="9"/>
      <color theme="1"/>
      <name val="Roboto Black"/>
    </font>
    <font>
      <sz val="9"/>
      <color rgb="FF000000"/>
      <name val="Roboto regular"/>
    </font>
    <font>
      <sz val="9"/>
      <color theme="1"/>
      <name val="Roboto regular"/>
    </font>
    <font>
      <sz val="10"/>
      <name val="Roboto Black"/>
    </font>
    <font>
      <sz val="10"/>
      <name val="Roboto regular"/>
    </font>
    <font>
      <sz val="9"/>
      <color rgb="FF000000"/>
      <name val="Roboto"/>
    </font>
    <font>
      <b/>
      <sz val="9"/>
      <color rgb="FF000000"/>
      <name val="Roboto"/>
    </font>
    <font>
      <sz val="8"/>
      <name val="Roboto"/>
    </font>
    <font>
      <b/>
      <sz val="8"/>
      <name val="Roboto"/>
    </font>
    <font>
      <b/>
      <sz val="10"/>
      <name val="Roboto"/>
    </font>
    <font>
      <sz val="11"/>
      <name val="Roboto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FF0000"/>
      <name val="MS Sans Serif"/>
      <family val="2"/>
    </font>
    <font>
      <sz val="11"/>
      <color rgb="FF000000"/>
      <name val="Roboto"/>
    </font>
    <font>
      <b/>
      <sz val="9"/>
      <name val="Franklin Gothic Book"/>
      <family val="2"/>
    </font>
    <font>
      <b/>
      <sz val="7"/>
      <name val="Franklin Gothic Book"/>
      <family val="2"/>
    </font>
    <font>
      <b/>
      <sz val="10"/>
      <name val="Arial"/>
      <family val="2"/>
    </font>
    <font>
      <b/>
      <sz val="10"/>
      <name val="Franklin Gothic Demi"/>
      <family val="2"/>
    </font>
    <font>
      <b/>
      <sz val="10"/>
      <name val="Franklin Gothic Book"/>
      <family val="2"/>
    </font>
    <font>
      <b/>
      <sz val="9"/>
      <name val="Roboto regular"/>
    </font>
    <font>
      <b/>
      <sz val="9"/>
      <color theme="1"/>
      <name val="Roboto Black"/>
    </font>
    <font>
      <sz val="9"/>
      <color theme="1"/>
      <name val="Roboto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13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43" fontId="3" fillId="0" borderId="0" applyFont="0" applyFill="0" applyBorder="0" applyAlignment="0" applyProtection="0"/>
    <xf numFmtId="0" fontId="1" fillId="0" borderId="0"/>
  </cellStyleXfs>
  <cellXfs count="232">
    <xf numFmtId="0" fontId="0" fillId="0" borderId="0" xfId="0"/>
    <xf numFmtId="0" fontId="0" fillId="2" borderId="0" xfId="0" applyFill="1"/>
    <xf numFmtId="0" fontId="4" fillId="3" borderId="0" xfId="0" applyFont="1" applyFill="1" applyAlignment="1">
      <alignment horizontal="center" vertical="center"/>
    </xf>
    <xf numFmtId="0" fontId="5" fillId="2" borderId="0" xfId="2" applyFont="1" applyFill="1"/>
    <xf numFmtId="0" fontId="2" fillId="2" borderId="0" xfId="2" applyFill="1"/>
    <xf numFmtId="3" fontId="6" fillId="2" borderId="0" xfId="3" applyNumberFormat="1" applyFont="1" applyFill="1"/>
    <xf numFmtId="3" fontId="7" fillId="2" borderId="0" xfId="3" applyNumberFormat="1" applyFont="1" applyFill="1"/>
    <xf numFmtId="0" fontId="7" fillId="2" borderId="0" xfId="3" applyFont="1" applyFill="1" applyAlignment="1">
      <alignment horizontal="center" vertical="center"/>
    </xf>
    <xf numFmtId="0" fontId="10" fillId="2" borderId="0" xfId="2" applyFont="1" applyFill="1"/>
    <xf numFmtId="0" fontId="11" fillId="2" borderId="0" xfId="2" applyFont="1" applyFill="1"/>
    <xf numFmtId="3" fontId="9" fillId="2" borderId="0" xfId="1" applyNumberFormat="1" applyFont="1" applyFill="1" applyBorder="1" applyAlignment="1">
      <alignment horizontal="center" vertical="justify" wrapText="1"/>
    </xf>
    <xf numFmtId="0" fontId="8" fillId="4" borderId="0" xfId="4" applyFont="1" applyFill="1"/>
    <xf numFmtId="0" fontId="13" fillId="2" borderId="0" xfId="0" applyFont="1" applyFill="1" applyAlignment="1">
      <alignment vertical="center"/>
    </xf>
    <xf numFmtId="3" fontId="0" fillId="2" borderId="0" xfId="0" applyNumberFormat="1" applyFill="1"/>
    <xf numFmtId="0" fontId="14" fillId="2" borderId="0" xfId="3" applyFont="1" applyFill="1" applyAlignment="1">
      <alignment horizontal="center" vertical="center"/>
    </xf>
    <xf numFmtId="0" fontId="14" fillId="2" borderId="0" xfId="2" applyFont="1" applyFill="1"/>
    <xf numFmtId="0" fontId="14" fillId="4" borderId="0" xfId="4" applyFont="1" applyFill="1"/>
    <xf numFmtId="0" fontId="7" fillId="2" borderId="0" xfId="3" applyFont="1" applyFill="1"/>
    <xf numFmtId="0" fontId="14" fillId="2" borderId="0" xfId="3" applyFont="1" applyFill="1"/>
    <xf numFmtId="3" fontId="12" fillId="2" borderId="0" xfId="5" applyNumberFormat="1" applyFont="1" applyFill="1" applyAlignment="1">
      <alignment horizontal="right" vertical="center"/>
    </xf>
    <xf numFmtId="3" fontId="9" fillId="2" borderId="0" xfId="9" applyNumberFormat="1" applyFont="1" applyFill="1" applyBorder="1" applyAlignment="1">
      <alignment horizontal="right" vertical="center"/>
    </xf>
    <xf numFmtId="0" fontId="17" fillId="2" borderId="0" xfId="8" applyFont="1" applyFill="1"/>
    <xf numFmtId="0" fontId="2" fillId="2" borderId="0" xfId="10" applyFill="1"/>
    <xf numFmtId="0" fontId="17" fillId="4" borderId="0" xfId="11" applyFont="1" applyFill="1" applyAlignment="1">
      <alignment vertical="center"/>
    </xf>
    <xf numFmtId="0" fontId="17" fillId="4" borderId="0" xfId="11" applyFont="1" applyFill="1" applyAlignment="1">
      <alignment vertical="center" wrapText="1"/>
    </xf>
    <xf numFmtId="0" fontId="9" fillId="2" borderId="0" xfId="8" applyFont="1" applyFill="1"/>
    <xf numFmtId="3" fontId="15" fillId="2" borderId="0" xfId="1" applyNumberFormat="1" applyFont="1" applyFill="1" applyBorder="1" applyAlignment="1">
      <alignment horizontal="right" vertical="justify" wrapText="1" indent="1"/>
    </xf>
    <xf numFmtId="3" fontId="15" fillId="2" borderId="1" xfId="1" applyNumberFormat="1" applyFont="1" applyFill="1" applyBorder="1" applyAlignment="1">
      <alignment horizontal="right" vertical="justify" wrapText="1" indent="1"/>
    </xf>
    <xf numFmtId="0" fontId="19" fillId="2" borderId="0" xfId="11" applyFont="1" applyFill="1" applyAlignment="1">
      <alignment vertical="center"/>
    </xf>
    <xf numFmtId="0" fontId="19" fillId="4" borderId="0" xfId="4" applyFont="1" applyFill="1"/>
    <xf numFmtId="4" fontId="2" fillId="2" borderId="0" xfId="10" applyNumberFormat="1" applyFill="1"/>
    <xf numFmtId="0" fontId="17" fillId="2" borderId="0" xfId="10" applyFont="1" applyFill="1"/>
    <xf numFmtId="0" fontId="21" fillId="2" borderId="0" xfId="10" applyFont="1" applyFill="1"/>
    <xf numFmtId="0" fontId="16" fillId="2" borderId="2" xfId="10" applyFont="1" applyFill="1" applyBorder="1" applyAlignment="1">
      <alignment vertical="center" wrapText="1"/>
    </xf>
    <xf numFmtId="3" fontId="16" fillId="2" borderId="2" xfId="5" applyNumberFormat="1" applyFont="1" applyFill="1" applyBorder="1" applyAlignment="1">
      <alignment horizontal="left" vertical="center"/>
    </xf>
    <xf numFmtId="3" fontId="16" fillId="2" borderId="2" xfId="12" applyNumberFormat="1" applyFont="1" applyFill="1" applyBorder="1" applyAlignment="1">
      <alignment horizontal="left" vertical="center" wrapText="1"/>
    </xf>
    <xf numFmtId="3" fontId="9" fillId="2" borderId="0" xfId="12" applyNumberFormat="1" applyFont="1" applyFill="1" applyBorder="1" applyAlignment="1">
      <alignment horizontal="center" vertical="justify" wrapText="1"/>
    </xf>
    <xf numFmtId="0" fontId="16" fillId="4" borderId="0" xfId="11" applyFont="1" applyFill="1" applyAlignment="1">
      <alignment vertical="center"/>
    </xf>
    <xf numFmtId="0" fontId="22" fillId="2" borderId="0" xfId="10" applyFont="1" applyFill="1" applyAlignment="1">
      <alignment horizontal="left" vertical="center" wrapText="1"/>
    </xf>
    <xf numFmtId="164" fontId="16" fillId="2" borderId="0" xfId="12" applyNumberFormat="1" applyFont="1" applyFill="1" applyBorder="1" applyAlignment="1">
      <alignment horizontal="right" vertical="justify" wrapText="1" indent="1"/>
    </xf>
    <xf numFmtId="164" fontId="23" fillId="2" borderId="0" xfId="11" applyNumberFormat="1" applyFont="1" applyFill="1" applyAlignment="1">
      <alignment horizontal="right" vertical="center"/>
    </xf>
    <xf numFmtId="0" fontId="16" fillId="4" borderId="0" xfId="11" applyFont="1" applyFill="1" applyAlignment="1">
      <alignment horizontal="left" vertical="center" wrapText="1"/>
    </xf>
    <xf numFmtId="0" fontId="16" fillId="4" borderId="0" xfId="11" applyFont="1" applyFill="1" applyAlignment="1">
      <alignment wrapText="1"/>
    </xf>
    <xf numFmtId="0" fontId="24" fillId="2" borderId="0" xfId="10" applyFont="1" applyFill="1" applyAlignment="1">
      <alignment horizontal="left" vertical="center" wrapText="1" indent="1"/>
    </xf>
    <xf numFmtId="164" fontId="25" fillId="2" borderId="0" xfId="11" applyNumberFormat="1" applyFont="1" applyFill="1" applyAlignment="1">
      <alignment horizontal="right" vertical="center"/>
    </xf>
    <xf numFmtId="0" fontId="15" fillId="4" borderId="0" xfId="11" applyFont="1" applyFill="1" applyAlignment="1">
      <alignment horizontal="left" vertical="center" wrapText="1" indent="1"/>
    </xf>
    <xf numFmtId="0" fontId="15" fillId="4" borderId="1" xfId="11" applyFont="1" applyFill="1" applyBorder="1" applyAlignment="1">
      <alignment horizontal="left" vertical="center" wrapText="1" indent="1"/>
    </xf>
    <xf numFmtId="164" fontId="16" fillId="2" borderId="1" xfId="12" applyNumberFormat="1" applyFont="1" applyFill="1" applyBorder="1" applyAlignment="1">
      <alignment horizontal="right" vertical="justify" wrapText="1" indent="1"/>
    </xf>
    <xf numFmtId="164" fontId="25" fillId="2" borderId="1" xfId="11" applyNumberFormat="1" applyFont="1" applyFill="1" applyBorder="1" applyAlignment="1">
      <alignment horizontal="right" vertical="center"/>
    </xf>
    <xf numFmtId="0" fontId="3" fillId="2" borderId="0" xfId="11" applyFill="1"/>
    <xf numFmtId="3" fontId="18" fillId="2" borderId="0" xfId="12" applyNumberFormat="1" applyFont="1" applyFill="1" applyBorder="1" applyAlignment="1">
      <alignment horizontal="center" vertical="justify" wrapText="1"/>
    </xf>
    <xf numFmtId="0" fontId="26" fillId="2" borderId="0" xfId="10" applyFont="1" applyFill="1"/>
    <xf numFmtId="0" fontId="27" fillId="2" borderId="0" xfId="10" applyFont="1" applyFill="1"/>
    <xf numFmtId="3" fontId="16" fillId="2" borderId="2" xfId="5" applyNumberFormat="1" applyFont="1" applyFill="1" applyBorder="1" applyAlignment="1">
      <alignment horizontal="center" vertical="center"/>
    </xf>
    <xf numFmtId="3" fontId="16" fillId="2" borderId="2" xfId="12" applyNumberFormat="1" applyFont="1" applyFill="1" applyBorder="1" applyAlignment="1">
      <alignment horizontal="center" vertical="center"/>
    </xf>
    <xf numFmtId="3" fontId="18" fillId="2" borderId="0" xfId="12" applyNumberFormat="1" applyFont="1" applyFill="1" applyBorder="1" applyAlignment="1">
      <alignment horizontal="center" vertical="justify"/>
    </xf>
    <xf numFmtId="0" fontId="16" fillId="2" borderId="2" xfId="10" applyFont="1" applyFill="1" applyBorder="1" applyAlignment="1">
      <alignment horizontal="center" vertical="center"/>
    </xf>
    <xf numFmtId="0" fontId="26" fillId="2" borderId="0" xfId="10" applyFont="1" applyFill="1" applyAlignment="1">
      <alignment horizontal="center"/>
    </xf>
    <xf numFmtId="0" fontId="2" fillId="0" borderId="0" xfId="2"/>
    <xf numFmtId="0" fontId="10" fillId="0" borderId="0" xfId="2" applyFont="1"/>
    <xf numFmtId="0" fontId="11" fillId="0" borderId="0" xfId="2" applyFont="1"/>
    <xf numFmtId="0" fontId="5" fillId="0" borderId="0" xfId="2" applyFont="1"/>
    <xf numFmtId="0" fontId="17" fillId="2" borderId="0" xfId="2" applyFont="1" applyFill="1"/>
    <xf numFmtId="0" fontId="21" fillId="2" borderId="0" xfId="2" applyFont="1" applyFill="1"/>
    <xf numFmtId="3" fontId="17" fillId="5" borderId="0" xfId="1" applyNumberFormat="1" applyFont="1" applyFill="1" applyBorder="1" applyAlignment="1">
      <alignment horizontal="left" vertical="justify" wrapText="1"/>
    </xf>
    <xf numFmtId="3" fontId="17" fillId="2" borderId="0" xfId="1" applyNumberFormat="1" applyFont="1" applyFill="1" applyBorder="1" applyAlignment="1">
      <alignment horizontal="right" vertical="justify" wrapText="1" indent="1"/>
    </xf>
    <xf numFmtId="3" fontId="17" fillId="2" borderId="0" xfId="1" applyNumberFormat="1" applyFont="1" applyFill="1" applyBorder="1" applyAlignment="1">
      <alignment horizontal="left" vertical="justify" wrapText="1"/>
    </xf>
    <xf numFmtId="0" fontId="21" fillId="0" borderId="0" xfId="2" applyFont="1"/>
    <xf numFmtId="3" fontId="17" fillId="2" borderId="1" xfId="1" applyNumberFormat="1" applyFont="1" applyFill="1" applyBorder="1" applyAlignment="1">
      <alignment horizontal="left" vertical="justify" wrapText="1"/>
    </xf>
    <xf numFmtId="3" fontId="17" fillId="2" borderId="1" xfId="1" applyNumberFormat="1" applyFont="1" applyFill="1" applyBorder="1" applyAlignment="1">
      <alignment horizontal="right" vertical="justify" wrapText="1" indent="1"/>
    </xf>
    <xf numFmtId="0" fontId="21" fillId="2" borderId="0" xfId="0" applyFont="1" applyFill="1"/>
    <xf numFmtId="0" fontId="19" fillId="2" borderId="0" xfId="0" applyFont="1" applyFill="1" applyAlignment="1">
      <alignment vertical="center"/>
    </xf>
    <xf numFmtId="0" fontId="21" fillId="2" borderId="0" xfId="3" applyFont="1" applyFill="1" applyAlignment="1">
      <alignment horizontal="center" vertical="center"/>
    </xf>
    <xf numFmtId="0" fontId="17" fillId="4" borderId="0" xfId="0" applyFont="1" applyFill="1" applyAlignment="1">
      <alignment horizontal="center" vertical="center" wrapText="1"/>
    </xf>
    <xf numFmtId="3" fontId="17" fillId="2" borderId="0" xfId="1" applyNumberFormat="1" applyFont="1" applyFill="1" applyBorder="1" applyAlignment="1">
      <alignment horizontal="right" vertical="justify" wrapText="1"/>
    </xf>
    <xf numFmtId="0" fontId="21" fillId="0" borderId="0" xfId="2" applyFont="1" applyAlignment="1">
      <alignment horizontal="right"/>
    </xf>
    <xf numFmtId="0" fontId="21" fillId="0" borderId="1" xfId="2" applyFont="1" applyBorder="1" applyAlignment="1">
      <alignment horizontal="right"/>
    </xf>
    <xf numFmtId="0" fontId="29" fillId="2" borderId="1" xfId="2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4" borderId="1" xfId="7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right" vertical="justify" wrapText="1"/>
    </xf>
    <xf numFmtId="3" fontId="20" fillId="2" borderId="0" xfId="1" applyNumberFormat="1" applyFont="1" applyFill="1" applyBorder="1" applyAlignment="1">
      <alignment horizontal="right" vertical="justify" wrapText="1" indent="1"/>
    </xf>
    <xf numFmtId="3" fontId="20" fillId="2" borderId="1" xfId="1" applyNumberFormat="1" applyFont="1" applyFill="1" applyBorder="1" applyAlignment="1">
      <alignment horizontal="right" vertical="justify" wrapText="1" indent="1"/>
    </xf>
    <xf numFmtId="0" fontId="21" fillId="2" borderId="0" xfId="3" applyFont="1" applyFill="1"/>
    <xf numFmtId="0" fontId="30" fillId="2" borderId="0" xfId="2" applyFont="1" applyFill="1"/>
    <xf numFmtId="0" fontId="31" fillId="2" borderId="0" xfId="2" applyFont="1" applyFill="1"/>
    <xf numFmtId="3" fontId="17" fillId="2" borderId="0" xfId="1" applyNumberFormat="1" applyFont="1" applyFill="1" applyBorder="1" applyAlignment="1">
      <alignment horizontal="center" vertical="justify" wrapText="1"/>
    </xf>
    <xf numFmtId="3" fontId="21" fillId="2" borderId="0" xfId="0" applyNumberFormat="1" applyFont="1" applyFill="1"/>
    <xf numFmtId="0" fontId="32" fillId="2" borderId="0" xfId="2" applyFont="1" applyFill="1"/>
    <xf numFmtId="0" fontId="33" fillId="2" borderId="0" xfId="3" applyFont="1" applyFill="1" applyAlignment="1">
      <alignment horizontal="center" vertical="center"/>
    </xf>
    <xf numFmtId="0" fontId="33" fillId="2" borderId="0" xfId="2" applyFont="1" applyFill="1"/>
    <xf numFmtId="0" fontId="33" fillId="4" borderId="0" xfId="4" applyFont="1" applyFill="1"/>
    <xf numFmtId="0" fontId="3" fillId="2" borderId="0" xfId="13" applyFill="1"/>
    <xf numFmtId="3" fontId="17" fillId="5" borderId="0" xfId="12" applyNumberFormat="1" applyFont="1" applyFill="1" applyBorder="1" applyAlignment="1">
      <alignment horizontal="left" vertical="justify" wrapText="1"/>
    </xf>
    <xf numFmtId="3" fontId="17" fillId="5" borderId="0" xfId="12" applyNumberFormat="1" applyFont="1" applyFill="1" applyBorder="1" applyAlignment="1">
      <alignment horizontal="center" vertical="justify" wrapText="1"/>
    </xf>
    <xf numFmtId="3" fontId="17" fillId="5" borderId="0" xfId="12" applyNumberFormat="1" applyFont="1" applyFill="1" applyBorder="1" applyAlignment="1">
      <alignment horizontal="right" vertical="justify" wrapText="1" indent="1"/>
    </xf>
    <xf numFmtId="0" fontId="17" fillId="5" borderId="1" xfId="5" applyFont="1" applyFill="1" applyBorder="1" applyAlignment="1">
      <alignment horizontal="left" vertical="center" wrapText="1"/>
    </xf>
    <xf numFmtId="3" fontId="17" fillId="5" borderId="1" xfId="12" applyNumberFormat="1" applyFont="1" applyFill="1" applyBorder="1" applyAlignment="1">
      <alignment horizontal="center" vertical="justify" wrapText="1"/>
    </xf>
    <xf numFmtId="3" fontId="17" fillId="5" borderId="1" xfId="12" applyNumberFormat="1" applyFont="1" applyFill="1" applyBorder="1" applyAlignment="1">
      <alignment horizontal="right" vertical="justify" wrapText="1" indent="1"/>
    </xf>
    <xf numFmtId="0" fontId="19" fillId="6" borderId="0" xfId="4" applyFont="1" applyFill="1"/>
    <xf numFmtId="0" fontId="21" fillId="0" borderId="0" xfId="13" applyFont="1"/>
    <xf numFmtId="3" fontId="17" fillId="2" borderId="0" xfId="12" applyNumberFormat="1" applyFont="1" applyFill="1" applyBorder="1" applyAlignment="1">
      <alignment horizontal="center" vertical="justify" wrapText="1"/>
    </xf>
    <xf numFmtId="3" fontId="21" fillId="2" borderId="0" xfId="13" applyNumberFormat="1" applyFont="1" applyFill="1"/>
    <xf numFmtId="0" fontId="29" fillId="0" borderId="1" xfId="2" applyFont="1" applyBorder="1" applyAlignment="1">
      <alignment horizontal="center" vertical="center" wrapText="1"/>
    </xf>
    <xf numFmtId="0" fontId="20" fillId="4" borderId="1" xfId="13" applyFont="1" applyFill="1" applyBorder="1" applyAlignment="1">
      <alignment horizontal="center" vertical="center" wrapText="1"/>
    </xf>
    <xf numFmtId="3" fontId="20" fillId="5" borderId="0" xfId="5" applyNumberFormat="1" applyFont="1" applyFill="1" applyAlignment="1">
      <alignment horizontal="center" vertical="center"/>
    </xf>
    <xf numFmtId="3" fontId="20" fillId="5" borderId="0" xfId="12" applyNumberFormat="1" applyFont="1" applyFill="1" applyBorder="1" applyAlignment="1">
      <alignment horizontal="center" vertical="justify" wrapText="1"/>
    </xf>
    <xf numFmtId="3" fontId="20" fillId="5" borderId="1" xfId="12" applyNumberFormat="1" applyFont="1" applyFill="1" applyBorder="1" applyAlignment="1">
      <alignment horizontal="center" vertical="justify" wrapText="1"/>
    </xf>
    <xf numFmtId="0" fontId="2" fillId="0" borderId="0" xfId="14"/>
    <xf numFmtId="0" fontId="2" fillId="0" borderId="0" xfId="14" applyAlignment="1">
      <alignment horizontal="left"/>
    </xf>
    <xf numFmtId="0" fontId="21" fillId="2" borderId="0" xfId="14" applyFont="1" applyFill="1"/>
    <xf numFmtId="0" fontId="17" fillId="2" borderId="0" xfId="14" applyFont="1" applyFill="1"/>
    <xf numFmtId="0" fontId="30" fillId="0" borderId="0" xfId="14" applyFont="1"/>
    <xf numFmtId="0" fontId="31" fillId="0" borderId="0" xfId="14" applyFont="1"/>
    <xf numFmtId="3" fontId="17" fillId="5" borderId="0" xfId="15" applyNumberFormat="1" applyFont="1" applyFill="1" applyBorder="1" applyAlignment="1">
      <alignment horizontal="left" vertical="justify" wrapText="1"/>
    </xf>
    <xf numFmtId="3" fontId="17" fillId="5" borderId="0" xfId="15" applyNumberFormat="1" applyFont="1" applyFill="1" applyBorder="1" applyAlignment="1">
      <alignment horizontal="center" vertical="justify" wrapText="1"/>
    </xf>
    <xf numFmtId="3" fontId="17" fillId="5" borderId="0" xfId="6" applyNumberFormat="1" applyFont="1" applyFill="1" applyBorder="1" applyAlignment="1">
      <alignment horizontal="left" vertical="justify" wrapText="1"/>
    </xf>
    <xf numFmtId="0" fontId="21" fillId="0" borderId="0" xfId="14" applyFont="1"/>
    <xf numFmtId="0" fontId="21" fillId="0" borderId="0" xfId="0" applyFont="1"/>
    <xf numFmtId="3" fontId="17" fillId="2" borderId="0" xfId="15" applyNumberFormat="1" applyFont="1" applyFill="1" applyBorder="1" applyAlignment="1">
      <alignment horizontal="center" vertical="justify" wrapText="1"/>
    </xf>
    <xf numFmtId="0" fontId="32" fillId="2" borderId="0" xfId="14" applyFont="1" applyFill="1"/>
    <xf numFmtId="0" fontId="29" fillId="0" borderId="1" xfId="14" applyFont="1" applyBorder="1" applyAlignment="1">
      <alignment horizontal="center" vertical="center" wrapText="1"/>
    </xf>
    <xf numFmtId="3" fontId="20" fillId="5" borderId="0" xfId="5" applyNumberFormat="1" applyFont="1" applyFill="1" applyAlignment="1">
      <alignment horizontal="right" vertical="center"/>
    </xf>
    <xf numFmtId="3" fontId="17" fillId="5" borderId="0" xfId="15" applyNumberFormat="1" applyFont="1" applyFill="1" applyBorder="1" applyAlignment="1">
      <alignment horizontal="right" vertical="justify" wrapText="1"/>
    </xf>
    <xf numFmtId="3" fontId="20" fillId="5" borderId="0" xfId="15" applyNumberFormat="1" applyFont="1" applyFill="1" applyBorder="1" applyAlignment="1">
      <alignment horizontal="right" vertical="justify" wrapText="1"/>
    </xf>
    <xf numFmtId="3" fontId="20" fillId="5" borderId="1" xfId="15" applyNumberFormat="1" applyFont="1" applyFill="1" applyBorder="1" applyAlignment="1">
      <alignment horizontal="right" vertical="justify" wrapText="1"/>
    </xf>
    <xf numFmtId="3" fontId="17" fillId="5" borderId="1" xfId="15" applyNumberFormat="1" applyFont="1" applyFill="1" applyBorder="1" applyAlignment="1">
      <alignment horizontal="right" vertical="justify" wrapText="1"/>
    </xf>
    <xf numFmtId="3" fontId="20" fillId="5" borderId="0" xfId="5" applyNumberFormat="1" applyFont="1" applyFill="1" applyAlignment="1">
      <alignment horizontal="left" vertical="center"/>
    </xf>
    <xf numFmtId="0" fontId="36" fillId="0" borderId="0" xfId="2" applyFont="1"/>
    <xf numFmtId="0" fontId="28" fillId="0" borderId="0" xfId="2" applyFont="1" applyAlignment="1">
      <alignment horizontal="left" wrapText="1"/>
    </xf>
    <xf numFmtId="3" fontId="17" fillId="5" borderId="0" xfId="1" applyNumberFormat="1" applyFont="1" applyFill="1" applyBorder="1" applyAlignment="1">
      <alignment horizontal="right" indent="1"/>
    </xf>
    <xf numFmtId="3" fontId="17" fillId="5" borderId="0" xfId="1" applyNumberFormat="1" applyFont="1" applyFill="1" applyBorder="1" applyAlignment="1">
      <alignment horizontal="right" vertical="justify" wrapText="1" indent="1"/>
    </xf>
    <xf numFmtId="0" fontId="28" fillId="0" borderId="1" xfId="2" applyFont="1" applyBorder="1" applyAlignment="1">
      <alignment horizontal="left" wrapText="1"/>
    </xf>
    <xf numFmtId="3" fontId="17" fillId="5" borderId="1" xfId="1" applyNumberFormat="1" applyFont="1" applyFill="1" applyBorder="1" applyAlignment="1">
      <alignment horizontal="right" indent="1"/>
    </xf>
    <xf numFmtId="3" fontId="17" fillId="5" borderId="1" xfId="1" applyNumberFormat="1" applyFont="1" applyFill="1" applyBorder="1" applyAlignment="1">
      <alignment horizontal="right" vertical="justify" wrapText="1" indent="1"/>
    </xf>
    <xf numFmtId="0" fontId="19" fillId="6" borderId="0" xfId="4" applyFont="1" applyFill="1" applyAlignment="1">
      <alignment horizontal="left" indent="1"/>
    </xf>
    <xf numFmtId="0" fontId="28" fillId="0" borderId="0" xfId="2" applyFont="1" applyAlignment="1">
      <alignment horizontal="left" wrapText="1" indent="1"/>
    </xf>
    <xf numFmtId="0" fontId="37" fillId="0" borderId="0" xfId="2" applyFont="1" applyAlignment="1">
      <alignment horizontal="right" vertical="center" wrapText="1"/>
    </xf>
    <xf numFmtId="3" fontId="17" fillId="5" borderId="0" xfId="1" applyNumberFormat="1" applyFont="1" applyFill="1" applyBorder="1" applyAlignment="1">
      <alignment horizontal="right" vertical="justify" wrapText="1"/>
    </xf>
    <xf numFmtId="0" fontId="20" fillId="0" borderId="1" xfId="7" applyFont="1" applyBorder="1" applyAlignment="1">
      <alignment horizontal="center" vertical="center"/>
    </xf>
    <xf numFmtId="3" fontId="20" fillId="5" borderId="0" xfId="5" applyNumberFormat="1" applyFont="1" applyFill="1" applyAlignment="1">
      <alignment horizontal="right" vertical="center" indent="1"/>
    </xf>
    <xf numFmtId="3" fontId="20" fillId="5" borderId="1" xfId="5" applyNumberFormat="1" applyFont="1" applyFill="1" applyBorder="1" applyAlignment="1">
      <alignment horizontal="right" vertical="center" indent="1"/>
    </xf>
    <xf numFmtId="0" fontId="20" fillId="0" borderId="0" xfId="2" applyFont="1" applyAlignment="1">
      <alignment horizontal="left" wrapText="1"/>
    </xf>
    <xf numFmtId="0" fontId="20" fillId="0" borderId="1" xfId="2" applyFont="1" applyBorder="1"/>
    <xf numFmtId="0" fontId="20" fillId="0" borderId="2" xfId="2" applyFont="1" applyBorder="1"/>
    <xf numFmtId="164" fontId="16" fillId="2" borderId="0" xfId="12" applyNumberFormat="1" applyFont="1" applyFill="1" applyBorder="1" applyAlignment="1">
      <alignment horizontal="right" vertical="justify" wrapText="1"/>
    </xf>
    <xf numFmtId="164" fontId="16" fillId="2" borderId="1" xfId="12" applyNumberFormat="1" applyFont="1" applyFill="1" applyBorder="1" applyAlignment="1">
      <alignment horizontal="right" vertical="justify" wrapText="1"/>
    </xf>
    <xf numFmtId="3" fontId="16" fillId="2" borderId="0" xfId="12" applyNumberFormat="1" applyFont="1" applyFill="1" applyBorder="1" applyAlignment="1">
      <alignment vertical="justify" wrapText="1"/>
    </xf>
    <xf numFmtId="0" fontId="22" fillId="2" borderId="1" xfId="2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1" xfId="7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20" fillId="4" borderId="0" xfId="11" applyFont="1" applyFill="1" applyAlignment="1">
      <alignment vertical="center" wrapText="1"/>
    </xf>
    <xf numFmtId="0" fontId="38" fillId="2" borderId="0" xfId="8" applyFont="1" applyFill="1"/>
    <xf numFmtId="3" fontId="16" fillId="2" borderId="0" xfId="1" applyNumberFormat="1" applyFont="1" applyFill="1" applyBorder="1" applyAlignment="1">
      <alignment horizontal="right" vertical="justify" wrapText="1" indent="1"/>
    </xf>
    <xf numFmtId="3" fontId="16" fillId="2" borderId="1" xfId="1" applyNumberFormat="1" applyFont="1" applyFill="1" applyBorder="1" applyAlignment="1">
      <alignment horizontal="right" vertical="justify" wrapText="1" indent="1"/>
    </xf>
    <xf numFmtId="0" fontId="5" fillId="2" borderId="0" xfId="10" applyFont="1" applyFill="1"/>
    <xf numFmtId="0" fontId="39" fillId="4" borderId="0" xfId="4" applyFont="1" applyFill="1"/>
    <xf numFmtId="0" fontId="40" fillId="2" borderId="0" xfId="0" applyFont="1" applyFill="1"/>
    <xf numFmtId="3" fontId="40" fillId="2" borderId="0" xfId="0" applyNumberFormat="1" applyFont="1" applyFill="1"/>
    <xf numFmtId="3" fontId="38" fillId="2" borderId="0" xfId="1" applyNumberFormat="1" applyFont="1" applyFill="1" applyBorder="1" applyAlignment="1">
      <alignment horizontal="center" vertical="justify" wrapText="1"/>
    </xf>
    <xf numFmtId="0" fontId="41" fillId="2" borderId="0" xfId="3" applyFont="1" applyFill="1" applyAlignment="1">
      <alignment horizontal="center" vertical="center"/>
    </xf>
    <xf numFmtId="3" fontId="42" fillId="2" borderId="0" xfId="3" applyNumberFormat="1" applyFont="1" applyFill="1"/>
    <xf numFmtId="4" fontId="5" fillId="2" borderId="0" xfId="10" applyNumberFormat="1" applyFont="1" applyFill="1"/>
    <xf numFmtId="3" fontId="41" fillId="2" borderId="0" xfId="3" applyNumberFormat="1" applyFont="1" applyFill="1"/>
    <xf numFmtId="3" fontId="43" fillId="2" borderId="0" xfId="1" applyNumberFormat="1" applyFont="1" applyFill="1" applyBorder="1" applyAlignment="1">
      <alignment horizontal="right" vertical="justify" wrapText="1" indent="1"/>
    </xf>
    <xf numFmtId="3" fontId="20" fillId="2" borderId="0" xfId="1" applyNumberFormat="1" applyFont="1" applyFill="1" applyBorder="1" applyAlignment="1">
      <alignment horizontal="right" vertical="justify" wrapText="1"/>
    </xf>
    <xf numFmtId="3" fontId="20" fillId="2" borderId="0" xfId="5" applyNumberFormat="1" applyFont="1" applyFill="1" applyAlignment="1">
      <alignment horizontal="left" vertical="center"/>
    </xf>
    <xf numFmtId="0" fontId="40" fillId="0" borderId="0" xfId="0" applyFont="1"/>
    <xf numFmtId="3" fontId="9" fillId="2" borderId="0" xfId="12" applyNumberFormat="1" applyFont="1" applyFill="1" applyBorder="1" applyAlignment="1">
      <alignment vertical="justify" wrapText="1"/>
    </xf>
    <xf numFmtId="3" fontId="16" fillId="2" borderId="0" xfId="12" applyNumberFormat="1" applyFont="1" applyFill="1" applyBorder="1" applyAlignment="1">
      <alignment horizontal="right" vertical="justify" wrapText="1"/>
    </xf>
    <xf numFmtId="164" fontId="16" fillId="2" borderId="0" xfId="12" applyNumberFormat="1" applyFont="1" applyFill="1" applyBorder="1" applyAlignment="1">
      <alignment vertical="justify" wrapText="1"/>
    </xf>
    <xf numFmtId="164" fontId="44" fillId="2" borderId="0" xfId="11" applyNumberFormat="1" applyFont="1" applyFill="1" applyAlignment="1">
      <alignment horizontal="right" vertical="center"/>
    </xf>
    <xf numFmtId="3" fontId="20" fillId="5" borderId="0" xfId="5" applyNumberFormat="1" applyFont="1" applyFill="1" applyAlignment="1">
      <alignment horizontal="right" vertical="justify" indent="1"/>
    </xf>
    <xf numFmtId="3" fontId="20" fillId="0" borderId="0" xfId="2" applyNumberFormat="1" applyFont="1" applyAlignment="1">
      <alignment horizontal="right" indent="1"/>
    </xf>
    <xf numFmtId="164" fontId="23" fillId="0" borderId="0" xfId="11" applyNumberFormat="1" applyFont="1" applyAlignment="1">
      <alignment horizontal="right" vertical="center"/>
    </xf>
    <xf numFmtId="43" fontId="17" fillId="4" borderId="0" xfId="1" applyFont="1" applyFill="1" applyBorder="1" applyAlignment="1">
      <alignment vertical="center" wrapText="1"/>
    </xf>
    <xf numFmtId="165" fontId="17" fillId="4" borderId="0" xfId="1" applyNumberFormat="1" applyFont="1" applyFill="1" applyBorder="1" applyAlignment="1">
      <alignment vertical="center" wrapText="1"/>
    </xf>
    <xf numFmtId="164" fontId="45" fillId="2" borderId="0" xfId="11" applyNumberFormat="1" applyFont="1" applyFill="1" applyAlignment="1">
      <alignment horizontal="right" vertical="center"/>
    </xf>
    <xf numFmtId="164" fontId="2" fillId="2" borderId="0" xfId="10" applyNumberFormat="1" applyFill="1"/>
    <xf numFmtId="3" fontId="26" fillId="2" borderId="0" xfId="10" applyNumberFormat="1" applyFont="1" applyFill="1"/>
    <xf numFmtId="43" fontId="26" fillId="2" borderId="0" xfId="1" applyFont="1" applyFill="1"/>
    <xf numFmtId="3" fontId="2" fillId="2" borderId="0" xfId="10" applyNumberFormat="1" applyFill="1"/>
    <xf numFmtId="3" fontId="18" fillId="2" borderId="0" xfId="5" applyNumberFormat="1" applyFont="1" applyFill="1" applyAlignment="1">
      <alignment horizontal="left" vertical="center"/>
    </xf>
    <xf numFmtId="164" fontId="45" fillId="0" borderId="0" xfId="11" applyNumberFormat="1" applyFont="1" applyAlignment="1">
      <alignment horizontal="right" vertical="center"/>
    </xf>
    <xf numFmtId="164" fontId="45" fillId="0" borderId="1" xfId="11" applyNumberFormat="1" applyFont="1" applyBorder="1" applyAlignment="1">
      <alignment horizontal="right" vertical="center"/>
    </xf>
    <xf numFmtId="164" fontId="17" fillId="0" borderId="0" xfId="11" applyNumberFormat="1" applyFont="1" applyAlignment="1">
      <alignment horizontal="right" vertical="center"/>
    </xf>
    <xf numFmtId="0" fontId="20" fillId="2" borderId="2" xfId="10" applyFont="1" applyFill="1" applyBorder="1" applyAlignment="1">
      <alignment horizontal="center" vertical="center"/>
    </xf>
    <xf numFmtId="3" fontId="20" fillId="2" borderId="2" xfId="5" applyNumberFormat="1" applyFont="1" applyFill="1" applyBorder="1" applyAlignment="1">
      <alignment horizontal="center" vertical="center"/>
    </xf>
    <xf numFmtId="3" fontId="20" fillId="2" borderId="2" xfId="12" applyNumberFormat="1" applyFont="1" applyFill="1" applyBorder="1" applyAlignment="1">
      <alignment horizontal="center" vertical="center"/>
    </xf>
    <xf numFmtId="0" fontId="20" fillId="4" borderId="0" xfId="11" applyFont="1" applyFill="1" applyAlignment="1">
      <alignment vertical="center"/>
    </xf>
    <xf numFmtId="3" fontId="20" fillId="2" borderId="0" xfId="12" applyNumberFormat="1" applyFont="1" applyFill="1" applyBorder="1" applyAlignment="1">
      <alignment vertical="justify" wrapText="1"/>
    </xf>
    <xf numFmtId="0" fontId="29" fillId="2" borderId="0" xfId="10" applyFont="1" applyFill="1" applyAlignment="1">
      <alignment horizontal="left" vertical="center" wrapText="1"/>
    </xf>
    <xf numFmtId="3" fontId="20" fillId="2" borderId="0" xfId="12" applyNumberFormat="1" applyFont="1" applyFill="1" applyBorder="1" applyAlignment="1">
      <alignment horizontal="right" vertical="justify" wrapText="1"/>
    </xf>
    <xf numFmtId="0" fontId="20" fillId="4" borderId="0" xfId="11" applyFont="1" applyFill="1" applyAlignment="1">
      <alignment horizontal="left" vertical="center" wrapText="1"/>
    </xf>
    <xf numFmtId="0" fontId="20" fillId="4" borderId="0" xfId="11" applyFont="1" applyFill="1" applyAlignment="1">
      <alignment wrapText="1"/>
    </xf>
    <xf numFmtId="164" fontId="20" fillId="2" borderId="0" xfId="12" applyNumberFormat="1" applyFont="1" applyFill="1" applyBorder="1" applyAlignment="1">
      <alignment horizontal="right" vertical="justify" wrapText="1"/>
    </xf>
    <xf numFmtId="0" fontId="28" fillId="2" borderId="0" xfId="10" applyFont="1" applyFill="1" applyAlignment="1">
      <alignment horizontal="left" vertical="center" wrapText="1" indent="1"/>
    </xf>
    <xf numFmtId="0" fontId="17" fillId="4" borderId="0" xfId="11" applyFont="1" applyFill="1" applyAlignment="1">
      <alignment horizontal="left" vertical="center" wrapText="1" indent="1"/>
    </xf>
    <xf numFmtId="164" fontId="20" fillId="0" borderId="0" xfId="12" applyNumberFormat="1" applyFont="1" applyFill="1" applyBorder="1" applyAlignment="1">
      <alignment horizontal="right" vertical="justify" wrapText="1"/>
    </xf>
    <xf numFmtId="0" fontId="17" fillId="4" borderId="1" xfId="11" applyFont="1" applyFill="1" applyBorder="1" applyAlignment="1">
      <alignment horizontal="left" vertical="center" wrapText="1" indent="1"/>
    </xf>
    <xf numFmtId="164" fontId="20" fillId="0" borderId="1" xfId="12" applyNumberFormat="1" applyFont="1" applyFill="1" applyBorder="1" applyAlignment="1">
      <alignment horizontal="right" vertical="justify" wrapText="1"/>
    </xf>
    <xf numFmtId="165" fontId="17" fillId="0" borderId="0" xfId="0" applyNumberFormat="1" applyFont="1"/>
    <xf numFmtId="4" fontId="17" fillId="2" borderId="0" xfId="10" applyNumberFormat="1" applyFont="1" applyFill="1"/>
    <xf numFmtId="165" fontId="17" fillId="0" borderId="0" xfId="0" applyNumberFormat="1" applyFont="1" applyAlignment="1">
      <alignment horizontal="right"/>
    </xf>
    <xf numFmtId="0" fontId="17" fillId="2" borderId="0" xfId="8" applyFont="1" applyFill="1"/>
    <xf numFmtId="0" fontId="15" fillId="2" borderId="0" xfId="8" applyFont="1" applyFill="1" applyAlignment="1"/>
    <xf numFmtId="0" fontId="20" fillId="0" borderId="2" xfId="2" applyFont="1" applyBorder="1" applyAlignment="1">
      <alignment horizontal="center" vertical="center" wrapText="1"/>
    </xf>
    <xf numFmtId="0" fontId="17" fillId="5" borderId="0" xfId="8" applyFont="1" applyFill="1" applyAlignment="1">
      <alignment horizontal="left"/>
    </xf>
    <xf numFmtId="0" fontId="17" fillId="4" borderId="0" xfId="0" applyFont="1" applyFill="1" applyAlignment="1">
      <alignment horizontal="left" vertical="center" wrapText="1"/>
    </xf>
    <xf numFmtId="0" fontId="20" fillId="0" borderId="3" xfId="7" applyFont="1" applyBorder="1" applyAlignment="1">
      <alignment horizontal="center" vertical="center"/>
    </xf>
    <xf numFmtId="0" fontId="20" fillId="0" borderId="1" xfId="7" applyFont="1" applyBorder="1" applyAlignment="1">
      <alignment horizontal="center" vertical="center"/>
    </xf>
    <xf numFmtId="0" fontId="20" fillId="4" borderId="2" xfId="0" applyFont="1" applyFill="1" applyBorder="1" applyAlignment="1">
      <alignment horizontal="center"/>
    </xf>
    <xf numFmtId="0" fontId="20" fillId="0" borderId="3" xfId="14" applyFont="1" applyBorder="1" applyAlignment="1">
      <alignment horizontal="left" vertical="center" wrapText="1" indent="1"/>
    </xf>
    <xf numFmtId="0" fontId="20" fillId="0" borderId="1" xfId="14" applyFont="1" applyBorder="1" applyAlignment="1">
      <alignment horizontal="left" vertical="center" wrapText="1" indent="1"/>
    </xf>
    <xf numFmtId="0" fontId="20" fillId="4" borderId="2" xfId="13" applyFont="1" applyFill="1" applyBorder="1" applyAlignment="1">
      <alignment horizontal="center"/>
    </xf>
    <xf numFmtId="0" fontId="17" fillId="4" borderId="0" xfId="13" applyFont="1" applyFill="1" applyAlignment="1">
      <alignment horizontal="left" vertical="center" wrapText="1"/>
    </xf>
    <xf numFmtId="0" fontId="20" fillId="0" borderId="3" xfId="2" applyFont="1" applyBorder="1" applyAlignment="1">
      <alignment horizontal="left" vertical="center" wrapText="1" indent="1"/>
    </xf>
    <xf numFmtId="0" fontId="20" fillId="0" borderId="1" xfId="2" applyFont="1" applyBorder="1" applyAlignment="1">
      <alignment horizontal="left" vertical="center" wrapText="1" indent="1"/>
    </xf>
    <xf numFmtId="0" fontId="21" fillId="2" borderId="0" xfId="3" applyFont="1" applyFill="1" applyAlignment="1">
      <alignment horizontal="center"/>
    </xf>
    <xf numFmtId="0" fontId="20" fillId="4" borderId="2" xfId="7" applyFont="1" applyFill="1" applyBorder="1" applyAlignment="1">
      <alignment horizontal="center" vertical="center" wrapText="1"/>
    </xf>
    <xf numFmtId="0" fontId="19" fillId="6" borderId="0" xfId="4" applyFont="1" applyFill="1" applyAlignment="1">
      <alignment horizontal="left" indent="1"/>
    </xf>
    <xf numFmtId="0" fontId="20" fillId="2" borderId="3" xfId="2" applyFont="1" applyFill="1" applyBorder="1" applyAlignment="1">
      <alignment horizontal="left" vertical="center" wrapText="1" indent="1"/>
    </xf>
    <xf numFmtId="0" fontId="20" fillId="2" borderId="1" xfId="2" applyFont="1" applyFill="1" applyBorder="1" applyAlignment="1">
      <alignment horizontal="left" vertical="center" wrapText="1" indent="1"/>
    </xf>
    <xf numFmtId="0" fontId="17" fillId="2" borderId="0" xfId="8" applyFont="1" applyFill="1" applyAlignment="1">
      <alignment horizontal="left"/>
    </xf>
    <xf numFmtId="0" fontId="16" fillId="4" borderId="2" xfId="0" applyFont="1" applyFill="1" applyBorder="1" applyAlignment="1">
      <alignment horizontal="center"/>
    </xf>
    <xf numFmtId="0" fontId="7" fillId="2" borderId="0" xfId="3" applyFont="1" applyFill="1" applyAlignment="1">
      <alignment horizontal="center"/>
    </xf>
    <xf numFmtId="0" fontId="15" fillId="2" borderId="0" xfId="8" applyFont="1" applyFill="1"/>
    <xf numFmtId="0" fontId="16" fillId="2" borderId="3" xfId="2" applyFont="1" applyFill="1" applyBorder="1" applyAlignment="1">
      <alignment horizontal="center" vertical="center" wrapText="1"/>
    </xf>
    <xf numFmtId="0" fontId="16" fillId="2" borderId="1" xfId="2" applyFont="1" applyFill="1" applyBorder="1" applyAlignment="1">
      <alignment horizontal="center" vertical="center" wrapText="1"/>
    </xf>
    <xf numFmtId="0" fontId="20" fillId="4" borderId="0" xfId="10" applyFont="1" applyFill="1" applyAlignment="1">
      <alignment horizontal="left"/>
    </xf>
    <xf numFmtId="0" fontId="17" fillId="2" borderId="0" xfId="8" applyFont="1" applyFill="1"/>
  </cellXfs>
  <cellStyles count="17">
    <cellStyle name="Millares" xfId="1" builtinId="3"/>
    <cellStyle name="Millares 10" xfId="15" xr:uid="{00000000-0005-0000-0000-000001000000}"/>
    <cellStyle name="Millares 2 2" xfId="12" xr:uid="{00000000-0005-0000-0000-000002000000}"/>
    <cellStyle name="Millares 2 26" xfId="6" xr:uid="{00000000-0005-0000-0000-000003000000}"/>
    <cellStyle name="Millares_3.10-070 Número de vuelos charter internacionales por aeropuerto, según mes, 2007-2008" xfId="9" xr:uid="{00000000-0005-0000-0000-000004000000}"/>
    <cellStyle name="Normal" xfId="0" builtinId="0"/>
    <cellStyle name="Normal 10 10 4" xfId="11" xr:uid="{00000000-0005-0000-0000-000006000000}"/>
    <cellStyle name="Normal 2" xfId="16" xr:uid="{00000000-0005-0000-0000-000007000000}"/>
    <cellStyle name="Normal 2 10" xfId="7" xr:uid="{00000000-0005-0000-0000-000008000000}"/>
    <cellStyle name="Normal 2 2" xfId="13" xr:uid="{00000000-0005-0000-0000-000009000000}"/>
    <cellStyle name="Normal 23" xfId="4" xr:uid="{00000000-0005-0000-0000-00000A000000}"/>
    <cellStyle name="Normal 3" xfId="3" xr:uid="{00000000-0005-0000-0000-00000B000000}"/>
    <cellStyle name="Normal 68" xfId="2" xr:uid="{00000000-0005-0000-0000-00000C000000}"/>
    <cellStyle name="Normal 68 2" xfId="10" xr:uid="{00000000-0005-0000-0000-00000D000000}"/>
    <cellStyle name="Normal 68 3" xfId="14" xr:uid="{00000000-0005-0000-0000-00000E000000}"/>
    <cellStyle name="Normal_3.10.9_3.10-081 Movimiento de pasajeros embarcados en vuelos charters internacionales por aeropuerto, según mes, 2007-2008 2" xfId="8" xr:uid="{00000000-0005-0000-0000-00000F000000}"/>
    <cellStyle name="Normal_Hoja2" xfId="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733431</xdr:colOff>
      <xdr:row>0</xdr:row>
      <xdr:rowOff>117724</xdr:rowOff>
    </xdr:from>
    <xdr:to>
      <xdr:col>34</xdr:col>
      <xdr:colOff>772817</xdr:colOff>
      <xdr:row>3</xdr:row>
      <xdr:rowOff>51157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56081" y="279649"/>
          <a:ext cx="801386" cy="409683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171450</xdr:colOff>
      <xdr:row>0</xdr:row>
      <xdr:rowOff>123825</xdr:rowOff>
    </xdr:from>
    <xdr:ext cx="561976" cy="352425"/>
    <xdr:pic>
      <xdr:nvPicPr>
        <xdr:cNvPr id="3" name="Picture 1">
          <a:extLst>
            <a:ext uri="{FF2B5EF4-FFF2-40B4-BE49-F238E27FC236}">
              <a16:creationId xmlns:a16="http://schemas.microsoft.com/office/drawing/2014/main" id="{F47DDE2C-37EF-4367-9604-2BADDC771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030075" y="123825"/>
          <a:ext cx="561976" cy="352425"/>
        </a:xfrm>
        <a:prstGeom prst="rect">
          <a:avLst/>
        </a:prstGeom>
        <a:noFill/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118110</xdr:colOff>
      <xdr:row>0</xdr:row>
      <xdr:rowOff>70485</xdr:rowOff>
    </xdr:from>
    <xdr:ext cx="561976" cy="352425"/>
    <xdr:pic>
      <xdr:nvPicPr>
        <xdr:cNvPr id="2" name="Picture 1">
          <a:extLst>
            <a:ext uri="{FF2B5EF4-FFF2-40B4-BE49-F238E27FC236}">
              <a16:creationId xmlns:a16="http://schemas.microsoft.com/office/drawing/2014/main" id="{0003B838-A101-4C4D-A473-6F52CA541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81085" y="70485"/>
          <a:ext cx="561976" cy="352425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609600</xdr:colOff>
      <xdr:row>1</xdr:row>
      <xdr:rowOff>142874</xdr:rowOff>
    </xdr:from>
    <xdr:to>
      <xdr:col>38</xdr:col>
      <xdr:colOff>643774</xdr:colOff>
      <xdr:row>4</xdr:row>
      <xdr:rowOff>104774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432250" y="304799"/>
          <a:ext cx="796174" cy="4286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609600</xdr:colOff>
      <xdr:row>1</xdr:row>
      <xdr:rowOff>142874</xdr:rowOff>
    </xdr:from>
    <xdr:ext cx="796174" cy="428625"/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460825" y="304799"/>
          <a:ext cx="796174" cy="428625"/>
        </a:xfrm>
        <a:prstGeom prst="rect">
          <a:avLst/>
        </a:prstGeom>
        <a:noFill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43</xdr:col>
      <xdr:colOff>714376</xdr:colOff>
      <xdr:row>2</xdr:row>
      <xdr:rowOff>66674</xdr:rowOff>
    </xdr:from>
    <xdr:ext cx="916946" cy="361951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890326" y="447674"/>
          <a:ext cx="916946" cy="361951"/>
        </a:xfrm>
        <a:prstGeom prst="rect">
          <a:avLst/>
        </a:prstGeom>
        <a:noFill/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43</xdr:col>
      <xdr:colOff>790575</xdr:colOff>
      <xdr:row>1</xdr:row>
      <xdr:rowOff>161924</xdr:rowOff>
    </xdr:from>
    <xdr:ext cx="796174" cy="4286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985700" y="323849"/>
          <a:ext cx="796174" cy="428625"/>
        </a:xfrm>
        <a:prstGeom prst="rect">
          <a:avLst/>
        </a:prstGeom>
        <a:noFill/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44</xdr:col>
      <xdr:colOff>276225</xdr:colOff>
      <xdr:row>1</xdr:row>
      <xdr:rowOff>152400</xdr:rowOff>
    </xdr:from>
    <xdr:ext cx="647700" cy="276225"/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528500" y="314325"/>
          <a:ext cx="647700" cy="276225"/>
        </a:xfrm>
        <a:prstGeom prst="rect">
          <a:avLst/>
        </a:prstGeom>
        <a:noFill/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43</xdr:col>
      <xdr:colOff>801157</xdr:colOff>
      <xdr:row>1</xdr:row>
      <xdr:rowOff>8467</xdr:rowOff>
    </xdr:from>
    <xdr:ext cx="756000" cy="406997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15432" y="179917"/>
          <a:ext cx="756000" cy="406997"/>
        </a:xfrm>
        <a:prstGeom prst="rect">
          <a:avLst/>
        </a:prstGeom>
        <a:noFill/>
      </xdr:spPr>
    </xdr:pic>
    <xdr:clientData/>
  </xdr:oneCellAnchor>
  <xdr:oneCellAnchor>
    <xdr:from>
      <xdr:col>13</xdr:col>
      <xdr:colOff>171450</xdr:colOff>
      <xdr:row>1</xdr:row>
      <xdr:rowOff>66675</xdr:rowOff>
    </xdr:from>
    <xdr:ext cx="647700" cy="323850"/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8575" y="238125"/>
          <a:ext cx="647700" cy="323850"/>
        </a:xfrm>
        <a:prstGeom prst="rect">
          <a:avLst/>
        </a:prstGeom>
        <a:noFill/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171450</xdr:colOff>
      <xdr:row>0</xdr:row>
      <xdr:rowOff>123825</xdr:rowOff>
    </xdr:from>
    <xdr:ext cx="561976" cy="3524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030075" y="123825"/>
          <a:ext cx="561976" cy="352425"/>
        </a:xfrm>
        <a:prstGeom prst="rect">
          <a:avLst/>
        </a:prstGeom>
        <a:noFill/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171450</xdr:colOff>
      <xdr:row>0</xdr:row>
      <xdr:rowOff>123825</xdr:rowOff>
    </xdr:from>
    <xdr:ext cx="561976" cy="3524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030075" y="123825"/>
          <a:ext cx="561976" cy="352425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nuario%20Finanzas%20Publicas%202009-2011\Users\luci.almonte\Desktop\Documents%20and%20Settings\jose.actis\Mis%20documentos\dominicana%20en%20cifras%20cd%20interactivo%20de%20economicasxls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copia%20para%20juan%20Transport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2001-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Depto.%20Economico/Cifras%20Dominicana/TRANSPOR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atos%20Procesamiento/Divisiones%20DEE/Div.%20Comercio%20Exterior/Anuario%20Comercio%20Exterior%202005/Comercio%20Exterior%20Anuario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  <row r="11">
          <cell r="B11">
            <v>4909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  <row r="11">
          <cell r="B11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  <row r="10">
          <cell r="B10">
            <v>44629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3.02"/>
      <sheetName val="333.09"/>
      <sheetName val="344.13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3"/>
      <sheetName val="333.04"/>
      <sheetName val="333.05"/>
      <sheetName val="333.06"/>
      <sheetName val="333.07"/>
      <sheetName val="333.08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6.0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03"/>
      <sheetName val="6.03"/>
      <sheetName val="8.03"/>
      <sheetName val="10.03"/>
      <sheetName val="11.03"/>
      <sheetName val="12.03"/>
      <sheetName val="13.03"/>
      <sheetName val="14.03"/>
      <sheetName val="15.03"/>
      <sheetName val="16.03"/>
      <sheetName val="17.03"/>
      <sheetName val="18.03"/>
      <sheetName val="19.03"/>
      <sheetName val="22.03"/>
      <sheetName val="24.03"/>
      <sheetName val="25.03"/>
      <sheetName val="26.03"/>
      <sheetName val="27.03"/>
      <sheetName val="28.03"/>
      <sheetName val="29.03"/>
      <sheetName val="30.03"/>
      <sheetName val="31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03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16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7"/>
  <sheetViews>
    <sheetView showGridLines="0" workbookViewId="0">
      <selection activeCell="D37" sqref="D37"/>
    </sheetView>
  </sheetViews>
  <sheetFormatPr baseColWidth="10" defaultRowHeight="12.75"/>
  <cols>
    <col min="3" max="3" width="13" customWidth="1"/>
    <col min="5" max="5" width="13.28515625" customWidth="1"/>
    <col min="7" max="7" width="13.140625" customWidth="1"/>
    <col min="9" max="9" width="13.28515625" customWidth="1"/>
    <col min="11" max="11" width="12.7109375" customWidth="1"/>
    <col min="13" max="13" width="13.85546875" customWidth="1"/>
    <col min="15" max="15" width="14" customWidth="1"/>
    <col min="17" max="17" width="13.85546875" customWidth="1"/>
    <col min="19" max="19" width="14.28515625" customWidth="1"/>
    <col min="21" max="21" width="13.28515625" customWidth="1"/>
    <col min="23" max="23" width="13.5703125" customWidth="1"/>
    <col min="25" max="26" width="12.5703125" customWidth="1"/>
    <col min="27" max="27" width="14" customWidth="1"/>
    <col min="29" max="29" width="13.5703125" customWidth="1"/>
    <col min="31" max="31" width="13.5703125" customWidth="1"/>
    <col min="33" max="33" width="13" customWidth="1"/>
    <col min="35" max="35" width="13.5703125" customWidth="1"/>
  </cols>
  <sheetData>
    <row r="1" spans="1:36">
      <c r="A1" s="58"/>
      <c r="B1" s="1"/>
      <c r="C1" s="1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</row>
    <row r="2" spans="1:36">
      <c r="A2" s="58"/>
      <c r="B2" s="1"/>
      <c r="C2" s="1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</row>
    <row r="3" spans="1:36">
      <c r="A3" s="208" t="s">
        <v>84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4"/>
    </row>
    <row r="4" spans="1:36">
      <c r="A4" s="209" t="s">
        <v>43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4"/>
    </row>
    <row r="5" spans="1:36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3"/>
      <c r="AI5" s="63"/>
      <c r="AJ5" s="4"/>
    </row>
    <row r="6" spans="1:36">
      <c r="A6" s="210" t="s">
        <v>55</v>
      </c>
      <c r="B6" s="212" t="s">
        <v>3</v>
      </c>
      <c r="C6" s="212"/>
      <c r="D6" s="207" t="s">
        <v>12</v>
      </c>
      <c r="E6" s="207"/>
      <c r="F6" s="207" t="s">
        <v>11</v>
      </c>
      <c r="G6" s="207"/>
      <c r="H6" s="207" t="s">
        <v>79</v>
      </c>
      <c r="I6" s="207"/>
      <c r="J6" s="207" t="s">
        <v>80</v>
      </c>
      <c r="K6" s="207"/>
      <c r="L6" s="207" t="s">
        <v>35</v>
      </c>
      <c r="M6" s="207"/>
      <c r="N6" s="207" t="s">
        <v>36</v>
      </c>
      <c r="O6" s="207"/>
      <c r="P6" s="207" t="s">
        <v>10</v>
      </c>
      <c r="Q6" s="207"/>
      <c r="R6" s="207" t="s">
        <v>45</v>
      </c>
      <c r="S6" s="207"/>
      <c r="T6" s="207" t="s">
        <v>46</v>
      </c>
      <c r="U6" s="207"/>
      <c r="V6" s="207" t="s">
        <v>9</v>
      </c>
      <c r="W6" s="207"/>
      <c r="X6" s="207" t="s">
        <v>8</v>
      </c>
      <c r="Y6" s="207"/>
      <c r="Z6" s="207" t="s">
        <v>7</v>
      </c>
      <c r="AA6" s="207"/>
      <c r="AB6" s="207" t="s">
        <v>47</v>
      </c>
      <c r="AC6" s="207"/>
      <c r="AD6" s="207" t="s">
        <v>62</v>
      </c>
      <c r="AE6" s="207"/>
      <c r="AF6" s="207" t="s">
        <v>39</v>
      </c>
      <c r="AG6" s="207"/>
      <c r="AH6" s="207" t="s">
        <v>6</v>
      </c>
      <c r="AI6" s="207"/>
      <c r="AJ6" s="59"/>
    </row>
    <row r="7" spans="1:36">
      <c r="A7" s="211"/>
      <c r="B7" s="139" t="s">
        <v>56</v>
      </c>
      <c r="C7" s="139" t="s">
        <v>4</v>
      </c>
      <c r="D7" s="139" t="s">
        <v>56</v>
      </c>
      <c r="E7" s="139" t="s">
        <v>4</v>
      </c>
      <c r="F7" s="139" t="s">
        <v>56</v>
      </c>
      <c r="G7" s="139" t="s">
        <v>4</v>
      </c>
      <c r="H7" s="139" t="s">
        <v>56</v>
      </c>
      <c r="I7" s="139" t="s">
        <v>4</v>
      </c>
      <c r="J7" s="139" t="s">
        <v>56</v>
      </c>
      <c r="K7" s="139" t="s">
        <v>4</v>
      </c>
      <c r="L7" s="139" t="s">
        <v>56</v>
      </c>
      <c r="M7" s="139" t="s">
        <v>4</v>
      </c>
      <c r="N7" s="139" t="s">
        <v>56</v>
      </c>
      <c r="O7" s="139" t="s">
        <v>4</v>
      </c>
      <c r="P7" s="139" t="s">
        <v>56</v>
      </c>
      <c r="Q7" s="139" t="s">
        <v>4</v>
      </c>
      <c r="R7" s="139" t="s">
        <v>56</v>
      </c>
      <c r="S7" s="139" t="s">
        <v>4</v>
      </c>
      <c r="T7" s="139" t="s">
        <v>56</v>
      </c>
      <c r="U7" s="139" t="s">
        <v>4</v>
      </c>
      <c r="V7" s="139" t="s">
        <v>56</v>
      </c>
      <c r="W7" s="139" t="s">
        <v>4</v>
      </c>
      <c r="X7" s="139" t="s">
        <v>56</v>
      </c>
      <c r="Y7" s="139" t="s">
        <v>4</v>
      </c>
      <c r="Z7" s="139" t="s">
        <v>56</v>
      </c>
      <c r="AA7" s="139" t="s">
        <v>4</v>
      </c>
      <c r="AB7" s="139" t="s">
        <v>56</v>
      </c>
      <c r="AC7" s="139" t="s">
        <v>4</v>
      </c>
      <c r="AD7" s="139" t="s">
        <v>56</v>
      </c>
      <c r="AE7" s="139" t="s">
        <v>4</v>
      </c>
      <c r="AF7" s="139" t="s">
        <v>56</v>
      </c>
      <c r="AG7" s="139" t="s">
        <v>4</v>
      </c>
      <c r="AH7" s="143" t="s">
        <v>57</v>
      </c>
      <c r="AI7" s="144" t="s">
        <v>4</v>
      </c>
      <c r="AJ7" s="59"/>
    </row>
    <row r="8" spans="1:36" s="168" customFormat="1">
      <c r="A8" s="142" t="s">
        <v>3</v>
      </c>
      <c r="B8" s="140">
        <v>5089460.78</v>
      </c>
      <c r="C8" s="140">
        <v>16890373.260000002</v>
      </c>
      <c r="D8" s="174">
        <v>0</v>
      </c>
      <c r="E8" s="174">
        <v>236961</v>
      </c>
      <c r="F8" s="174">
        <v>215259</v>
      </c>
      <c r="G8" s="174">
        <v>200972</v>
      </c>
      <c r="H8" s="174">
        <v>0</v>
      </c>
      <c r="I8" s="174">
        <v>921973</v>
      </c>
      <c r="J8" s="174">
        <v>638007</v>
      </c>
      <c r="K8" s="174">
        <v>2674295</v>
      </c>
      <c r="L8" s="174">
        <v>110718</v>
      </c>
      <c r="M8" s="174">
        <v>5457627</v>
      </c>
      <c r="N8" s="174">
        <v>674644</v>
      </c>
      <c r="O8" s="174">
        <v>3488418</v>
      </c>
      <c r="P8" s="174">
        <v>185715</v>
      </c>
      <c r="Q8" s="174">
        <v>135774</v>
      </c>
      <c r="R8" s="174">
        <v>0</v>
      </c>
      <c r="S8" s="174">
        <v>0</v>
      </c>
      <c r="T8" s="174">
        <v>0</v>
      </c>
      <c r="U8" s="174">
        <v>0</v>
      </c>
      <c r="V8" s="174">
        <v>2081957.3</v>
      </c>
      <c r="W8" s="174">
        <v>49095</v>
      </c>
      <c r="X8" s="174">
        <v>0</v>
      </c>
      <c r="Y8" s="174">
        <v>325274</v>
      </c>
      <c r="Z8" s="174">
        <v>132749</v>
      </c>
      <c r="AA8" s="174">
        <v>1108917.74</v>
      </c>
      <c r="AB8" s="174">
        <v>304812</v>
      </c>
      <c r="AC8" s="174">
        <v>140560</v>
      </c>
      <c r="AD8" s="174">
        <v>592229</v>
      </c>
      <c r="AE8" s="174">
        <v>1700123</v>
      </c>
      <c r="AF8" s="174">
        <v>10</v>
      </c>
      <c r="AG8" s="174">
        <v>31</v>
      </c>
      <c r="AH8" s="174">
        <v>153360.48000000001</v>
      </c>
      <c r="AI8" s="174">
        <v>450352.51999999996</v>
      </c>
      <c r="AJ8" s="60"/>
    </row>
    <row r="9" spans="1:36">
      <c r="A9" s="129" t="s">
        <v>2</v>
      </c>
      <c r="B9" s="140">
        <v>244263</v>
      </c>
      <c r="C9" s="140">
        <v>1357784.74</v>
      </c>
      <c r="D9" s="130">
        <v>0</v>
      </c>
      <c r="E9" s="131">
        <v>49356</v>
      </c>
      <c r="F9" s="131">
        <v>14742</v>
      </c>
      <c r="G9" s="131">
        <v>22000</v>
      </c>
      <c r="H9" s="131">
        <v>0</v>
      </c>
      <c r="I9" s="131">
        <v>66467</v>
      </c>
      <c r="J9" s="131">
        <v>39839</v>
      </c>
      <c r="K9" s="131">
        <v>184398</v>
      </c>
      <c r="L9" s="131">
        <v>12370</v>
      </c>
      <c r="M9" s="131">
        <v>422666</v>
      </c>
      <c r="N9" s="131">
        <v>44811</v>
      </c>
      <c r="O9" s="131">
        <v>271630</v>
      </c>
      <c r="P9" s="131">
        <v>15816</v>
      </c>
      <c r="Q9" s="131">
        <v>11990</v>
      </c>
      <c r="R9" s="131">
        <v>0</v>
      </c>
      <c r="S9" s="131">
        <v>0</v>
      </c>
      <c r="T9" s="131">
        <v>0</v>
      </c>
      <c r="U9" s="131">
        <v>0</v>
      </c>
      <c r="V9" s="131">
        <v>16111</v>
      </c>
      <c r="W9" s="131">
        <v>9</v>
      </c>
      <c r="X9" s="131">
        <v>0</v>
      </c>
      <c r="Y9" s="131">
        <v>5766</v>
      </c>
      <c r="Z9" s="131">
        <v>9839</v>
      </c>
      <c r="AA9" s="131">
        <v>100268.73999999999</v>
      </c>
      <c r="AB9" s="131">
        <v>22871</v>
      </c>
      <c r="AC9" s="131">
        <v>488</v>
      </c>
      <c r="AD9" s="131">
        <v>54256</v>
      </c>
      <c r="AE9" s="131">
        <v>157170</v>
      </c>
      <c r="AF9" s="131">
        <v>0</v>
      </c>
      <c r="AG9" s="131">
        <v>0</v>
      </c>
      <c r="AH9" s="131">
        <v>13608</v>
      </c>
      <c r="AI9" s="131">
        <v>65576</v>
      </c>
      <c r="AJ9" s="59"/>
    </row>
    <row r="10" spans="1:36">
      <c r="A10" s="129" t="s">
        <v>1</v>
      </c>
      <c r="B10" s="140">
        <v>471618</v>
      </c>
      <c r="C10" s="140">
        <v>1079883</v>
      </c>
      <c r="D10" s="130">
        <v>0</v>
      </c>
      <c r="E10" s="131">
        <v>10544</v>
      </c>
      <c r="F10" s="131">
        <v>8329</v>
      </c>
      <c r="G10" s="131">
        <v>0</v>
      </c>
      <c r="H10" s="131">
        <v>0</v>
      </c>
      <c r="I10" s="131">
        <v>61313</v>
      </c>
      <c r="J10" s="131">
        <v>50689</v>
      </c>
      <c r="K10" s="131">
        <v>178762</v>
      </c>
      <c r="L10" s="131">
        <v>11319</v>
      </c>
      <c r="M10" s="131">
        <v>276657</v>
      </c>
      <c r="N10" s="131">
        <v>50400</v>
      </c>
      <c r="O10" s="131">
        <v>263041</v>
      </c>
      <c r="P10" s="131">
        <v>37426</v>
      </c>
      <c r="Q10" s="131">
        <v>0</v>
      </c>
      <c r="R10" s="131">
        <v>0</v>
      </c>
      <c r="S10" s="131">
        <v>0</v>
      </c>
      <c r="T10" s="131">
        <v>0</v>
      </c>
      <c r="U10" s="131">
        <v>0</v>
      </c>
      <c r="V10" s="131">
        <v>229380</v>
      </c>
      <c r="W10" s="131">
        <v>0</v>
      </c>
      <c r="X10" s="131">
        <v>0</v>
      </c>
      <c r="Y10" s="131">
        <v>49002</v>
      </c>
      <c r="Z10" s="131">
        <v>10855</v>
      </c>
      <c r="AA10" s="131">
        <v>86054</v>
      </c>
      <c r="AB10" s="131">
        <v>22384</v>
      </c>
      <c r="AC10" s="131">
        <v>29988</v>
      </c>
      <c r="AD10" s="131">
        <v>39958</v>
      </c>
      <c r="AE10" s="131">
        <v>104046</v>
      </c>
      <c r="AF10" s="131">
        <v>0</v>
      </c>
      <c r="AG10" s="131">
        <v>0</v>
      </c>
      <c r="AH10" s="131">
        <v>10878</v>
      </c>
      <c r="AI10" s="131">
        <v>20476</v>
      </c>
      <c r="AJ10" s="59"/>
    </row>
    <row r="11" spans="1:36">
      <c r="A11" s="129" t="s">
        <v>0</v>
      </c>
      <c r="B11" s="140">
        <v>697925</v>
      </c>
      <c r="C11" s="140">
        <v>1585246.99</v>
      </c>
      <c r="D11" s="130">
        <v>0</v>
      </c>
      <c r="E11" s="131">
        <v>57774</v>
      </c>
      <c r="F11" s="131">
        <v>28634</v>
      </c>
      <c r="G11" s="131">
        <v>22000</v>
      </c>
      <c r="H11" s="131">
        <v>0</v>
      </c>
      <c r="I11" s="131">
        <v>124560</v>
      </c>
      <c r="J11" s="131">
        <v>53110</v>
      </c>
      <c r="K11" s="131">
        <v>180308</v>
      </c>
      <c r="L11" s="131">
        <v>10114</v>
      </c>
      <c r="M11" s="131">
        <v>541630</v>
      </c>
      <c r="N11" s="131">
        <v>45982</v>
      </c>
      <c r="O11" s="131">
        <v>254421</v>
      </c>
      <c r="P11" s="131">
        <v>34506</v>
      </c>
      <c r="Q11" s="131">
        <v>42728</v>
      </c>
      <c r="R11" s="131">
        <v>0</v>
      </c>
      <c r="S11" s="131">
        <v>0</v>
      </c>
      <c r="T11" s="131">
        <v>0</v>
      </c>
      <c r="U11" s="131">
        <v>0</v>
      </c>
      <c r="V11" s="131">
        <v>410868</v>
      </c>
      <c r="W11" s="131">
        <v>41740</v>
      </c>
      <c r="X11" s="131">
        <v>0</v>
      </c>
      <c r="Y11" s="131">
        <v>39662</v>
      </c>
      <c r="Z11" s="131">
        <v>13495</v>
      </c>
      <c r="AA11" s="131">
        <v>94962</v>
      </c>
      <c r="AB11" s="131">
        <v>24541</v>
      </c>
      <c r="AC11" s="131">
        <v>361</v>
      </c>
      <c r="AD11" s="131">
        <v>67545</v>
      </c>
      <c r="AE11" s="131">
        <v>163179</v>
      </c>
      <c r="AF11" s="131">
        <v>0</v>
      </c>
      <c r="AG11" s="131">
        <v>0</v>
      </c>
      <c r="AH11" s="131">
        <v>9130</v>
      </c>
      <c r="AI11" s="131">
        <v>21921.989999999998</v>
      </c>
      <c r="AJ11" s="59"/>
    </row>
    <row r="12" spans="1:36">
      <c r="A12" s="129" t="s">
        <v>18</v>
      </c>
      <c r="B12" s="140">
        <v>499281</v>
      </c>
      <c r="C12" s="140">
        <v>1299450</v>
      </c>
      <c r="D12" s="130">
        <v>0</v>
      </c>
      <c r="E12" s="131">
        <v>13399</v>
      </c>
      <c r="F12" s="131">
        <v>24599</v>
      </c>
      <c r="G12" s="131">
        <v>0</v>
      </c>
      <c r="H12" s="131">
        <v>0</v>
      </c>
      <c r="I12" s="131">
        <v>62556</v>
      </c>
      <c r="J12" s="131">
        <v>56118</v>
      </c>
      <c r="K12" s="131">
        <v>193873</v>
      </c>
      <c r="L12" s="131">
        <v>8099</v>
      </c>
      <c r="M12" s="131">
        <v>471293</v>
      </c>
      <c r="N12" s="131">
        <v>43001</v>
      </c>
      <c r="O12" s="131">
        <v>263928</v>
      </c>
      <c r="P12" s="131">
        <v>39542</v>
      </c>
      <c r="Q12" s="131">
        <v>20000</v>
      </c>
      <c r="R12" s="131">
        <v>0</v>
      </c>
      <c r="S12" s="131">
        <v>0</v>
      </c>
      <c r="T12" s="131">
        <v>0</v>
      </c>
      <c r="U12" s="131">
        <v>0</v>
      </c>
      <c r="V12" s="131">
        <v>214926</v>
      </c>
      <c r="W12" s="131">
        <v>0</v>
      </c>
      <c r="X12" s="131">
        <v>0</v>
      </c>
      <c r="Y12" s="131">
        <v>21001</v>
      </c>
      <c r="Z12" s="131">
        <v>10028</v>
      </c>
      <c r="AA12" s="131">
        <v>101496</v>
      </c>
      <c r="AB12" s="131">
        <v>31203</v>
      </c>
      <c r="AC12" s="131">
        <v>2284</v>
      </c>
      <c r="AD12" s="131">
        <v>61165</v>
      </c>
      <c r="AE12" s="131">
        <v>134788</v>
      </c>
      <c r="AF12" s="131">
        <v>2</v>
      </c>
      <c r="AG12" s="131">
        <v>5</v>
      </c>
      <c r="AH12" s="131">
        <v>10598</v>
      </c>
      <c r="AI12" s="131">
        <v>14827</v>
      </c>
      <c r="AJ12" s="59"/>
    </row>
    <row r="13" spans="1:36">
      <c r="A13" s="129" t="s">
        <v>19</v>
      </c>
      <c r="B13" s="140">
        <v>496362</v>
      </c>
      <c r="C13" s="140">
        <v>1442310</v>
      </c>
      <c r="D13" s="130">
        <v>0</v>
      </c>
      <c r="E13" s="131">
        <v>16892</v>
      </c>
      <c r="F13" s="131">
        <v>11222</v>
      </c>
      <c r="G13" s="131">
        <v>20250</v>
      </c>
      <c r="H13" s="131">
        <v>0</v>
      </c>
      <c r="I13" s="131">
        <v>59664</v>
      </c>
      <c r="J13" s="131">
        <v>69736</v>
      </c>
      <c r="K13" s="131">
        <v>265091</v>
      </c>
      <c r="L13" s="131">
        <v>4500</v>
      </c>
      <c r="M13" s="131">
        <v>495205</v>
      </c>
      <c r="N13" s="131">
        <v>53569</v>
      </c>
      <c r="O13" s="131">
        <v>291550</v>
      </c>
      <c r="P13" s="131">
        <v>26274</v>
      </c>
      <c r="Q13" s="131">
        <v>10042</v>
      </c>
      <c r="R13" s="131">
        <v>0</v>
      </c>
      <c r="S13" s="131">
        <v>0</v>
      </c>
      <c r="T13" s="131">
        <v>0</v>
      </c>
      <c r="U13" s="131">
        <v>0</v>
      </c>
      <c r="V13" s="131">
        <v>234085</v>
      </c>
      <c r="W13" s="131">
        <v>0</v>
      </c>
      <c r="X13" s="131">
        <v>0</v>
      </c>
      <c r="Y13" s="131">
        <v>20241</v>
      </c>
      <c r="Z13" s="131">
        <v>11962</v>
      </c>
      <c r="AA13" s="131">
        <v>89650</v>
      </c>
      <c r="AB13" s="131">
        <v>23976</v>
      </c>
      <c r="AC13" s="131">
        <v>906</v>
      </c>
      <c r="AD13" s="131">
        <v>48376</v>
      </c>
      <c r="AE13" s="131">
        <v>113010</v>
      </c>
      <c r="AF13" s="131">
        <v>0</v>
      </c>
      <c r="AG13" s="131">
        <v>0</v>
      </c>
      <c r="AH13" s="131">
        <v>12662</v>
      </c>
      <c r="AI13" s="131">
        <v>59809</v>
      </c>
      <c r="AJ13" s="128"/>
    </row>
    <row r="14" spans="1:36">
      <c r="A14" s="129" t="s">
        <v>20</v>
      </c>
      <c r="B14" s="140">
        <v>466777.3</v>
      </c>
      <c r="C14" s="140">
        <v>1537530</v>
      </c>
      <c r="D14" s="130">
        <v>0</v>
      </c>
      <c r="E14" s="131">
        <v>11806</v>
      </c>
      <c r="F14" s="131">
        <v>27100</v>
      </c>
      <c r="G14" s="131">
        <v>20310</v>
      </c>
      <c r="H14" s="131">
        <v>0</v>
      </c>
      <c r="I14" s="131">
        <v>63082</v>
      </c>
      <c r="J14" s="131">
        <v>61501</v>
      </c>
      <c r="K14" s="131">
        <v>226466</v>
      </c>
      <c r="L14" s="131">
        <v>0</v>
      </c>
      <c r="M14" s="131">
        <v>480985</v>
      </c>
      <c r="N14" s="131">
        <v>61236</v>
      </c>
      <c r="O14" s="131">
        <v>345173</v>
      </c>
      <c r="P14" s="131">
        <v>10630</v>
      </c>
      <c r="Q14" s="131">
        <v>6730</v>
      </c>
      <c r="R14" s="131">
        <v>0</v>
      </c>
      <c r="S14" s="131">
        <v>0</v>
      </c>
      <c r="T14" s="131">
        <v>0</v>
      </c>
      <c r="U14" s="131">
        <v>0</v>
      </c>
      <c r="V14" s="131">
        <v>214587.3</v>
      </c>
      <c r="W14" s="131">
        <v>0</v>
      </c>
      <c r="X14" s="131">
        <v>0</v>
      </c>
      <c r="Y14" s="131">
        <v>41440</v>
      </c>
      <c r="Z14" s="131">
        <v>11349</v>
      </c>
      <c r="AA14" s="131">
        <v>96631</v>
      </c>
      <c r="AB14" s="131">
        <v>23742</v>
      </c>
      <c r="AC14" s="131">
        <v>33459</v>
      </c>
      <c r="AD14" s="131">
        <v>43999</v>
      </c>
      <c r="AE14" s="131">
        <v>151452</v>
      </c>
      <c r="AF14" s="131">
        <v>0</v>
      </c>
      <c r="AG14" s="131">
        <v>6</v>
      </c>
      <c r="AH14" s="131">
        <v>12633</v>
      </c>
      <c r="AI14" s="131">
        <v>59990</v>
      </c>
      <c r="AJ14" s="128"/>
    </row>
    <row r="15" spans="1:36">
      <c r="A15" s="129" t="s">
        <v>21</v>
      </c>
      <c r="B15" s="140">
        <v>491963</v>
      </c>
      <c r="C15" s="140">
        <v>1506467</v>
      </c>
      <c r="D15" s="130">
        <v>0</v>
      </c>
      <c r="E15" s="131">
        <v>13743</v>
      </c>
      <c r="F15" s="131">
        <v>44816</v>
      </c>
      <c r="G15" s="131">
        <v>27250</v>
      </c>
      <c r="H15" s="131">
        <v>0</v>
      </c>
      <c r="I15" s="131">
        <v>121860</v>
      </c>
      <c r="J15" s="131">
        <v>54921</v>
      </c>
      <c r="K15" s="131">
        <v>228829</v>
      </c>
      <c r="L15" s="131">
        <v>13812</v>
      </c>
      <c r="M15" s="131">
        <v>490878</v>
      </c>
      <c r="N15" s="131">
        <v>58051</v>
      </c>
      <c r="O15" s="131">
        <v>288532</v>
      </c>
      <c r="P15" s="131">
        <v>13400</v>
      </c>
      <c r="Q15" s="131">
        <v>21022</v>
      </c>
      <c r="R15" s="131">
        <v>0</v>
      </c>
      <c r="S15" s="131">
        <v>0</v>
      </c>
      <c r="T15" s="131">
        <v>0</v>
      </c>
      <c r="U15" s="131">
        <v>0</v>
      </c>
      <c r="V15" s="131">
        <v>200068</v>
      </c>
      <c r="W15" s="131">
        <v>2461</v>
      </c>
      <c r="X15" s="131">
        <v>0</v>
      </c>
      <c r="Y15" s="131">
        <v>21929</v>
      </c>
      <c r="Z15" s="131">
        <v>14462</v>
      </c>
      <c r="AA15" s="131">
        <v>81241</v>
      </c>
      <c r="AB15" s="131">
        <v>29723</v>
      </c>
      <c r="AC15" s="131">
        <v>581</v>
      </c>
      <c r="AD15" s="131">
        <v>44785</v>
      </c>
      <c r="AE15" s="131">
        <v>182267</v>
      </c>
      <c r="AF15" s="131">
        <v>0</v>
      </c>
      <c r="AG15" s="131">
        <v>9</v>
      </c>
      <c r="AH15" s="131">
        <v>17925</v>
      </c>
      <c r="AI15" s="131">
        <v>25865</v>
      </c>
      <c r="AJ15" s="128"/>
    </row>
    <row r="16" spans="1:36">
      <c r="A16" s="129" t="s">
        <v>22</v>
      </c>
      <c r="B16" s="140">
        <v>571152</v>
      </c>
      <c r="C16" s="140">
        <v>1316161.3</v>
      </c>
      <c r="D16" s="130">
        <v>0</v>
      </c>
      <c r="E16" s="131">
        <v>13833</v>
      </c>
      <c r="F16" s="131">
        <v>9130</v>
      </c>
      <c r="G16" s="131">
        <v>0</v>
      </c>
      <c r="H16" s="131">
        <v>0</v>
      </c>
      <c r="I16" s="131">
        <v>59554</v>
      </c>
      <c r="J16" s="131">
        <v>50232</v>
      </c>
      <c r="K16" s="131">
        <v>252474</v>
      </c>
      <c r="L16" s="131">
        <v>5993</v>
      </c>
      <c r="M16" s="131">
        <v>388236</v>
      </c>
      <c r="N16" s="131">
        <v>68082</v>
      </c>
      <c r="O16" s="131">
        <v>281531</v>
      </c>
      <c r="P16" s="131">
        <v>2170</v>
      </c>
      <c r="Q16" s="131">
        <v>0</v>
      </c>
      <c r="R16" s="131">
        <v>0</v>
      </c>
      <c r="S16" s="131">
        <v>0</v>
      </c>
      <c r="T16" s="131">
        <v>0</v>
      </c>
      <c r="U16" s="131">
        <v>0</v>
      </c>
      <c r="V16" s="131">
        <v>352574</v>
      </c>
      <c r="W16" s="131">
        <v>3880</v>
      </c>
      <c r="X16" s="131">
        <v>0</v>
      </c>
      <c r="Y16" s="131">
        <v>45887</v>
      </c>
      <c r="Z16" s="131">
        <v>9721</v>
      </c>
      <c r="AA16" s="131">
        <v>88681</v>
      </c>
      <c r="AB16" s="131">
        <v>25767</v>
      </c>
      <c r="AC16" s="131">
        <v>3669</v>
      </c>
      <c r="AD16" s="131">
        <v>34272</v>
      </c>
      <c r="AE16" s="131">
        <v>158165</v>
      </c>
      <c r="AF16" s="131">
        <v>0</v>
      </c>
      <c r="AG16" s="131">
        <v>2</v>
      </c>
      <c r="AH16" s="131">
        <v>13211</v>
      </c>
      <c r="AI16" s="131">
        <v>20249.3</v>
      </c>
      <c r="AJ16" s="128"/>
    </row>
    <row r="17" spans="1:36">
      <c r="A17" s="129" t="s">
        <v>23</v>
      </c>
      <c r="B17" s="140">
        <v>269255</v>
      </c>
      <c r="C17" s="140">
        <v>1496791</v>
      </c>
      <c r="D17" s="130">
        <v>0</v>
      </c>
      <c r="E17" s="131">
        <v>12683</v>
      </c>
      <c r="F17" s="131">
        <v>16174</v>
      </c>
      <c r="G17" s="131">
        <v>20150</v>
      </c>
      <c r="H17" s="131">
        <v>0</v>
      </c>
      <c r="I17" s="131">
        <v>62877</v>
      </c>
      <c r="J17" s="131">
        <v>49946</v>
      </c>
      <c r="K17" s="131">
        <v>236746</v>
      </c>
      <c r="L17" s="131">
        <v>6051</v>
      </c>
      <c r="M17" s="131">
        <v>576150</v>
      </c>
      <c r="N17" s="131">
        <v>70750</v>
      </c>
      <c r="O17" s="131">
        <v>282579</v>
      </c>
      <c r="P17" s="131">
        <v>600</v>
      </c>
      <c r="Q17" s="131">
        <v>0</v>
      </c>
      <c r="R17" s="131">
        <v>0</v>
      </c>
      <c r="S17" s="131">
        <v>0</v>
      </c>
      <c r="T17" s="131">
        <v>0</v>
      </c>
      <c r="U17" s="131">
        <v>0</v>
      </c>
      <c r="V17" s="131">
        <v>27598</v>
      </c>
      <c r="W17" s="131">
        <v>1005</v>
      </c>
      <c r="X17" s="131">
        <v>0</v>
      </c>
      <c r="Y17" s="131">
        <v>20041</v>
      </c>
      <c r="Z17" s="131">
        <v>9592</v>
      </c>
      <c r="AA17" s="131">
        <v>102917</v>
      </c>
      <c r="AB17" s="131">
        <v>27464</v>
      </c>
      <c r="AC17" s="131">
        <v>34430</v>
      </c>
      <c r="AD17" s="131">
        <v>51898</v>
      </c>
      <c r="AE17" s="131">
        <v>117527</v>
      </c>
      <c r="AF17" s="131">
        <v>0</v>
      </c>
      <c r="AG17" s="131">
        <v>2</v>
      </c>
      <c r="AH17" s="131">
        <v>9182</v>
      </c>
      <c r="AI17" s="131">
        <v>29684</v>
      </c>
      <c r="AJ17" s="128"/>
    </row>
    <row r="18" spans="1:36">
      <c r="A18" s="129" t="s">
        <v>25</v>
      </c>
      <c r="B18" s="140">
        <v>256575</v>
      </c>
      <c r="C18" s="140">
        <v>1438961</v>
      </c>
      <c r="D18" s="130">
        <v>0</v>
      </c>
      <c r="E18" s="131">
        <v>12450</v>
      </c>
      <c r="F18" s="131">
        <v>8676</v>
      </c>
      <c r="G18" s="131">
        <v>20169</v>
      </c>
      <c r="H18" s="131">
        <v>0</v>
      </c>
      <c r="I18" s="131">
        <v>117150</v>
      </c>
      <c r="J18" s="131">
        <v>46242</v>
      </c>
      <c r="K18" s="131">
        <v>252997</v>
      </c>
      <c r="L18" s="131">
        <v>14038</v>
      </c>
      <c r="M18" s="131">
        <v>397298</v>
      </c>
      <c r="N18" s="131">
        <v>63151</v>
      </c>
      <c r="O18" s="131">
        <v>304919</v>
      </c>
      <c r="P18" s="131">
        <v>5351</v>
      </c>
      <c r="Q18" s="131">
        <v>7862</v>
      </c>
      <c r="R18" s="131">
        <v>0</v>
      </c>
      <c r="S18" s="131">
        <v>0</v>
      </c>
      <c r="T18" s="131">
        <v>0</v>
      </c>
      <c r="U18" s="131">
        <v>0</v>
      </c>
      <c r="V18" s="131">
        <v>10010</v>
      </c>
      <c r="W18" s="131">
        <v>0</v>
      </c>
      <c r="X18" s="131">
        <v>0</v>
      </c>
      <c r="Y18" s="131">
        <v>20871</v>
      </c>
      <c r="Z18" s="131">
        <v>13270</v>
      </c>
      <c r="AA18" s="131">
        <v>92916</v>
      </c>
      <c r="AB18" s="131">
        <v>25992</v>
      </c>
      <c r="AC18" s="131">
        <v>375</v>
      </c>
      <c r="AD18" s="131">
        <v>57726</v>
      </c>
      <c r="AE18" s="131">
        <v>192709</v>
      </c>
      <c r="AF18" s="131">
        <v>0</v>
      </c>
      <c r="AG18" s="131">
        <v>0</v>
      </c>
      <c r="AH18" s="131">
        <v>12119</v>
      </c>
      <c r="AI18" s="131">
        <v>19245</v>
      </c>
      <c r="AJ18" s="128"/>
    </row>
    <row r="19" spans="1:36">
      <c r="A19" s="129" t="s">
        <v>26</v>
      </c>
      <c r="B19" s="140">
        <v>393415</v>
      </c>
      <c r="C19" s="140">
        <v>1450812</v>
      </c>
      <c r="D19" s="130">
        <v>0</v>
      </c>
      <c r="E19" s="131">
        <v>12255</v>
      </c>
      <c r="F19" s="131">
        <v>8344</v>
      </c>
      <c r="G19" s="131">
        <v>22000</v>
      </c>
      <c r="H19" s="131">
        <v>0</v>
      </c>
      <c r="I19" s="131">
        <v>63904</v>
      </c>
      <c r="J19" s="131">
        <v>48082</v>
      </c>
      <c r="K19" s="131">
        <v>244744</v>
      </c>
      <c r="L19" s="131">
        <v>15363</v>
      </c>
      <c r="M19" s="131">
        <v>553743</v>
      </c>
      <c r="N19" s="131">
        <v>58910</v>
      </c>
      <c r="O19" s="131">
        <v>289748</v>
      </c>
      <c r="P19" s="131">
        <v>0</v>
      </c>
      <c r="Q19" s="131">
        <v>0</v>
      </c>
      <c r="R19" s="131">
        <v>0</v>
      </c>
      <c r="S19" s="131">
        <v>0</v>
      </c>
      <c r="T19" s="131">
        <v>0</v>
      </c>
      <c r="U19" s="131">
        <v>0</v>
      </c>
      <c r="V19" s="131">
        <v>171750</v>
      </c>
      <c r="W19" s="131">
        <v>0</v>
      </c>
      <c r="X19" s="131">
        <v>0</v>
      </c>
      <c r="Y19" s="131">
        <v>19974</v>
      </c>
      <c r="Z19" s="131">
        <v>9982</v>
      </c>
      <c r="AA19" s="131">
        <v>104877</v>
      </c>
      <c r="AB19" s="131">
        <v>18359</v>
      </c>
      <c r="AC19" s="131">
        <v>398</v>
      </c>
      <c r="AD19" s="131">
        <v>44339</v>
      </c>
      <c r="AE19" s="131">
        <v>93252</v>
      </c>
      <c r="AF19" s="131">
        <v>5</v>
      </c>
      <c r="AG19" s="131">
        <v>5</v>
      </c>
      <c r="AH19" s="131">
        <v>18281</v>
      </c>
      <c r="AI19" s="131">
        <v>45912</v>
      </c>
      <c r="AJ19" s="128"/>
    </row>
    <row r="20" spans="1:36">
      <c r="A20" s="132" t="s">
        <v>27</v>
      </c>
      <c r="B20" s="141">
        <v>230874.48</v>
      </c>
      <c r="C20" s="141">
        <v>1378976.23</v>
      </c>
      <c r="D20" s="133">
        <v>0</v>
      </c>
      <c r="E20" s="134">
        <v>12226</v>
      </c>
      <c r="F20" s="134">
        <v>13493</v>
      </c>
      <c r="G20" s="134">
        <v>26843</v>
      </c>
      <c r="H20" s="134">
        <v>0</v>
      </c>
      <c r="I20" s="134">
        <v>58986</v>
      </c>
      <c r="J20" s="134">
        <v>57591</v>
      </c>
      <c r="K20" s="134">
        <v>229607</v>
      </c>
      <c r="L20" s="134">
        <v>9059</v>
      </c>
      <c r="M20" s="134">
        <v>362886</v>
      </c>
      <c r="N20" s="134">
        <v>56701</v>
      </c>
      <c r="O20" s="134">
        <v>351366</v>
      </c>
      <c r="P20" s="134">
        <v>0</v>
      </c>
      <c r="Q20" s="134">
        <v>15400</v>
      </c>
      <c r="R20" s="134">
        <v>0</v>
      </c>
      <c r="S20" s="134">
        <v>0</v>
      </c>
      <c r="T20" s="134">
        <v>0</v>
      </c>
      <c r="U20" s="134">
        <v>0</v>
      </c>
      <c r="V20" s="134">
        <v>0</v>
      </c>
      <c r="W20" s="134">
        <v>0</v>
      </c>
      <c r="X20" s="134">
        <v>0</v>
      </c>
      <c r="Y20" s="134">
        <v>19460</v>
      </c>
      <c r="Z20" s="134">
        <v>8194</v>
      </c>
      <c r="AA20" s="134">
        <v>69224</v>
      </c>
      <c r="AB20" s="134">
        <v>28790</v>
      </c>
      <c r="AC20" s="134">
        <v>33621</v>
      </c>
      <c r="AD20" s="134">
        <v>43910</v>
      </c>
      <c r="AE20" s="134">
        <v>132558</v>
      </c>
      <c r="AF20" s="134">
        <v>3</v>
      </c>
      <c r="AG20" s="134">
        <v>2</v>
      </c>
      <c r="AH20" s="134">
        <v>13133.48</v>
      </c>
      <c r="AI20" s="134">
        <v>66797.23</v>
      </c>
      <c r="AJ20" s="8"/>
    </row>
    <row r="21" spans="1:36">
      <c r="A21" s="99" t="s">
        <v>61</v>
      </c>
      <c r="B21" s="99"/>
      <c r="C21" s="99"/>
      <c r="D21" s="99"/>
      <c r="E21" s="99"/>
      <c r="F21" s="99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4"/>
    </row>
    <row r="22" spans="1:36">
      <c r="A22" s="99" t="s">
        <v>53</v>
      </c>
      <c r="B22" s="99"/>
      <c r="C22" s="99"/>
      <c r="D22" s="99"/>
      <c r="E22" s="99"/>
      <c r="F22" s="99"/>
      <c r="G22" s="67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8"/>
    </row>
    <row r="23" spans="1:36">
      <c r="A23" s="135"/>
      <c r="B23" s="136"/>
      <c r="C23" s="73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58"/>
    </row>
    <row r="24" spans="1:36" ht="15">
      <c r="A24" s="99"/>
      <c r="B24" s="99"/>
      <c r="C24" s="99"/>
      <c r="D24" s="67"/>
      <c r="E24" s="13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58"/>
    </row>
    <row r="25" spans="1:36">
      <c r="A25" s="67"/>
      <c r="B25" s="70"/>
      <c r="C25" s="70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58"/>
    </row>
    <row r="26" spans="1:36">
      <c r="A26" s="67"/>
      <c r="B26" s="70"/>
      <c r="C26" s="70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138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58"/>
    </row>
    <row r="27" spans="1:36">
      <c r="A27" s="118"/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</row>
  </sheetData>
  <mergeCells count="20">
    <mergeCell ref="AH6:AI6"/>
    <mergeCell ref="X6:Y6"/>
    <mergeCell ref="A3:AI3"/>
    <mergeCell ref="A4:AI4"/>
    <mergeCell ref="A6:A7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Z6:AA6"/>
    <mergeCell ref="AB6:AC6"/>
    <mergeCell ref="AD6:AE6"/>
    <mergeCell ref="AF6:AG6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459F6-ACC2-4757-990E-937C6821AF07}">
  <dimension ref="A1:AN328"/>
  <sheetViews>
    <sheetView showGridLines="0" workbookViewId="0">
      <selection sqref="A1:XFD1048576"/>
    </sheetView>
  </sheetViews>
  <sheetFormatPr baseColWidth="10" defaultColWidth="11.42578125" defaultRowHeight="12.75"/>
  <cols>
    <col min="1" max="1" width="22.7109375" style="49" customWidth="1"/>
    <col min="2" max="2" width="13" style="22" customWidth="1"/>
    <col min="3" max="3" width="14.7109375" style="22" customWidth="1"/>
    <col min="4" max="9" width="12.140625" style="22" customWidth="1"/>
    <col min="10" max="10" width="14.7109375" style="22" customWidth="1"/>
    <col min="11" max="11" width="13.5703125" style="22" customWidth="1"/>
    <col min="12" max="12" width="12.140625" style="22" customWidth="1"/>
    <col min="13" max="13" width="14.140625" style="22" customWidth="1"/>
    <col min="14" max="14" width="12.140625" style="22" customWidth="1"/>
    <col min="15" max="15" width="12.7109375" style="22" customWidth="1"/>
    <col min="16" max="16" width="14.140625" style="22" bestFit="1" customWidth="1"/>
    <col min="17" max="17" width="12.7109375" style="22" customWidth="1"/>
    <col min="18" max="18" width="14.140625" style="22" bestFit="1" customWidth="1"/>
    <col min="19" max="19" width="12.7109375" style="22" customWidth="1"/>
    <col min="20" max="20" width="14.140625" style="22" bestFit="1" customWidth="1"/>
    <col min="21" max="21" width="12.7109375" style="22" customWidth="1"/>
    <col min="22" max="22" width="14.140625" style="22" bestFit="1" customWidth="1"/>
    <col min="23" max="23" width="12.7109375" style="22" customWidth="1"/>
    <col min="24" max="24" width="14.140625" style="22" bestFit="1" customWidth="1"/>
    <col min="25" max="25" width="12.7109375" style="22" customWidth="1"/>
    <col min="26" max="26" width="14.140625" style="22" bestFit="1" customWidth="1"/>
    <col min="27" max="27" width="12.7109375" style="22" customWidth="1"/>
    <col min="28" max="28" width="14.140625" style="22" bestFit="1" customWidth="1"/>
    <col min="29" max="29" width="12.7109375" style="22" customWidth="1"/>
    <col min="30" max="30" width="14.140625" style="22" bestFit="1" customWidth="1"/>
    <col min="31" max="31" width="12.7109375" style="22" customWidth="1"/>
    <col min="32" max="32" width="14.140625" style="22" bestFit="1" customWidth="1"/>
    <col min="33" max="33" width="12.7109375" style="22" customWidth="1"/>
    <col min="34" max="34" width="14.140625" style="22" bestFit="1" customWidth="1"/>
    <col min="35" max="35" width="12.7109375" style="22" customWidth="1"/>
    <col min="36" max="36" width="14.140625" style="22" bestFit="1" customWidth="1"/>
    <col min="37" max="37" width="12.7109375" style="22" customWidth="1"/>
    <col min="38" max="38" width="14.140625" style="22" bestFit="1" customWidth="1"/>
    <col min="39" max="39" width="12.7109375" style="22" customWidth="1"/>
    <col min="40" max="40" width="14.140625" style="22" bestFit="1" customWidth="1"/>
    <col min="41" max="16384" width="11.42578125" style="22"/>
  </cols>
  <sheetData>
    <row r="1" spans="1:40" ht="13.5" customHeight="1">
      <c r="A1" s="230"/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230"/>
      <c r="AG1" s="230"/>
      <c r="AH1" s="230"/>
      <c r="AI1" s="230"/>
      <c r="AJ1" s="230"/>
      <c r="AK1" s="230"/>
      <c r="AL1" s="230"/>
      <c r="AM1" s="230"/>
      <c r="AN1" s="230"/>
    </row>
    <row r="2" spans="1:40">
      <c r="A2" s="227" t="s">
        <v>64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</row>
    <row r="3" spans="1:40" ht="12.75" customHeight="1">
      <c r="A3" s="23" t="s">
        <v>24</v>
      </c>
      <c r="B3" s="24"/>
      <c r="C3" s="176"/>
      <c r="D3" s="177"/>
      <c r="F3" s="24"/>
      <c r="G3" s="24"/>
      <c r="H3" s="24"/>
      <c r="I3" s="176"/>
      <c r="K3" s="176"/>
      <c r="L3" s="176"/>
      <c r="M3" s="176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</row>
    <row r="4" spans="1:40">
      <c r="A4" s="31"/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2"/>
      <c r="AG4" s="32"/>
      <c r="AH4" s="32"/>
      <c r="AI4" s="32"/>
      <c r="AJ4" s="32"/>
      <c r="AK4" s="32"/>
      <c r="AL4" s="32"/>
      <c r="AM4" s="32"/>
      <c r="AN4" s="32"/>
    </row>
    <row r="5" spans="1:40" s="57" customFormat="1" ht="18.75" customHeight="1">
      <c r="A5" s="187" t="s">
        <v>14</v>
      </c>
      <c r="B5" s="188" t="s">
        <v>30</v>
      </c>
      <c r="C5" s="189" t="s">
        <v>2</v>
      </c>
      <c r="D5" s="189" t="s">
        <v>1</v>
      </c>
      <c r="E5" s="189" t="s">
        <v>0</v>
      </c>
      <c r="F5" s="189" t="s">
        <v>18</v>
      </c>
      <c r="G5" s="189" t="s">
        <v>19</v>
      </c>
      <c r="H5" s="189" t="s">
        <v>20</v>
      </c>
      <c r="I5" s="189" t="s">
        <v>21</v>
      </c>
      <c r="J5" s="189" t="s">
        <v>22</v>
      </c>
      <c r="K5" s="189" t="s">
        <v>23</v>
      </c>
      <c r="L5" s="189" t="s">
        <v>25</v>
      </c>
      <c r="M5" s="189" t="s">
        <v>26</v>
      </c>
      <c r="N5" s="189" t="s">
        <v>27</v>
      </c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</row>
    <row r="6" spans="1:40" s="51" customFormat="1" ht="12.75" customHeight="1">
      <c r="A6" s="190" t="s">
        <v>3</v>
      </c>
      <c r="B6" s="191">
        <f>SUM(B7:B8)</f>
        <v>30920973.379999999</v>
      </c>
      <c r="C6" s="191">
        <f>SUM(C7:C8)</f>
        <v>2446621</v>
      </c>
      <c r="D6" s="191">
        <f t="shared" ref="D6:M6" si="0">SUM(D7:D8)</f>
        <v>2329872</v>
      </c>
      <c r="E6" s="191">
        <f>SUM(E7:E8)</f>
        <v>2383476</v>
      </c>
      <c r="F6" s="191">
        <f t="shared" si="0"/>
        <v>2586686</v>
      </c>
      <c r="G6" s="191">
        <f t="shared" si="0"/>
        <v>2530267</v>
      </c>
      <c r="H6" s="191">
        <f t="shared" si="0"/>
        <v>2606962</v>
      </c>
      <c r="I6" s="191">
        <f t="shared" si="0"/>
        <v>2735591</v>
      </c>
      <c r="J6" s="191">
        <f t="shared" si="0"/>
        <v>2740337</v>
      </c>
      <c r="K6" s="191">
        <f t="shared" si="0"/>
        <v>3140816</v>
      </c>
      <c r="L6" s="191">
        <f t="shared" si="0"/>
        <v>2307796</v>
      </c>
      <c r="M6" s="191">
        <f t="shared" si="0"/>
        <v>2520350</v>
      </c>
      <c r="N6" s="191">
        <f>SUM(N7:N8)</f>
        <v>2592199.38</v>
      </c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</row>
    <row r="7" spans="1:40" s="51" customFormat="1">
      <c r="A7" s="192" t="s">
        <v>5</v>
      </c>
      <c r="B7" s="193">
        <f>B10+B13+B16+B19+B22+B25+B28+B31+B34+B37+B40+B43+B46+B49+B52+B55+B58+B61+B64+B67+B70+B73+B76+B79</f>
        <v>5326539.38</v>
      </c>
      <c r="C7" s="184">
        <f t="shared" ref="C7:N8" si="1">C10+C13+C16+C19+C22+C25+C28+C31+C34+C37+C40+C43+C46+C49+C52+C55+C58+C61+C64+C67+C70+C73+C76+C79</f>
        <v>419013</v>
      </c>
      <c r="D7" s="178">
        <f t="shared" si="1"/>
        <v>471496</v>
      </c>
      <c r="E7" s="184">
        <f t="shared" si="1"/>
        <v>471634</v>
      </c>
      <c r="F7" s="184">
        <f t="shared" si="1"/>
        <v>465805</v>
      </c>
      <c r="G7" s="184">
        <f t="shared" si="1"/>
        <v>590224</v>
      </c>
      <c r="H7" s="178">
        <f t="shared" si="1"/>
        <v>426740</v>
      </c>
      <c r="I7" s="178">
        <f t="shared" si="1"/>
        <v>445680</v>
      </c>
      <c r="J7" s="178">
        <f t="shared" si="1"/>
        <v>411424</v>
      </c>
      <c r="K7" s="178">
        <f t="shared" si="1"/>
        <v>405760</v>
      </c>
      <c r="L7" s="178">
        <f t="shared" si="1"/>
        <v>467235</v>
      </c>
      <c r="M7" s="178">
        <f t="shared" si="1"/>
        <v>389575</v>
      </c>
      <c r="N7" s="178">
        <f>N10+N13+N16+N19+N22+N25+N28+N31+N34+N37+N40+N43+N46+N49+N52+N55+N58+N61+N64+N67+N70+N73+N76+N79</f>
        <v>361953.38</v>
      </c>
    </row>
    <row r="8" spans="1:40" s="51" customFormat="1">
      <c r="A8" s="194" t="s">
        <v>4</v>
      </c>
      <c r="B8" s="193">
        <f>+B11+B14+B17+B20+B23+B26+B29+B32+B35+B38+B41+B44+B47+B50+B53+B56+B59+B62+B65+B68+B71+B74+B77+B80</f>
        <v>25594434</v>
      </c>
      <c r="C8" s="184">
        <f t="shared" si="1"/>
        <v>2027608</v>
      </c>
      <c r="D8" s="178">
        <f t="shared" si="1"/>
        <v>1858376</v>
      </c>
      <c r="E8" s="184">
        <f t="shared" si="1"/>
        <v>1911842</v>
      </c>
      <c r="F8" s="184">
        <f t="shared" si="1"/>
        <v>2120881</v>
      </c>
      <c r="G8" s="184">
        <f t="shared" si="1"/>
        <v>1940043</v>
      </c>
      <c r="H8" s="178">
        <f>H11+H14+H17+H20+H23+H26+H29+H32+H35+H38+H41+H44+H47+H50+H53+H56+H59+H62+H65+H68+H71+H74+H77+H80</f>
        <v>2180222</v>
      </c>
      <c r="I8" s="178">
        <f>I11+I14+I17+I20+I23+I26+I29+I32+I35+I38+I41+I44+I47+I50+I53+I56+I59+I62+I65+I68+I71+I74+I77+I80</f>
        <v>2289911</v>
      </c>
      <c r="J8" s="178">
        <f t="shared" si="1"/>
        <v>2328913</v>
      </c>
      <c r="K8" s="178">
        <f t="shared" si="1"/>
        <v>2735056</v>
      </c>
      <c r="L8" s="178">
        <f t="shared" si="1"/>
        <v>1840561</v>
      </c>
      <c r="M8" s="178">
        <f t="shared" si="1"/>
        <v>2130775</v>
      </c>
      <c r="N8" s="178">
        <f t="shared" si="1"/>
        <v>2230246</v>
      </c>
      <c r="O8" s="181"/>
    </row>
    <row r="9" spans="1:40" s="51" customFormat="1">
      <c r="A9" s="195" t="s">
        <v>31</v>
      </c>
      <c r="B9" s="196"/>
      <c r="C9" s="196"/>
      <c r="D9" s="196"/>
      <c r="E9" s="196"/>
      <c r="F9" s="196"/>
      <c r="G9" s="196"/>
      <c r="H9" s="196"/>
      <c r="I9" s="178"/>
      <c r="J9" s="178"/>
      <c r="K9" s="178"/>
      <c r="L9" s="196"/>
      <c r="M9" s="196"/>
      <c r="N9" s="196"/>
    </row>
    <row r="10" spans="1:40" s="52" customFormat="1">
      <c r="A10" s="197" t="s">
        <v>5</v>
      </c>
      <c r="B10" s="196">
        <f>SUM(C10:N10)</f>
        <v>0</v>
      </c>
      <c r="C10" s="178">
        <v>0</v>
      </c>
      <c r="D10" s="178">
        <v>0</v>
      </c>
      <c r="E10" s="178">
        <v>0</v>
      </c>
      <c r="F10" s="178">
        <v>0</v>
      </c>
      <c r="G10" s="178">
        <v>0</v>
      </c>
      <c r="H10" s="178">
        <v>0</v>
      </c>
      <c r="I10" s="178">
        <v>0</v>
      </c>
      <c r="J10" s="178">
        <v>0</v>
      </c>
      <c r="K10" s="178">
        <v>0</v>
      </c>
      <c r="L10" s="178">
        <v>0</v>
      </c>
      <c r="M10" s="178">
        <v>0</v>
      </c>
      <c r="N10" s="178">
        <v>0</v>
      </c>
    </row>
    <row r="11" spans="1:40" s="52" customFormat="1">
      <c r="A11" s="198" t="s">
        <v>4</v>
      </c>
      <c r="B11" s="196">
        <f>SUM(C11:N11)</f>
        <v>0</v>
      </c>
      <c r="C11" s="178">
        <v>0</v>
      </c>
      <c r="D11" s="178">
        <v>0</v>
      </c>
      <c r="E11" s="178">
        <v>0</v>
      </c>
      <c r="F11" s="178">
        <v>0</v>
      </c>
      <c r="G11" s="178">
        <v>0</v>
      </c>
      <c r="H11" s="178">
        <v>0</v>
      </c>
      <c r="I11" s="178">
        <v>0</v>
      </c>
      <c r="J11" s="178">
        <v>0</v>
      </c>
      <c r="K11" s="178">
        <v>0</v>
      </c>
      <c r="L11" s="178">
        <v>0</v>
      </c>
      <c r="M11" s="178">
        <v>0</v>
      </c>
      <c r="N11" s="178">
        <v>0</v>
      </c>
    </row>
    <row r="12" spans="1:40" s="51" customFormat="1">
      <c r="A12" s="195" t="s">
        <v>13</v>
      </c>
      <c r="B12" s="196"/>
      <c r="C12" s="178"/>
      <c r="D12" s="178"/>
      <c r="E12" s="178"/>
      <c r="F12" s="196"/>
      <c r="G12" s="196"/>
      <c r="H12" s="178"/>
      <c r="I12" s="178"/>
      <c r="J12" s="178"/>
      <c r="K12" s="178"/>
      <c r="L12" s="178"/>
      <c r="M12" s="196"/>
      <c r="N12" s="196"/>
    </row>
    <row r="13" spans="1:40" s="52" customFormat="1">
      <c r="A13" s="197" t="s">
        <v>5</v>
      </c>
      <c r="B13" s="199">
        <f>SUM(C13:N13)</f>
        <v>0</v>
      </c>
      <c r="C13" s="184">
        <v>0</v>
      </c>
      <c r="D13" s="184">
        <v>0</v>
      </c>
      <c r="E13" s="184">
        <v>0</v>
      </c>
      <c r="F13" s="184">
        <v>0</v>
      </c>
      <c r="G13" s="184">
        <v>0</v>
      </c>
      <c r="H13" s="184">
        <v>0</v>
      </c>
      <c r="I13" s="184">
        <v>0</v>
      </c>
      <c r="J13" s="184">
        <v>0</v>
      </c>
      <c r="K13" s="184">
        <v>0</v>
      </c>
      <c r="L13" s="184">
        <v>0</v>
      </c>
      <c r="M13" s="184">
        <v>0</v>
      </c>
      <c r="N13" s="184">
        <v>0</v>
      </c>
    </row>
    <row r="14" spans="1:40" s="52" customFormat="1">
      <c r="A14" s="198" t="s">
        <v>4</v>
      </c>
      <c r="B14" s="199">
        <f>SUM(C14:N14)</f>
        <v>0</v>
      </c>
      <c r="C14" s="184">
        <v>0</v>
      </c>
      <c r="D14" s="184">
        <v>0</v>
      </c>
      <c r="E14" s="184">
        <v>0</v>
      </c>
      <c r="F14" s="184">
        <v>0</v>
      </c>
      <c r="G14" s="184">
        <v>0</v>
      </c>
      <c r="H14" s="184">
        <v>0</v>
      </c>
      <c r="I14" s="184">
        <v>0</v>
      </c>
      <c r="J14" s="184">
        <v>0</v>
      </c>
      <c r="K14" s="184">
        <v>0</v>
      </c>
      <c r="L14" s="184">
        <v>0</v>
      </c>
      <c r="M14" s="184">
        <v>0</v>
      </c>
      <c r="N14" s="184">
        <v>0</v>
      </c>
    </row>
    <row r="15" spans="1:40" s="51" customFormat="1">
      <c r="A15" s="195" t="s">
        <v>12</v>
      </c>
      <c r="B15" s="199"/>
      <c r="C15" s="184"/>
      <c r="D15" s="184"/>
      <c r="E15" s="184"/>
      <c r="F15" s="199"/>
      <c r="G15" s="199"/>
      <c r="H15" s="184"/>
      <c r="I15" s="184"/>
      <c r="J15" s="184"/>
      <c r="K15" s="184"/>
      <c r="L15" s="184"/>
      <c r="M15" s="199"/>
      <c r="N15" s="199"/>
    </row>
    <row r="16" spans="1:40" s="52" customFormat="1">
      <c r="A16" s="197" t="s">
        <v>5</v>
      </c>
      <c r="B16" s="199">
        <f>SUM(C16:N16)</f>
        <v>0</v>
      </c>
      <c r="C16" s="184">
        <v>0</v>
      </c>
      <c r="D16" s="184">
        <v>0</v>
      </c>
      <c r="E16" s="184">
        <v>0</v>
      </c>
      <c r="F16" s="184">
        <v>0</v>
      </c>
      <c r="G16" s="184">
        <v>0</v>
      </c>
      <c r="H16" s="184">
        <v>0</v>
      </c>
      <c r="I16" s="184">
        <v>0</v>
      </c>
      <c r="J16" s="184">
        <v>0</v>
      </c>
      <c r="K16" s="184">
        <v>0</v>
      </c>
      <c r="L16" s="184">
        <v>0</v>
      </c>
      <c r="M16" s="184">
        <v>0</v>
      </c>
      <c r="N16" s="184">
        <v>0</v>
      </c>
    </row>
    <row r="17" spans="1:14" s="52" customFormat="1" ht="10.5" customHeight="1">
      <c r="A17" s="198" t="s">
        <v>4</v>
      </c>
      <c r="B17" s="199">
        <f>SUM(C17:N17)</f>
        <v>204683</v>
      </c>
      <c r="C17" s="204">
        <v>43862</v>
      </c>
      <c r="D17" s="186">
        <v>0</v>
      </c>
      <c r="E17" s="186">
        <v>3925</v>
      </c>
      <c r="F17" s="186">
        <v>18050</v>
      </c>
      <c r="G17" s="186">
        <v>5592</v>
      </c>
      <c r="H17" s="186">
        <v>14703</v>
      </c>
      <c r="I17" s="186">
        <v>12679</v>
      </c>
      <c r="J17" s="186">
        <v>35564</v>
      </c>
      <c r="K17" s="186">
        <v>21855</v>
      </c>
      <c r="L17" s="186">
        <v>26054</v>
      </c>
      <c r="M17" s="186">
        <v>12223</v>
      </c>
      <c r="N17" s="186">
        <v>10176</v>
      </c>
    </row>
    <row r="18" spans="1:14" s="51" customFormat="1">
      <c r="A18" s="195" t="s">
        <v>11</v>
      </c>
      <c r="B18" s="199"/>
      <c r="C18" s="186"/>
      <c r="D18" s="186"/>
      <c r="E18" s="186"/>
      <c r="F18" s="199"/>
      <c r="G18" s="199"/>
      <c r="H18" s="186"/>
      <c r="I18" s="186"/>
      <c r="J18" s="186"/>
      <c r="K18" s="186"/>
      <c r="L18" s="186"/>
      <c r="M18" s="199"/>
      <c r="N18" s="199"/>
    </row>
    <row r="19" spans="1:14" s="52" customFormat="1">
      <c r="A19" s="197" t="s">
        <v>5</v>
      </c>
      <c r="B19" s="199">
        <f>SUM(C19:N19)</f>
        <v>313805</v>
      </c>
      <c r="C19" s="186">
        <v>10275</v>
      </c>
      <c r="D19" s="186">
        <v>5104</v>
      </c>
      <c r="E19" s="186">
        <v>27675</v>
      </c>
      <c r="F19" s="186">
        <v>34282</v>
      </c>
      <c r="G19" s="186">
        <v>74621</v>
      </c>
      <c r="H19" s="186">
        <v>5600</v>
      </c>
      <c r="I19" s="186">
        <v>12115</v>
      </c>
      <c r="J19" s="186">
        <v>21404</v>
      </c>
      <c r="K19" s="186">
        <v>15671</v>
      </c>
      <c r="L19" s="186">
        <v>55955</v>
      </c>
      <c r="M19" s="186">
        <v>40935</v>
      </c>
      <c r="N19" s="186">
        <v>10168</v>
      </c>
    </row>
    <row r="20" spans="1:14" s="52" customFormat="1">
      <c r="A20" s="198" t="s">
        <v>4</v>
      </c>
      <c r="B20" s="199">
        <f>SUM(C20:N20)</f>
        <v>195793</v>
      </c>
      <c r="C20" s="186">
        <v>20173</v>
      </c>
      <c r="D20" s="186">
        <v>0</v>
      </c>
      <c r="E20" s="186">
        <v>19660</v>
      </c>
      <c r="F20" s="186">
        <v>0</v>
      </c>
      <c r="G20" s="186">
        <v>19700</v>
      </c>
      <c r="H20" s="186">
        <v>22541</v>
      </c>
      <c r="I20" s="186">
        <v>22000</v>
      </c>
      <c r="J20" s="186">
        <v>28712</v>
      </c>
      <c r="K20" s="186">
        <v>22000</v>
      </c>
      <c r="L20" s="186">
        <v>22727</v>
      </c>
      <c r="M20" s="186">
        <v>0</v>
      </c>
      <c r="N20" s="186">
        <v>18280</v>
      </c>
    </row>
    <row r="21" spans="1:14" s="51" customFormat="1" ht="24">
      <c r="A21" s="195" t="s">
        <v>65</v>
      </c>
      <c r="B21" s="199"/>
      <c r="C21" s="186"/>
      <c r="D21" s="186"/>
      <c r="E21" s="186"/>
      <c r="F21" s="186"/>
      <c r="G21" s="186"/>
      <c r="H21" s="186"/>
      <c r="I21" s="186"/>
      <c r="J21" s="186"/>
      <c r="K21" s="186"/>
      <c r="L21" s="186"/>
      <c r="M21" s="199"/>
      <c r="N21" s="199"/>
    </row>
    <row r="22" spans="1:14" s="52" customFormat="1">
      <c r="A22" s="197" t="s">
        <v>5</v>
      </c>
      <c r="B22" s="199">
        <f>SUM(C22:N22)</f>
        <v>71877</v>
      </c>
      <c r="C22" s="186">
        <v>4682</v>
      </c>
      <c r="D22" s="186">
        <v>0</v>
      </c>
      <c r="E22" s="186">
        <v>4697</v>
      </c>
      <c r="F22" s="186">
        <v>4720</v>
      </c>
      <c r="G22" s="186">
        <v>789</v>
      </c>
      <c r="H22" s="186">
        <v>6259</v>
      </c>
      <c r="I22" s="186">
        <v>4591</v>
      </c>
      <c r="J22" s="186">
        <v>4567</v>
      </c>
      <c r="K22" s="186">
        <v>11658</v>
      </c>
      <c r="L22" s="186">
        <v>11431</v>
      </c>
      <c r="M22" s="186">
        <v>9292</v>
      </c>
      <c r="N22" s="186">
        <v>9191</v>
      </c>
    </row>
    <row r="23" spans="1:14" s="52" customFormat="1">
      <c r="A23" s="198" t="s">
        <v>4</v>
      </c>
      <c r="B23" s="199">
        <f>SUM(C23:N23)</f>
        <v>1813711</v>
      </c>
      <c r="C23" s="186">
        <v>122354</v>
      </c>
      <c r="D23" s="186">
        <v>111389</v>
      </c>
      <c r="E23" s="186">
        <v>155458</v>
      </c>
      <c r="F23" s="186">
        <v>190612</v>
      </c>
      <c r="G23" s="186">
        <v>145685</v>
      </c>
      <c r="H23" s="186">
        <v>177487</v>
      </c>
      <c r="I23" s="186">
        <v>170561</v>
      </c>
      <c r="J23" s="186">
        <v>128086</v>
      </c>
      <c r="K23" s="186">
        <v>165440</v>
      </c>
      <c r="L23" s="186">
        <v>151748</v>
      </c>
      <c r="M23" s="186">
        <v>165527</v>
      </c>
      <c r="N23" s="186">
        <v>129364</v>
      </c>
    </row>
    <row r="24" spans="1:14" s="51" customFormat="1">
      <c r="A24" s="195" t="s">
        <v>33</v>
      </c>
      <c r="B24" s="199"/>
      <c r="C24" s="186"/>
      <c r="D24" s="186"/>
      <c r="E24" s="186"/>
      <c r="F24" s="199"/>
      <c r="G24" s="199"/>
      <c r="H24" s="186"/>
      <c r="I24" s="186"/>
      <c r="J24" s="186"/>
      <c r="K24" s="186"/>
      <c r="L24" s="186"/>
      <c r="M24" s="199"/>
      <c r="N24" s="199"/>
    </row>
    <row r="25" spans="1:14" s="52" customFormat="1">
      <c r="A25" s="197" t="s">
        <v>5</v>
      </c>
      <c r="B25" s="199">
        <f>SUM(C25:N25)</f>
        <v>424</v>
      </c>
      <c r="C25" s="186">
        <v>0</v>
      </c>
      <c r="D25" s="186">
        <v>0</v>
      </c>
      <c r="E25" s="186">
        <v>0</v>
      </c>
      <c r="F25" s="186">
        <v>0</v>
      </c>
      <c r="G25" s="186">
        <v>0</v>
      </c>
      <c r="H25" s="186">
        <v>0</v>
      </c>
      <c r="I25" s="186">
        <v>0</v>
      </c>
      <c r="J25" s="186">
        <v>0</v>
      </c>
      <c r="K25" s="186">
        <v>424</v>
      </c>
      <c r="L25" s="186">
        <v>0</v>
      </c>
      <c r="M25" s="186">
        <v>0</v>
      </c>
      <c r="N25" s="186">
        <v>0</v>
      </c>
    </row>
    <row r="26" spans="1:14" s="52" customFormat="1">
      <c r="A26" s="198" t="s">
        <v>4</v>
      </c>
      <c r="B26" s="199">
        <f>SUM(C26:N26)</f>
        <v>19666</v>
      </c>
      <c r="C26" s="186">
        <v>0</v>
      </c>
      <c r="D26" s="186">
        <v>0</v>
      </c>
      <c r="E26" s="186">
        <v>0</v>
      </c>
      <c r="F26" s="186">
        <v>0</v>
      </c>
      <c r="G26" s="186">
        <v>0</v>
      </c>
      <c r="H26" s="186">
        <v>0</v>
      </c>
      <c r="I26" s="186">
        <v>0</v>
      </c>
      <c r="J26" s="186">
        <v>0</v>
      </c>
      <c r="K26" s="186">
        <v>19666</v>
      </c>
      <c r="L26" s="186">
        <v>0</v>
      </c>
      <c r="M26" s="186">
        <v>0</v>
      </c>
      <c r="N26" s="186">
        <v>0</v>
      </c>
    </row>
    <row r="27" spans="1:14" s="51" customFormat="1">
      <c r="A27" s="195" t="s">
        <v>40</v>
      </c>
      <c r="B27" s="199"/>
      <c r="C27" s="186"/>
      <c r="D27" s="186"/>
      <c r="E27" s="186"/>
      <c r="F27" s="199"/>
      <c r="G27" s="199"/>
      <c r="H27" s="186"/>
      <c r="I27" s="186"/>
      <c r="J27" s="186"/>
      <c r="K27" s="186"/>
      <c r="L27" s="186"/>
      <c r="M27" s="199"/>
      <c r="N27" s="199"/>
    </row>
    <row r="28" spans="1:14" s="52" customFormat="1">
      <c r="A28" s="197" t="s">
        <v>5</v>
      </c>
      <c r="B28" s="199">
        <f>SUM(C28:N28)</f>
        <v>0</v>
      </c>
      <c r="C28" s="186">
        <v>0</v>
      </c>
      <c r="D28" s="186">
        <v>0</v>
      </c>
      <c r="E28" s="186">
        <v>0</v>
      </c>
      <c r="F28" s="186">
        <v>0</v>
      </c>
      <c r="G28" s="186">
        <v>0</v>
      </c>
      <c r="H28" s="186">
        <v>0</v>
      </c>
      <c r="I28" s="186">
        <v>0</v>
      </c>
      <c r="J28" s="186">
        <v>0</v>
      </c>
      <c r="K28" s="186">
        <v>0</v>
      </c>
      <c r="L28" s="186">
        <v>0</v>
      </c>
      <c r="M28" s="186">
        <v>0</v>
      </c>
      <c r="N28" s="186">
        <v>0</v>
      </c>
    </row>
    <row r="29" spans="1:14" s="52" customFormat="1">
      <c r="A29" s="198" t="s">
        <v>4</v>
      </c>
      <c r="B29" s="199">
        <f>SUM(C29:N29)</f>
        <v>0</v>
      </c>
      <c r="C29" s="186">
        <v>0</v>
      </c>
      <c r="D29" s="186">
        <v>0</v>
      </c>
      <c r="E29" s="186">
        <v>0</v>
      </c>
      <c r="F29" s="186">
        <v>0</v>
      </c>
      <c r="G29" s="186">
        <v>0</v>
      </c>
      <c r="H29" s="186">
        <v>0</v>
      </c>
      <c r="I29" s="186">
        <v>0</v>
      </c>
      <c r="J29" s="186">
        <v>0</v>
      </c>
      <c r="K29" s="186">
        <v>0</v>
      </c>
      <c r="L29" s="186">
        <v>0</v>
      </c>
      <c r="M29" s="186">
        <v>0</v>
      </c>
      <c r="N29" s="186">
        <v>0</v>
      </c>
    </row>
    <row r="30" spans="1:14" s="51" customFormat="1" ht="24">
      <c r="A30" s="195" t="s">
        <v>34</v>
      </c>
      <c r="B30" s="199"/>
      <c r="C30" s="186"/>
      <c r="D30" s="186"/>
      <c r="E30" s="186"/>
      <c r="F30" s="199"/>
      <c r="G30" s="199"/>
      <c r="H30" s="186"/>
      <c r="I30" s="186"/>
      <c r="J30" s="186"/>
      <c r="K30" s="186"/>
      <c r="L30" s="186"/>
      <c r="M30" s="199"/>
      <c r="N30" s="199"/>
    </row>
    <row r="31" spans="1:14" s="52" customFormat="1">
      <c r="A31" s="197" t="s">
        <v>5</v>
      </c>
      <c r="B31" s="199">
        <f>SUM(C31:N31)</f>
        <v>1291848</v>
      </c>
      <c r="C31" s="186">
        <v>79843</v>
      </c>
      <c r="D31" s="186">
        <v>130233</v>
      </c>
      <c r="E31" s="186">
        <v>102859</v>
      </c>
      <c r="F31" s="186">
        <v>100772</v>
      </c>
      <c r="G31" s="186">
        <v>117121</v>
      </c>
      <c r="H31" s="186">
        <v>140132</v>
      </c>
      <c r="I31" s="186">
        <v>125808</v>
      </c>
      <c r="J31" s="186">
        <v>103037</v>
      </c>
      <c r="K31" s="186">
        <v>122027</v>
      </c>
      <c r="L31" s="186">
        <v>95628</v>
      </c>
      <c r="M31" s="186">
        <v>81529</v>
      </c>
      <c r="N31" s="186">
        <v>92859</v>
      </c>
    </row>
    <row r="32" spans="1:14" s="52" customFormat="1">
      <c r="A32" s="198" t="s">
        <v>4</v>
      </c>
      <c r="B32" s="199">
        <f>SUM(C32:N32)</f>
        <v>5190147</v>
      </c>
      <c r="C32" s="186">
        <v>348160</v>
      </c>
      <c r="D32" s="186">
        <v>371874</v>
      </c>
      <c r="E32" s="186">
        <v>394149</v>
      </c>
      <c r="F32" s="186">
        <v>366900</v>
      </c>
      <c r="G32" s="186">
        <v>458322</v>
      </c>
      <c r="H32" s="186">
        <v>521129</v>
      </c>
      <c r="I32" s="186">
        <v>447257</v>
      </c>
      <c r="J32" s="186">
        <v>421247</v>
      </c>
      <c r="K32" s="186">
        <v>507734</v>
      </c>
      <c r="L32" s="186">
        <v>425129</v>
      </c>
      <c r="M32" s="186">
        <v>463166</v>
      </c>
      <c r="N32" s="186">
        <v>465080</v>
      </c>
    </row>
    <row r="33" spans="1:14" s="51" customFormat="1" ht="24">
      <c r="A33" s="195" t="s">
        <v>35</v>
      </c>
      <c r="B33" s="199"/>
      <c r="C33" s="186"/>
      <c r="D33" s="186"/>
      <c r="E33" s="186"/>
      <c r="F33" s="199"/>
      <c r="G33" s="199"/>
      <c r="H33" s="186"/>
      <c r="I33" s="186"/>
      <c r="J33" s="186"/>
      <c r="K33" s="186"/>
      <c r="L33" s="186"/>
      <c r="M33" s="199"/>
      <c r="N33" s="199"/>
    </row>
    <row r="34" spans="1:14" s="52" customFormat="1">
      <c r="A34" s="197" t="s">
        <v>5</v>
      </c>
      <c r="B34" s="199">
        <f>SUM(C34:N34)</f>
        <v>290213</v>
      </c>
      <c r="C34" s="186">
        <v>8012</v>
      </c>
      <c r="D34" s="186">
        <v>16615</v>
      </c>
      <c r="E34" s="186">
        <v>49005</v>
      </c>
      <c r="F34" s="186">
        <v>26691</v>
      </c>
      <c r="G34" s="186">
        <v>25829</v>
      </c>
      <c r="H34" s="186">
        <v>5106</v>
      </c>
      <c r="I34" s="186">
        <v>22111</v>
      </c>
      <c r="J34" s="186">
        <v>34297</v>
      </c>
      <c r="K34" s="186">
        <v>17321</v>
      </c>
      <c r="L34" s="186">
        <v>26557</v>
      </c>
      <c r="M34" s="186">
        <v>12545</v>
      </c>
      <c r="N34" s="186">
        <v>46124</v>
      </c>
    </row>
    <row r="35" spans="1:14" s="52" customFormat="1">
      <c r="A35" s="198" t="s">
        <v>4</v>
      </c>
      <c r="B35" s="199">
        <f>SUM(C35:N35)</f>
        <v>6550958</v>
      </c>
      <c r="C35" s="186">
        <v>564409</v>
      </c>
      <c r="D35" s="186">
        <v>467941</v>
      </c>
      <c r="E35" s="186">
        <v>525432</v>
      </c>
      <c r="F35" s="186">
        <v>444623</v>
      </c>
      <c r="G35" s="186">
        <v>436711</v>
      </c>
      <c r="H35" s="186">
        <v>538335</v>
      </c>
      <c r="I35" s="186">
        <v>730607</v>
      </c>
      <c r="J35" s="186">
        <v>630728</v>
      </c>
      <c r="K35" s="186">
        <v>754426</v>
      </c>
      <c r="L35" s="186">
        <v>497482</v>
      </c>
      <c r="M35" s="186">
        <v>427113</v>
      </c>
      <c r="N35" s="186">
        <v>533151</v>
      </c>
    </row>
    <row r="36" spans="1:14" s="51" customFormat="1" ht="24">
      <c r="A36" s="195" t="s">
        <v>36</v>
      </c>
      <c r="B36" s="199"/>
      <c r="C36" s="186"/>
      <c r="D36" s="186"/>
      <c r="E36" s="186"/>
      <c r="F36" s="199"/>
      <c r="G36" s="199"/>
      <c r="H36" s="186"/>
      <c r="I36" s="186"/>
      <c r="J36" s="186"/>
      <c r="K36" s="186"/>
      <c r="L36" s="186"/>
      <c r="M36" s="199"/>
      <c r="N36" s="199"/>
    </row>
    <row r="37" spans="1:14" s="52" customFormat="1">
      <c r="A37" s="197" t="s">
        <v>5</v>
      </c>
      <c r="B37" s="199">
        <f>SUM(C37:N37)</f>
        <v>1139477.3799999999</v>
      </c>
      <c r="C37" s="186">
        <v>65572</v>
      </c>
      <c r="D37" s="186">
        <v>86591</v>
      </c>
      <c r="E37" s="186">
        <v>83424</v>
      </c>
      <c r="F37" s="186">
        <v>107216</v>
      </c>
      <c r="G37" s="186">
        <v>128410</v>
      </c>
      <c r="H37" s="186">
        <v>85900</v>
      </c>
      <c r="I37" s="186">
        <v>110394</v>
      </c>
      <c r="J37" s="186">
        <v>99706</v>
      </c>
      <c r="K37" s="186">
        <v>87392</v>
      </c>
      <c r="L37" s="186">
        <v>100805</v>
      </c>
      <c r="M37" s="186">
        <v>93904</v>
      </c>
      <c r="N37" s="186">
        <v>90163.38</v>
      </c>
    </row>
    <row r="38" spans="1:14" s="52" customFormat="1">
      <c r="A38" s="198" t="s">
        <v>4</v>
      </c>
      <c r="B38" s="199">
        <f>SUM(C38:N38)</f>
        <v>4810133</v>
      </c>
      <c r="C38" s="186">
        <v>382037</v>
      </c>
      <c r="D38" s="186">
        <v>389907</v>
      </c>
      <c r="E38" s="186">
        <v>287481</v>
      </c>
      <c r="F38" s="186">
        <v>432125</v>
      </c>
      <c r="G38" s="186">
        <v>386754</v>
      </c>
      <c r="H38" s="186">
        <v>439935</v>
      </c>
      <c r="I38" s="186">
        <v>483483</v>
      </c>
      <c r="J38" s="186">
        <v>401300</v>
      </c>
      <c r="K38" s="186">
        <v>541301</v>
      </c>
      <c r="L38" s="186">
        <v>323602</v>
      </c>
      <c r="M38" s="186">
        <v>298554</v>
      </c>
      <c r="N38" s="186">
        <v>443654</v>
      </c>
    </row>
    <row r="39" spans="1:14" s="51" customFormat="1">
      <c r="A39" s="195" t="s">
        <v>41</v>
      </c>
      <c r="B39" s="199"/>
      <c r="C39" s="186"/>
      <c r="D39" s="186"/>
      <c r="E39" s="186"/>
      <c r="F39" s="199"/>
      <c r="G39" s="199"/>
      <c r="H39" s="186"/>
      <c r="I39" s="186"/>
      <c r="J39" s="186"/>
      <c r="K39" s="186"/>
      <c r="L39" s="186"/>
      <c r="M39" s="199"/>
      <c r="N39" s="199"/>
    </row>
    <row r="40" spans="1:14" s="52" customFormat="1">
      <c r="A40" s="197" t="s">
        <v>5</v>
      </c>
      <c r="B40" s="199">
        <f>SUM(C40:N40)</f>
        <v>0</v>
      </c>
      <c r="C40" s="186">
        <v>0</v>
      </c>
      <c r="D40" s="186">
        <v>0</v>
      </c>
      <c r="E40" s="186">
        <v>0</v>
      </c>
      <c r="F40" s="186">
        <v>0</v>
      </c>
      <c r="G40" s="186">
        <v>0</v>
      </c>
      <c r="H40" s="186">
        <v>0</v>
      </c>
      <c r="I40" s="186">
        <v>0</v>
      </c>
      <c r="J40" s="186">
        <v>0</v>
      </c>
      <c r="K40" s="186">
        <v>0</v>
      </c>
      <c r="L40" s="186">
        <v>0</v>
      </c>
      <c r="M40" s="186">
        <v>0</v>
      </c>
      <c r="N40" s="186">
        <v>0</v>
      </c>
    </row>
    <row r="41" spans="1:14" s="52" customFormat="1">
      <c r="A41" s="198" t="s">
        <v>4</v>
      </c>
      <c r="B41" s="199">
        <f>SUM(C41:N41)</f>
        <v>0</v>
      </c>
      <c r="C41" s="186">
        <v>0</v>
      </c>
      <c r="D41" s="186">
        <v>0</v>
      </c>
      <c r="E41" s="186">
        <v>0</v>
      </c>
      <c r="F41" s="186">
        <v>0</v>
      </c>
      <c r="G41" s="186">
        <v>0</v>
      </c>
      <c r="H41" s="186">
        <v>0</v>
      </c>
      <c r="I41" s="186">
        <v>0</v>
      </c>
      <c r="J41" s="186">
        <v>0</v>
      </c>
      <c r="K41" s="186">
        <v>0</v>
      </c>
      <c r="L41" s="186">
        <v>0</v>
      </c>
      <c r="M41" s="186">
        <v>0</v>
      </c>
      <c r="N41" s="186">
        <v>0</v>
      </c>
    </row>
    <row r="42" spans="1:14" s="51" customFormat="1">
      <c r="A42" s="195" t="s">
        <v>42</v>
      </c>
      <c r="B42" s="199"/>
      <c r="C42" s="186"/>
      <c r="D42" s="186"/>
      <c r="E42" s="186"/>
      <c r="F42" s="199"/>
      <c r="G42" s="199"/>
      <c r="H42" s="186"/>
      <c r="I42" s="186"/>
      <c r="J42" s="186"/>
      <c r="K42" s="186"/>
      <c r="L42" s="186"/>
      <c r="M42" s="199"/>
      <c r="N42" s="199"/>
    </row>
    <row r="43" spans="1:14" s="52" customFormat="1">
      <c r="A43" s="197" t="s">
        <v>5</v>
      </c>
      <c r="B43" s="199">
        <f>SUM(C43:N43)</f>
        <v>0</v>
      </c>
      <c r="C43" s="186">
        <v>0</v>
      </c>
      <c r="D43" s="186">
        <v>0</v>
      </c>
      <c r="E43" s="186">
        <v>0</v>
      </c>
      <c r="F43" s="186">
        <v>0</v>
      </c>
      <c r="G43" s="186">
        <v>0</v>
      </c>
      <c r="H43" s="186">
        <v>0</v>
      </c>
      <c r="I43" s="186">
        <v>0</v>
      </c>
      <c r="J43" s="186">
        <v>0</v>
      </c>
      <c r="K43" s="186">
        <v>0</v>
      </c>
      <c r="L43" s="186">
        <v>0</v>
      </c>
      <c r="M43" s="186">
        <v>0</v>
      </c>
      <c r="N43" s="186">
        <v>0</v>
      </c>
    </row>
    <row r="44" spans="1:14" s="52" customFormat="1">
      <c r="A44" s="198" t="s">
        <v>4</v>
      </c>
      <c r="B44" s="199">
        <f>SUM(C44:N44)</f>
        <v>0</v>
      </c>
      <c r="C44" s="186">
        <v>0</v>
      </c>
      <c r="D44" s="186">
        <v>0</v>
      </c>
      <c r="E44" s="186">
        <v>0</v>
      </c>
      <c r="F44" s="186">
        <v>0</v>
      </c>
      <c r="G44" s="186">
        <v>0</v>
      </c>
      <c r="H44" s="186">
        <v>0</v>
      </c>
      <c r="I44" s="186">
        <v>0</v>
      </c>
      <c r="J44" s="186">
        <v>0</v>
      </c>
      <c r="K44" s="186">
        <v>0</v>
      </c>
      <c r="L44" s="186">
        <v>0</v>
      </c>
      <c r="M44" s="186">
        <v>0</v>
      </c>
      <c r="N44" s="186">
        <v>0</v>
      </c>
    </row>
    <row r="45" spans="1:14" s="51" customFormat="1" ht="24">
      <c r="A45" s="195" t="s">
        <v>37</v>
      </c>
      <c r="B45" s="199"/>
      <c r="C45" s="186"/>
      <c r="D45" s="186"/>
      <c r="E45" s="186"/>
      <c r="F45" s="199"/>
      <c r="G45" s="199"/>
      <c r="H45" s="186"/>
      <c r="I45" s="186"/>
      <c r="J45" s="186"/>
      <c r="K45" s="186"/>
      <c r="L45" s="186"/>
      <c r="M45" s="199"/>
      <c r="N45" s="199"/>
    </row>
    <row r="46" spans="1:14" s="52" customFormat="1">
      <c r="A46" s="197" t="s">
        <v>5</v>
      </c>
      <c r="B46" s="199">
        <f>SUM(C46:N46)</f>
        <v>1013614</v>
      </c>
      <c r="C46" s="186">
        <v>130185</v>
      </c>
      <c r="D46" s="186">
        <v>110176</v>
      </c>
      <c r="E46" s="186">
        <v>88613</v>
      </c>
      <c r="F46" s="186">
        <v>98450</v>
      </c>
      <c r="G46" s="186">
        <v>137821</v>
      </c>
      <c r="H46" s="186">
        <v>52967</v>
      </c>
      <c r="I46" s="186">
        <v>60645</v>
      </c>
      <c r="J46" s="186">
        <v>69915</v>
      </c>
      <c r="K46" s="186">
        <v>49555</v>
      </c>
      <c r="L46" s="186">
        <v>95185</v>
      </c>
      <c r="M46" s="186">
        <v>74288</v>
      </c>
      <c r="N46" s="186">
        <v>45814</v>
      </c>
    </row>
    <row r="47" spans="1:14" s="52" customFormat="1">
      <c r="A47" s="198" t="s">
        <v>4</v>
      </c>
      <c r="B47" s="199">
        <f>SUM(C47:N47)</f>
        <v>1871956</v>
      </c>
      <c r="C47" s="186">
        <v>128148</v>
      </c>
      <c r="D47" s="186">
        <v>185165</v>
      </c>
      <c r="E47" s="186">
        <v>185424</v>
      </c>
      <c r="F47" s="186">
        <v>168814</v>
      </c>
      <c r="G47" s="186">
        <v>144728</v>
      </c>
      <c r="H47" s="186">
        <v>175682</v>
      </c>
      <c r="I47" s="186">
        <v>97415</v>
      </c>
      <c r="J47" s="186">
        <v>176570</v>
      </c>
      <c r="K47" s="186">
        <v>187471</v>
      </c>
      <c r="L47" s="186">
        <v>82344</v>
      </c>
      <c r="M47" s="186">
        <v>199111</v>
      </c>
      <c r="N47" s="186">
        <v>141084</v>
      </c>
    </row>
    <row r="48" spans="1:14" s="51" customFormat="1">
      <c r="A48" s="195" t="s">
        <v>10</v>
      </c>
      <c r="B48" s="199"/>
      <c r="C48" s="186"/>
      <c r="D48" s="186"/>
      <c r="E48" s="186"/>
      <c r="F48" s="199"/>
      <c r="G48" s="199"/>
      <c r="H48" s="186"/>
      <c r="I48" s="186"/>
      <c r="J48" s="186"/>
      <c r="K48" s="186"/>
      <c r="L48" s="186"/>
      <c r="M48" s="199"/>
      <c r="N48" s="199"/>
    </row>
    <row r="49" spans="1:14" s="52" customFormat="1">
      <c r="A49" s="197" t="s">
        <v>5</v>
      </c>
      <c r="B49" s="199">
        <f>SUM(C49:N49)</f>
        <v>103251</v>
      </c>
      <c r="C49" s="186">
        <v>8923</v>
      </c>
      <c r="D49" s="186">
        <v>25077</v>
      </c>
      <c r="E49" s="186">
        <v>15826</v>
      </c>
      <c r="F49" s="186">
        <v>0</v>
      </c>
      <c r="G49" s="186">
        <v>7734</v>
      </c>
      <c r="H49" s="186">
        <v>7177</v>
      </c>
      <c r="I49" s="186">
        <v>26200</v>
      </c>
      <c r="J49" s="186">
        <v>5226</v>
      </c>
      <c r="K49" s="186">
        <v>2101</v>
      </c>
      <c r="L49" s="186">
        <v>2992</v>
      </c>
      <c r="M49" s="186">
        <v>0</v>
      </c>
      <c r="N49" s="186">
        <v>1995</v>
      </c>
    </row>
    <row r="50" spans="1:14" s="52" customFormat="1">
      <c r="A50" s="198" t="s">
        <v>4</v>
      </c>
      <c r="B50" s="199">
        <f>SUM(C50:N50)</f>
        <v>89469</v>
      </c>
      <c r="C50" s="186">
        <v>16478</v>
      </c>
      <c r="D50" s="186">
        <v>0</v>
      </c>
      <c r="E50" s="186">
        <v>2500</v>
      </c>
      <c r="F50" s="186">
        <v>0</v>
      </c>
      <c r="G50" s="186">
        <v>9841</v>
      </c>
      <c r="H50" s="186">
        <v>12346</v>
      </c>
      <c r="I50" s="186">
        <v>0</v>
      </c>
      <c r="J50" s="186">
        <v>9775</v>
      </c>
      <c r="K50" s="186">
        <v>5900</v>
      </c>
      <c r="L50" s="186">
        <v>0</v>
      </c>
      <c r="M50" s="186">
        <v>20580</v>
      </c>
      <c r="N50" s="186">
        <v>12049</v>
      </c>
    </row>
    <row r="51" spans="1:14" s="51" customFormat="1">
      <c r="A51" s="195" t="s">
        <v>17</v>
      </c>
      <c r="B51" s="199"/>
      <c r="C51" s="186"/>
      <c r="D51" s="186"/>
      <c r="E51" s="186"/>
      <c r="F51" s="199"/>
      <c r="G51" s="199"/>
      <c r="H51" s="186"/>
      <c r="I51" s="186"/>
      <c r="J51" s="186"/>
      <c r="K51" s="186"/>
      <c r="L51" s="186"/>
      <c r="M51" s="199"/>
      <c r="N51" s="199"/>
    </row>
    <row r="52" spans="1:14" s="52" customFormat="1">
      <c r="A52" s="197" t="s">
        <v>5</v>
      </c>
      <c r="B52" s="199">
        <f>SUM(C52:N52)</f>
        <v>0</v>
      </c>
      <c r="C52" s="186">
        <v>0</v>
      </c>
      <c r="D52" s="186">
        <v>0</v>
      </c>
      <c r="E52" s="186">
        <v>0</v>
      </c>
      <c r="F52" s="186">
        <v>0</v>
      </c>
      <c r="G52" s="186">
        <v>0</v>
      </c>
      <c r="H52" s="186">
        <v>0</v>
      </c>
      <c r="I52" s="186">
        <v>0</v>
      </c>
      <c r="J52" s="186">
        <v>0</v>
      </c>
      <c r="K52" s="186">
        <v>0</v>
      </c>
      <c r="L52" s="186">
        <v>0</v>
      </c>
      <c r="M52" s="186">
        <v>0</v>
      </c>
      <c r="N52" s="186">
        <v>0</v>
      </c>
    </row>
    <row r="53" spans="1:14" s="52" customFormat="1">
      <c r="A53" s="198" t="s">
        <v>4</v>
      </c>
      <c r="B53" s="199">
        <f>SUM(C53:N53)</f>
        <v>3169</v>
      </c>
      <c r="C53" s="186">
        <v>0</v>
      </c>
      <c r="D53" s="186">
        <v>3169</v>
      </c>
      <c r="E53" s="186">
        <v>0</v>
      </c>
      <c r="F53" s="186">
        <v>0</v>
      </c>
      <c r="G53" s="186">
        <v>0</v>
      </c>
      <c r="H53" s="186">
        <v>0</v>
      </c>
      <c r="I53" s="186">
        <v>0</v>
      </c>
      <c r="J53" s="186">
        <v>0</v>
      </c>
      <c r="K53" s="186">
        <v>0</v>
      </c>
      <c r="L53" s="186">
        <v>0</v>
      </c>
      <c r="M53" s="186">
        <v>0</v>
      </c>
      <c r="N53" s="186">
        <v>0</v>
      </c>
    </row>
    <row r="54" spans="1:14" s="51" customFormat="1">
      <c r="A54" s="195" t="s">
        <v>15</v>
      </c>
      <c r="B54" s="199"/>
      <c r="C54" s="186"/>
      <c r="D54" s="186"/>
      <c r="E54" s="186"/>
      <c r="F54" s="199"/>
      <c r="G54" s="199"/>
      <c r="H54" s="186"/>
      <c r="I54" s="186"/>
      <c r="J54" s="186"/>
      <c r="K54" s="186"/>
      <c r="L54" s="186"/>
      <c r="M54" s="199"/>
      <c r="N54" s="199"/>
    </row>
    <row r="55" spans="1:14" s="52" customFormat="1">
      <c r="A55" s="197" t="s">
        <v>5</v>
      </c>
      <c r="B55" s="199">
        <f>SUM(C55:N55)</f>
        <v>155708</v>
      </c>
      <c r="C55" s="186">
        <v>17548</v>
      </c>
      <c r="D55" s="186">
        <v>10570</v>
      </c>
      <c r="E55" s="186">
        <v>14200</v>
      </c>
      <c r="F55" s="186">
        <v>9164</v>
      </c>
      <c r="G55" s="186">
        <v>8995</v>
      </c>
      <c r="H55" s="186">
        <v>21946</v>
      </c>
      <c r="I55" s="186">
        <v>7510</v>
      </c>
      <c r="J55" s="186">
        <v>2852</v>
      </c>
      <c r="K55" s="186">
        <v>16241</v>
      </c>
      <c r="L55" s="186">
        <v>17824</v>
      </c>
      <c r="M55" s="186">
        <v>14803</v>
      </c>
      <c r="N55" s="186">
        <v>14055</v>
      </c>
    </row>
    <row r="56" spans="1:14" s="52" customFormat="1">
      <c r="A56" s="198" t="s">
        <v>4</v>
      </c>
      <c r="B56" s="199">
        <f>SUM(C56:N56)</f>
        <v>460019</v>
      </c>
      <c r="C56" s="186">
        <v>397</v>
      </c>
      <c r="D56" s="186">
        <v>2286</v>
      </c>
      <c r="E56" s="186">
        <v>3164</v>
      </c>
      <c r="F56" s="186">
        <v>72255</v>
      </c>
      <c r="G56" s="186">
        <v>461</v>
      </c>
      <c r="H56" s="186">
        <v>38773</v>
      </c>
      <c r="I56" s="186">
        <v>38658</v>
      </c>
      <c r="J56" s="186">
        <v>76180</v>
      </c>
      <c r="K56" s="186">
        <v>45509</v>
      </c>
      <c r="L56" s="186">
        <v>49947</v>
      </c>
      <c r="M56" s="186">
        <v>82499</v>
      </c>
      <c r="N56" s="186">
        <v>49890</v>
      </c>
    </row>
    <row r="57" spans="1:14" s="51" customFormat="1">
      <c r="A57" s="195" t="s">
        <v>9</v>
      </c>
      <c r="B57" s="199"/>
      <c r="C57" s="186"/>
      <c r="D57" s="186"/>
      <c r="E57" s="186"/>
      <c r="F57" s="199"/>
      <c r="G57" s="199"/>
      <c r="H57" s="186"/>
      <c r="I57" s="186"/>
      <c r="J57" s="186"/>
      <c r="K57" s="186"/>
      <c r="L57" s="186"/>
      <c r="M57" s="199"/>
      <c r="N57" s="199"/>
    </row>
    <row r="58" spans="1:14" s="52" customFormat="1">
      <c r="A58" s="197" t="s">
        <v>5</v>
      </c>
      <c r="B58" s="199">
        <f>SUM(C58:N58)</f>
        <v>0</v>
      </c>
      <c r="C58" s="186">
        <v>0</v>
      </c>
      <c r="D58" s="186">
        <v>0</v>
      </c>
      <c r="E58" s="186">
        <v>0</v>
      </c>
      <c r="F58" s="186">
        <v>0</v>
      </c>
      <c r="G58" s="186">
        <v>0</v>
      </c>
      <c r="H58" s="186">
        <v>0</v>
      </c>
      <c r="I58" s="186">
        <v>0</v>
      </c>
      <c r="J58" s="186">
        <v>0</v>
      </c>
      <c r="K58" s="186">
        <v>0</v>
      </c>
      <c r="L58" s="186">
        <v>0</v>
      </c>
      <c r="M58" s="186">
        <v>0</v>
      </c>
      <c r="N58" s="186">
        <v>0</v>
      </c>
    </row>
    <row r="59" spans="1:14" s="52" customFormat="1">
      <c r="A59" s="198" t="s">
        <v>4</v>
      </c>
      <c r="B59" s="199">
        <f>SUM(C59:N59)</f>
        <v>0</v>
      </c>
      <c r="C59" s="186">
        <v>0</v>
      </c>
      <c r="D59" s="186">
        <v>0</v>
      </c>
      <c r="E59" s="186">
        <v>0</v>
      </c>
      <c r="F59" s="186">
        <v>0</v>
      </c>
      <c r="G59" s="186">
        <v>0</v>
      </c>
      <c r="H59" s="186">
        <v>0</v>
      </c>
      <c r="I59" s="186">
        <v>0</v>
      </c>
      <c r="J59" s="186">
        <v>0</v>
      </c>
      <c r="K59" s="186">
        <v>0</v>
      </c>
      <c r="L59" s="186">
        <v>0</v>
      </c>
      <c r="M59" s="186">
        <v>0</v>
      </c>
      <c r="N59" s="186">
        <v>0</v>
      </c>
    </row>
    <row r="60" spans="1:14" s="51" customFormat="1" ht="24">
      <c r="A60" s="195" t="s">
        <v>8</v>
      </c>
      <c r="B60" s="199"/>
      <c r="C60" s="186"/>
      <c r="D60" s="186"/>
      <c r="E60" s="186"/>
      <c r="F60" s="199"/>
      <c r="G60" s="199"/>
      <c r="H60" s="186"/>
      <c r="I60" s="186"/>
      <c r="J60" s="186"/>
      <c r="K60" s="186"/>
      <c r="L60" s="186"/>
      <c r="M60" s="199"/>
      <c r="N60" s="199"/>
    </row>
    <row r="61" spans="1:14" s="52" customFormat="1">
      <c r="A61" s="197" t="s">
        <v>5</v>
      </c>
      <c r="B61" s="199">
        <f>SUM(C61:N61)</f>
        <v>10000</v>
      </c>
      <c r="C61" s="186">
        <v>10000</v>
      </c>
      <c r="D61" s="186">
        <v>0</v>
      </c>
      <c r="E61" s="186">
        <v>0</v>
      </c>
      <c r="F61" s="186">
        <v>0</v>
      </c>
      <c r="G61" s="186">
        <v>0</v>
      </c>
      <c r="H61" s="186">
        <v>0</v>
      </c>
      <c r="I61" s="186">
        <v>0</v>
      </c>
      <c r="J61" s="186">
        <v>0</v>
      </c>
      <c r="K61" s="186">
        <v>0</v>
      </c>
      <c r="L61" s="186">
        <v>0</v>
      </c>
      <c r="M61" s="186">
        <v>0</v>
      </c>
      <c r="N61" s="186">
        <v>0</v>
      </c>
    </row>
    <row r="62" spans="1:14" s="52" customFormat="1">
      <c r="A62" s="198" t="s">
        <v>4</v>
      </c>
      <c r="B62" s="199">
        <f>SUM(C62:N62)</f>
        <v>271947</v>
      </c>
      <c r="C62" s="186">
        <v>12600</v>
      </c>
      <c r="D62" s="186">
        <v>26684</v>
      </c>
      <c r="E62" s="186">
        <v>30682</v>
      </c>
      <c r="F62" s="186">
        <v>27590</v>
      </c>
      <c r="G62" s="186">
        <v>15848</v>
      </c>
      <c r="H62" s="186">
        <v>0</v>
      </c>
      <c r="I62" s="186">
        <v>25446</v>
      </c>
      <c r="J62" s="186">
        <v>26677</v>
      </c>
      <c r="K62" s="186">
        <v>22329</v>
      </c>
      <c r="L62" s="186">
        <v>35889</v>
      </c>
      <c r="M62" s="186">
        <v>22761</v>
      </c>
      <c r="N62" s="186">
        <v>25441</v>
      </c>
    </row>
    <row r="63" spans="1:14" s="51" customFormat="1">
      <c r="A63" s="195" t="s">
        <v>7</v>
      </c>
      <c r="B63" s="199"/>
      <c r="C63" s="186"/>
      <c r="D63" s="186"/>
      <c r="E63" s="186"/>
      <c r="F63" s="186"/>
      <c r="G63" s="186"/>
      <c r="H63" s="186"/>
      <c r="I63" s="186"/>
      <c r="J63" s="186"/>
      <c r="K63" s="186"/>
      <c r="L63" s="186"/>
      <c r="M63" s="186"/>
      <c r="N63" s="186"/>
    </row>
    <row r="64" spans="1:14" s="52" customFormat="1">
      <c r="A64" s="198" t="s">
        <v>5</v>
      </c>
      <c r="B64" s="199">
        <f>SUM(C64:N64)</f>
        <v>363017</v>
      </c>
      <c r="C64" s="186">
        <v>30634</v>
      </c>
      <c r="D64" s="186">
        <v>21466</v>
      </c>
      <c r="E64" s="186">
        <v>24101</v>
      </c>
      <c r="F64" s="186">
        <v>35787</v>
      </c>
      <c r="G64" s="186">
        <v>34533</v>
      </c>
      <c r="H64" s="186">
        <v>33903</v>
      </c>
      <c r="I64" s="186">
        <v>32599</v>
      </c>
      <c r="J64" s="186">
        <v>28050</v>
      </c>
      <c r="K64" s="186">
        <v>55807</v>
      </c>
      <c r="L64" s="186">
        <v>24793</v>
      </c>
      <c r="M64" s="186">
        <v>23371</v>
      </c>
      <c r="N64" s="186">
        <v>17973</v>
      </c>
    </row>
    <row r="65" spans="1:14" s="52" customFormat="1">
      <c r="A65" s="198" t="s">
        <v>4</v>
      </c>
      <c r="B65" s="199">
        <f>SUM(C65:N65)</f>
        <v>1001479</v>
      </c>
      <c r="C65" s="186">
        <v>113182</v>
      </c>
      <c r="D65" s="186">
        <v>90312</v>
      </c>
      <c r="E65" s="186">
        <v>90417</v>
      </c>
      <c r="F65" s="186">
        <v>52908</v>
      </c>
      <c r="G65" s="186">
        <v>83491</v>
      </c>
      <c r="H65" s="186">
        <v>4434</v>
      </c>
      <c r="I65" s="186">
        <v>119369</v>
      </c>
      <c r="J65" s="186">
        <v>84597</v>
      </c>
      <c r="K65" s="186">
        <v>160367</v>
      </c>
      <c r="L65" s="186">
        <v>64234</v>
      </c>
      <c r="M65" s="186">
        <v>103615</v>
      </c>
      <c r="N65" s="186">
        <v>34553</v>
      </c>
    </row>
    <row r="66" spans="1:14" s="51" customFormat="1">
      <c r="A66" s="195" t="s">
        <v>38</v>
      </c>
      <c r="B66" s="199"/>
      <c r="C66" s="186"/>
      <c r="D66" s="186"/>
      <c r="E66" s="186"/>
      <c r="F66" s="186"/>
      <c r="G66" s="186"/>
      <c r="H66" s="186"/>
      <c r="I66" s="186"/>
      <c r="J66" s="186"/>
      <c r="K66" s="186"/>
      <c r="L66" s="186"/>
      <c r="M66" s="186"/>
      <c r="N66" s="186"/>
    </row>
    <row r="67" spans="1:14" s="52" customFormat="1">
      <c r="A67" s="198" t="s">
        <v>5</v>
      </c>
      <c r="B67" s="199">
        <f>SUM(C67:N67)</f>
        <v>0</v>
      </c>
      <c r="C67" s="186">
        <v>0</v>
      </c>
      <c r="D67" s="186">
        <v>0</v>
      </c>
      <c r="E67" s="186">
        <v>0</v>
      </c>
      <c r="F67" s="186">
        <v>0</v>
      </c>
      <c r="G67" s="186">
        <v>0</v>
      </c>
      <c r="H67" s="186">
        <v>0</v>
      </c>
      <c r="I67" s="186">
        <v>0</v>
      </c>
      <c r="J67" s="186">
        <v>0</v>
      </c>
      <c r="K67" s="186">
        <v>0</v>
      </c>
      <c r="L67" s="186">
        <v>0</v>
      </c>
      <c r="M67" s="186">
        <v>0</v>
      </c>
      <c r="N67" s="186">
        <v>0</v>
      </c>
    </row>
    <row r="68" spans="1:14" s="52" customFormat="1">
      <c r="A68" s="198" t="s">
        <v>4</v>
      </c>
      <c r="B68" s="199">
        <f>SUM(C68:N68)</f>
        <v>1905448</v>
      </c>
      <c r="C68" s="186">
        <v>180093</v>
      </c>
      <c r="D68" s="186">
        <v>124554</v>
      </c>
      <c r="E68" s="186">
        <v>123482</v>
      </c>
      <c r="F68" s="186">
        <v>248367</v>
      </c>
      <c r="G68" s="186">
        <v>113640</v>
      </c>
      <c r="H68" s="186">
        <v>118180</v>
      </c>
      <c r="I68" s="186">
        <v>56321</v>
      </c>
      <c r="J68" s="186">
        <v>237000</v>
      </c>
      <c r="K68" s="186">
        <v>179012</v>
      </c>
      <c r="L68" s="186">
        <v>55833</v>
      </c>
      <c r="M68" s="186">
        <v>175950</v>
      </c>
      <c r="N68" s="186">
        <v>293016</v>
      </c>
    </row>
    <row r="69" spans="1:14" s="51" customFormat="1">
      <c r="A69" s="195" t="s">
        <v>62</v>
      </c>
      <c r="B69" s="199"/>
      <c r="C69" s="186"/>
      <c r="D69" s="186"/>
      <c r="E69" s="186"/>
      <c r="F69" s="186"/>
      <c r="G69" s="186"/>
      <c r="H69" s="186"/>
      <c r="I69" s="186"/>
      <c r="J69" s="186"/>
      <c r="K69" s="186"/>
      <c r="L69" s="186"/>
      <c r="M69" s="186"/>
      <c r="N69" s="186"/>
    </row>
    <row r="70" spans="1:14" s="52" customFormat="1">
      <c r="A70" s="198" t="s">
        <v>5</v>
      </c>
      <c r="B70" s="199">
        <f>SUM(C70:N70)</f>
        <v>286178</v>
      </c>
      <c r="C70" s="186">
        <v>31732</v>
      </c>
      <c r="D70" s="186">
        <v>43790</v>
      </c>
      <c r="E70" s="186">
        <v>37350</v>
      </c>
      <c r="F70" s="186">
        <v>42086</v>
      </c>
      <c r="G70" s="186">
        <v>41186</v>
      </c>
      <c r="H70" s="186">
        <v>39135</v>
      </c>
      <c r="I70" s="186">
        <v>14320</v>
      </c>
      <c r="J70" s="186">
        <v>4690</v>
      </c>
      <c r="K70" s="186">
        <v>2885</v>
      </c>
      <c r="L70" s="186">
        <v>4799</v>
      </c>
      <c r="M70" s="186">
        <v>13205</v>
      </c>
      <c r="N70" s="186">
        <v>11000</v>
      </c>
    </row>
    <row r="71" spans="1:14" s="52" customFormat="1">
      <c r="A71" s="198" t="s">
        <v>4</v>
      </c>
      <c r="B71" s="199">
        <f>SUM(C71:N71)</f>
        <v>622183</v>
      </c>
      <c r="C71" s="186">
        <v>60830</v>
      </c>
      <c r="D71" s="186">
        <v>19009</v>
      </c>
      <c r="E71" s="186">
        <v>59630</v>
      </c>
      <c r="F71" s="186">
        <v>54699</v>
      </c>
      <c r="G71" s="186">
        <v>46058</v>
      </c>
      <c r="H71" s="186">
        <v>40865</v>
      </c>
      <c r="I71" s="186">
        <v>60259</v>
      </c>
      <c r="J71" s="186">
        <v>41551</v>
      </c>
      <c r="K71" s="186">
        <v>83046</v>
      </c>
      <c r="L71" s="186">
        <v>34072</v>
      </c>
      <c r="M71" s="186">
        <v>65532</v>
      </c>
      <c r="N71" s="186">
        <v>56632</v>
      </c>
    </row>
    <row r="72" spans="1:14" s="51" customFormat="1">
      <c r="A72" s="195" t="s">
        <v>39</v>
      </c>
      <c r="B72" s="199"/>
      <c r="C72" s="186"/>
      <c r="D72" s="186"/>
      <c r="E72" s="186"/>
      <c r="F72" s="199"/>
      <c r="G72" s="199"/>
      <c r="H72" s="186"/>
      <c r="I72" s="186"/>
      <c r="J72" s="186"/>
      <c r="K72" s="186"/>
      <c r="L72" s="186"/>
      <c r="M72" s="199"/>
      <c r="N72" s="199"/>
    </row>
    <row r="73" spans="1:14" s="52" customFormat="1">
      <c r="A73" s="197" t="s">
        <v>5</v>
      </c>
      <c r="B73" s="199">
        <f>SUM(C73:N73)</f>
        <v>2</v>
      </c>
      <c r="C73" s="186">
        <v>0</v>
      </c>
      <c r="D73" s="186">
        <v>0</v>
      </c>
      <c r="E73" s="186">
        <v>0</v>
      </c>
      <c r="F73" s="186">
        <v>0</v>
      </c>
      <c r="G73" s="186">
        <v>0</v>
      </c>
      <c r="H73" s="186">
        <v>0</v>
      </c>
      <c r="I73" s="186">
        <v>0</v>
      </c>
      <c r="J73" s="186">
        <v>0</v>
      </c>
      <c r="K73" s="186">
        <v>0</v>
      </c>
      <c r="L73" s="186">
        <v>0</v>
      </c>
      <c r="M73" s="186">
        <v>2</v>
      </c>
      <c r="N73" s="186">
        <v>0</v>
      </c>
    </row>
    <row r="74" spans="1:14" s="52" customFormat="1">
      <c r="A74" s="198" t="s">
        <v>4</v>
      </c>
      <c r="B74" s="199">
        <f>SUM(C74:N74)</f>
        <v>620</v>
      </c>
      <c r="C74" s="186">
        <v>0</v>
      </c>
      <c r="D74" s="186">
        <v>0</v>
      </c>
      <c r="E74" s="186">
        <v>0</v>
      </c>
      <c r="F74" s="186">
        <v>0</v>
      </c>
      <c r="G74" s="186">
        <v>0</v>
      </c>
      <c r="H74" s="186">
        <v>0</v>
      </c>
      <c r="I74" s="186">
        <v>0</v>
      </c>
      <c r="J74" s="186">
        <v>0</v>
      </c>
      <c r="K74" s="186">
        <v>0</v>
      </c>
      <c r="L74" s="186">
        <v>0</v>
      </c>
      <c r="M74" s="186">
        <v>620</v>
      </c>
      <c r="N74" s="186">
        <v>0</v>
      </c>
    </row>
    <row r="75" spans="1:14" s="51" customFormat="1">
      <c r="A75" s="195" t="s">
        <v>6</v>
      </c>
      <c r="B75" s="199"/>
      <c r="C75" s="186"/>
      <c r="D75" s="186"/>
      <c r="E75" s="186"/>
      <c r="F75" s="199"/>
      <c r="G75" s="199"/>
      <c r="H75" s="186"/>
      <c r="I75" s="186"/>
      <c r="J75" s="186"/>
      <c r="K75" s="186"/>
      <c r="L75" s="186"/>
      <c r="M75" s="199"/>
      <c r="N75" s="199"/>
    </row>
    <row r="76" spans="1:14" s="52" customFormat="1">
      <c r="A76" s="197" t="s">
        <v>5</v>
      </c>
      <c r="B76" s="199">
        <f>SUM(C76:N76)</f>
        <v>287125</v>
      </c>
      <c r="C76" s="186">
        <v>21607</v>
      </c>
      <c r="D76" s="186">
        <v>21874</v>
      </c>
      <c r="E76" s="186">
        <v>23884</v>
      </c>
      <c r="F76" s="186">
        <v>6637</v>
      </c>
      <c r="G76" s="186">
        <v>13185</v>
      </c>
      <c r="H76" s="186">
        <v>28615</v>
      </c>
      <c r="I76" s="186">
        <v>29387</v>
      </c>
      <c r="J76" s="186">
        <v>37680</v>
      </c>
      <c r="K76" s="186">
        <v>24678</v>
      </c>
      <c r="L76" s="186">
        <v>31266</v>
      </c>
      <c r="M76" s="186">
        <v>25701</v>
      </c>
      <c r="N76" s="186">
        <v>22611</v>
      </c>
    </row>
    <row r="77" spans="1:14" s="52" customFormat="1">
      <c r="A77" s="198" t="s">
        <v>4</v>
      </c>
      <c r="B77" s="199">
        <f>SUM(C77:N77)</f>
        <v>583053</v>
      </c>
      <c r="C77" s="186">
        <v>34885</v>
      </c>
      <c r="D77" s="186">
        <v>66086</v>
      </c>
      <c r="E77" s="186">
        <v>30438</v>
      </c>
      <c r="F77" s="186">
        <v>43938</v>
      </c>
      <c r="G77" s="186">
        <v>73212</v>
      </c>
      <c r="H77" s="186">
        <v>75812</v>
      </c>
      <c r="I77" s="186">
        <v>25856</v>
      </c>
      <c r="J77" s="186">
        <v>30926</v>
      </c>
      <c r="K77" s="186">
        <v>19000</v>
      </c>
      <c r="L77" s="186">
        <v>71500</v>
      </c>
      <c r="M77" s="186">
        <v>93524</v>
      </c>
      <c r="N77" s="186">
        <v>17876</v>
      </c>
    </row>
    <row r="78" spans="1:14" s="51" customFormat="1">
      <c r="A78" s="195" t="s">
        <v>63</v>
      </c>
      <c r="B78" s="199"/>
      <c r="C78" s="186"/>
      <c r="D78" s="199"/>
      <c r="E78" s="199"/>
      <c r="F78" s="199"/>
      <c r="G78" s="199"/>
      <c r="H78" s="186"/>
      <c r="I78" s="186"/>
      <c r="J78" s="186"/>
      <c r="K78" s="186"/>
      <c r="L78" s="186"/>
      <c r="M78" s="199"/>
      <c r="N78" s="199"/>
    </row>
    <row r="79" spans="1:14" s="52" customFormat="1">
      <c r="A79" s="197" t="s">
        <v>5</v>
      </c>
      <c r="B79" s="199">
        <f>SUM(C79:N79)</f>
        <v>0</v>
      </c>
      <c r="C79" s="184">
        <v>0</v>
      </c>
      <c r="D79" s="184">
        <v>0</v>
      </c>
      <c r="E79" s="184">
        <v>0</v>
      </c>
      <c r="F79" s="184">
        <v>0</v>
      </c>
      <c r="G79" s="184">
        <v>0</v>
      </c>
      <c r="H79" s="184">
        <v>0</v>
      </c>
      <c r="I79" s="184">
        <v>0</v>
      </c>
      <c r="J79" s="184">
        <v>0</v>
      </c>
      <c r="K79" s="184">
        <v>0</v>
      </c>
      <c r="L79" s="184">
        <v>0</v>
      </c>
      <c r="M79" s="184">
        <v>0</v>
      </c>
      <c r="N79" s="184">
        <v>0</v>
      </c>
    </row>
    <row r="80" spans="1:14" s="52" customFormat="1">
      <c r="A80" s="200" t="s">
        <v>4</v>
      </c>
      <c r="B80" s="201">
        <f>SUM(C80:N80)</f>
        <v>0</v>
      </c>
      <c r="C80" s="185">
        <v>0</v>
      </c>
      <c r="D80" s="185">
        <v>0</v>
      </c>
      <c r="E80" s="185">
        <v>0</v>
      </c>
      <c r="F80" s="185">
        <v>0</v>
      </c>
      <c r="G80" s="185">
        <v>0</v>
      </c>
      <c r="H80" s="185">
        <v>0</v>
      </c>
      <c r="I80" s="185">
        <v>0</v>
      </c>
      <c r="J80" s="185">
        <v>0</v>
      </c>
      <c r="K80" s="185">
        <v>0</v>
      </c>
      <c r="L80" s="185">
        <v>0</v>
      </c>
      <c r="M80" s="185">
        <v>0</v>
      </c>
      <c r="N80" s="185">
        <v>0</v>
      </c>
    </row>
    <row r="81" spans="1:14">
      <c r="A81" s="28" t="s">
        <v>28</v>
      </c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</row>
    <row r="82" spans="1:14">
      <c r="A82" s="29" t="s">
        <v>16</v>
      </c>
      <c r="B82" s="31"/>
      <c r="C82" s="203"/>
      <c r="D82" s="203"/>
      <c r="E82" s="203"/>
      <c r="F82" s="203"/>
      <c r="G82" s="203"/>
      <c r="H82" s="203"/>
      <c r="I82" s="203"/>
      <c r="J82" s="203"/>
      <c r="K82" s="203"/>
      <c r="L82" s="31"/>
      <c r="M82" s="31"/>
      <c r="N82" s="31"/>
    </row>
    <row r="83" spans="1:14">
      <c r="A83" s="29" t="s">
        <v>29</v>
      </c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</row>
    <row r="84" spans="1:14">
      <c r="B84" s="179"/>
      <c r="C84" s="179"/>
      <c r="D84" s="179"/>
      <c r="E84" s="179"/>
      <c r="F84" s="179"/>
      <c r="G84" s="179"/>
      <c r="H84" s="179"/>
      <c r="I84" s="179"/>
      <c r="J84" s="179"/>
      <c r="K84" s="179"/>
      <c r="L84" s="179"/>
    </row>
    <row r="85" spans="1:14">
      <c r="B85" s="179"/>
      <c r="C85" s="179"/>
      <c r="D85" s="179"/>
      <c r="E85" s="179"/>
      <c r="F85" s="179"/>
      <c r="G85" s="179"/>
      <c r="H85" s="179"/>
      <c r="I85" s="179"/>
      <c r="J85" s="179"/>
      <c r="K85" s="179"/>
      <c r="L85" s="179"/>
    </row>
    <row r="86" spans="1:14">
      <c r="B86" s="179"/>
      <c r="C86" s="179"/>
      <c r="D86" s="179"/>
      <c r="E86" s="179"/>
      <c r="F86" s="179"/>
      <c r="G86" s="179"/>
      <c r="H86" s="179"/>
      <c r="I86" s="179"/>
      <c r="J86" s="179"/>
      <c r="K86" s="179"/>
      <c r="L86" s="179"/>
    </row>
    <row r="109" spans="4:9">
      <c r="D109" s="179"/>
      <c r="E109" s="179"/>
      <c r="F109" s="179"/>
      <c r="G109" s="179"/>
      <c r="H109" s="179"/>
      <c r="I109" s="179"/>
    </row>
    <row r="110" spans="4:9">
      <c r="D110" s="179"/>
      <c r="E110" s="179"/>
      <c r="F110" s="179"/>
      <c r="G110" s="179"/>
      <c r="H110" s="179"/>
      <c r="I110" s="179"/>
    </row>
    <row r="111" spans="4:9">
      <c r="D111" s="179"/>
      <c r="E111" s="179"/>
      <c r="F111" s="179"/>
      <c r="G111" s="179"/>
      <c r="H111" s="179"/>
      <c r="I111" s="179"/>
    </row>
    <row r="112" spans="4:9">
      <c r="D112" s="179"/>
      <c r="E112" s="179"/>
      <c r="F112" s="179"/>
      <c r="G112" s="179"/>
      <c r="H112" s="179"/>
      <c r="I112" s="179"/>
    </row>
    <row r="113" spans="4:9">
      <c r="D113" s="179"/>
      <c r="E113" s="179"/>
      <c r="F113" s="179"/>
      <c r="G113" s="179"/>
      <c r="H113" s="179"/>
      <c r="I113" s="179"/>
    </row>
    <row r="114" spans="4:9">
      <c r="D114" s="179"/>
      <c r="E114" s="179"/>
      <c r="F114" s="179"/>
      <c r="G114" s="179"/>
      <c r="H114" s="179"/>
      <c r="I114" s="179"/>
    </row>
    <row r="115" spans="4:9">
      <c r="D115" s="179"/>
      <c r="E115" s="179"/>
      <c r="F115" s="179"/>
      <c r="G115" s="179"/>
      <c r="H115" s="179"/>
      <c r="I115" s="179"/>
    </row>
    <row r="116" spans="4:9">
      <c r="D116" s="179"/>
      <c r="E116" s="179"/>
      <c r="F116" s="179"/>
      <c r="G116" s="179"/>
      <c r="H116" s="179"/>
      <c r="I116" s="179"/>
    </row>
    <row r="117" spans="4:9">
      <c r="D117" s="179"/>
      <c r="E117" s="179"/>
      <c r="F117" s="179"/>
      <c r="G117" s="179"/>
      <c r="H117" s="179"/>
      <c r="I117" s="179"/>
    </row>
    <row r="118" spans="4:9">
      <c r="D118" s="179"/>
      <c r="E118" s="179"/>
      <c r="F118" s="179"/>
      <c r="G118" s="179"/>
      <c r="H118" s="179"/>
      <c r="I118" s="179"/>
    </row>
    <row r="119" spans="4:9">
      <c r="D119" s="179"/>
      <c r="E119" s="179"/>
      <c r="F119" s="179"/>
      <c r="G119" s="179"/>
      <c r="H119" s="179"/>
      <c r="I119" s="179"/>
    </row>
    <row r="120" spans="4:9">
      <c r="D120" s="179"/>
      <c r="E120" s="179"/>
      <c r="F120" s="179"/>
      <c r="G120" s="179"/>
      <c r="H120" s="179"/>
      <c r="I120" s="179"/>
    </row>
    <row r="121" spans="4:9">
      <c r="D121" s="179"/>
      <c r="E121" s="179"/>
      <c r="F121" s="179"/>
      <c r="G121" s="179"/>
      <c r="H121" s="179"/>
      <c r="I121" s="179"/>
    </row>
    <row r="122" spans="4:9">
      <c r="D122" s="179"/>
      <c r="E122" s="179"/>
      <c r="F122" s="179"/>
      <c r="G122" s="179"/>
      <c r="H122" s="179"/>
      <c r="I122" s="179"/>
    </row>
    <row r="123" spans="4:9">
      <c r="D123" s="179"/>
      <c r="E123" s="179"/>
      <c r="F123" s="179"/>
      <c r="G123" s="179"/>
      <c r="H123" s="179"/>
      <c r="I123" s="179"/>
    </row>
    <row r="124" spans="4:9">
      <c r="D124" s="179"/>
      <c r="E124" s="179"/>
      <c r="F124" s="179"/>
      <c r="G124" s="179"/>
      <c r="H124" s="179"/>
      <c r="I124" s="179"/>
    </row>
    <row r="125" spans="4:9">
      <c r="D125" s="179"/>
      <c r="E125" s="179"/>
      <c r="F125" s="179"/>
      <c r="G125" s="179"/>
      <c r="H125" s="179"/>
      <c r="I125" s="179"/>
    </row>
    <row r="126" spans="4:9">
      <c r="D126" s="179"/>
      <c r="E126" s="179"/>
      <c r="F126" s="179"/>
      <c r="G126" s="179"/>
      <c r="H126" s="179"/>
      <c r="I126" s="179"/>
    </row>
    <row r="127" spans="4:9">
      <c r="D127" s="179"/>
      <c r="E127" s="179"/>
      <c r="F127" s="179"/>
      <c r="G127" s="179"/>
      <c r="H127" s="179"/>
      <c r="I127" s="179"/>
    </row>
    <row r="309" spans="2:14">
      <c r="B309" s="182"/>
      <c r="C309" s="182"/>
      <c r="D309" s="182"/>
      <c r="E309" s="182"/>
      <c r="F309" s="182"/>
      <c r="G309" s="182"/>
      <c r="H309" s="182"/>
      <c r="I309" s="182"/>
      <c r="J309" s="182"/>
      <c r="K309" s="182"/>
      <c r="L309" s="182"/>
      <c r="M309" s="182"/>
      <c r="N309" s="182"/>
    </row>
    <row r="310" spans="2:14">
      <c r="B310" s="182"/>
      <c r="C310" s="182"/>
      <c r="D310" s="182"/>
      <c r="E310" s="182"/>
      <c r="F310" s="182"/>
      <c r="G310" s="182"/>
      <c r="H310" s="182"/>
      <c r="I310" s="182"/>
      <c r="J310" s="182"/>
      <c r="K310" s="182"/>
      <c r="L310" s="182"/>
      <c r="M310" s="182"/>
      <c r="N310" s="182"/>
    </row>
    <row r="311" spans="2:14">
      <c r="B311" s="182"/>
      <c r="C311" s="182"/>
      <c r="D311" s="182"/>
      <c r="E311" s="182"/>
      <c r="F311" s="182"/>
      <c r="G311" s="182"/>
      <c r="H311" s="182"/>
      <c r="I311" s="182"/>
      <c r="J311" s="182"/>
      <c r="K311" s="182"/>
      <c r="L311" s="182"/>
      <c r="M311" s="182"/>
      <c r="N311" s="182"/>
    </row>
    <row r="312" spans="2:14">
      <c r="B312" s="182"/>
      <c r="C312" s="182"/>
      <c r="D312" s="182"/>
      <c r="E312" s="182"/>
      <c r="F312" s="182"/>
      <c r="G312" s="182"/>
      <c r="H312" s="182"/>
      <c r="I312" s="182"/>
      <c r="J312" s="182"/>
      <c r="K312" s="182"/>
      <c r="L312" s="182"/>
      <c r="M312" s="182"/>
      <c r="N312" s="182"/>
    </row>
    <row r="313" spans="2:14">
      <c r="B313" s="182"/>
      <c r="C313" s="182"/>
      <c r="D313" s="182"/>
      <c r="E313" s="182"/>
      <c r="F313" s="182"/>
      <c r="G313" s="182"/>
      <c r="H313" s="182"/>
      <c r="I313" s="182"/>
      <c r="J313" s="182"/>
      <c r="K313" s="182"/>
      <c r="L313" s="182"/>
      <c r="M313" s="182"/>
      <c r="N313" s="182"/>
    </row>
    <row r="314" spans="2:14">
      <c r="B314" s="182"/>
      <c r="C314" s="182"/>
      <c r="D314" s="182"/>
      <c r="E314" s="182"/>
      <c r="F314" s="182"/>
      <c r="G314" s="182"/>
      <c r="H314" s="182"/>
      <c r="I314" s="182"/>
      <c r="J314" s="182"/>
      <c r="K314" s="182"/>
      <c r="L314" s="182"/>
      <c r="M314" s="182"/>
      <c r="N314" s="182"/>
    </row>
    <row r="315" spans="2:14">
      <c r="B315" s="182"/>
      <c r="C315" s="182"/>
      <c r="D315" s="182"/>
      <c r="E315" s="182"/>
      <c r="F315" s="182"/>
      <c r="G315" s="182"/>
      <c r="H315" s="182"/>
      <c r="I315" s="182"/>
      <c r="J315" s="182"/>
      <c r="K315" s="182"/>
      <c r="L315" s="182"/>
      <c r="M315" s="182"/>
      <c r="N315" s="182"/>
    </row>
    <row r="316" spans="2:14">
      <c r="B316" s="182"/>
      <c r="C316" s="182"/>
      <c r="D316" s="182"/>
      <c r="E316" s="182"/>
      <c r="F316" s="182"/>
      <c r="G316" s="182"/>
      <c r="H316" s="182"/>
      <c r="I316" s="182"/>
      <c r="J316" s="182"/>
      <c r="K316" s="182"/>
      <c r="L316" s="182"/>
      <c r="M316" s="182"/>
      <c r="N316" s="182"/>
    </row>
    <row r="317" spans="2:14">
      <c r="B317" s="182"/>
      <c r="C317" s="182"/>
      <c r="D317" s="182"/>
      <c r="E317" s="182"/>
      <c r="F317" s="182"/>
      <c r="G317" s="182"/>
      <c r="H317" s="182"/>
      <c r="I317" s="182"/>
      <c r="J317" s="182"/>
      <c r="K317" s="182"/>
      <c r="L317" s="182"/>
      <c r="M317" s="182"/>
      <c r="N317" s="182"/>
    </row>
    <row r="318" spans="2:14">
      <c r="B318" s="182"/>
      <c r="C318" s="182"/>
      <c r="D318" s="182"/>
      <c r="E318" s="182"/>
      <c r="F318" s="182"/>
      <c r="G318" s="182"/>
      <c r="H318" s="182"/>
      <c r="I318" s="182"/>
      <c r="J318" s="182"/>
      <c r="K318" s="182"/>
      <c r="L318" s="182"/>
      <c r="M318" s="182"/>
      <c r="N318" s="182"/>
    </row>
    <row r="319" spans="2:14">
      <c r="B319" s="182"/>
      <c r="C319" s="182"/>
      <c r="D319" s="182"/>
      <c r="E319" s="182"/>
      <c r="F319" s="182"/>
      <c r="G319" s="182"/>
      <c r="H319" s="182"/>
      <c r="I319" s="182"/>
      <c r="J319" s="182"/>
      <c r="K319" s="182"/>
      <c r="L319" s="182"/>
      <c r="M319" s="182"/>
      <c r="N319" s="182"/>
    </row>
    <row r="320" spans="2:14">
      <c r="B320" s="182"/>
      <c r="C320" s="182"/>
      <c r="D320" s="182"/>
      <c r="E320" s="182"/>
      <c r="F320" s="182"/>
      <c r="G320" s="182"/>
      <c r="H320" s="182"/>
      <c r="I320" s="182"/>
      <c r="J320" s="182"/>
      <c r="K320" s="182"/>
      <c r="L320" s="182"/>
      <c r="M320" s="182"/>
      <c r="N320" s="182"/>
    </row>
    <row r="321" spans="2:14">
      <c r="B321" s="182"/>
      <c r="C321" s="182"/>
      <c r="D321" s="182"/>
      <c r="E321" s="182"/>
      <c r="F321" s="182"/>
      <c r="G321" s="182"/>
      <c r="H321" s="182"/>
      <c r="I321" s="182"/>
      <c r="J321" s="182"/>
      <c r="K321" s="182"/>
      <c r="L321" s="182"/>
      <c r="M321" s="182"/>
      <c r="N321" s="182"/>
    </row>
    <row r="322" spans="2:14">
      <c r="B322" s="182"/>
      <c r="C322" s="182"/>
      <c r="D322" s="182"/>
      <c r="E322" s="182"/>
      <c r="F322" s="182"/>
      <c r="G322" s="182"/>
      <c r="H322" s="182"/>
      <c r="I322" s="182"/>
      <c r="J322" s="182"/>
      <c r="K322" s="182"/>
      <c r="L322" s="182"/>
      <c r="M322" s="182"/>
      <c r="N322" s="182"/>
    </row>
    <row r="323" spans="2:14">
      <c r="B323" s="182"/>
      <c r="C323" s="182"/>
      <c r="D323" s="182"/>
      <c r="E323" s="182"/>
      <c r="F323" s="182"/>
      <c r="G323" s="182"/>
      <c r="H323" s="182"/>
      <c r="I323" s="182"/>
      <c r="J323" s="182"/>
      <c r="K323" s="182"/>
      <c r="L323" s="182"/>
      <c r="M323" s="182"/>
      <c r="N323" s="182"/>
    </row>
    <row r="324" spans="2:14">
      <c r="B324" s="182"/>
      <c r="C324" s="182"/>
      <c r="D324" s="182"/>
      <c r="E324" s="182"/>
      <c r="F324" s="182"/>
      <c r="G324" s="182"/>
      <c r="H324" s="182"/>
      <c r="I324" s="182"/>
      <c r="J324" s="182"/>
      <c r="K324" s="182"/>
      <c r="L324" s="182"/>
      <c r="M324" s="182"/>
      <c r="N324" s="182"/>
    </row>
    <row r="325" spans="2:14">
      <c r="B325" s="182"/>
      <c r="C325" s="182"/>
      <c r="D325" s="182"/>
      <c r="E325" s="182"/>
      <c r="F325" s="182"/>
      <c r="G325" s="182"/>
      <c r="H325" s="182"/>
      <c r="I325" s="182"/>
      <c r="J325" s="182"/>
      <c r="K325" s="182"/>
      <c r="L325" s="182"/>
      <c r="M325" s="182"/>
      <c r="N325" s="182"/>
    </row>
    <row r="326" spans="2:14">
      <c r="B326" s="182"/>
      <c r="C326" s="182"/>
      <c r="D326" s="182"/>
      <c r="E326" s="182"/>
      <c r="F326" s="182"/>
      <c r="G326" s="182"/>
      <c r="H326" s="182"/>
      <c r="I326" s="182"/>
      <c r="J326" s="182"/>
      <c r="K326" s="182"/>
      <c r="L326" s="182"/>
      <c r="M326" s="182"/>
      <c r="N326" s="182"/>
    </row>
    <row r="327" spans="2:14">
      <c r="B327" s="182"/>
      <c r="C327" s="182"/>
      <c r="D327" s="182"/>
      <c r="E327" s="182"/>
      <c r="F327" s="182"/>
      <c r="G327" s="182"/>
      <c r="H327" s="182"/>
      <c r="I327" s="182"/>
      <c r="J327" s="182"/>
      <c r="K327" s="182"/>
      <c r="L327" s="182"/>
      <c r="M327" s="182"/>
      <c r="N327" s="182"/>
    </row>
    <row r="328" spans="2:14">
      <c r="B328" s="182"/>
      <c r="C328" s="182"/>
      <c r="D328" s="182"/>
      <c r="E328" s="182"/>
      <c r="F328" s="182"/>
      <c r="G328" s="182"/>
      <c r="H328" s="182"/>
      <c r="I328" s="182"/>
      <c r="J328" s="182"/>
      <c r="K328" s="182"/>
      <c r="L328" s="182"/>
      <c r="M328" s="182"/>
      <c r="N328" s="182"/>
    </row>
  </sheetData>
  <mergeCells count="2">
    <mergeCell ref="A1:AN1"/>
    <mergeCell ref="A2:N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35176-F386-42E6-B9A7-14C084DB5351}">
  <dimension ref="A1:AN328"/>
  <sheetViews>
    <sheetView showGridLines="0" tabSelected="1" zoomScale="80" zoomScaleNormal="80" workbookViewId="0">
      <selection activeCell="S23" sqref="S23"/>
    </sheetView>
  </sheetViews>
  <sheetFormatPr baseColWidth="10" defaultColWidth="11.42578125" defaultRowHeight="12.75"/>
  <cols>
    <col min="1" max="1" width="38.5703125" style="49" customWidth="1"/>
    <col min="2" max="2" width="13" style="22" customWidth="1"/>
    <col min="3" max="3" width="14.7109375" style="22" customWidth="1"/>
    <col min="4" max="9" width="12.140625" style="22" customWidth="1"/>
    <col min="10" max="10" width="14.7109375" style="22" customWidth="1"/>
    <col min="11" max="11" width="13.5703125" style="22" customWidth="1"/>
    <col min="12" max="12" width="12.140625" style="22" hidden="1" customWidth="1"/>
    <col min="13" max="13" width="14.140625" style="22" hidden="1" customWidth="1"/>
    <col min="14" max="14" width="12.140625" style="22" hidden="1" customWidth="1"/>
    <col min="15" max="15" width="12.7109375" style="22" customWidth="1"/>
    <col min="16" max="16" width="14.140625" style="22" bestFit="1" customWidth="1"/>
    <col min="17" max="17" width="12.7109375" style="22" customWidth="1"/>
    <col min="18" max="18" width="14.140625" style="22" bestFit="1" customWidth="1"/>
    <col min="19" max="19" width="12.7109375" style="22" customWidth="1"/>
    <col min="20" max="20" width="14.140625" style="22" bestFit="1" customWidth="1"/>
    <col min="21" max="21" width="12.7109375" style="22" customWidth="1"/>
    <col min="22" max="22" width="14.140625" style="22" bestFit="1" customWidth="1"/>
    <col min="23" max="23" width="12.7109375" style="22" customWidth="1"/>
    <col min="24" max="24" width="14.140625" style="22" bestFit="1" customWidth="1"/>
    <col min="25" max="25" width="12.7109375" style="22" customWidth="1"/>
    <col min="26" max="26" width="14.140625" style="22" bestFit="1" customWidth="1"/>
    <col min="27" max="27" width="12.7109375" style="22" customWidth="1"/>
    <col min="28" max="28" width="14.140625" style="22" bestFit="1" customWidth="1"/>
    <col min="29" max="29" width="12.7109375" style="22" customWidth="1"/>
    <col min="30" max="30" width="14.140625" style="22" bestFit="1" customWidth="1"/>
    <col min="31" max="31" width="12.7109375" style="22" customWidth="1"/>
    <col min="32" max="32" width="14.140625" style="22" bestFit="1" customWidth="1"/>
    <col min="33" max="33" width="12.7109375" style="22" customWidth="1"/>
    <col min="34" max="34" width="14.140625" style="22" bestFit="1" customWidth="1"/>
    <col min="35" max="35" width="12.7109375" style="22" customWidth="1"/>
    <col min="36" max="36" width="14.140625" style="22" bestFit="1" customWidth="1"/>
    <col min="37" max="37" width="12.7109375" style="22" customWidth="1"/>
    <col min="38" max="38" width="14.140625" style="22" bestFit="1" customWidth="1"/>
    <col min="39" max="39" width="12.7109375" style="22" customWidth="1"/>
    <col min="40" max="40" width="14.140625" style="22" bestFit="1" customWidth="1"/>
    <col min="41" max="16384" width="11.42578125" style="22"/>
  </cols>
  <sheetData>
    <row r="1" spans="1:40" ht="13.5" customHeight="1">
      <c r="A1" s="230"/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230"/>
      <c r="AG1" s="230"/>
      <c r="AH1" s="230"/>
      <c r="AI1" s="230"/>
      <c r="AJ1" s="230"/>
      <c r="AK1" s="230"/>
      <c r="AL1" s="230"/>
      <c r="AM1" s="230"/>
      <c r="AN1" s="230"/>
    </row>
    <row r="2" spans="1:40">
      <c r="A2" s="206" t="s">
        <v>85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</row>
    <row r="3" spans="1:40" ht="12.75" customHeight="1">
      <c r="A3" s="23" t="s">
        <v>24</v>
      </c>
      <c r="B3" s="24"/>
      <c r="C3" s="176"/>
      <c r="D3" s="177"/>
      <c r="F3" s="24"/>
      <c r="G3" s="24"/>
      <c r="H3" s="24"/>
      <c r="I3" s="176"/>
      <c r="K3" s="176"/>
      <c r="L3" s="176"/>
      <c r="M3" s="176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</row>
    <row r="4" spans="1:40">
      <c r="A4" s="31"/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2"/>
      <c r="AG4" s="32"/>
      <c r="AH4" s="32"/>
      <c r="AI4" s="32"/>
      <c r="AJ4" s="32"/>
      <c r="AK4" s="32"/>
      <c r="AL4" s="32"/>
      <c r="AM4" s="32"/>
      <c r="AN4" s="32"/>
    </row>
    <row r="5" spans="1:40" s="57" customFormat="1" ht="18.75" customHeight="1">
      <c r="A5" s="187" t="s">
        <v>14</v>
      </c>
      <c r="B5" s="188" t="s">
        <v>30</v>
      </c>
      <c r="C5" s="189" t="s">
        <v>2</v>
      </c>
      <c r="D5" s="189" t="s">
        <v>1</v>
      </c>
      <c r="E5" s="189" t="s">
        <v>0</v>
      </c>
      <c r="F5" s="189" t="s">
        <v>18</v>
      </c>
      <c r="G5" s="189" t="s">
        <v>19</v>
      </c>
      <c r="H5" s="189" t="s">
        <v>20</v>
      </c>
      <c r="I5" s="189" t="s">
        <v>21</v>
      </c>
      <c r="J5" s="189" t="s">
        <v>22</v>
      </c>
      <c r="K5" s="189" t="s">
        <v>23</v>
      </c>
      <c r="L5" s="189" t="s">
        <v>25</v>
      </c>
      <c r="M5" s="189" t="s">
        <v>26</v>
      </c>
      <c r="N5" s="189" t="s">
        <v>27</v>
      </c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</row>
    <row r="6" spans="1:40" s="51" customFormat="1" ht="12.75" customHeight="1">
      <c r="A6" s="190" t="s">
        <v>3</v>
      </c>
      <c r="B6" s="191">
        <f>SUM(B7:B8)</f>
        <v>25451740</v>
      </c>
      <c r="C6" s="191">
        <f>SUM(C7:C8)</f>
        <v>2560599</v>
      </c>
      <c r="D6" s="191">
        <f t="shared" ref="D6:M6" si="0">SUM(D7:D8)</f>
        <v>2766131</v>
      </c>
      <c r="E6" s="191">
        <f>SUM(E7:E8)</f>
        <v>2716350</v>
      </c>
      <c r="F6" s="191">
        <f t="shared" si="0"/>
        <v>2707023</v>
      </c>
      <c r="G6" s="191">
        <f t="shared" si="0"/>
        <v>3301742</v>
      </c>
      <c r="H6" s="191">
        <f t="shared" si="0"/>
        <v>3190223</v>
      </c>
      <c r="I6" s="191">
        <f t="shared" si="0"/>
        <v>3030998</v>
      </c>
      <c r="J6" s="191">
        <f t="shared" si="0"/>
        <v>2625852</v>
      </c>
      <c r="K6" s="191">
        <f t="shared" si="0"/>
        <v>2552822</v>
      </c>
      <c r="L6" s="191">
        <f t="shared" si="0"/>
        <v>0</v>
      </c>
      <c r="M6" s="191">
        <f t="shared" si="0"/>
        <v>0</v>
      </c>
      <c r="N6" s="191">
        <f>SUM(N7:N8)</f>
        <v>0</v>
      </c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</row>
    <row r="7" spans="1:40" s="51" customFormat="1">
      <c r="A7" s="192" t="s">
        <v>5</v>
      </c>
      <c r="B7" s="193">
        <f>B10+B13+B16+B19+B22+B25+B28+B31+B34+B37+B40+B43+B46+B49+B52+B55+B58+B61+B64+B67+B70+B73+B76+B79</f>
        <v>4329150</v>
      </c>
      <c r="C7" s="184">
        <f>C10+C13+C16+C19+C22+C25+C28+C31+C34+C37+C40+C43+C46+C49+C52+C55+C58+C61+C64+C67+C70+C73+C76+C79</f>
        <v>393978</v>
      </c>
      <c r="D7" s="178">
        <f>D10+D13+D16+D19+D22+D25+D28+D31+D34+D37+D40+D43+D46+D49+D52+D55+D58+D61+D64+D67+D70+D73+D76+D79</f>
        <v>458992</v>
      </c>
      <c r="E7" s="184">
        <f>E10+E13+E16+E19+E22+E25+E28+E31+E34+E37+E40+E43+E46+E49+E52+E55+E58+E61+E64+E67+E70+E73+E76+E79</f>
        <v>643747</v>
      </c>
      <c r="F7" s="184">
        <f>F10+F13+F16+F19+F22+F25+F28+F31+F34+F37+F40+F43+F46+F49+F52+F55+F58+F61+F64+F67+F70+F73+F76+F79</f>
        <v>444754</v>
      </c>
      <c r="G7" s="184">
        <f>G10+G13+G16+G19+G22+G25+G28+G31+G34+G37+G40+G43+G46+G49+G52+G55+G58+G61+G64+G67+G70+G73+G76+G79</f>
        <v>476739</v>
      </c>
      <c r="H7" s="184">
        <f>H10+H13+H16+H19+H22+H25+H28+H31+H34+H37+H40+H43+H46+H49+H52+H55+H58+H61+H64+H67+H70+H73+H76+H79</f>
        <v>484342</v>
      </c>
      <c r="I7" s="178">
        <f>I10+I13+I16+I19+I22+I25+I28+I31+I34+I37+I40+I43+I46+I49+I52+I55+I58+I61+I64+I67+I70+I73+I76+I79</f>
        <v>540772</v>
      </c>
      <c r="J7" s="178">
        <f>J10+J13+J16+J19+J22+J25+J28+J31+J34+J37+J40+J43+J46+J49+J52+J55+J58+J61+J64+J67+J70+J73+J76+J79</f>
        <v>490833</v>
      </c>
      <c r="K7" s="178">
        <f>K10+K13+K16+K19+K22+K25+K28+K31+K34+K37+K40+K43+K46+K49+K52+K55+K58+K61+K64+K67+K70+K73+K76+K79</f>
        <v>394993</v>
      </c>
      <c r="L7" s="178">
        <f>L10+L13+L16+L19+L22+L25+L28+L31+L34+L37+L40+L43+L46+L49+L52+L55+L58+L61+L64+L67+L70+L73+L76+L79</f>
        <v>0</v>
      </c>
      <c r="M7" s="178">
        <f>M10+M13+M16+M19+M22+M25+M28+M31+M34+M37+M40+M43+M46+M49+M52+M55+M58+M61+M64+M67+M70+M73+M76+M79</f>
        <v>0</v>
      </c>
      <c r="N7" s="178">
        <f>N10+N13+N16+N19+N22+N25+N28+N31+N34+N37+N40+N43+N46+N49+N52+N55+N58+N61+N64+N67+N70+N73+N76+N79</f>
        <v>0</v>
      </c>
    </row>
    <row r="8" spans="1:40" s="51" customFormat="1">
      <c r="A8" s="194" t="s">
        <v>4</v>
      </c>
      <c r="B8" s="193">
        <f>+B11+B14+B17+B20+B23+B26+B29+B32+B35+B38+B41+B44+B47+B50+B53+B56+B59+B62+B65+B68+B71+B74+B77+B80</f>
        <v>21122590</v>
      </c>
      <c r="C8" s="184">
        <f>C11+C14+C17+C20+C23+C26+C29+C32+C35+C38+C41+C44+C47+C50+C53+C56+C59+C62+C65+C68+C71+C74+C77+C80</f>
        <v>2166621</v>
      </c>
      <c r="D8" s="178">
        <f>D11+D14+D17+D20+D23+D26+D29+D32+D35+D38+D41+D44+D47+D50+D53+D56+D59+D62+D65+D68+D71+D74+D77+D80</f>
        <v>2307139</v>
      </c>
      <c r="E8" s="184">
        <f>E11+E14+E17+E20+E23+E26+E29+E32+E35+E38+E41+E44+E47+E50+E53+E56+E59+E62+E65+E68+E71+E74+E77+E80</f>
        <v>2072603</v>
      </c>
      <c r="F8" s="184">
        <f>F11+F14+F17+F20+F23+F26+F29+F32+F35+F38+F41+F44+F47+F50+F53+F56+F59+F62+F65+F68+F71+F74+F77+F80</f>
        <v>2262269</v>
      </c>
      <c r="G8" s="184">
        <f>G11+G14+G17+G20+G23+G26+G29+G32+G35+G38+G41+G44+G47+G50+G53+G56+G59+G62+G65+G68+G71+G74+G77+G80</f>
        <v>2825003</v>
      </c>
      <c r="H8" s="184">
        <f>H11+H14+H17+H20+H23+H26+H29+H32+H35+H38+H41+H44+H47+H50+H53+H56+H59+H62+H65+H68+H71+H74+H77+H80</f>
        <v>2705881</v>
      </c>
      <c r="I8" s="178">
        <f>I11+I14+I17+I20+I23+I26+I29+I32+I35+I38+I41+I44+I47+I50+I53+I56+I59+I62+I65+I68+I71+I74+I77+I80</f>
        <v>2490226</v>
      </c>
      <c r="J8" s="178">
        <f>J11+J14+J17+J20+J23+J26+J29+J32+J35+J38+J41+J44+J47+J50+J53+J56+J59+J62+J65+J68+J71+J74+J77+J80</f>
        <v>2135019</v>
      </c>
      <c r="K8" s="178">
        <f>K11+K14+K17+K20+K23+K26+K29+K32+K35+K38+K41+K44+K47+K50+K53+K56+K59+K62+K65+K68+K71+K74+K77+K80</f>
        <v>2157829</v>
      </c>
      <c r="L8" s="178">
        <f>L11+L14+L17+L20+L23+L26+L29+L32+L35+L38+L41+L44+L47+L50+L53+L56+L59+L62+L65+L68+L71+L74+L77+L80</f>
        <v>0</v>
      </c>
      <c r="M8" s="178">
        <f>M11+M14+M17+M20+M23+M26+M29+M32+M35+M38+M41+M44+M47+M50+M53+M56+M59+M62+M65+M68+M71+M74+M77+M80</f>
        <v>0</v>
      </c>
      <c r="N8" s="178">
        <f>N11+N14+N17+N20+N23+N26+N29+N32+N35+N38+N41+N44+N47+N50+N53+N56+N59+N62+N65+N68+N71+N74+N77+N80</f>
        <v>0</v>
      </c>
      <c r="O8" s="181"/>
    </row>
    <row r="9" spans="1:40" s="51" customFormat="1">
      <c r="A9" s="195" t="s">
        <v>31</v>
      </c>
      <c r="B9" s="196"/>
      <c r="C9" s="196"/>
      <c r="D9" s="196"/>
      <c r="E9" s="196"/>
      <c r="F9" s="196"/>
      <c r="G9" s="196"/>
      <c r="H9" s="196"/>
      <c r="I9" s="178"/>
      <c r="J9" s="178"/>
      <c r="K9" s="178"/>
      <c r="L9" s="196"/>
      <c r="M9" s="196"/>
      <c r="N9" s="196"/>
    </row>
    <row r="10" spans="1:40" s="52" customFormat="1">
      <c r="A10" s="197" t="s">
        <v>5</v>
      </c>
      <c r="B10" s="196">
        <f>SUM(C10:N10)</f>
        <v>0</v>
      </c>
      <c r="C10" s="178">
        <v>0</v>
      </c>
      <c r="D10" s="178">
        <v>0</v>
      </c>
      <c r="E10" s="178">
        <v>0</v>
      </c>
      <c r="F10" s="178">
        <v>0</v>
      </c>
      <c r="G10" s="178">
        <v>0</v>
      </c>
      <c r="H10" s="178">
        <v>0</v>
      </c>
      <c r="I10" s="178">
        <v>0</v>
      </c>
      <c r="J10" s="178">
        <v>0</v>
      </c>
      <c r="K10" s="178">
        <v>0</v>
      </c>
      <c r="L10" s="178"/>
      <c r="M10" s="178"/>
      <c r="N10" s="178"/>
    </row>
    <row r="11" spans="1:40" s="52" customFormat="1">
      <c r="A11" s="198" t="s">
        <v>4</v>
      </c>
      <c r="B11" s="196">
        <f>SUM(C11:N11)</f>
        <v>0</v>
      </c>
      <c r="C11" s="178">
        <v>0</v>
      </c>
      <c r="D11" s="178">
        <v>0</v>
      </c>
      <c r="E11" s="178">
        <v>0</v>
      </c>
      <c r="F11" s="178">
        <v>0</v>
      </c>
      <c r="G11" s="178">
        <v>0</v>
      </c>
      <c r="H11" s="178">
        <v>0</v>
      </c>
      <c r="I11" s="178">
        <v>0</v>
      </c>
      <c r="J11" s="178">
        <v>0</v>
      </c>
      <c r="K11" s="178">
        <v>0</v>
      </c>
      <c r="L11" s="178"/>
      <c r="M11" s="178"/>
      <c r="N11" s="178"/>
    </row>
    <row r="12" spans="1:40" s="51" customFormat="1">
      <c r="A12" s="195" t="s">
        <v>13</v>
      </c>
      <c r="B12" s="196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96"/>
      <c r="N12" s="196"/>
    </row>
    <row r="13" spans="1:40" s="52" customFormat="1">
      <c r="A13" s="197" t="s">
        <v>5</v>
      </c>
      <c r="B13" s="199">
        <f>SUM(C13:N13)</f>
        <v>0</v>
      </c>
      <c r="C13" s="184">
        <v>0</v>
      </c>
      <c r="D13" s="184">
        <v>0</v>
      </c>
      <c r="E13" s="184">
        <v>0</v>
      </c>
      <c r="F13" s="184">
        <v>0</v>
      </c>
      <c r="G13" s="184">
        <v>0</v>
      </c>
      <c r="H13" s="184">
        <v>0</v>
      </c>
      <c r="I13" s="184">
        <v>0</v>
      </c>
      <c r="J13" s="184">
        <v>0</v>
      </c>
      <c r="K13" s="184">
        <v>0</v>
      </c>
      <c r="L13" s="184"/>
      <c r="M13" s="184"/>
      <c r="N13" s="184"/>
    </row>
    <row r="14" spans="1:40" s="52" customFormat="1">
      <c r="A14" s="198" t="s">
        <v>4</v>
      </c>
      <c r="B14" s="199">
        <f>SUM(C14:N14)</f>
        <v>0</v>
      </c>
      <c r="C14" s="184">
        <v>0</v>
      </c>
      <c r="D14" s="184">
        <v>0</v>
      </c>
      <c r="E14" s="184">
        <v>0</v>
      </c>
      <c r="F14" s="184">
        <v>0</v>
      </c>
      <c r="G14" s="184">
        <v>0</v>
      </c>
      <c r="H14" s="184">
        <v>0</v>
      </c>
      <c r="I14" s="184">
        <v>0</v>
      </c>
      <c r="J14" s="184">
        <v>0</v>
      </c>
      <c r="K14" s="184">
        <v>0</v>
      </c>
      <c r="L14" s="184"/>
      <c r="M14" s="184"/>
      <c r="N14" s="184"/>
    </row>
    <row r="15" spans="1:40" s="51" customFormat="1">
      <c r="A15" s="195" t="s">
        <v>12</v>
      </c>
      <c r="B15" s="199"/>
      <c r="C15" s="184"/>
      <c r="D15" s="184"/>
      <c r="E15" s="184"/>
      <c r="F15" s="199"/>
      <c r="G15" s="199"/>
      <c r="H15" s="184"/>
      <c r="I15" s="184"/>
      <c r="J15" s="184"/>
      <c r="K15" s="184"/>
      <c r="L15" s="184"/>
      <c r="M15" s="199"/>
      <c r="N15" s="199"/>
    </row>
    <row r="16" spans="1:40" s="52" customFormat="1">
      <c r="A16" s="197" t="s">
        <v>5</v>
      </c>
      <c r="B16" s="199">
        <f>SUM(C16:N16)</f>
        <v>0</v>
      </c>
      <c r="C16" s="184">
        <v>0</v>
      </c>
      <c r="D16" s="184">
        <v>0</v>
      </c>
      <c r="E16" s="184">
        <v>0</v>
      </c>
      <c r="F16" s="184">
        <v>0</v>
      </c>
      <c r="G16" s="184">
        <v>0</v>
      </c>
      <c r="H16" s="184">
        <v>0</v>
      </c>
      <c r="I16" s="184">
        <v>0</v>
      </c>
      <c r="J16" s="184">
        <v>0</v>
      </c>
      <c r="K16" s="184">
        <v>0</v>
      </c>
      <c r="L16" s="184"/>
      <c r="M16" s="184"/>
      <c r="N16" s="184"/>
    </row>
    <row r="17" spans="1:14" s="52" customFormat="1" ht="12.6" customHeight="1">
      <c r="A17" s="198" t="s">
        <v>4</v>
      </c>
      <c r="B17" s="199">
        <f>SUM(C17:N17)</f>
        <v>143988</v>
      </c>
      <c r="C17" s="204">
        <v>11467</v>
      </c>
      <c r="D17" s="186">
        <v>2879</v>
      </c>
      <c r="E17" s="186">
        <v>9086</v>
      </c>
      <c r="F17" s="186">
        <v>9218</v>
      </c>
      <c r="G17" s="186">
        <v>29563</v>
      </c>
      <c r="H17" s="186">
        <v>16591</v>
      </c>
      <c r="I17" s="186">
        <v>9167</v>
      </c>
      <c r="J17" s="186">
        <v>21327</v>
      </c>
      <c r="K17" s="186">
        <v>34690</v>
      </c>
      <c r="L17" s="186"/>
      <c r="M17" s="186"/>
      <c r="N17" s="186"/>
    </row>
    <row r="18" spans="1:14" s="51" customFormat="1">
      <c r="A18" s="195" t="s">
        <v>11</v>
      </c>
      <c r="B18" s="199"/>
      <c r="C18" s="186"/>
      <c r="D18" s="186"/>
      <c r="E18" s="186"/>
      <c r="F18" s="199"/>
      <c r="G18" s="199"/>
      <c r="H18" s="186"/>
      <c r="I18" s="186"/>
      <c r="J18" s="186"/>
      <c r="K18" s="186"/>
      <c r="L18" s="186"/>
      <c r="M18" s="199"/>
      <c r="N18" s="199"/>
    </row>
    <row r="19" spans="1:14" s="52" customFormat="1">
      <c r="A19" s="197" t="s">
        <v>5</v>
      </c>
      <c r="B19" s="199">
        <f>SUM(C19:N19)</f>
        <v>190865</v>
      </c>
      <c r="C19" s="186">
        <v>5139</v>
      </c>
      <c r="D19" s="186">
        <v>36278</v>
      </c>
      <c r="E19" s="186">
        <v>45573</v>
      </c>
      <c r="F19" s="186">
        <v>35548</v>
      </c>
      <c r="G19" s="186">
        <v>20950</v>
      </c>
      <c r="H19" s="186">
        <v>18549</v>
      </c>
      <c r="I19" s="186">
        <v>10241</v>
      </c>
      <c r="J19" s="186">
        <v>8275</v>
      </c>
      <c r="K19" s="186">
        <v>10312</v>
      </c>
      <c r="L19" s="186"/>
      <c r="M19" s="186"/>
      <c r="N19" s="186"/>
    </row>
    <row r="20" spans="1:14" s="52" customFormat="1">
      <c r="A20" s="198" t="s">
        <v>4</v>
      </c>
      <c r="B20" s="199">
        <f>SUM(C20:N20)</f>
        <v>183232</v>
      </c>
      <c r="C20" s="186">
        <v>21959</v>
      </c>
      <c r="D20" s="186">
        <v>21886</v>
      </c>
      <c r="E20" s="186">
        <v>22000</v>
      </c>
      <c r="F20" s="186">
        <v>0</v>
      </c>
      <c r="G20" s="186">
        <v>58026</v>
      </c>
      <c r="H20" s="186">
        <v>18950</v>
      </c>
      <c r="I20" s="186">
        <v>0</v>
      </c>
      <c r="J20" s="186">
        <v>21750</v>
      </c>
      <c r="K20" s="186">
        <v>18661</v>
      </c>
      <c r="L20" s="186"/>
      <c r="M20" s="186"/>
      <c r="N20" s="186"/>
    </row>
    <row r="21" spans="1:14" s="51" customFormat="1" ht="24">
      <c r="A21" s="195" t="s">
        <v>65</v>
      </c>
      <c r="B21" s="199"/>
      <c r="C21" s="186"/>
      <c r="D21" s="186"/>
      <c r="E21" s="186"/>
      <c r="F21" s="186"/>
      <c r="G21" s="186"/>
      <c r="H21" s="186"/>
      <c r="I21" s="186"/>
      <c r="J21" s="186"/>
      <c r="K21" s="186"/>
      <c r="L21" s="186"/>
      <c r="M21" s="199"/>
      <c r="N21" s="199"/>
    </row>
    <row r="22" spans="1:14" s="52" customFormat="1">
      <c r="A22" s="197" t="s">
        <v>5</v>
      </c>
      <c r="B22" s="199">
        <f>SUM(C22:N22)</f>
        <v>92705</v>
      </c>
      <c r="C22" s="186">
        <v>3797</v>
      </c>
      <c r="D22" s="186">
        <v>4489</v>
      </c>
      <c r="E22" s="186">
        <v>4912</v>
      </c>
      <c r="F22" s="186">
        <v>9655</v>
      </c>
      <c r="G22" s="186">
        <v>16908</v>
      </c>
      <c r="H22" s="186">
        <v>20304</v>
      </c>
      <c r="I22" s="186">
        <v>15763</v>
      </c>
      <c r="J22" s="186">
        <v>9582</v>
      </c>
      <c r="K22" s="186">
        <v>7295</v>
      </c>
      <c r="L22" s="186"/>
      <c r="M22" s="186"/>
      <c r="N22" s="186"/>
    </row>
    <row r="23" spans="1:14" s="52" customFormat="1">
      <c r="A23" s="198" t="s">
        <v>4</v>
      </c>
      <c r="B23" s="199">
        <f>SUM(C23:N23)</f>
        <v>1329355</v>
      </c>
      <c r="C23" s="186">
        <v>154436</v>
      </c>
      <c r="D23" s="186">
        <v>141119</v>
      </c>
      <c r="E23" s="186">
        <v>141681</v>
      </c>
      <c r="F23" s="186">
        <v>157115</v>
      </c>
      <c r="G23" s="186">
        <v>151512</v>
      </c>
      <c r="H23" s="186">
        <v>122633</v>
      </c>
      <c r="I23" s="186">
        <v>169776</v>
      </c>
      <c r="J23" s="186">
        <v>142870</v>
      </c>
      <c r="K23" s="186">
        <v>148213</v>
      </c>
      <c r="L23" s="186"/>
      <c r="M23" s="186"/>
      <c r="N23" s="186"/>
    </row>
    <row r="24" spans="1:14" s="51" customFormat="1">
      <c r="A24" s="195" t="s">
        <v>33</v>
      </c>
      <c r="B24" s="199"/>
      <c r="C24" s="186"/>
      <c r="D24" s="186"/>
      <c r="E24" s="186"/>
      <c r="F24" s="199"/>
      <c r="G24" s="199"/>
      <c r="H24" s="186"/>
      <c r="I24" s="186"/>
      <c r="J24" s="186"/>
      <c r="K24" s="186"/>
      <c r="L24" s="186"/>
      <c r="M24" s="199"/>
      <c r="N24" s="199"/>
    </row>
    <row r="25" spans="1:14" s="52" customFormat="1">
      <c r="A25" s="197" t="s">
        <v>5</v>
      </c>
      <c r="B25" s="199">
        <f>SUM(C25:N25)</f>
        <v>0</v>
      </c>
      <c r="C25" s="186">
        <v>0</v>
      </c>
      <c r="D25" s="186">
        <v>0</v>
      </c>
      <c r="E25" s="186">
        <v>0</v>
      </c>
      <c r="F25" s="186">
        <v>0</v>
      </c>
      <c r="G25" s="186">
        <v>0</v>
      </c>
      <c r="H25" s="186">
        <v>0</v>
      </c>
      <c r="I25" s="186">
        <v>0</v>
      </c>
      <c r="J25" s="186">
        <v>0</v>
      </c>
      <c r="K25" s="186">
        <v>0</v>
      </c>
      <c r="L25" s="186"/>
      <c r="M25" s="186"/>
      <c r="N25" s="186"/>
    </row>
    <row r="26" spans="1:14" s="52" customFormat="1">
      <c r="A26" s="198" t="s">
        <v>4</v>
      </c>
      <c r="B26" s="199">
        <f>SUM(C26:N26)</f>
        <v>0</v>
      </c>
      <c r="C26" s="186">
        <v>0</v>
      </c>
      <c r="D26" s="186">
        <v>0</v>
      </c>
      <c r="E26" s="186">
        <v>0</v>
      </c>
      <c r="F26" s="186">
        <v>0</v>
      </c>
      <c r="G26" s="186">
        <v>0</v>
      </c>
      <c r="H26" s="186">
        <v>0</v>
      </c>
      <c r="I26" s="186">
        <v>0</v>
      </c>
      <c r="J26" s="186">
        <v>0</v>
      </c>
      <c r="K26" s="186">
        <v>0</v>
      </c>
      <c r="L26" s="186"/>
      <c r="M26" s="186"/>
      <c r="N26" s="186"/>
    </row>
    <row r="27" spans="1:14" s="51" customFormat="1" hidden="1">
      <c r="A27" s="195" t="s">
        <v>40</v>
      </c>
      <c r="B27" s="199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99"/>
      <c r="N27" s="199"/>
    </row>
    <row r="28" spans="1:14" s="52" customFormat="1" hidden="1">
      <c r="A28" s="197" t="s">
        <v>5</v>
      </c>
      <c r="B28" s="199">
        <f>SUM(C28:N28)</f>
        <v>0</v>
      </c>
      <c r="C28" s="186">
        <v>0</v>
      </c>
      <c r="D28" s="186">
        <v>0</v>
      </c>
      <c r="E28" s="186">
        <v>0</v>
      </c>
      <c r="F28" s="186">
        <v>0</v>
      </c>
      <c r="G28" s="186">
        <v>0</v>
      </c>
      <c r="H28" s="186">
        <v>0</v>
      </c>
      <c r="I28" s="186">
        <v>0</v>
      </c>
      <c r="J28" s="186">
        <v>0</v>
      </c>
      <c r="K28" s="186">
        <v>0</v>
      </c>
      <c r="L28" s="186"/>
      <c r="M28" s="186"/>
      <c r="N28" s="186"/>
    </row>
    <row r="29" spans="1:14" s="52" customFormat="1" hidden="1">
      <c r="A29" s="198" t="s">
        <v>4</v>
      </c>
      <c r="B29" s="199">
        <f>SUM(C29:N29)</f>
        <v>0</v>
      </c>
      <c r="C29" s="186">
        <v>0</v>
      </c>
      <c r="D29" s="186">
        <v>0</v>
      </c>
      <c r="E29" s="186">
        <v>0</v>
      </c>
      <c r="F29" s="186">
        <v>0</v>
      </c>
      <c r="G29" s="186">
        <v>0</v>
      </c>
      <c r="H29" s="186">
        <v>0</v>
      </c>
      <c r="I29" s="186">
        <v>0</v>
      </c>
      <c r="J29" s="186">
        <v>0</v>
      </c>
      <c r="K29" s="186">
        <v>0</v>
      </c>
      <c r="L29" s="186"/>
      <c r="M29" s="186"/>
      <c r="N29" s="186"/>
    </row>
    <row r="30" spans="1:14" s="51" customFormat="1" ht="24">
      <c r="A30" s="195" t="s">
        <v>34</v>
      </c>
      <c r="B30" s="199"/>
      <c r="C30" s="186"/>
      <c r="D30" s="186"/>
      <c r="E30" s="186"/>
      <c r="F30" s="199"/>
      <c r="G30" s="199"/>
      <c r="H30" s="186"/>
      <c r="I30" s="186"/>
      <c r="J30" s="186"/>
      <c r="K30" s="186"/>
      <c r="L30" s="186"/>
      <c r="M30" s="199"/>
      <c r="N30" s="199"/>
    </row>
    <row r="31" spans="1:14" s="52" customFormat="1">
      <c r="A31" s="197" t="s">
        <v>5</v>
      </c>
      <c r="B31" s="199">
        <f>SUM(C31:N31)</f>
        <v>1006271</v>
      </c>
      <c r="C31" s="186">
        <v>95476</v>
      </c>
      <c r="D31" s="186">
        <v>96092</v>
      </c>
      <c r="E31" s="186">
        <v>117247</v>
      </c>
      <c r="F31" s="186">
        <v>87246</v>
      </c>
      <c r="G31" s="186">
        <v>126721</v>
      </c>
      <c r="H31" s="186">
        <v>136634</v>
      </c>
      <c r="I31" s="186">
        <v>114074</v>
      </c>
      <c r="J31" s="186">
        <v>128752</v>
      </c>
      <c r="K31" s="186">
        <v>104029</v>
      </c>
      <c r="L31" s="186"/>
      <c r="M31" s="186"/>
      <c r="N31" s="186"/>
    </row>
    <row r="32" spans="1:14" s="52" customFormat="1">
      <c r="A32" s="198" t="s">
        <v>4</v>
      </c>
      <c r="B32" s="199">
        <f>SUM(C32:N32)</f>
        <v>4314528</v>
      </c>
      <c r="C32" s="186">
        <v>389766</v>
      </c>
      <c r="D32" s="186">
        <v>385635</v>
      </c>
      <c r="E32" s="186">
        <v>427190</v>
      </c>
      <c r="F32" s="186">
        <v>486902</v>
      </c>
      <c r="G32" s="186">
        <v>713488</v>
      </c>
      <c r="H32" s="186">
        <v>517458</v>
      </c>
      <c r="I32" s="186">
        <v>453123</v>
      </c>
      <c r="J32" s="186">
        <v>482668</v>
      </c>
      <c r="K32" s="186">
        <v>458298</v>
      </c>
      <c r="L32" s="186"/>
      <c r="M32" s="186"/>
      <c r="N32" s="186"/>
    </row>
    <row r="33" spans="1:14" s="51" customFormat="1" ht="24">
      <c r="A33" s="195" t="s">
        <v>35</v>
      </c>
      <c r="B33" s="199"/>
      <c r="C33" s="186"/>
      <c r="D33" s="186"/>
      <c r="E33" s="186"/>
      <c r="F33" s="199"/>
      <c r="G33" s="199"/>
      <c r="H33" s="186"/>
      <c r="I33" s="186"/>
      <c r="J33" s="186"/>
      <c r="K33" s="186"/>
      <c r="L33" s="186"/>
      <c r="M33" s="199"/>
      <c r="N33" s="199"/>
    </row>
    <row r="34" spans="1:14" s="52" customFormat="1">
      <c r="A34" s="197" t="s">
        <v>5</v>
      </c>
      <c r="B34" s="199">
        <f>SUM(C34:N34)</f>
        <v>334985</v>
      </c>
      <c r="C34" s="186">
        <v>31154</v>
      </c>
      <c r="D34" s="186">
        <v>35296</v>
      </c>
      <c r="E34" s="186">
        <v>43720</v>
      </c>
      <c r="F34" s="186">
        <v>44703</v>
      </c>
      <c r="G34" s="186">
        <v>22177</v>
      </c>
      <c r="H34" s="186">
        <v>37902</v>
      </c>
      <c r="I34" s="186">
        <v>37615</v>
      </c>
      <c r="J34" s="186">
        <v>70122</v>
      </c>
      <c r="K34" s="186">
        <v>12296</v>
      </c>
      <c r="L34" s="186"/>
      <c r="M34" s="186"/>
      <c r="N34" s="186"/>
    </row>
    <row r="35" spans="1:14" s="52" customFormat="1">
      <c r="A35" s="198" t="s">
        <v>4</v>
      </c>
      <c r="B35" s="199">
        <f>SUM(C35:N35)</f>
        <v>5043998</v>
      </c>
      <c r="C35" s="186">
        <v>463842</v>
      </c>
      <c r="D35" s="186">
        <v>667041</v>
      </c>
      <c r="E35" s="186">
        <v>529246</v>
      </c>
      <c r="F35" s="186">
        <v>520499</v>
      </c>
      <c r="G35" s="186">
        <v>598005</v>
      </c>
      <c r="H35" s="186">
        <v>594062</v>
      </c>
      <c r="I35" s="186">
        <v>562192</v>
      </c>
      <c r="J35" s="186">
        <v>517102</v>
      </c>
      <c r="K35" s="186">
        <v>592009</v>
      </c>
      <c r="L35" s="186"/>
      <c r="M35" s="186"/>
      <c r="N35" s="186"/>
    </row>
    <row r="36" spans="1:14" s="51" customFormat="1" ht="24">
      <c r="A36" s="195" t="s">
        <v>36</v>
      </c>
      <c r="B36" s="199"/>
      <c r="C36" s="186"/>
      <c r="D36" s="186"/>
      <c r="E36" s="186"/>
      <c r="F36" s="199"/>
      <c r="G36" s="199"/>
      <c r="H36" s="186"/>
      <c r="I36" s="186"/>
      <c r="J36" s="186"/>
      <c r="K36" s="186"/>
      <c r="L36" s="186"/>
      <c r="M36" s="199"/>
      <c r="N36" s="199"/>
    </row>
    <row r="37" spans="1:14" s="52" customFormat="1">
      <c r="A37" s="197" t="s">
        <v>5</v>
      </c>
      <c r="B37" s="199">
        <f>SUM(C37:N37)</f>
        <v>866160</v>
      </c>
      <c r="C37" s="186">
        <v>79024</v>
      </c>
      <c r="D37" s="186">
        <v>80587</v>
      </c>
      <c r="E37" s="186">
        <v>112779</v>
      </c>
      <c r="F37" s="186">
        <v>88501</v>
      </c>
      <c r="G37" s="186">
        <v>106954</v>
      </c>
      <c r="H37" s="186">
        <v>88545</v>
      </c>
      <c r="I37" s="186">
        <v>119707</v>
      </c>
      <c r="J37" s="186">
        <v>97080</v>
      </c>
      <c r="K37" s="186">
        <v>92983</v>
      </c>
      <c r="L37" s="186"/>
      <c r="M37" s="186"/>
      <c r="N37" s="186"/>
    </row>
    <row r="38" spans="1:14" s="52" customFormat="1">
      <c r="A38" s="198" t="s">
        <v>4</v>
      </c>
      <c r="B38" s="199">
        <f>SUM(C38:N38)</f>
        <v>4511460</v>
      </c>
      <c r="C38" s="186">
        <v>539825</v>
      </c>
      <c r="D38" s="186">
        <v>421544</v>
      </c>
      <c r="E38" s="186">
        <v>411350</v>
      </c>
      <c r="F38" s="186">
        <v>479316</v>
      </c>
      <c r="G38" s="186">
        <v>496493</v>
      </c>
      <c r="H38" s="186">
        <v>851689</v>
      </c>
      <c r="I38" s="186">
        <v>582014</v>
      </c>
      <c r="J38" s="186">
        <v>376014</v>
      </c>
      <c r="K38" s="186">
        <v>353215</v>
      </c>
      <c r="L38" s="186"/>
      <c r="M38" s="186"/>
      <c r="N38" s="186"/>
    </row>
    <row r="39" spans="1:14" s="51" customFormat="1" hidden="1">
      <c r="A39" s="195" t="s">
        <v>41</v>
      </c>
      <c r="B39" s="199"/>
      <c r="C39" s="186"/>
      <c r="D39" s="186"/>
      <c r="E39" s="186"/>
      <c r="F39" s="199"/>
      <c r="G39" s="199"/>
      <c r="H39" s="186"/>
      <c r="I39" s="186"/>
      <c r="J39" s="186"/>
      <c r="K39" s="186"/>
      <c r="L39" s="186"/>
      <c r="M39" s="199"/>
      <c r="N39" s="199"/>
    </row>
    <row r="40" spans="1:14" s="52" customFormat="1" hidden="1">
      <c r="A40" s="197" t="s">
        <v>5</v>
      </c>
      <c r="B40" s="199">
        <f>SUM(C40:N40)</f>
        <v>0</v>
      </c>
      <c r="C40" s="186">
        <v>0</v>
      </c>
      <c r="D40" s="186">
        <v>0</v>
      </c>
      <c r="E40" s="186">
        <v>0</v>
      </c>
      <c r="F40" s="186">
        <v>0</v>
      </c>
      <c r="G40" s="186">
        <v>0</v>
      </c>
      <c r="H40" s="186">
        <v>0</v>
      </c>
      <c r="I40" s="186"/>
      <c r="J40" s="186"/>
      <c r="K40" s="186"/>
      <c r="L40" s="186"/>
      <c r="M40" s="186"/>
      <c r="N40" s="186"/>
    </row>
    <row r="41" spans="1:14" s="52" customFormat="1" hidden="1">
      <c r="A41" s="198" t="s">
        <v>4</v>
      </c>
      <c r="B41" s="199">
        <f>SUM(C41:N41)</f>
        <v>0</v>
      </c>
      <c r="C41" s="186">
        <v>0</v>
      </c>
      <c r="D41" s="186">
        <v>0</v>
      </c>
      <c r="E41" s="186">
        <v>0</v>
      </c>
      <c r="F41" s="186">
        <v>0</v>
      </c>
      <c r="G41" s="186">
        <v>0</v>
      </c>
      <c r="H41" s="186">
        <v>0</v>
      </c>
      <c r="I41" s="186"/>
      <c r="J41" s="186"/>
      <c r="K41" s="186"/>
      <c r="L41" s="186"/>
      <c r="M41" s="186"/>
      <c r="N41" s="186"/>
    </row>
    <row r="42" spans="1:14" s="51" customFormat="1">
      <c r="A42" s="195" t="s">
        <v>42</v>
      </c>
      <c r="B42" s="199"/>
      <c r="C42" s="186"/>
      <c r="D42" s="186"/>
      <c r="E42" s="186"/>
      <c r="F42" s="186"/>
      <c r="G42" s="186"/>
      <c r="H42" s="186"/>
      <c r="I42" s="186"/>
      <c r="J42" s="186"/>
      <c r="K42" s="186"/>
      <c r="L42" s="186"/>
      <c r="M42" s="199"/>
      <c r="N42" s="199"/>
    </row>
    <row r="43" spans="1:14" s="52" customFormat="1">
      <c r="A43" s="197" t="s">
        <v>5</v>
      </c>
      <c r="B43" s="199">
        <f>SUM(C43:N43)</f>
        <v>0</v>
      </c>
      <c r="C43" s="186">
        <v>0</v>
      </c>
      <c r="D43" s="186">
        <v>0</v>
      </c>
      <c r="E43" s="186">
        <v>0</v>
      </c>
      <c r="F43" s="186">
        <v>0</v>
      </c>
      <c r="G43" s="186">
        <v>0</v>
      </c>
      <c r="H43" s="186">
        <v>0</v>
      </c>
      <c r="I43" s="186">
        <v>0</v>
      </c>
      <c r="J43" s="186">
        <v>0</v>
      </c>
      <c r="K43" s="186">
        <v>0</v>
      </c>
      <c r="L43" s="186"/>
      <c r="M43" s="186"/>
      <c r="N43" s="186"/>
    </row>
    <row r="44" spans="1:14" s="52" customFormat="1">
      <c r="A44" s="198" t="s">
        <v>4</v>
      </c>
      <c r="B44" s="199">
        <f>SUM(C44:N44)</f>
        <v>0</v>
      </c>
      <c r="C44" s="186">
        <v>0</v>
      </c>
      <c r="D44" s="186">
        <v>0</v>
      </c>
      <c r="E44" s="186">
        <v>0</v>
      </c>
      <c r="F44" s="186">
        <v>0</v>
      </c>
      <c r="G44" s="186">
        <v>0</v>
      </c>
      <c r="H44" s="186">
        <v>0</v>
      </c>
      <c r="I44" s="186">
        <v>0</v>
      </c>
      <c r="J44" s="186">
        <v>0</v>
      </c>
      <c r="K44" s="186">
        <v>0</v>
      </c>
      <c r="L44" s="186"/>
      <c r="M44" s="186"/>
      <c r="N44" s="186"/>
    </row>
    <row r="45" spans="1:14" s="51" customFormat="1" ht="24">
      <c r="A45" s="195" t="s">
        <v>37</v>
      </c>
      <c r="B45" s="199"/>
      <c r="C45" s="186"/>
      <c r="D45" s="186"/>
      <c r="E45" s="186"/>
      <c r="F45" s="199"/>
      <c r="G45" s="199"/>
      <c r="H45" s="186"/>
      <c r="I45" s="186"/>
      <c r="J45" s="186"/>
      <c r="K45" s="186"/>
      <c r="L45" s="186"/>
      <c r="M45" s="199"/>
      <c r="N45" s="199"/>
    </row>
    <row r="46" spans="1:14" s="52" customFormat="1">
      <c r="A46" s="197" t="s">
        <v>5</v>
      </c>
      <c r="B46" s="199">
        <f>SUM(C46:N46)</f>
        <v>789219</v>
      </c>
      <c r="C46" s="186">
        <v>81335</v>
      </c>
      <c r="D46" s="186">
        <v>99230</v>
      </c>
      <c r="E46" s="186">
        <v>157756</v>
      </c>
      <c r="F46" s="186">
        <v>60399</v>
      </c>
      <c r="G46" s="186">
        <v>58295</v>
      </c>
      <c r="H46" s="186">
        <v>79011</v>
      </c>
      <c r="I46" s="186">
        <v>99507</v>
      </c>
      <c r="J46" s="186">
        <v>78037</v>
      </c>
      <c r="K46" s="186">
        <v>75649</v>
      </c>
      <c r="L46" s="186"/>
      <c r="M46" s="186"/>
      <c r="N46" s="186"/>
    </row>
    <row r="47" spans="1:14" s="52" customFormat="1">
      <c r="A47" s="198" t="s">
        <v>4</v>
      </c>
      <c r="B47" s="199">
        <f>SUM(C47:N47)</f>
        <v>1505743</v>
      </c>
      <c r="C47" s="186">
        <v>142419</v>
      </c>
      <c r="D47" s="186">
        <v>235236</v>
      </c>
      <c r="E47" s="186">
        <v>124693</v>
      </c>
      <c r="F47" s="186">
        <v>183198</v>
      </c>
      <c r="G47" s="186">
        <v>194166</v>
      </c>
      <c r="H47" s="186">
        <v>121905</v>
      </c>
      <c r="I47" s="186">
        <v>168215</v>
      </c>
      <c r="J47" s="186">
        <v>147236</v>
      </c>
      <c r="K47" s="186">
        <v>188675</v>
      </c>
      <c r="L47" s="186"/>
      <c r="M47" s="186"/>
      <c r="N47" s="186"/>
    </row>
    <row r="48" spans="1:14" s="51" customFormat="1">
      <c r="A48" s="195" t="s">
        <v>10</v>
      </c>
      <c r="B48" s="199"/>
      <c r="C48" s="186"/>
      <c r="D48" s="186"/>
      <c r="E48" s="186"/>
      <c r="F48" s="199"/>
      <c r="G48" s="199"/>
      <c r="H48" s="186"/>
      <c r="I48" s="186"/>
      <c r="J48" s="186"/>
      <c r="K48" s="186"/>
      <c r="L48" s="186"/>
      <c r="M48" s="199"/>
      <c r="N48" s="199"/>
    </row>
    <row r="49" spans="1:14" s="52" customFormat="1">
      <c r="A49" s="197" t="s">
        <v>5</v>
      </c>
      <c r="B49" s="199">
        <f>SUM(C49:N49)</f>
        <v>132367</v>
      </c>
      <c r="C49" s="186">
        <v>18258</v>
      </c>
      <c r="D49" s="186">
        <v>5220</v>
      </c>
      <c r="E49" s="186">
        <v>28232</v>
      </c>
      <c r="F49" s="186">
        <v>26278</v>
      </c>
      <c r="G49" s="186">
        <v>18580</v>
      </c>
      <c r="H49" s="186">
        <v>12335</v>
      </c>
      <c r="I49" s="186">
        <v>6220</v>
      </c>
      <c r="J49" s="186">
        <v>13044</v>
      </c>
      <c r="K49" s="186">
        <v>4200</v>
      </c>
      <c r="L49" s="186"/>
      <c r="M49" s="186"/>
      <c r="N49" s="186"/>
    </row>
    <row r="50" spans="1:14" s="52" customFormat="1">
      <c r="A50" s="198" t="s">
        <v>4</v>
      </c>
      <c r="B50" s="199">
        <f>SUM(C50:N50)</f>
        <v>254153</v>
      </c>
      <c r="C50" s="186">
        <v>10930</v>
      </c>
      <c r="D50" s="186">
        <v>18144</v>
      </c>
      <c r="E50" s="186">
        <v>0</v>
      </c>
      <c r="F50" s="186">
        <v>0</v>
      </c>
      <c r="G50" s="186">
        <v>134408</v>
      </c>
      <c r="H50" s="186">
        <v>0</v>
      </c>
      <c r="I50" s="186">
        <v>88197</v>
      </c>
      <c r="J50" s="186">
        <v>2474</v>
      </c>
      <c r="K50" s="186">
        <v>0</v>
      </c>
      <c r="L50" s="186"/>
      <c r="M50" s="186"/>
      <c r="N50" s="186"/>
    </row>
    <row r="51" spans="1:14" s="51" customFormat="1">
      <c r="A51" s="195" t="s">
        <v>17</v>
      </c>
      <c r="B51" s="199"/>
      <c r="C51" s="186"/>
      <c r="D51" s="186"/>
      <c r="E51" s="186"/>
      <c r="F51" s="199"/>
      <c r="G51" s="199"/>
      <c r="H51" s="186"/>
      <c r="I51" s="186"/>
      <c r="J51" s="186"/>
      <c r="K51" s="186"/>
      <c r="L51" s="186"/>
      <c r="M51" s="199"/>
      <c r="N51" s="199"/>
    </row>
    <row r="52" spans="1:14" s="52" customFormat="1">
      <c r="A52" s="197" t="s">
        <v>5</v>
      </c>
      <c r="B52" s="199">
        <f>SUM(C52:N52)</f>
        <v>0</v>
      </c>
      <c r="C52" s="186">
        <v>0</v>
      </c>
      <c r="D52" s="186">
        <v>0</v>
      </c>
      <c r="E52" s="186">
        <v>0</v>
      </c>
      <c r="F52" s="186">
        <v>0</v>
      </c>
      <c r="G52" s="186">
        <v>0</v>
      </c>
      <c r="H52" s="186">
        <v>0</v>
      </c>
      <c r="I52" s="186">
        <v>0</v>
      </c>
      <c r="J52" s="186">
        <v>0</v>
      </c>
      <c r="K52" s="186">
        <v>0</v>
      </c>
      <c r="L52" s="186"/>
      <c r="M52" s="186"/>
      <c r="N52" s="186"/>
    </row>
    <row r="53" spans="1:14" s="52" customFormat="1">
      <c r="A53" s="198" t="s">
        <v>4</v>
      </c>
      <c r="B53" s="199">
        <f>SUM(C53:N53)</f>
        <v>0</v>
      </c>
      <c r="C53" s="186">
        <v>0</v>
      </c>
      <c r="D53" s="186">
        <v>0</v>
      </c>
      <c r="E53" s="186">
        <v>0</v>
      </c>
      <c r="F53" s="186">
        <v>0</v>
      </c>
      <c r="G53" s="186">
        <v>0</v>
      </c>
      <c r="H53" s="186">
        <v>0</v>
      </c>
      <c r="I53" s="186">
        <v>0</v>
      </c>
      <c r="J53" s="186">
        <v>0</v>
      </c>
      <c r="K53" s="186">
        <v>0</v>
      </c>
      <c r="L53" s="186"/>
      <c r="M53" s="186"/>
      <c r="N53" s="186"/>
    </row>
    <row r="54" spans="1:14" s="51" customFormat="1">
      <c r="A54" s="195" t="s">
        <v>15</v>
      </c>
      <c r="B54" s="199"/>
      <c r="C54" s="186"/>
      <c r="D54" s="186"/>
      <c r="E54" s="186"/>
      <c r="F54" s="199"/>
      <c r="G54" s="199"/>
      <c r="H54" s="186"/>
      <c r="I54" s="186"/>
      <c r="J54" s="186"/>
      <c r="K54" s="186"/>
      <c r="L54" s="186"/>
      <c r="M54" s="199"/>
      <c r="N54" s="199"/>
    </row>
    <row r="55" spans="1:14" s="52" customFormat="1">
      <c r="A55" s="197" t="s">
        <v>5</v>
      </c>
      <c r="B55" s="199">
        <f>SUM(C55:N55)</f>
        <v>122623</v>
      </c>
      <c r="C55" s="186">
        <v>13558</v>
      </c>
      <c r="D55" s="186">
        <v>15462</v>
      </c>
      <c r="E55" s="186">
        <v>7271</v>
      </c>
      <c r="F55" s="186">
        <v>19481</v>
      </c>
      <c r="G55" s="186">
        <v>7672</v>
      </c>
      <c r="H55" s="186">
        <v>16853</v>
      </c>
      <c r="I55" s="186">
        <v>26718</v>
      </c>
      <c r="J55" s="186">
        <v>12898</v>
      </c>
      <c r="K55" s="186">
        <v>2710</v>
      </c>
      <c r="L55" s="186"/>
      <c r="M55" s="186"/>
      <c r="N55" s="186"/>
    </row>
    <row r="56" spans="1:14" s="52" customFormat="1">
      <c r="A56" s="198" t="s">
        <v>4</v>
      </c>
      <c r="B56" s="199">
        <f>SUM(C56:N56)</f>
        <v>454544</v>
      </c>
      <c r="C56" s="186">
        <v>224</v>
      </c>
      <c r="D56" s="186">
        <v>45634</v>
      </c>
      <c r="E56" s="186">
        <v>33112</v>
      </c>
      <c r="F56" s="186">
        <v>52461</v>
      </c>
      <c r="G56" s="186">
        <v>96338</v>
      </c>
      <c r="H56" s="186">
        <v>82639</v>
      </c>
      <c r="I56" s="186">
        <v>48564</v>
      </c>
      <c r="J56" s="186">
        <v>48307</v>
      </c>
      <c r="K56" s="186">
        <v>47265</v>
      </c>
      <c r="L56" s="186"/>
      <c r="M56" s="186"/>
      <c r="N56" s="186"/>
    </row>
    <row r="57" spans="1:14" s="51" customFormat="1">
      <c r="A57" s="195" t="s">
        <v>9</v>
      </c>
      <c r="B57" s="199"/>
      <c r="C57" s="186"/>
      <c r="D57" s="186"/>
      <c r="E57" s="186"/>
      <c r="F57" s="199"/>
      <c r="G57" s="199"/>
      <c r="H57" s="186"/>
      <c r="I57" s="186"/>
      <c r="J57" s="186"/>
      <c r="K57" s="186"/>
      <c r="L57" s="186"/>
      <c r="M57" s="199"/>
      <c r="N57" s="199"/>
    </row>
    <row r="58" spans="1:14" s="52" customFormat="1">
      <c r="A58" s="197" t="s">
        <v>5</v>
      </c>
      <c r="B58" s="199">
        <f>SUM(C58:N58)</f>
        <v>0</v>
      </c>
      <c r="C58" s="186">
        <v>0</v>
      </c>
      <c r="D58" s="186">
        <v>0</v>
      </c>
      <c r="E58" s="186">
        <v>0</v>
      </c>
      <c r="F58" s="186">
        <v>0</v>
      </c>
      <c r="G58" s="186">
        <v>0</v>
      </c>
      <c r="H58" s="186">
        <v>0</v>
      </c>
      <c r="I58" s="186">
        <v>0</v>
      </c>
      <c r="J58" s="186">
        <v>0</v>
      </c>
      <c r="K58" s="186">
        <v>0</v>
      </c>
      <c r="L58" s="186"/>
      <c r="M58" s="186"/>
      <c r="N58" s="186"/>
    </row>
    <row r="59" spans="1:14" s="52" customFormat="1">
      <c r="A59" s="198" t="s">
        <v>4</v>
      </c>
      <c r="B59" s="199">
        <f>SUM(C59:N59)</f>
        <v>0</v>
      </c>
      <c r="C59" s="186">
        <v>0</v>
      </c>
      <c r="D59" s="186">
        <v>0</v>
      </c>
      <c r="E59" s="186">
        <v>0</v>
      </c>
      <c r="F59" s="186">
        <v>0</v>
      </c>
      <c r="G59" s="186">
        <v>0</v>
      </c>
      <c r="H59" s="186">
        <v>0</v>
      </c>
      <c r="I59" s="186">
        <v>0</v>
      </c>
      <c r="J59" s="186">
        <v>0</v>
      </c>
      <c r="K59" s="186">
        <v>0</v>
      </c>
      <c r="L59" s="186"/>
      <c r="M59" s="186"/>
      <c r="N59" s="186"/>
    </row>
    <row r="60" spans="1:14" s="51" customFormat="1" ht="24">
      <c r="A60" s="195" t="s">
        <v>8</v>
      </c>
      <c r="B60" s="199"/>
      <c r="C60" s="186"/>
      <c r="D60" s="186"/>
      <c r="E60" s="186"/>
      <c r="F60" s="199"/>
      <c r="G60" s="199"/>
      <c r="H60" s="186"/>
      <c r="I60" s="186"/>
      <c r="J60" s="186"/>
      <c r="K60" s="186"/>
      <c r="L60" s="186"/>
      <c r="M60" s="199"/>
      <c r="N60" s="199"/>
    </row>
    <row r="61" spans="1:14" s="52" customFormat="1">
      <c r="A61" s="197" t="s">
        <v>5</v>
      </c>
      <c r="B61" s="199">
        <f>SUM(C61:N61)</f>
        <v>0</v>
      </c>
      <c r="C61" s="186">
        <v>0</v>
      </c>
      <c r="D61" s="186">
        <v>0</v>
      </c>
      <c r="E61" s="186">
        <v>0</v>
      </c>
      <c r="F61" s="186">
        <v>0</v>
      </c>
      <c r="G61" s="186">
        <v>0</v>
      </c>
      <c r="H61" s="186">
        <v>0</v>
      </c>
      <c r="I61" s="186">
        <v>0</v>
      </c>
      <c r="J61" s="186">
        <v>0</v>
      </c>
      <c r="K61" s="186">
        <v>0</v>
      </c>
      <c r="L61" s="186"/>
      <c r="M61" s="186"/>
      <c r="N61" s="186"/>
    </row>
    <row r="62" spans="1:14" s="52" customFormat="1">
      <c r="A62" s="198" t="s">
        <v>4</v>
      </c>
      <c r="B62" s="199">
        <f>SUM(C62:N62)</f>
        <v>158797</v>
      </c>
      <c r="C62" s="186">
        <v>20076</v>
      </c>
      <c r="D62" s="186">
        <v>17441</v>
      </c>
      <c r="E62" s="186">
        <v>25436</v>
      </c>
      <c r="F62" s="186">
        <v>19969</v>
      </c>
      <c r="G62" s="186">
        <v>20655</v>
      </c>
      <c r="H62" s="186">
        <v>0</v>
      </c>
      <c r="I62" s="186">
        <v>17873</v>
      </c>
      <c r="J62" s="186">
        <v>22447</v>
      </c>
      <c r="K62" s="186">
        <v>14900</v>
      </c>
      <c r="L62" s="186"/>
      <c r="M62" s="186"/>
      <c r="N62" s="186"/>
    </row>
    <row r="63" spans="1:14" s="51" customFormat="1">
      <c r="A63" s="195" t="s">
        <v>7</v>
      </c>
      <c r="B63" s="199"/>
      <c r="C63" s="186"/>
      <c r="D63" s="186"/>
      <c r="E63" s="186"/>
      <c r="F63" s="186"/>
      <c r="G63" s="186"/>
      <c r="H63" s="186"/>
      <c r="I63" s="186"/>
      <c r="J63" s="186"/>
      <c r="K63" s="186"/>
      <c r="L63" s="186"/>
      <c r="M63" s="186"/>
      <c r="N63" s="186"/>
    </row>
    <row r="64" spans="1:14" s="52" customFormat="1">
      <c r="A64" s="198" t="s">
        <v>5</v>
      </c>
      <c r="B64" s="199">
        <f>SUM(C64:N64)</f>
        <v>335744</v>
      </c>
      <c r="C64" s="186">
        <v>28778</v>
      </c>
      <c r="D64" s="186">
        <v>37898</v>
      </c>
      <c r="E64" s="186">
        <v>39529</v>
      </c>
      <c r="F64" s="186">
        <v>21348</v>
      </c>
      <c r="G64" s="186">
        <v>45895</v>
      </c>
      <c r="H64" s="186">
        <v>37119</v>
      </c>
      <c r="I64" s="186">
        <v>46335</v>
      </c>
      <c r="J64" s="186">
        <v>31085</v>
      </c>
      <c r="K64" s="186">
        <v>47757</v>
      </c>
      <c r="L64" s="186"/>
      <c r="M64" s="186"/>
      <c r="N64" s="186"/>
    </row>
    <row r="65" spans="1:14" s="52" customFormat="1">
      <c r="A65" s="198" t="s">
        <v>4</v>
      </c>
      <c r="B65" s="199">
        <f>SUM(C65:N65)</f>
        <v>846115</v>
      </c>
      <c r="C65" s="186">
        <v>130006</v>
      </c>
      <c r="D65" s="186">
        <v>83256</v>
      </c>
      <c r="E65" s="186">
        <v>79481</v>
      </c>
      <c r="F65" s="186">
        <v>83671</v>
      </c>
      <c r="G65" s="186">
        <v>127649</v>
      </c>
      <c r="H65" s="186">
        <v>76838</v>
      </c>
      <c r="I65" s="186">
        <v>125808</v>
      </c>
      <c r="J65" s="186">
        <v>56164</v>
      </c>
      <c r="K65" s="186">
        <v>83242</v>
      </c>
      <c r="L65" s="186"/>
      <c r="M65" s="186"/>
      <c r="N65" s="186"/>
    </row>
    <row r="66" spans="1:14" s="51" customFormat="1">
      <c r="A66" s="195" t="s">
        <v>38</v>
      </c>
      <c r="B66" s="199"/>
      <c r="C66" s="186"/>
      <c r="D66" s="186"/>
      <c r="E66" s="186"/>
      <c r="F66" s="186"/>
      <c r="G66" s="186"/>
      <c r="H66" s="186"/>
      <c r="I66" s="186"/>
      <c r="J66" s="186"/>
      <c r="K66" s="186"/>
      <c r="L66" s="186"/>
      <c r="M66" s="186"/>
      <c r="N66" s="186"/>
    </row>
    <row r="67" spans="1:14" s="52" customFormat="1">
      <c r="A67" s="198" t="s">
        <v>5</v>
      </c>
      <c r="B67" s="199">
        <f>SUM(C67:N67)</f>
        <v>0</v>
      </c>
      <c r="C67" s="186">
        <v>0</v>
      </c>
      <c r="D67" s="186">
        <v>0</v>
      </c>
      <c r="E67" s="186">
        <v>0</v>
      </c>
      <c r="F67" s="186">
        <v>0</v>
      </c>
      <c r="G67" s="186">
        <v>0</v>
      </c>
      <c r="H67" s="186">
        <v>0</v>
      </c>
      <c r="I67" s="186">
        <v>0</v>
      </c>
      <c r="J67" s="186">
        <v>0</v>
      </c>
      <c r="K67" s="186">
        <v>0</v>
      </c>
      <c r="L67" s="186"/>
      <c r="M67" s="186"/>
      <c r="N67" s="186"/>
    </row>
    <row r="68" spans="1:14" s="52" customFormat="1">
      <c r="A68" s="198" t="s">
        <v>4</v>
      </c>
      <c r="B68" s="199">
        <f>SUM(C68:N68)</f>
        <v>1315891</v>
      </c>
      <c r="C68" s="186">
        <v>123448</v>
      </c>
      <c r="D68" s="186">
        <v>184704</v>
      </c>
      <c r="E68" s="186">
        <v>57310</v>
      </c>
      <c r="F68" s="186">
        <v>176909</v>
      </c>
      <c r="G68" s="186">
        <v>119356</v>
      </c>
      <c r="H68" s="186">
        <v>178812</v>
      </c>
      <c r="I68" s="186">
        <v>181357</v>
      </c>
      <c r="J68" s="186">
        <v>173137</v>
      </c>
      <c r="K68" s="186">
        <v>120858</v>
      </c>
      <c r="L68" s="186"/>
      <c r="M68" s="186"/>
      <c r="N68" s="186"/>
    </row>
    <row r="69" spans="1:14" s="51" customFormat="1">
      <c r="A69" s="195" t="s">
        <v>62</v>
      </c>
      <c r="B69" s="199"/>
      <c r="C69" s="186"/>
      <c r="D69" s="186"/>
      <c r="E69" s="186"/>
      <c r="F69" s="186"/>
      <c r="G69" s="186"/>
      <c r="H69" s="186"/>
      <c r="I69" s="186"/>
      <c r="J69" s="186"/>
      <c r="K69" s="186"/>
      <c r="L69" s="186"/>
      <c r="M69" s="186"/>
      <c r="N69" s="186"/>
    </row>
    <row r="70" spans="1:14" s="52" customFormat="1">
      <c r="A70" s="198" t="s">
        <v>5</v>
      </c>
      <c r="B70" s="199">
        <f>SUM(C70:N70)</f>
        <v>162561</v>
      </c>
      <c r="C70" s="186">
        <v>18000</v>
      </c>
      <c r="D70" s="186">
        <v>15583</v>
      </c>
      <c r="E70" s="186">
        <v>44812</v>
      </c>
      <c r="F70" s="186">
        <v>12200</v>
      </c>
      <c r="G70" s="186">
        <v>11114</v>
      </c>
      <c r="H70" s="186">
        <v>12200</v>
      </c>
      <c r="I70" s="186">
        <v>24328</v>
      </c>
      <c r="J70" s="186">
        <v>11113</v>
      </c>
      <c r="K70" s="186">
        <v>13211</v>
      </c>
      <c r="L70" s="186"/>
      <c r="M70" s="186"/>
      <c r="N70" s="186"/>
    </row>
    <row r="71" spans="1:14" s="52" customFormat="1">
      <c r="A71" s="198" t="s">
        <v>4</v>
      </c>
      <c r="B71" s="199">
        <f>SUM(C71:N71)</f>
        <v>542958</v>
      </c>
      <c r="C71" s="186">
        <v>80337</v>
      </c>
      <c r="D71" s="186">
        <v>65770</v>
      </c>
      <c r="E71" s="186">
        <v>62400</v>
      </c>
      <c r="F71" s="186">
        <v>36959</v>
      </c>
      <c r="G71" s="186">
        <v>53539</v>
      </c>
      <c r="H71" s="186">
        <v>67027</v>
      </c>
      <c r="I71" s="186">
        <v>40615</v>
      </c>
      <c r="J71" s="186">
        <v>89444</v>
      </c>
      <c r="K71" s="186">
        <v>46867</v>
      </c>
      <c r="L71" s="186"/>
      <c r="M71" s="186"/>
      <c r="N71" s="186"/>
    </row>
    <row r="72" spans="1:14" s="51" customFormat="1">
      <c r="A72" s="195" t="s">
        <v>39</v>
      </c>
      <c r="B72" s="199"/>
      <c r="C72" s="186"/>
      <c r="D72" s="186"/>
      <c r="E72" s="186"/>
      <c r="F72" s="199"/>
      <c r="G72" s="199"/>
      <c r="H72" s="186"/>
      <c r="I72" s="186"/>
      <c r="J72" s="186"/>
      <c r="K72" s="186"/>
      <c r="L72" s="186"/>
      <c r="M72" s="199"/>
      <c r="N72" s="199"/>
    </row>
    <row r="73" spans="1:14" s="52" customFormat="1">
      <c r="A73" s="197" t="s">
        <v>5</v>
      </c>
      <c r="B73" s="199">
        <f>SUM(C73:N73)</f>
        <v>9</v>
      </c>
      <c r="C73" s="186">
        <v>0</v>
      </c>
      <c r="D73" s="186">
        <v>9</v>
      </c>
      <c r="E73" s="186">
        <v>0</v>
      </c>
      <c r="F73" s="186">
        <v>0</v>
      </c>
      <c r="G73" s="186">
        <v>0</v>
      </c>
      <c r="H73" s="186">
        <v>0</v>
      </c>
      <c r="I73" s="186">
        <v>0</v>
      </c>
      <c r="J73" s="186">
        <v>0</v>
      </c>
      <c r="K73" s="186">
        <v>0</v>
      </c>
      <c r="L73" s="186"/>
      <c r="M73" s="186"/>
      <c r="N73" s="186"/>
    </row>
    <row r="74" spans="1:14" s="52" customFormat="1">
      <c r="A74" s="198" t="s">
        <v>4</v>
      </c>
      <c r="B74" s="199">
        <f>SUM(C74:N74)</f>
        <v>7</v>
      </c>
      <c r="C74" s="186">
        <v>0</v>
      </c>
      <c r="D74" s="186">
        <v>0</v>
      </c>
      <c r="E74" s="186">
        <v>1</v>
      </c>
      <c r="F74" s="186">
        <v>0</v>
      </c>
      <c r="G74" s="186">
        <v>2</v>
      </c>
      <c r="H74" s="186">
        <v>2</v>
      </c>
      <c r="I74" s="186">
        <v>0</v>
      </c>
      <c r="J74" s="186">
        <v>2</v>
      </c>
      <c r="K74" s="186">
        <v>0</v>
      </c>
      <c r="L74" s="186"/>
      <c r="M74" s="186"/>
      <c r="N74" s="186"/>
    </row>
    <row r="75" spans="1:14" s="51" customFormat="1">
      <c r="A75" s="195" t="s">
        <v>6</v>
      </c>
      <c r="B75" s="199"/>
      <c r="C75" s="186"/>
      <c r="D75" s="186"/>
      <c r="E75" s="186"/>
      <c r="F75" s="199"/>
      <c r="G75" s="199"/>
      <c r="H75" s="186"/>
      <c r="I75" s="186"/>
      <c r="J75" s="186"/>
      <c r="K75" s="186"/>
      <c r="L75" s="186"/>
      <c r="M75" s="199"/>
      <c r="N75" s="199"/>
    </row>
    <row r="76" spans="1:14" s="52" customFormat="1">
      <c r="A76" s="197" t="s">
        <v>5</v>
      </c>
      <c r="B76" s="199">
        <f>SUM(C76:N76)</f>
        <v>295641</v>
      </c>
      <c r="C76" s="186">
        <v>19459</v>
      </c>
      <c r="D76" s="186">
        <v>32848</v>
      </c>
      <c r="E76" s="186">
        <v>41916</v>
      </c>
      <c r="F76" s="186">
        <v>39395</v>
      </c>
      <c r="G76" s="186">
        <v>41473</v>
      </c>
      <c r="H76" s="186">
        <v>24890</v>
      </c>
      <c r="I76" s="186">
        <v>40264</v>
      </c>
      <c r="J76" s="186">
        <v>30845</v>
      </c>
      <c r="K76" s="186">
        <v>24551</v>
      </c>
      <c r="L76" s="186"/>
      <c r="M76" s="186"/>
      <c r="N76" s="186"/>
    </row>
    <row r="77" spans="1:14" s="52" customFormat="1">
      <c r="A77" s="198" t="s">
        <v>4</v>
      </c>
      <c r="B77" s="199">
        <f>SUM(C77:N77)</f>
        <v>517821</v>
      </c>
      <c r="C77" s="186">
        <v>77886</v>
      </c>
      <c r="D77" s="186">
        <v>16850</v>
      </c>
      <c r="E77" s="186">
        <v>149617</v>
      </c>
      <c r="F77" s="186">
        <v>56052</v>
      </c>
      <c r="G77" s="186">
        <v>31803</v>
      </c>
      <c r="H77" s="186">
        <v>57275</v>
      </c>
      <c r="I77" s="186">
        <v>43325</v>
      </c>
      <c r="J77" s="186">
        <v>34077</v>
      </c>
      <c r="K77" s="186">
        <v>50936</v>
      </c>
      <c r="L77" s="186"/>
      <c r="M77" s="186"/>
      <c r="N77" s="186"/>
    </row>
    <row r="78" spans="1:14" s="51" customFormat="1">
      <c r="A78" s="195" t="s">
        <v>63</v>
      </c>
      <c r="B78" s="199"/>
      <c r="C78" s="186"/>
      <c r="D78" s="199"/>
      <c r="E78" s="199"/>
      <c r="F78" s="199"/>
      <c r="G78" s="199"/>
      <c r="H78" s="186"/>
      <c r="I78" s="186"/>
      <c r="J78" s="186"/>
      <c r="K78" s="186"/>
      <c r="L78" s="186"/>
      <c r="M78" s="199"/>
      <c r="N78" s="199"/>
    </row>
    <row r="79" spans="1:14" s="52" customFormat="1">
      <c r="A79" s="197" t="s">
        <v>5</v>
      </c>
      <c r="B79" s="199">
        <f>SUM(C79:N79)</f>
        <v>0</v>
      </c>
      <c r="C79" s="184">
        <v>0</v>
      </c>
      <c r="D79" s="184">
        <v>0</v>
      </c>
      <c r="E79" s="184">
        <v>0</v>
      </c>
      <c r="F79" s="184">
        <v>0</v>
      </c>
      <c r="G79" s="184">
        <v>0</v>
      </c>
      <c r="H79" s="184">
        <v>0</v>
      </c>
      <c r="I79" s="184">
        <v>0</v>
      </c>
      <c r="J79" s="184">
        <v>0</v>
      </c>
      <c r="K79" s="184">
        <v>0</v>
      </c>
      <c r="L79" s="184"/>
      <c r="M79" s="184"/>
      <c r="N79" s="184"/>
    </row>
    <row r="80" spans="1:14" s="52" customFormat="1">
      <c r="A80" s="200" t="s">
        <v>4</v>
      </c>
      <c r="B80" s="201">
        <f>SUM(C80:N80)</f>
        <v>0</v>
      </c>
      <c r="C80" s="185">
        <v>0</v>
      </c>
      <c r="D80" s="185">
        <v>0</v>
      </c>
      <c r="E80" s="185">
        <v>0</v>
      </c>
      <c r="F80" s="185">
        <v>0</v>
      </c>
      <c r="G80" s="185">
        <v>0</v>
      </c>
      <c r="H80" s="185">
        <v>0</v>
      </c>
      <c r="I80" s="185">
        <v>0</v>
      </c>
      <c r="J80" s="185">
        <v>0</v>
      </c>
      <c r="K80" s="185">
        <v>0</v>
      </c>
      <c r="L80" s="185"/>
      <c r="M80" s="185"/>
      <c r="N80" s="185"/>
    </row>
    <row r="81" spans="1:14">
      <c r="A81" s="28" t="s">
        <v>28</v>
      </c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</row>
    <row r="82" spans="1:14">
      <c r="A82" s="29" t="s">
        <v>16</v>
      </c>
      <c r="B82" s="31"/>
      <c r="C82" s="203"/>
      <c r="D82" s="203"/>
      <c r="E82" s="203"/>
      <c r="F82" s="203"/>
      <c r="G82" s="203"/>
      <c r="H82" s="203"/>
      <c r="I82" s="203"/>
      <c r="J82" s="203"/>
      <c r="K82" s="203"/>
      <c r="L82" s="31"/>
      <c r="M82" s="31"/>
      <c r="N82" s="31"/>
    </row>
    <row r="83" spans="1:14">
      <c r="A83" s="29" t="s">
        <v>29</v>
      </c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</row>
    <row r="84" spans="1:14">
      <c r="B84" s="179"/>
      <c r="C84" s="179"/>
      <c r="D84" s="179"/>
      <c r="E84" s="179"/>
      <c r="F84" s="179"/>
      <c r="G84" s="179"/>
      <c r="H84" s="179"/>
      <c r="I84" s="179"/>
      <c r="J84" s="179"/>
      <c r="K84" s="179"/>
      <c r="L84" s="179"/>
    </row>
    <row r="85" spans="1:14">
      <c r="B85" s="179"/>
      <c r="C85" s="179"/>
      <c r="D85" s="179"/>
      <c r="E85" s="179"/>
      <c r="F85" s="179"/>
      <c r="G85" s="179"/>
      <c r="H85" s="179"/>
      <c r="I85" s="179"/>
      <c r="J85" s="179"/>
      <c r="K85" s="179"/>
      <c r="L85" s="179"/>
    </row>
    <row r="86" spans="1:14">
      <c r="B86" s="179"/>
      <c r="C86" s="179"/>
      <c r="D86" s="179"/>
      <c r="E86" s="179"/>
      <c r="F86" s="179"/>
      <c r="G86" s="179"/>
      <c r="H86" s="179"/>
      <c r="I86" s="179"/>
      <c r="J86" s="179"/>
      <c r="K86" s="179"/>
      <c r="L86" s="179"/>
    </row>
    <row r="109" spans="4:9">
      <c r="D109" s="179"/>
      <c r="E109" s="179"/>
      <c r="F109" s="179"/>
      <c r="G109" s="179"/>
      <c r="H109" s="179"/>
      <c r="I109" s="179"/>
    </row>
    <row r="110" spans="4:9">
      <c r="D110" s="179"/>
      <c r="E110" s="179"/>
      <c r="F110" s="179"/>
      <c r="G110" s="179"/>
      <c r="H110" s="179"/>
      <c r="I110" s="179"/>
    </row>
    <row r="111" spans="4:9">
      <c r="D111" s="179"/>
      <c r="E111" s="179"/>
      <c r="F111" s="179"/>
      <c r="G111" s="179"/>
      <c r="H111" s="179"/>
      <c r="I111" s="179"/>
    </row>
    <row r="112" spans="4:9">
      <c r="D112" s="179"/>
      <c r="E112" s="179"/>
      <c r="F112" s="179"/>
      <c r="G112" s="179"/>
      <c r="H112" s="179"/>
      <c r="I112" s="179"/>
    </row>
    <row r="113" spans="4:9">
      <c r="D113" s="179"/>
      <c r="E113" s="179"/>
      <c r="F113" s="179"/>
      <c r="G113" s="179"/>
      <c r="H113" s="179"/>
      <c r="I113" s="179"/>
    </row>
    <row r="114" spans="4:9">
      <c r="D114" s="179"/>
      <c r="E114" s="179"/>
      <c r="F114" s="179"/>
      <c r="G114" s="179"/>
      <c r="H114" s="179"/>
      <c r="I114" s="179"/>
    </row>
    <row r="115" spans="4:9">
      <c r="D115" s="179"/>
      <c r="E115" s="179"/>
      <c r="F115" s="179"/>
      <c r="G115" s="179"/>
      <c r="H115" s="179"/>
      <c r="I115" s="179"/>
    </row>
    <row r="116" spans="4:9">
      <c r="D116" s="179"/>
      <c r="E116" s="179"/>
      <c r="F116" s="179"/>
      <c r="G116" s="179"/>
      <c r="H116" s="179"/>
      <c r="I116" s="179"/>
    </row>
    <row r="117" spans="4:9">
      <c r="D117" s="179"/>
      <c r="E117" s="179"/>
      <c r="F117" s="179"/>
      <c r="G117" s="179"/>
      <c r="H117" s="179"/>
      <c r="I117" s="179"/>
    </row>
    <row r="118" spans="4:9">
      <c r="D118" s="179"/>
      <c r="E118" s="179"/>
      <c r="F118" s="179"/>
      <c r="G118" s="179"/>
      <c r="H118" s="179"/>
      <c r="I118" s="179"/>
    </row>
    <row r="119" spans="4:9">
      <c r="D119" s="179"/>
      <c r="E119" s="179"/>
      <c r="F119" s="179"/>
      <c r="G119" s="179"/>
      <c r="H119" s="179"/>
      <c r="I119" s="179"/>
    </row>
    <row r="120" spans="4:9">
      <c r="D120" s="179"/>
      <c r="E120" s="179"/>
      <c r="F120" s="179"/>
      <c r="G120" s="179"/>
      <c r="H120" s="179"/>
      <c r="I120" s="179"/>
    </row>
    <row r="121" spans="4:9">
      <c r="D121" s="179"/>
      <c r="E121" s="179"/>
      <c r="F121" s="179"/>
      <c r="G121" s="179"/>
      <c r="H121" s="179"/>
      <c r="I121" s="179"/>
    </row>
    <row r="122" spans="4:9">
      <c r="D122" s="179"/>
      <c r="E122" s="179"/>
      <c r="F122" s="179"/>
      <c r="G122" s="179"/>
      <c r="H122" s="179"/>
      <c r="I122" s="179"/>
    </row>
    <row r="123" spans="4:9">
      <c r="D123" s="179"/>
      <c r="E123" s="179"/>
      <c r="F123" s="179"/>
      <c r="G123" s="179"/>
      <c r="H123" s="179"/>
      <c r="I123" s="179"/>
    </row>
    <row r="124" spans="4:9">
      <c r="D124" s="179"/>
      <c r="E124" s="179"/>
      <c r="F124" s="179"/>
      <c r="G124" s="179"/>
      <c r="H124" s="179"/>
      <c r="I124" s="179"/>
    </row>
    <row r="125" spans="4:9">
      <c r="D125" s="179"/>
      <c r="E125" s="179"/>
      <c r="F125" s="179"/>
      <c r="G125" s="179"/>
      <c r="H125" s="179"/>
      <c r="I125" s="179"/>
    </row>
    <row r="126" spans="4:9">
      <c r="D126" s="179"/>
      <c r="E126" s="179"/>
      <c r="F126" s="179"/>
      <c r="G126" s="179"/>
      <c r="H126" s="179"/>
      <c r="I126" s="179"/>
    </row>
    <row r="127" spans="4:9">
      <c r="D127" s="179"/>
      <c r="E127" s="179"/>
      <c r="F127" s="179"/>
      <c r="G127" s="179"/>
      <c r="H127" s="179"/>
      <c r="I127" s="179"/>
    </row>
    <row r="309" spans="2:14">
      <c r="B309" s="182"/>
      <c r="C309" s="182"/>
      <c r="D309" s="182"/>
      <c r="E309" s="182"/>
      <c r="F309" s="182"/>
      <c r="G309" s="182"/>
      <c r="H309" s="182"/>
      <c r="I309" s="182"/>
      <c r="J309" s="182"/>
      <c r="K309" s="182"/>
      <c r="L309" s="182"/>
      <c r="M309" s="182"/>
      <c r="N309" s="182"/>
    </row>
    <row r="310" spans="2:14">
      <c r="B310" s="182"/>
      <c r="C310" s="182"/>
      <c r="D310" s="182"/>
      <c r="E310" s="182"/>
      <c r="F310" s="182"/>
      <c r="G310" s="182"/>
      <c r="H310" s="182"/>
      <c r="I310" s="182"/>
      <c r="J310" s="182"/>
      <c r="K310" s="182"/>
      <c r="L310" s="182"/>
      <c r="M310" s="182"/>
      <c r="N310" s="182"/>
    </row>
    <row r="311" spans="2:14">
      <c r="B311" s="182"/>
      <c r="C311" s="182"/>
      <c r="D311" s="182"/>
      <c r="E311" s="182"/>
      <c r="F311" s="182"/>
      <c r="G311" s="182"/>
      <c r="H311" s="182"/>
      <c r="I311" s="182"/>
      <c r="J311" s="182"/>
      <c r="K311" s="182"/>
      <c r="L311" s="182"/>
      <c r="M311" s="182"/>
      <c r="N311" s="182"/>
    </row>
    <row r="312" spans="2:14">
      <c r="B312" s="182"/>
      <c r="C312" s="182"/>
      <c r="D312" s="182"/>
      <c r="E312" s="182"/>
      <c r="F312" s="182"/>
      <c r="G312" s="182"/>
      <c r="H312" s="182"/>
      <c r="I312" s="182"/>
      <c r="J312" s="182"/>
      <c r="K312" s="182"/>
      <c r="L312" s="182"/>
      <c r="M312" s="182"/>
      <c r="N312" s="182"/>
    </row>
    <row r="313" spans="2:14">
      <c r="B313" s="182"/>
      <c r="C313" s="182"/>
      <c r="D313" s="182"/>
      <c r="E313" s="182"/>
      <c r="F313" s="182"/>
      <c r="G313" s="182"/>
      <c r="H313" s="182"/>
      <c r="I313" s="182"/>
      <c r="J313" s="182"/>
      <c r="K313" s="182"/>
      <c r="L313" s="182"/>
      <c r="M313" s="182"/>
      <c r="N313" s="182"/>
    </row>
    <row r="314" spans="2:14">
      <c r="B314" s="182"/>
      <c r="C314" s="182"/>
      <c r="D314" s="182"/>
      <c r="E314" s="182"/>
      <c r="F314" s="182"/>
      <c r="G314" s="182"/>
      <c r="H314" s="182"/>
      <c r="I314" s="182"/>
      <c r="J314" s="182"/>
      <c r="K314" s="182"/>
      <c r="L314" s="182"/>
      <c r="M314" s="182"/>
      <c r="N314" s="182"/>
    </row>
    <row r="315" spans="2:14">
      <c r="B315" s="182"/>
      <c r="C315" s="182"/>
      <c r="D315" s="182"/>
      <c r="E315" s="182"/>
      <c r="F315" s="182"/>
      <c r="G315" s="182"/>
      <c r="H315" s="182"/>
      <c r="I315" s="182"/>
      <c r="J315" s="182"/>
      <c r="K315" s="182"/>
      <c r="L315" s="182"/>
      <c r="M315" s="182"/>
      <c r="N315" s="182"/>
    </row>
    <row r="316" spans="2:14">
      <c r="B316" s="182"/>
      <c r="C316" s="182"/>
      <c r="D316" s="182"/>
      <c r="E316" s="182"/>
      <c r="F316" s="182"/>
      <c r="G316" s="182"/>
      <c r="H316" s="182"/>
      <c r="I316" s="182"/>
      <c r="J316" s="182"/>
      <c r="K316" s="182"/>
      <c r="L316" s="182"/>
      <c r="M316" s="182"/>
      <c r="N316" s="182"/>
    </row>
    <row r="317" spans="2:14">
      <c r="B317" s="182"/>
      <c r="C317" s="182"/>
      <c r="D317" s="182"/>
      <c r="E317" s="182"/>
      <c r="F317" s="182"/>
      <c r="G317" s="182"/>
      <c r="H317" s="182"/>
      <c r="I317" s="182"/>
      <c r="J317" s="182"/>
      <c r="K317" s="182"/>
      <c r="L317" s="182"/>
      <c r="M317" s="182"/>
      <c r="N317" s="182"/>
    </row>
    <row r="318" spans="2:14">
      <c r="B318" s="182"/>
      <c r="C318" s="182"/>
      <c r="D318" s="182"/>
      <c r="E318" s="182"/>
      <c r="F318" s="182"/>
      <c r="G318" s="182"/>
      <c r="H318" s="182"/>
      <c r="I318" s="182"/>
      <c r="J318" s="182"/>
      <c r="K318" s="182"/>
      <c r="L318" s="182"/>
      <c r="M318" s="182"/>
      <c r="N318" s="182"/>
    </row>
    <row r="319" spans="2:14">
      <c r="B319" s="182"/>
      <c r="C319" s="182"/>
      <c r="D319" s="182"/>
      <c r="E319" s="182"/>
      <c r="F319" s="182"/>
      <c r="G319" s="182"/>
      <c r="H319" s="182"/>
      <c r="I319" s="182"/>
      <c r="J319" s="182"/>
      <c r="K319" s="182"/>
      <c r="L319" s="182"/>
      <c r="M319" s="182"/>
      <c r="N319" s="182"/>
    </row>
    <row r="320" spans="2:14">
      <c r="B320" s="182"/>
      <c r="C320" s="182"/>
      <c r="D320" s="182"/>
      <c r="E320" s="182"/>
      <c r="F320" s="182"/>
      <c r="G320" s="182"/>
      <c r="H320" s="182"/>
      <c r="I320" s="182"/>
      <c r="J320" s="182"/>
      <c r="K320" s="182"/>
      <c r="L320" s="182"/>
      <c r="M320" s="182"/>
      <c r="N320" s="182"/>
    </row>
    <row r="321" spans="2:14">
      <c r="B321" s="182"/>
      <c r="C321" s="182"/>
      <c r="D321" s="182"/>
      <c r="E321" s="182"/>
      <c r="F321" s="182"/>
      <c r="G321" s="182"/>
      <c r="H321" s="182"/>
      <c r="I321" s="182"/>
      <c r="J321" s="182"/>
      <c r="K321" s="182"/>
      <c r="L321" s="182"/>
      <c r="M321" s="182"/>
      <c r="N321" s="182"/>
    </row>
    <row r="322" spans="2:14">
      <c r="B322" s="182"/>
      <c r="C322" s="182"/>
      <c r="D322" s="182"/>
      <c r="E322" s="182"/>
      <c r="F322" s="182"/>
      <c r="G322" s="182"/>
      <c r="H322" s="182"/>
      <c r="I322" s="182"/>
      <c r="J322" s="182"/>
      <c r="K322" s="182"/>
      <c r="L322" s="182"/>
      <c r="M322" s="182"/>
      <c r="N322" s="182"/>
    </row>
    <row r="323" spans="2:14">
      <c r="B323" s="182"/>
      <c r="C323" s="182"/>
      <c r="D323" s="182"/>
      <c r="E323" s="182"/>
      <c r="F323" s="182"/>
      <c r="G323" s="182"/>
      <c r="H323" s="182"/>
      <c r="I323" s="182"/>
      <c r="J323" s="182"/>
      <c r="K323" s="182"/>
      <c r="L323" s="182"/>
      <c r="M323" s="182"/>
      <c r="N323" s="182"/>
    </row>
    <row r="324" spans="2:14">
      <c r="B324" s="182"/>
      <c r="C324" s="182"/>
      <c r="D324" s="182"/>
      <c r="E324" s="182"/>
      <c r="F324" s="182"/>
      <c r="G324" s="182"/>
      <c r="H324" s="182"/>
      <c r="I324" s="182"/>
      <c r="J324" s="182"/>
      <c r="K324" s="182"/>
      <c r="L324" s="182"/>
      <c r="M324" s="182"/>
      <c r="N324" s="182"/>
    </row>
    <row r="325" spans="2:14">
      <c r="B325" s="182"/>
      <c r="C325" s="182"/>
      <c r="D325" s="182"/>
      <c r="E325" s="182"/>
      <c r="F325" s="182"/>
      <c r="G325" s="182"/>
      <c r="H325" s="182"/>
      <c r="I325" s="182"/>
      <c r="J325" s="182"/>
      <c r="K325" s="182"/>
      <c r="L325" s="182"/>
      <c r="M325" s="182"/>
      <c r="N325" s="182"/>
    </row>
    <row r="326" spans="2:14">
      <c r="B326" s="182"/>
      <c r="C326" s="182"/>
      <c r="D326" s="182"/>
      <c r="E326" s="182"/>
      <c r="F326" s="182"/>
      <c r="G326" s="182"/>
      <c r="H326" s="182"/>
      <c r="I326" s="182"/>
      <c r="J326" s="182"/>
      <c r="K326" s="182"/>
      <c r="L326" s="182"/>
      <c r="M326" s="182"/>
      <c r="N326" s="182"/>
    </row>
    <row r="327" spans="2:14">
      <c r="B327" s="182"/>
      <c r="C327" s="182"/>
      <c r="D327" s="182"/>
      <c r="E327" s="182"/>
      <c r="F327" s="182"/>
      <c r="G327" s="182"/>
      <c r="H327" s="182"/>
      <c r="I327" s="182"/>
      <c r="J327" s="182"/>
      <c r="K327" s="182"/>
      <c r="L327" s="182"/>
      <c r="M327" s="182"/>
      <c r="N327" s="182"/>
    </row>
    <row r="328" spans="2:14">
      <c r="B328" s="182"/>
      <c r="C328" s="182"/>
      <c r="D328" s="182"/>
      <c r="E328" s="182"/>
      <c r="F328" s="182"/>
      <c r="G328" s="182"/>
      <c r="H328" s="182"/>
      <c r="I328" s="182"/>
      <c r="J328" s="182"/>
      <c r="K328" s="182"/>
      <c r="L328" s="182"/>
      <c r="M328" s="182"/>
      <c r="N328" s="182"/>
    </row>
  </sheetData>
  <mergeCells count="1">
    <mergeCell ref="A1:AN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28"/>
  <sheetViews>
    <sheetView showGridLines="0" workbookViewId="0">
      <selection activeCell="AI37" sqref="AI37"/>
    </sheetView>
  </sheetViews>
  <sheetFormatPr baseColWidth="10" defaultRowHeight="12.75"/>
  <cols>
    <col min="3" max="3" width="13.85546875" customWidth="1"/>
    <col min="5" max="5" width="13.5703125" customWidth="1"/>
    <col min="7" max="7" width="13.7109375" customWidth="1"/>
    <col min="9" max="9" width="13.85546875" customWidth="1"/>
    <col min="11" max="11" width="16.5703125" customWidth="1"/>
    <col min="13" max="13" width="14.140625" customWidth="1"/>
    <col min="15" max="15" width="19.140625" customWidth="1"/>
    <col min="17" max="17" width="13.140625" customWidth="1"/>
    <col min="19" max="19" width="13.7109375" customWidth="1"/>
    <col min="21" max="21" width="13.28515625" customWidth="1"/>
    <col min="23" max="23" width="15.140625" customWidth="1"/>
    <col min="25" max="25" width="14.28515625" customWidth="1"/>
    <col min="27" max="27" width="13.5703125" customWidth="1"/>
    <col min="29" max="29" width="13.7109375" customWidth="1"/>
    <col min="31" max="31" width="13.140625" customWidth="1"/>
    <col min="33" max="33" width="14" customWidth="1"/>
    <col min="35" max="35" width="13.5703125" customWidth="1"/>
    <col min="37" max="37" width="13.42578125" customWidth="1"/>
    <col min="39" max="39" width="14.140625" customWidth="1"/>
  </cols>
  <sheetData>
    <row r="1" spans="1:40">
      <c r="A1" s="108"/>
      <c r="B1" s="1"/>
      <c r="C1" s="1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</row>
    <row r="2" spans="1:40">
      <c r="A2" s="109"/>
      <c r="B2" s="1"/>
      <c r="C2" s="1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</row>
    <row r="3" spans="1:40">
      <c r="A3" s="208" t="s">
        <v>83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110"/>
      <c r="AM3" s="110"/>
      <c r="AN3" s="110"/>
    </row>
    <row r="4" spans="1:40">
      <c r="A4" s="209" t="s">
        <v>51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09"/>
      <c r="AL4" s="110"/>
      <c r="AM4" s="110"/>
      <c r="AN4" s="110"/>
    </row>
    <row r="5" spans="1:40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0"/>
      <c r="AM5" s="110"/>
      <c r="AN5" s="110"/>
    </row>
    <row r="6" spans="1:40">
      <c r="A6" s="213" t="s">
        <v>14</v>
      </c>
      <c r="B6" s="212" t="s">
        <v>3</v>
      </c>
      <c r="C6" s="212"/>
      <c r="D6" s="212" t="s">
        <v>13</v>
      </c>
      <c r="E6" s="212"/>
      <c r="F6" s="212" t="s">
        <v>12</v>
      </c>
      <c r="G6" s="212"/>
      <c r="H6" s="212" t="s">
        <v>11</v>
      </c>
      <c r="I6" s="212"/>
      <c r="J6" s="212" t="s">
        <v>79</v>
      </c>
      <c r="K6" s="212"/>
      <c r="L6" s="212" t="s">
        <v>40</v>
      </c>
      <c r="M6" s="212"/>
      <c r="N6" s="212" t="s">
        <v>80</v>
      </c>
      <c r="O6" s="212"/>
      <c r="P6" s="212" t="s">
        <v>35</v>
      </c>
      <c r="Q6" s="212"/>
      <c r="R6" s="212" t="s">
        <v>36</v>
      </c>
      <c r="S6" s="212"/>
      <c r="T6" s="212" t="s">
        <v>10</v>
      </c>
      <c r="U6" s="212"/>
      <c r="V6" s="212" t="s">
        <v>52</v>
      </c>
      <c r="W6" s="212"/>
      <c r="X6" s="212" t="s">
        <v>46</v>
      </c>
      <c r="Y6" s="212"/>
      <c r="Z6" s="212" t="s">
        <v>9</v>
      </c>
      <c r="AA6" s="212"/>
      <c r="AB6" s="212" t="s">
        <v>8</v>
      </c>
      <c r="AC6" s="212"/>
      <c r="AD6" s="212" t="s">
        <v>7</v>
      </c>
      <c r="AE6" s="212"/>
      <c r="AF6" s="212" t="s">
        <v>47</v>
      </c>
      <c r="AG6" s="212"/>
      <c r="AH6" s="212" t="s">
        <v>62</v>
      </c>
      <c r="AI6" s="212"/>
      <c r="AJ6" s="212" t="s">
        <v>39</v>
      </c>
      <c r="AK6" s="212"/>
      <c r="AL6" s="212" t="s">
        <v>6</v>
      </c>
      <c r="AM6" s="212"/>
      <c r="AN6" s="112"/>
    </row>
    <row r="7" spans="1:40">
      <c r="A7" s="214"/>
      <c r="B7" s="121" t="s">
        <v>5</v>
      </c>
      <c r="C7" s="78" t="s">
        <v>4</v>
      </c>
      <c r="D7" s="78" t="s">
        <v>5</v>
      </c>
      <c r="E7" s="78" t="s">
        <v>4</v>
      </c>
      <c r="F7" s="78" t="s">
        <v>5</v>
      </c>
      <c r="G7" s="78" t="s">
        <v>4</v>
      </c>
      <c r="H7" s="78" t="s">
        <v>5</v>
      </c>
      <c r="I7" s="78" t="s">
        <v>4</v>
      </c>
      <c r="J7" s="78" t="s">
        <v>5</v>
      </c>
      <c r="K7" s="78" t="s">
        <v>4</v>
      </c>
      <c r="L7" s="78" t="s">
        <v>5</v>
      </c>
      <c r="M7" s="78" t="s">
        <v>4</v>
      </c>
      <c r="N7" s="78" t="s">
        <v>5</v>
      </c>
      <c r="O7" s="78" t="s">
        <v>4</v>
      </c>
      <c r="P7" s="79" t="s">
        <v>5</v>
      </c>
      <c r="Q7" s="79" t="s">
        <v>4</v>
      </c>
      <c r="R7" s="79" t="s">
        <v>5</v>
      </c>
      <c r="S7" s="79" t="s">
        <v>4</v>
      </c>
      <c r="T7" s="79" t="s">
        <v>5</v>
      </c>
      <c r="U7" s="79" t="s">
        <v>4</v>
      </c>
      <c r="V7" s="79" t="s">
        <v>5</v>
      </c>
      <c r="W7" s="79" t="s">
        <v>4</v>
      </c>
      <c r="X7" s="79" t="s">
        <v>5</v>
      </c>
      <c r="Y7" s="79" t="s">
        <v>4</v>
      </c>
      <c r="Z7" s="79" t="s">
        <v>5</v>
      </c>
      <c r="AA7" s="79" t="s">
        <v>4</v>
      </c>
      <c r="AB7" s="79" t="s">
        <v>5</v>
      </c>
      <c r="AC7" s="79" t="s">
        <v>4</v>
      </c>
      <c r="AD7" s="79" t="s">
        <v>5</v>
      </c>
      <c r="AE7" s="79" t="s">
        <v>4</v>
      </c>
      <c r="AF7" s="79" t="s">
        <v>5</v>
      </c>
      <c r="AG7" s="79" t="s">
        <v>4</v>
      </c>
      <c r="AH7" s="79" t="s">
        <v>5</v>
      </c>
      <c r="AI7" s="79" t="s">
        <v>4</v>
      </c>
      <c r="AJ7" s="79" t="s">
        <v>5</v>
      </c>
      <c r="AK7" s="79" t="s">
        <v>4</v>
      </c>
      <c r="AL7" s="79" t="s">
        <v>5</v>
      </c>
      <c r="AM7" s="79" t="s">
        <v>4</v>
      </c>
      <c r="AN7" s="112"/>
    </row>
    <row r="8" spans="1:40" s="168" customFormat="1">
      <c r="A8" s="127" t="s">
        <v>3</v>
      </c>
      <c r="B8" s="122">
        <f>SUM(B9:B20)</f>
        <v>3448989.1799999997</v>
      </c>
      <c r="C8" s="122">
        <f t="shared" ref="C8:AM8" si="0">SUM(C9:C20)</f>
        <v>17536585.390000001</v>
      </c>
      <c r="D8" s="122">
        <f t="shared" si="0"/>
        <v>0</v>
      </c>
      <c r="E8" s="122">
        <f t="shared" si="0"/>
        <v>570</v>
      </c>
      <c r="F8" s="122">
        <f t="shared" si="0"/>
        <v>3288</v>
      </c>
      <c r="G8" s="122">
        <f t="shared" si="0"/>
        <v>313487</v>
      </c>
      <c r="H8" s="122">
        <f t="shared" si="0"/>
        <v>182136.25</v>
      </c>
      <c r="I8" s="122">
        <f t="shared" si="0"/>
        <v>177006</v>
      </c>
      <c r="J8" s="122">
        <f t="shared" si="0"/>
        <v>22308</v>
      </c>
      <c r="K8" s="122">
        <f t="shared" si="0"/>
        <v>851832</v>
      </c>
      <c r="L8" s="122">
        <f t="shared" si="0"/>
        <v>0</v>
      </c>
      <c r="M8" s="122">
        <f t="shared" si="0"/>
        <v>0</v>
      </c>
      <c r="N8" s="122">
        <f t="shared" si="0"/>
        <v>683175</v>
      </c>
      <c r="O8" s="122">
        <f t="shared" si="0"/>
        <v>2764824</v>
      </c>
      <c r="P8" s="122">
        <f t="shared" si="0"/>
        <v>197072</v>
      </c>
      <c r="Q8" s="122">
        <f t="shared" si="0"/>
        <v>5432099</v>
      </c>
      <c r="R8" s="122">
        <f t="shared" si="0"/>
        <v>779894</v>
      </c>
      <c r="S8" s="122">
        <f t="shared" si="0"/>
        <v>3875716</v>
      </c>
      <c r="T8" s="122">
        <f t="shared" si="0"/>
        <v>235730</v>
      </c>
      <c r="U8" s="122">
        <f t="shared" si="0"/>
        <v>108600</v>
      </c>
      <c r="V8" s="122">
        <f t="shared" si="0"/>
        <v>0</v>
      </c>
      <c r="W8" s="122">
        <f t="shared" si="0"/>
        <v>0</v>
      </c>
      <c r="X8" s="122">
        <f t="shared" si="0"/>
        <v>0</v>
      </c>
      <c r="Y8" s="122">
        <f t="shared" si="0"/>
        <v>0</v>
      </c>
      <c r="Z8" s="122">
        <f t="shared" si="0"/>
        <v>73652</v>
      </c>
      <c r="AA8" s="122">
        <f t="shared" si="0"/>
        <v>946</v>
      </c>
      <c r="AB8" s="122">
        <f t="shared" si="0"/>
        <v>0</v>
      </c>
      <c r="AC8" s="122">
        <f t="shared" si="0"/>
        <v>327809</v>
      </c>
      <c r="AD8" s="122">
        <f t="shared" si="0"/>
        <v>202483</v>
      </c>
      <c r="AE8" s="122">
        <f t="shared" si="0"/>
        <v>1155291</v>
      </c>
      <c r="AF8" s="122">
        <f t="shared" si="0"/>
        <v>360242.66</v>
      </c>
      <c r="AG8" s="122">
        <f t="shared" si="0"/>
        <v>169297.64</v>
      </c>
      <c r="AH8" s="122">
        <f t="shared" si="0"/>
        <v>537007</v>
      </c>
      <c r="AI8" s="122">
        <f t="shared" si="0"/>
        <v>1893736</v>
      </c>
      <c r="AJ8" s="122">
        <f t="shared" si="0"/>
        <v>15</v>
      </c>
      <c r="AK8" s="122">
        <f t="shared" si="0"/>
        <v>28</v>
      </c>
      <c r="AL8" s="122">
        <f t="shared" si="0"/>
        <v>171986.27</v>
      </c>
      <c r="AM8" s="122">
        <f t="shared" si="0"/>
        <v>465343.75</v>
      </c>
      <c r="AN8" s="113"/>
    </row>
    <row r="9" spans="1:40">
      <c r="A9" s="114" t="s">
        <v>2</v>
      </c>
      <c r="B9" s="124">
        <f>D9+F9+H9+J9+L9+N9+P9+R9+T9+V9+X9+Z9+AB9+AD9+AF9+AH9+AJ9+AL9</f>
        <v>252948</v>
      </c>
      <c r="C9" s="124">
        <f>E9+G9+I9+K9+M9+O9+Q9+S9+U9+W9+Y9+AA9+AC9+AE9+AG9+AI9+AK9+AM9</f>
        <v>1342464.3</v>
      </c>
      <c r="D9" s="123">
        <v>0</v>
      </c>
      <c r="E9" s="123">
        <v>0</v>
      </c>
      <c r="F9" s="123">
        <v>0</v>
      </c>
      <c r="G9" s="123">
        <v>22889</v>
      </c>
      <c r="H9" s="123">
        <v>24606</v>
      </c>
      <c r="I9" s="123">
        <v>0</v>
      </c>
      <c r="J9" s="123">
        <v>0</v>
      </c>
      <c r="K9" s="123">
        <v>59482</v>
      </c>
      <c r="L9" s="123">
        <v>0</v>
      </c>
      <c r="M9" s="123">
        <v>0</v>
      </c>
      <c r="N9" s="123">
        <v>32908</v>
      </c>
      <c r="O9" s="123">
        <v>197997</v>
      </c>
      <c r="P9" s="123">
        <v>30656</v>
      </c>
      <c r="Q9" s="123">
        <v>440109</v>
      </c>
      <c r="R9" s="123">
        <v>57502</v>
      </c>
      <c r="S9" s="123">
        <v>266946</v>
      </c>
      <c r="T9" s="123">
        <v>0</v>
      </c>
      <c r="U9" s="123">
        <v>20000</v>
      </c>
      <c r="V9" s="123">
        <v>0</v>
      </c>
      <c r="W9" s="123">
        <v>0</v>
      </c>
      <c r="X9" s="123">
        <v>0</v>
      </c>
      <c r="Y9" s="123">
        <v>0</v>
      </c>
      <c r="Z9" s="123">
        <v>0</v>
      </c>
      <c r="AA9" s="123">
        <v>0</v>
      </c>
      <c r="AB9" s="123">
        <v>0</v>
      </c>
      <c r="AC9" s="123">
        <v>26109</v>
      </c>
      <c r="AD9" s="123">
        <v>12233</v>
      </c>
      <c r="AE9" s="123">
        <v>103055</v>
      </c>
      <c r="AF9" s="123">
        <v>25544</v>
      </c>
      <c r="AG9" s="123">
        <v>39324</v>
      </c>
      <c r="AH9" s="123">
        <v>55831</v>
      </c>
      <c r="AI9" s="123">
        <v>143057</v>
      </c>
      <c r="AJ9" s="123">
        <v>0</v>
      </c>
      <c r="AK9" s="123">
        <v>8</v>
      </c>
      <c r="AL9" s="123">
        <v>13668</v>
      </c>
      <c r="AM9" s="123">
        <v>23488.3</v>
      </c>
      <c r="AN9" s="112"/>
    </row>
    <row r="10" spans="1:40">
      <c r="A10" s="114" t="s">
        <v>1</v>
      </c>
      <c r="B10" s="124">
        <f>D10+F10+H10+J10+L10+N10+P10+R10+T10+V10+X10+Z10+AB10+AD10+AF10+AH10+AJ10+AL10</f>
        <v>338304</v>
      </c>
      <c r="C10" s="124">
        <f>E10+G10+I10+K10+M10+O10+Q10+S10+U10+W10+Y10+AA10+AC10+AE10+AG10+AI10+AK10+AM10</f>
        <v>1313136</v>
      </c>
      <c r="D10" s="123">
        <v>0</v>
      </c>
      <c r="E10" s="123">
        <v>0</v>
      </c>
      <c r="F10" s="123">
        <v>0</v>
      </c>
      <c r="G10" s="123">
        <v>3330</v>
      </c>
      <c r="H10" s="123">
        <v>23632</v>
      </c>
      <c r="I10" s="123">
        <v>21000</v>
      </c>
      <c r="J10" s="123">
        <v>2011</v>
      </c>
      <c r="K10" s="123">
        <v>65104</v>
      </c>
      <c r="L10" s="123">
        <v>0</v>
      </c>
      <c r="M10" s="123">
        <v>0</v>
      </c>
      <c r="N10" s="123">
        <v>47898</v>
      </c>
      <c r="O10" s="123">
        <v>191648</v>
      </c>
      <c r="P10" s="123">
        <v>5000</v>
      </c>
      <c r="Q10" s="123">
        <v>415552</v>
      </c>
      <c r="R10" s="123">
        <v>72016</v>
      </c>
      <c r="S10" s="123">
        <v>338985</v>
      </c>
      <c r="T10" s="123">
        <v>7150</v>
      </c>
      <c r="U10" s="123">
        <v>6265</v>
      </c>
      <c r="V10" s="123">
        <v>0</v>
      </c>
      <c r="W10" s="123">
        <v>0</v>
      </c>
      <c r="X10" s="123">
        <v>0</v>
      </c>
      <c r="Y10" s="123">
        <v>0</v>
      </c>
      <c r="Z10" s="123">
        <v>29467</v>
      </c>
      <c r="AA10" s="123">
        <v>0</v>
      </c>
      <c r="AB10" s="123">
        <v>0</v>
      </c>
      <c r="AC10" s="123">
        <v>26118</v>
      </c>
      <c r="AD10" s="123">
        <v>21763</v>
      </c>
      <c r="AE10" s="123">
        <v>92196</v>
      </c>
      <c r="AF10" s="123">
        <v>28711</v>
      </c>
      <c r="AG10" s="123">
        <v>246</v>
      </c>
      <c r="AH10" s="123">
        <v>88829</v>
      </c>
      <c r="AI10" s="123">
        <v>124535</v>
      </c>
      <c r="AJ10" s="123">
        <v>0</v>
      </c>
      <c r="AK10" s="123">
        <v>2</v>
      </c>
      <c r="AL10" s="123">
        <v>11827</v>
      </c>
      <c r="AM10" s="123">
        <v>28155</v>
      </c>
      <c r="AN10" s="112"/>
    </row>
    <row r="11" spans="1:40">
      <c r="A11" s="114" t="s">
        <v>0</v>
      </c>
      <c r="B11" s="124">
        <f t="shared" ref="B11:C20" si="1">D11+F11+H11+J11+L11+N11+P11+R11+T11+V11+X11+Z11+AB11+AD11+AF11+AH11+AJ11+AL11</f>
        <v>299317</v>
      </c>
      <c r="C11" s="124">
        <f t="shared" si="1"/>
        <v>1550505.64</v>
      </c>
      <c r="D11" s="123">
        <v>0</v>
      </c>
      <c r="E11" s="123">
        <v>0</v>
      </c>
      <c r="F11" s="123">
        <v>0</v>
      </c>
      <c r="G11" s="123">
        <v>53585</v>
      </c>
      <c r="H11" s="123">
        <v>0</v>
      </c>
      <c r="I11" s="123">
        <v>711</v>
      </c>
      <c r="J11" s="123">
        <v>5073</v>
      </c>
      <c r="K11" s="123">
        <v>123100</v>
      </c>
      <c r="L11" s="123">
        <v>0</v>
      </c>
      <c r="M11" s="123">
        <v>0</v>
      </c>
      <c r="N11" s="123">
        <v>55390</v>
      </c>
      <c r="O11" s="123">
        <v>222590</v>
      </c>
      <c r="P11" s="123">
        <v>14055</v>
      </c>
      <c r="Q11" s="123">
        <v>500886</v>
      </c>
      <c r="R11" s="123">
        <v>63179</v>
      </c>
      <c r="S11" s="123">
        <v>363663</v>
      </c>
      <c r="T11" s="123">
        <v>38099</v>
      </c>
      <c r="U11" s="123">
        <v>15117</v>
      </c>
      <c r="V11" s="123">
        <v>0</v>
      </c>
      <c r="W11" s="123">
        <v>0</v>
      </c>
      <c r="X11" s="123">
        <v>0</v>
      </c>
      <c r="Y11" s="123">
        <v>0</v>
      </c>
      <c r="Z11" s="123">
        <v>0</v>
      </c>
      <c r="AA11" s="123">
        <v>0</v>
      </c>
      <c r="AB11" s="123">
        <v>0</v>
      </c>
      <c r="AC11" s="123">
        <v>44874</v>
      </c>
      <c r="AD11" s="123">
        <v>26205</v>
      </c>
      <c r="AE11" s="123">
        <v>31810</v>
      </c>
      <c r="AF11" s="123">
        <v>37039</v>
      </c>
      <c r="AG11" s="123">
        <v>424.64</v>
      </c>
      <c r="AH11" s="123">
        <v>42697</v>
      </c>
      <c r="AI11" s="123">
        <v>157823</v>
      </c>
      <c r="AJ11" s="123">
        <v>0</v>
      </c>
      <c r="AK11" s="123">
        <v>8</v>
      </c>
      <c r="AL11" s="123">
        <v>17580</v>
      </c>
      <c r="AM11" s="123">
        <v>35914</v>
      </c>
      <c r="AN11" s="112"/>
    </row>
    <row r="12" spans="1:40">
      <c r="A12" s="114" t="s">
        <v>18</v>
      </c>
      <c r="B12" s="124">
        <f t="shared" si="1"/>
        <v>337714</v>
      </c>
      <c r="C12" s="124">
        <f t="shared" si="1"/>
        <v>1494627</v>
      </c>
      <c r="D12" s="123">
        <v>0</v>
      </c>
      <c r="E12" s="123">
        <v>570</v>
      </c>
      <c r="F12" s="123">
        <v>0</v>
      </c>
      <c r="G12" s="123">
        <v>21321</v>
      </c>
      <c r="H12" s="123">
        <v>28011</v>
      </c>
      <c r="I12" s="123">
        <v>21664</v>
      </c>
      <c r="J12" s="123">
        <v>4947</v>
      </c>
      <c r="K12" s="123">
        <v>62514</v>
      </c>
      <c r="L12" s="123">
        <v>0</v>
      </c>
      <c r="M12" s="123">
        <v>0</v>
      </c>
      <c r="N12" s="123">
        <v>55521</v>
      </c>
      <c r="O12" s="123">
        <v>229538</v>
      </c>
      <c r="P12" s="123">
        <v>17491</v>
      </c>
      <c r="Q12" s="123">
        <v>517115</v>
      </c>
      <c r="R12" s="123">
        <v>60394</v>
      </c>
      <c r="S12" s="123">
        <v>249913</v>
      </c>
      <c r="T12" s="123">
        <v>35319</v>
      </c>
      <c r="U12" s="123">
        <v>150</v>
      </c>
      <c r="V12" s="123">
        <v>0</v>
      </c>
      <c r="W12" s="123">
        <v>0</v>
      </c>
      <c r="X12" s="123">
        <v>0</v>
      </c>
      <c r="Y12" s="123">
        <v>0</v>
      </c>
      <c r="Z12" s="123">
        <v>9183</v>
      </c>
      <c r="AA12" s="123">
        <v>946</v>
      </c>
      <c r="AB12" s="123">
        <v>0</v>
      </c>
      <c r="AC12" s="123">
        <v>49984</v>
      </c>
      <c r="AD12" s="123">
        <v>34285</v>
      </c>
      <c r="AE12" s="123">
        <v>100045</v>
      </c>
      <c r="AF12" s="123">
        <v>31236</v>
      </c>
      <c r="AG12" s="123">
        <v>30571</v>
      </c>
      <c r="AH12" s="123">
        <v>46281</v>
      </c>
      <c r="AI12" s="123">
        <v>144947</v>
      </c>
      <c r="AJ12" s="123">
        <v>0</v>
      </c>
      <c r="AK12" s="123">
        <v>0</v>
      </c>
      <c r="AL12" s="123">
        <v>15046</v>
      </c>
      <c r="AM12" s="123">
        <v>65349</v>
      </c>
      <c r="AN12" s="112"/>
    </row>
    <row r="13" spans="1:40">
      <c r="A13" s="114" t="s">
        <v>19</v>
      </c>
      <c r="B13" s="124">
        <f t="shared" si="1"/>
        <v>334442</v>
      </c>
      <c r="C13" s="124">
        <f t="shared" si="1"/>
        <v>1428387</v>
      </c>
      <c r="D13" s="123">
        <v>0</v>
      </c>
      <c r="E13" s="123">
        <v>0</v>
      </c>
      <c r="F13" s="123">
        <v>0</v>
      </c>
      <c r="G13" s="123">
        <v>11068</v>
      </c>
      <c r="H13" s="123">
        <v>9628</v>
      </c>
      <c r="I13" s="123">
        <v>21709</v>
      </c>
      <c r="J13" s="123">
        <v>5696</v>
      </c>
      <c r="K13" s="123">
        <v>58459</v>
      </c>
      <c r="L13" s="123">
        <v>0</v>
      </c>
      <c r="M13" s="123">
        <v>0</v>
      </c>
      <c r="N13" s="123">
        <v>58459</v>
      </c>
      <c r="O13" s="123">
        <v>255748</v>
      </c>
      <c r="P13" s="123">
        <v>36925</v>
      </c>
      <c r="Q13" s="123">
        <v>420390</v>
      </c>
      <c r="R13" s="123">
        <v>56039</v>
      </c>
      <c r="S13" s="123">
        <v>307615</v>
      </c>
      <c r="T13" s="123">
        <v>67987</v>
      </c>
      <c r="U13" s="123">
        <v>2400</v>
      </c>
      <c r="V13" s="123">
        <v>0</v>
      </c>
      <c r="W13" s="123">
        <v>0</v>
      </c>
      <c r="X13" s="123">
        <v>0</v>
      </c>
      <c r="Y13" s="123">
        <v>0</v>
      </c>
      <c r="Z13" s="123">
        <v>1206</v>
      </c>
      <c r="AA13" s="123">
        <v>0</v>
      </c>
      <c r="AB13" s="123">
        <v>0</v>
      </c>
      <c r="AC13" s="123">
        <v>28898</v>
      </c>
      <c r="AD13" s="123">
        <v>23298</v>
      </c>
      <c r="AE13" s="123">
        <v>133448</v>
      </c>
      <c r="AF13" s="123">
        <v>34780</v>
      </c>
      <c r="AG13" s="123">
        <v>458</v>
      </c>
      <c r="AH13" s="123">
        <v>28249</v>
      </c>
      <c r="AI13" s="123">
        <v>150502</v>
      </c>
      <c r="AJ13" s="123">
        <v>5</v>
      </c>
      <c r="AK13" s="123">
        <v>1</v>
      </c>
      <c r="AL13" s="123">
        <v>12170</v>
      </c>
      <c r="AM13" s="123">
        <v>37691</v>
      </c>
      <c r="AN13" s="112"/>
    </row>
    <row r="14" spans="1:40">
      <c r="A14" s="114" t="s">
        <v>20</v>
      </c>
      <c r="B14" s="124">
        <f t="shared" si="1"/>
        <v>267119</v>
      </c>
      <c r="C14" s="124">
        <f t="shared" si="1"/>
        <v>1421972</v>
      </c>
      <c r="D14" s="123">
        <v>0</v>
      </c>
      <c r="E14" s="123">
        <v>0</v>
      </c>
      <c r="F14" s="123">
        <v>0</v>
      </c>
      <c r="G14" s="123">
        <v>53594</v>
      </c>
      <c r="H14" s="123">
        <v>13047</v>
      </c>
      <c r="I14" s="123">
        <v>20446</v>
      </c>
      <c r="J14" s="123">
        <v>11</v>
      </c>
      <c r="K14" s="123">
        <v>62058</v>
      </c>
      <c r="L14" s="123">
        <v>0</v>
      </c>
      <c r="M14" s="123">
        <v>0</v>
      </c>
      <c r="N14" s="123">
        <v>67139</v>
      </c>
      <c r="O14" s="123">
        <v>224874</v>
      </c>
      <c r="P14" s="123">
        <v>0</v>
      </c>
      <c r="Q14" s="123">
        <v>397122</v>
      </c>
      <c r="R14" s="123">
        <v>67239</v>
      </c>
      <c r="S14" s="123">
        <v>341718</v>
      </c>
      <c r="T14" s="123">
        <v>7922</v>
      </c>
      <c r="U14" s="123">
        <v>31157</v>
      </c>
      <c r="V14" s="123">
        <v>0</v>
      </c>
      <c r="W14" s="123">
        <v>0</v>
      </c>
      <c r="X14" s="123">
        <v>0</v>
      </c>
      <c r="Y14" s="123">
        <v>0</v>
      </c>
      <c r="Z14" s="123">
        <v>8796</v>
      </c>
      <c r="AA14" s="123">
        <v>0</v>
      </c>
      <c r="AB14" s="123">
        <v>0</v>
      </c>
      <c r="AC14" s="123">
        <v>4889</v>
      </c>
      <c r="AD14" s="123">
        <v>11491</v>
      </c>
      <c r="AE14" s="123">
        <v>109208</v>
      </c>
      <c r="AF14" s="123">
        <v>34908</v>
      </c>
      <c r="AG14" s="123">
        <v>455</v>
      </c>
      <c r="AH14" s="123">
        <v>43127</v>
      </c>
      <c r="AI14" s="123">
        <v>125583</v>
      </c>
      <c r="AJ14" s="123">
        <v>2</v>
      </c>
      <c r="AK14" s="123">
        <v>0</v>
      </c>
      <c r="AL14" s="123">
        <v>13437</v>
      </c>
      <c r="AM14" s="123">
        <v>50868</v>
      </c>
      <c r="AN14" s="112"/>
    </row>
    <row r="15" spans="1:40">
      <c r="A15" s="114" t="s">
        <v>21</v>
      </c>
      <c r="B15" s="124">
        <f t="shared" si="1"/>
        <v>344195</v>
      </c>
      <c r="C15" s="124">
        <f t="shared" si="1"/>
        <v>1600910</v>
      </c>
      <c r="D15" s="123">
        <v>0</v>
      </c>
      <c r="E15" s="123">
        <v>0</v>
      </c>
      <c r="F15" s="123">
        <v>0</v>
      </c>
      <c r="G15" s="123">
        <v>11851</v>
      </c>
      <c r="H15" s="123">
        <v>9326</v>
      </c>
      <c r="I15" s="123">
        <v>0</v>
      </c>
      <c r="J15" s="123">
        <v>4556</v>
      </c>
      <c r="K15" s="123">
        <v>59437</v>
      </c>
      <c r="L15" s="123">
        <v>0</v>
      </c>
      <c r="M15" s="123">
        <v>0</v>
      </c>
      <c r="N15" s="123">
        <v>71921</v>
      </c>
      <c r="O15" s="123">
        <v>231066</v>
      </c>
      <c r="P15" s="123">
        <v>17169</v>
      </c>
      <c r="Q15" s="123">
        <v>501793</v>
      </c>
      <c r="R15" s="123">
        <v>72095</v>
      </c>
      <c r="S15" s="123">
        <v>369370</v>
      </c>
      <c r="T15" s="123">
        <v>65353</v>
      </c>
      <c r="U15" s="123">
        <v>19800</v>
      </c>
      <c r="V15" s="123">
        <v>0</v>
      </c>
      <c r="W15" s="123">
        <v>0</v>
      </c>
      <c r="X15" s="123">
        <v>0</v>
      </c>
      <c r="Y15" s="123">
        <v>0</v>
      </c>
      <c r="Z15" s="123">
        <v>25000</v>
      </c>
      <c r="AA15" s="123">
        <v>0</v>
      </c>
      <c r="AB15" s="123">
        <v>0</v>
      </c>
      <c r="AC15" s="123">
        <v>26824</v>
      </c>
      <c r="AD15" s="123">
        <v>13028</v>
      </c>
      <c r="AE15" s="123">
        <v>112828</v>
      </c>
      <c r="AF15" s="123">
        <v>34169</v>
      </c>
      <c r="AG15" s="123">
        <v>26847</v>
      </c>
      <c r="AH15" s="123">
        <v>21621</v>
      </c>
      <c r="AI15" s="123">
        <v>214338</v>
      </c>
      <c r="AJ15" s="123">
        <v>1</v>
      </c>
      <c r="AK15" s="123">
        <v>0</v>
      </c>
      <c r="AL15" s="123">
        <v>9956</v>
      </c>
      <c r="AM15" s="123">
        <v>26756</v>
      </c>
      <c r="AN15" s="112"/>
    </row>
    <row r="16" spans="1:40">
      <c r="A16" s="114" t="s">
        <v>22</v>
      </c>
      <c r="B16" s="124">
        <f t="shared" si="1"/>
        <v>320133</v>
      </c>
      <c r="C16" s="124">
        <f t="shared" si="1"/>
        <v>1521144</v>
      </c>
      <c r="D16" s="123">
        <v>0</v>
      </c>
      <c r="E16" s="123">
        <v>0</v>
      </c>
      <c r="F16" s="123">
        <v>0</v>
      </c>
      <c r="G16" s="123">
        <v>53409</v>
      </c>
      <c r="H16" s="123">
        <v>21994</v>
      </c>
      <c r="I16" s="123">
        <v>26137</v>
      </c>
      <c r="J16" s="123">
        <v>14</v>
      </c>
      <c r="K16" s="123">
        <v>63802</v>
      </c>
      <c r="L16" s="123">
        <v>0</v>
      </c>
      <c r="M16" s="123">
        <v>0</v>
      </c>
      <c r="N16" s="123">
        <v>58044</v>
      </c>
      <c r="O16" s="123">
        <v>232716</v>
      </c>
      <c r="P16" s="123">
        <v>29926</v>
      </c>
      <c r="Q16" s="123">
        <v>505778</v>
      </c>
      <c r="R16" s="123">
        <v>64410</v>
      </c>
      <c r="S16" s="123">
        <v>322617</v>
      </c>
      <c r="T16" s="123">
        <v>7000</v>
      </c>
      <c r="U16" s="123">
        <v>0</v>
      </c>
      <c r="V16" s="123">
        <v>0</v>
      </c>
      <c r="W16" s="123">
        <v>0</v>
      </c>
      <c r="X16" s="123">
        <v>0</v>
      </c>
      <c r="Y16" s="123">
        <v>0</v>
      </c>
      <c r="Z16" s="123">
        <v>0</v>
      </c>
      <c r="AA16" s="123">
        <v>0</v>
      </c>
      <c r="AB16" s="123">
        <v>0</v>
      </c>
      <c r="AC16" s="123">
        <v>20968</v>
      </c>
      <c r="AD16" s="123">
        <v>14054</v>
      </c>
      <c r="AE16" s="123">
        <v>65371</v>
      </c>
      <c r="AF16" s="123">
        <v>33498</v>
      </c>
      <c r="AG16" s="123">
        <v>545</v>
      </c>
      <c r="AH16" s="123">
        <v>65398</v>
      </c>
      <c r="AI16" s="123">
        <v>194971</v>
      </c>
      <c r="AJ16" s="123">
        <v>0</v>
      </c>
      <c r="AK16" s="123">
        <v>2</v>
      </c>
      <c r="AL16" s="123">
        <v>25795</v>
      </c>
      <c r="AM16" s="123">
        <v>34828</v>
      </c>
      <c r="AN16" s="112"/>
    </row>
    <row r="17" spans="1:40">
      <c r="A17" s="114" t="s">
        <v>23</v>
      </c>
      <c r="B17" s="124">
        <f t="shared" si="1"/>
        <v>241665</v>
      </c>
      <c r="C17" s="124">
        <f t="shared" si="1"/>
        <v>1532917</v>
      </c>
      <c r="D17" s="123">
        <v>0</v>
      </c>
      <c r="E17" s="123">
        <v>0</v>
      </c>
      <c r="F17" s="123">
        <v>0</v>
      </c>
      <c r="G17" s="123">
        <v>10343</v>
      </c>
      <c r="H17" s="123">
        <v>8470</v>
      </c>
      <c r="I17" s="123">
        <v>22000</v>
      </c>
      <c r="J17" s="123">
        <v>0</v>
      </c>
      <c r="K17" s="123">
        <v>61297</v>
      </c>
      <c r="L17" s="123">
        <v>0</v>
      </c>
      <c r="M17" s="123">
        <v>0</v>
      </c>
      <c r="N17" s="123">
        <v>60804</v>
      </c>
      <c r="O17" s="123">
        <v>241811</v>
      </c>
      <c r="P17" s="123">
        <v>7395</v>
      </c>
      <c r="Q17" s="123">
        <v>431370</v>
      </c>
      <c r="R17" s="123">
        <v>68500</v>
      </c>
      <c r="S17" s="123">
        <v>369725</v>
      </c>
      <c r="T17" s="123">
        <v>4900</v>
      </c>
      <c r="U17" s="123">
        <v>13711</v>
      </c>
      <c r="V17" s="123">
        <v>0</v>
      </c>
      <c r="W17" s="123">
        <v>0</v>
      </c>
      <c r="X17" s="123">
        <v>0</v>
      </c>
      <c r="Y17" s="123">
        <v>0</v>
      </c>
      <c r="Z17" s="123">
        <v>0</v>
      </c>
      <c r="AA17" s="123">
        <v>0</v>
      </c>
      <c r="AB17" s="123">
        <v>0</v>
      </c>
      <c r="AC17" s="123">
        <v>27229</v>
      </c>
      <c r="AD17" s="123">
        <v>11014</v>
      </c>
      <c r="AE17" s="123">
        <v>130676</v>
      </c>
      <c r="AF17" s="123">
        <v>28627</v>
      </c>
      <c r="AG17" s="123">
        <v>669</v>
      </c>
      <c r="AH17" s="123">
        <v>43869</v>
      </c>
      <c r="AI17" s="123">
        <v>146412</v>
      </c>
      <c r="AJ17" s="123">
        <v>2</v>
      </c>
      <c r="AK17" s="123">
        <v>0</v>
      </c>
      <c r="AL17" s="123">
        <v>8084</v>
      </c>
      <c r="AM17" s="123">
        <v>77674</v>
      </c>
      <c r="AN17" s="112"/>
    </row>
    <row r="18" spans="1:40">
      <c r="A18" s="116" t="s">
        <v>48</v>
      </c>
      <c r="B18" s="124">
        <f t="shared" si="1"/>
        <v>254824</v>
      </c>
      <c r="C18" s="124">
        <f t="shared" si="1"/>
        <v>1514013</v>
      </c>
      <c r="D18" s="123">
        <v>0</v>
      </c>
      <c r="E18" s="123">
        <v>0</v>
      </c>
      <c r="F18" s="123">
        <v>3288</v>
      </c>
      <c r="G18" s="123">
        <v>55950</v>
      </c>
      <c r="H18" s="123">
        <v>9908</v>
      </c>
      <c r="I18" s="123">
        <v>0</v>
      </c>
      <c r="J18" s="123">
        <v>0</v>
      </c>
      <c r="K18" s="123">
        <v>120662</v>
      </c>
      <c r="L18" s="123">
        <v>0</v>
      </c>
      <c r="M18" s="123">
        <v>0</v>
      </c>
      <c r="N18" s="123">
        <v>62739</v>
      </c>
      <c r="O18" s="123">
        <v>251728</v>
      </c>
      <c r="P18" s="123">
        <v>26026</v>
      </c>
      <c r="Q18" s="123">
        <v>459121</v>
      </c>
      <c r="R18" s="123">
        <v>56825</v>
      </c>
      <c r="S18" s="123">
        <v>285515</v>
      </c>
      <c r="T18" s="123">
        <v>0</v>
      </c>
      <c r="U18" s="123">
        <v>0</v>
      </c>
      <c r="V18" s="123">
        <v>0</v>
      </c>
      <c r="W18" s="123">
        <v>0</v>
      </c>
      <c r="X18" s="123">
        <v>0</v>
      </c>
      <c r="Y18" s="123">
        <v>0</v>
      </c>
      <c r="Z18" s="123">
        <v>0</v>
      </c>
      <c r="AA18" s="123">
        <v>0</v>
      </c>
      <c r="AB18" s="123">
        <v>0</v>
      </c>
      <c r="AC18" s="123">
        <v>24266</v>
      </c>
      <c r="AD18" s="123">
        <v>16199</v>
      </c>
      <c r="AE18" s="123">
        <v>133666</v>
      </c>
      <c r="AF18" s="123">
        <v>26969</v>
      </c>
      <c r="AG18" s="123">
        <v>537</v>
      </c>
      <c r="AH18" s="123">
        <v>42065</v>
      </c>
      <c r="AI18" s="123">
        <v>158354</v>
      </c>
      <c r="AJ18" s="123">
        <v>2</v>
      </c>
      <c r="AK18" s="123">
        <v>1</v>
      </c>
      <c r="AL18" s="123">
        <v>10803</v>
      </c>
      <c r="AM18" s="123">
        <v>24213</v>
      </c>
      <c r="AN18" s="112"/>
    </row>
    <row r="19" spans="1:40">
      <c r="A19" s="116" t="s">
        <v>49</v>
      </c>
      <c r="B19" s="124">
        <f t="shared" si="1"/>
        <v>214845.86</v>
      </c>
      <c r="C19" s="124">
        <f t="shared" si="1"/>
        <v>1376634</v>
      </c>
      <c r="D19" s="123">
        <v>0</v>
      </c>
      <c r="E19" s="123">
        <v>0</v>
      </c>
      <c r="F19" s="123">
        <v>0</v>
      </c>
      <c r="G19" s="123">
        <v>14325</v>
      </c>
      <c r="H19" s="123">
        <v>2929</v>
      </c>
      <c r="I19" s="123">
        <v>21500</v>
      </c>
      <c r="J19" s="123">
        <v>0</v>
      </c>
      <c r="K19" s="123">
        <v>64465</v>
      </c>
      <c r="L19" s="123">
        <v>0</v>
      </c>
      <c r="M19" s="123">
        <v>0</v>
      </c>
      <c r="N19" s="123">
        <v>53348</v>
      </c>
      <c r="O19" s="123">
        <v>251273</v>
      </c>
      <c r="P19" s="123">
        <v>6546</v>
      </c>
      <c r="Q19" s="123">
        <v>365027</v>
      </c>
      <c r="R19" s="123">
        <v>73533</v>
      </c>
      <c r="S19" s="123">
        <v>343340</v>
      </c>
      <c r="T19" s="123">
        <v>0</v>
      </c>
      <c r="U19" s="123">
        <v>0</v>
      </c>
      <c r="V19" s="123">
        <v>0</v>
      </c>
      <c r="W19" s="123">
        <v>0</v>
      </c>
      <c r="X19" s="123">
        <v>0</v>
      </c>
      <c r="Y19" s="123">
        <v>0</v>
      </c>
      <c r="Z19" s="123">
        <v>0</v>
      </c>
      <c r="AA19" s="123">
        <v>0</v>
      </c>
      <c r="AB19" s="123">
        <v>0</v>
      </c>
      <c r="AC19" s="123">
        <v>21282</v>
      </c>
      <c r="AD19" s="123">
        <v>11575</v>
      </c>
      <c r="AE19" s="123">
        <v>53719</v>
      </c>
      <c r="AF19" s="123">
        <v>21344.86</v>
      </c>
      <c r="AG19" s="123">
        <v>37505</v>
      </c>
      <c r="AH19" s="123">
        <v>27351</v>
      </c>
      <c r="AI19" s="123">
        <v>168596</v>
      </c>
      <c r="AJ19" s="123">
        <v>0</v>
      </c>
      <c r="AK19" s="123">
        <v>0</v>
      </c>
      <c r="AL19" s="123">
        <v>18219</v>
      </c>
      <c r="AM19" s="123">
        <v>35602</v>
      </c>
      <c r="AN19" s="112"/>
    </row>
    <row r="20" spans="1:40">
      <c r="A20" s="96" t="s">
        <v>50</v>
      </c>
      <c r="B20" s="125">
        <f t="shared" si="1"/>
        <v>243482.31999999998</v>
      </c>
      <c r="C20" s="125">
        <f>E20+G20+I20+K20+M20+O20+Q20+S20+U20+W20+Y20+AA20+AC20+AE20+AG20+AI20+AK20+AM20</f>
        <v>1439875.45</v>
      </c>
      <c r="D20" s="126">
        <v>0</v>
      </c>
      <c r="E20" s="126">
        <v>0</v>
      </c>
      <c r="F20" s="126">
        <v>0</v>
      </c>
      <c r="G20" s="126">
        <v>1822</v>
      </c>
      <c r="H20" s="126">
        <v>30585.25</v>
      </c>
      <c r="I20" s="126">
        <v>21839</v>
      </c>
      <c r="J20" s="126">
        <v>0</v>
      </c>
      <c r="K20" s="126">
        <v>51452</v>
      </c>
      <c r="L20" s="126">
        <v>0</v>
      </c>
      <c r="M20" s="126">
        <v>0</v>
      </c>
      <c r="N20" s="126">
        <v>59004</v>
      </c>
      <c r="O20" s="126">
        <v>233835</v>
      </c>
      <c r="P20" s="126">
        <v>5883</v>
      </c>
      <c r="Q20" s="126">
        <v>477836</v>
      </c>
      <c r="R20" s="126">
        <v>68162</v>
      </c>
      <c r="S20" s="126">
        <v>316309</v>
      </c>
      <c r="T20" s="126">
        <v>2000</v>
      </c>
      <c r="U20" s="126">
        <v>0</v>
      </c>
      <c r="V20" s="126">
        <v>0</v>
      </c>
      <c r="W20" s="126">
        <v>0</v>
      </c>
      <c r="X20" s="126">
        <v>0</v>
      </c>
      <c r="Y20" s="126">
        <v>0</v>
      </c>
      <c r="Z20" s="126">
        <v>0</v>
      </c>
      <c r="AA20" s="126">
        <v>0</v>
      </c>
      <c r="AB20" s="126">
        <v>0</v>
      </c>
      <c r="AC20" s="126">
        <v>26368</v>
      </c>
      <c r="AD20" s="126">
        <v>7338</v>
      </c>
      <c r="AE20" s="126">
        <v>89269</v>
      </c>
      <c r="AF20" s="126">
        <v>23416.799999999999</v>
      </c>
      <c r="AG20" s="126">
        <v>31716</v>
      </c>
      <c r="AH20" s="126">
        <v>31689</v>
      </c>
      <c r="AI20" s="126">
        <v>164618</v>
      </c>
      <c r="AJ20" s="126">
        <v>3</v>
      </c>
      <c r="AK20" s="126">
        <v>6</v>
      </c>
      <c r="AL20" s="126">
        <v>15401.27</v>
      </c>
      <c r="AM20" s="126">
        <v>24805.45</v>
      </c>
      <c r="AN20" s="112"/>
    </row>
    <row r="21" spans="1:40">
      <c r="A21" s="99" t="s">
        <v>54</v>
      </c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115"/>
      <c r="AC21" s="99"/>
      <c r="AD21" s="99"/>
      <c r="AE21" s="99"/>
      <c r="AF21" s="99"/>
      <c r="AG21" s="99"/>
      <c r="AH21" s="99"/>
      <c r="AI21" s="99"/>
      <c r="AJ21" s="99"/>
      <c r="AK21" s="99"/>
      <c r="AL21" s="117"/>
      <c r="AM21" s="117"/>
      <c r="AN21" s="117"/>
    </row>
    <row r="22" spans="1:40">
      <c r="A22" s="99" t="s">
        <v>53</v>
      </c>
      <c r="B22" s="99"/>
      <c r="C22" s="99"/>
      <c r="D22" s="99"/>
      <c r="E22" s="99"/>
      <c r="F22" s="99"/>
      <c r="G22" s="99"/>
      <c r="H22" s="99"/>
      <c r="I22" s="117"/>
      <c r="J22" s="117"/>
      <c r="K22" s="117"/>
      <c r="L22" s="117"/>
      <c r="M22" s="117"/>
      <c r="N22" s="117"/>
      <c r="O22" s="117"/>
      <c r="P22" s="117"/>
      <c r="Q22" s="117"/>
      <c r="R22" s="110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</row>
    <row r="23" spans="1:40">
      <c r="A23" s="117"/>
      <c r="B23" s="70"/>
      <c r="C23" s="70"/>
      <c r="D23" s="110"/>
      <c r="E23" s="118"/>
      <c r="F23" s="115"/>
      <c r="G23" s="115"/>
      <c r="H23" s="117"/>
      <c r="I23" s="115"/>
      <c r="J23" s="115"/>
      <c r="K23" s="115"/>
      <c r="L23" s="115"/>
      <c r="M23" s="115"/>
      <c r="N23" s="115"/>
      <c r="O23" s="115"/>
      <c r="P23" s="115"/>
      <c r="Q23" s="115"/>
      <c r="R23" s="119"/>
      <c r="S23" s="115"/>
      <c r="T23" s="115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</row>
    <row r="24" spans="1:40">
      <c r="A24" s="117"/>
      <c r="B24" s="87"/>
      <c r="C24" s="87"/>
      <c r="D24" s="117"/>
      <c r="E24" s="118"/>
      <c r="F24" s="115"/>
      <c r="G24" s="115"/>
      <c r="H24" s="117"/>
      <c r="I24" s="115"/>
      <c r="J24" s="115"/>
      <c r="K24" s="115"/>
      <c r="L24" s="115"/>
      <c r="M24" s="115"/>
      <c r="N24" s="115"/>
      <c r="O24" s="115"/>
      <c r="P24" s="115"/>
      <c r="Q24" s="115"/>
      <c r="R24" s="119"/>
      <c r="S24" s="115"/>
      <c r="T24" s="115"/>
      <c r="U24" s="117"/>
      <c r="V24" s="117"/>
      <c r="W24" s="117"/>
      <c r="X24" s="117"/>
      <c r="Y24" s="117"/>
      <c r="Z24" s="117"/>
      <c r="AA24" s="87"/>
      <c r="AB24" s="87"/>
      <c r="AC24" s="115"/>
      <c r="AD24" s="87"/>
      <c r="AE24" s="115"/>
      <c r="AF24" s="115"/>
      <c r="AG24" s="115"/>
      <c r="AH24" s="115"/>
      <c r="AI24" s="118"/>
      <c r="AJ24" s="118"/>
      <c r="AK24" s="87"/>
      <c r="AL24" s="87"/>
      <c r="AM24" s="87"/>
      <c r="AN24" s="117"/>
    </row>
    <row r="25" spans="1:40">
      <c r="A25" s="118"/>
      <c r="B25" s="115"/>
      <c r="C25" s="115"/>
      <c r="D25" s="117"/>
      <c r="E25" s="118"/>
      <c r="F25" s="115"/>
      <c r="G25" s="115"/>
      <c r="H25" s="117"/>
      <c r="I25" s="115"/>
      <c r="J25" s="115"/>
      <c r="K25" s="115"/>
      <c r="L25" s="115"/>
      <c r="M25" s="115"/>
      <c r="N25" s="115"/>
      <c r="O25" s="115"/>
      <c r="P25" s="115"/>
      <c r="Q25" s="115"/>
      <c r="R25" s="119"/>
      <c r="S25" s="115"/>
      <c r="T25" s="115"/>
      <c r="U25" s="117"/>
      <c r="V25" s="117"/>
      <c r="W25" s="117"/>
      <c r="X25" s="117"/>
      <c r="Y25" s="117"/>
      <c r="Z25" s="117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7"/>
    </row>
    <row r="26" spans="1:40">
      <c r="A26" s="117"/>
      <c r="B26" s="70"/>
      <c r="C26" s="70"/>
      <c r="D26" s="120"/>
      <c r="E26" s="110"/>
      <c r="F26" s="120"/>
      <c r="G26" s="110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</row>
    <row r="27" spans="1:40">
      <c r="A27" s="118"/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</row>
    <row r="28" spans="1:40">
      <c r="A28" s="118"/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</row>
  </sheetData>
  <mergeCells count="22">
    <mergeCell ref="X6:Y6"/>
    <mergeCell ref="A3:AK3"/>
    <mergeCell ref="A4:AK4"/>
    <mergeCell ref="A6:A7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AL6:AM6"/>
    <mergeCell ref="Z6:AA6"/>
    <mergeCell ref="AB6:AC6"/>
    <mergeCell ref="AD6:AE6"/>
    <mergeCell ref="AF6:AG6"/>
    <mergeCell ref="AH6:AI6"/>
    <mergeCell ref="AJ6:AK6"/>
  </mergeCell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25"/>
  <sheetViews>
    <sheetView showGridLines="0" topLeftCell="T1" workbookViewId="0">
      <selection activeCell="AD36" sqref="AD36"/>
    </sheetView>
  </sheetViews>
  <sheetFormatPr baseColWidth="10" defaultRowHeight="12.75"/>
  <cols>
    <col min="3" max="3" width="13.85546875" customWidth="1"/>
    <col min="5" max="5" width="13.28515625" customWidth="1"/>
    <col min="7" max="7" width="14.7109375" customWidth="1"/>
    <col min="9" max="9" width="14.42578125" customWidth="1"/>
    <col min="11" max="11" width="13.28515625" customWidth="1"/>
    <col min="13" max="13" width="14" customWidth="1"/>
    <col min="15" max="15" width="17.5703125" customWidth="1"/>
    <col min="17" max="17" width="15.85546875" customWidth="1"/>
    <col min="19" max="19" width="14.5703125" customWidth="1"/>
    <col min="21" max="21" width="13.7109375" customWidth="1"/>
    <col min="23" max="23" width="14.140625" customWidth="1"/>
    <col min="25" max="25" width="13.85546875" customWidth="1"/>
    <col min="27" max="27" width="13.7109375" customWidth="1"/>
    <col min="29" max="29" width="15.42578125" customWidth="1"/>
    <col min="31" max="31" width="13.28515625" customWidth="1"/>
    <col min="33" max="33" width="15.42578125" customWidth="1"/>
    <col min="35" max="35" width="15.7109375" customWidth="1"/>
    <col min="37" max="37" width="14.5703125" customWidth="1"/>
    <col min="39" max="39" width="14.5703125" customWidth="1"/>
  </cols>
  <sheetData>
    <row r="1" spans="1:39">
      <c r="A1" s="58"/>
      <c r="B1" s="92"/>
      <c r="C1" s="92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</row>
    <row r="2" spans="1:39">
      <c r="A2" s="58"/>
      <c r="B2" s="92"/>
      <c r="C2" s="92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</row>
    <row r="3" spans="1:39">
      <c r="A3" s="208" t="s">
        <v>82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63"/>
      <c r="AM3" s="63"/>
    </row>
    <row r="4" spans="1:39">
      <c r="A4" s="216" t="s">
        <v>43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216"/>
      <c r="AK4" s="216"/>
      <c r="AL4" s="63"/>
      <c r="AM4" s="63"/>
    </row>
    <row r="5" spans="1:39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3"/>
      <c r="AM5" s="63"/>
    </row>
    <row r="6" spans="1:39">
      <c r="A6" s="217" t="s">
        <v>14</v>
      </c>
      <c r="B6" s="215" t="s">
        <v>3</v>
      </c>
      <c r="C6" s="215"/>
      <c r="D6" s="215" t="s">
        <v>13</v>
      </c>
      <c r="E6" s="215"/>
      <c r="F6" s="215" t="s">
        <v>12</v>
      </c>
      <c r="G6" s="215"/>
      <c r="H6" s="215" t="s">
        <v>11</v>
      </c>
      <c r="I6" s="215"/>
      <c r="J6" s="215" t="s">
        <v>79</v>
      </c>
      <c r="K6" s="215"/>
      <c r="L6" s="215" t="s">
        <v>40</v>
      </c>
      <c r="M6" s="215"/>
      <c r="N6" s="215" t="s">
        <v>80</v>
      </c>
      <c r="O6" s="215"/>
      <c r="P6" s="215" t="s">
        <v>35</v>
      </c>
      <c r="Q6" s="215"/>
      <c r="R6" s="215" t="s">
        <v>36</v>
      </c>
      <c r="S6" s="215"/>
      <c r="T6" s="215" t="s">
        <v>10</v>
      </c>
      <c r="U6" s="215"/>
      <c r="V6" s="215" t="s">
        <v>45</v>
      </c>
      <c r="W6" s="215"/>
      <c r="X6" s="215" t="s">
        <v>46</v>
      </c>
      <c r="Y6" s="215"/>
      <c r="Z6" s="215" t="s">
        <v>9</v>
      </c>
      <c r="AA6" s="215"/>
      <c r="AB6" s="215" t="s">
        <v>8</v>
      </c>
      <c r="AC6" s="215"/>
      <c r="AD6" s="215" t="s">
        <v>7</v>
      </c>
      <c r="AE6" s="215"/>
      <c r="AF6" s="215" t="s">
        <v>47</v>
      </c>
      <c r="AG6" s="215"/>
      <c r="AH6" s="215" t="s">
        <v>62</v>
      </c>
      <c r="AI6" s="215"/>
      <c r="AJ6" s="215" t="s">
        <v>39</v>
      </c>
      <c r="AK6" s="215"/>
      <c r="AL6" s="215" t="s">
        <v>6</v>
      </c>
      <c r="AM6" s="215"/>
    </row>
    <row r="7" spans="1:39">
      <c r="A7" s="218"/>
      <c r="B7" s="103" t="s">
        <v>5</v>
      </c>
      <c r="C7" s="104" t="s">
        <v>4</v>
      </c>
      <c r="D7" s="104" t="s">
        <v>5</v>
      </c>
      <c r="E7" s="104" t="s">
        <v>4</v>
      </c>
      <c r="F7" s="104" t="s">
        <v>5</v>
      </c>
      <c r="G7" s="104" t="s">
        <v>4</v>
      </c>
      <c r="H7" s="104" t="s">
        <v>5</v>
      </c>
      <c r="I7" s="104" t="s">
        <v>4</v>
      </c>
      <c r="J7" s="104" t="s">
        <v>5</v>
      </c>
      <c r="K7" s="104" t="s">
        <v>4</v>
      </c>
      <c r="L7" s="104" t="s">
        <v>5</v>
      </c>
      <c r="M7" s="104" t="s">
        <v>4</v>
      </c>
      <c r="N7" s="104" t="s">
        <v>5</v>
      </c>
      <c r="O7" s="104" t="s">
        <v>4</v>
      </c>
      <c r="P7" s="79" t="s">
        <v>5</v>
      </c>
      <c r="Q7" s="79" t="s">
        <v>4</v>
      </c>
      <c r="R7" s="79" t="s">
        <v>5</v>
      </c>
      <c r="S7" s="79" t="s">
        <v>4</v>
      </c>
      <c r="T7" s="79" t="s">
        <v>5</v>
      </c>
      <c r="U7" s="79" t="s">
        <v>4</v>
      </c>
      <c r="V7" s="79" t="s">
        <v>5</v>
      </c>
      <c r="W7" s="79" t="s">
        <v>4</v>
      </c>
      <c r="X7" s="79" t="s">
        <v>5</v>
      </c>
      <c r="Y7" s="79" t="s">
        <v>4</v>
      </c>
      <c r="Z7" s="79" t="s">
        <v>5</v>
      </c>
      <c r="AA7" s="79" t="s">
        <v>4</v>
      </c>
      <c r="AB7" s="79" t="s">
        <v>5</v>
      </c>
      <c r="AC7" s="79" t="s">
        <v>4</v>
      </c>
      <c r="AD7" s="79" t="s">
        <v>5</v>
      </c>
      <c r="AE7" s="79" t="s">
        <v>4</v>
      </c>
      <c r="AF7" s="79" t="s">
        <v>5</v>
      </c>
      <c r="AG7" s="79" t="s">
        <v>4</v>
      </c>
      <c r="AH7" s="79" t="s">
        <v>5</v>
      </c>
      <c r="AI7" s="79" t="s">
        <v>4</v>
      </c>
      <c r="AJ7" s="79" t="s">
        <v>5</v>
      </c>
      <c r="AK7" s="79" t="s">
        <v>4</v>
      </c>
      <c r="AL7" s="79" t="s">
        <v>5</v>
      </c>
      <c r="AM7" s="79" t="s">
        <v>4</v>
      </c>
    </row>
    <row r="8" spans="1:39" s="168" customFormat="1">
      <c r="A8" s="127" t="s">
        <v>3</v>
      </c>
      <c r="B8" s="105">
        <f>SUM(B9:B20)</f>
        <v>3241429.06</v>
      </c>
      <c r="C8" s="105">
        <f>SUM(C9:C20)</f>
        <v>17427573.969999999</v>
      </c>
      <c r="D8" s="105">
        <f>SUM(D9:D20)</f>
        <v>0</v>
      </c>
      <c r="E8" s="105">
        <f t="shared" ref="E8:AL8" si="0">SUM(E9:E20)</f>
        <v>0</v>
      </c>
      <c r="F8" s="105">
        <f t="shared" si="0"/>
        <v>0</v>
      </c>
      <c r="G8" s="105">
        <f t="shared" si="0"/>
        <v>327828</v>
      </c>
      <c r="H8" s="105">
        <f t="shared" si="0"/>
        <v>103067</v>
      </c>
      <c r="I8" s="173">
        <f t="shared" si="0"/>
        <v>179901.2</v>
      </c>
      <c r="J8" s="105">
        <f t="shared" si="0"/>
        <v>62400</v>
      </c>
      <c r="K8" s="105">
        <f t="shared" si="0"/>
        <v>1035689</v>
      </c>
      <c r="L8" s="173">
        <f t="shared" si="0"/>
        <v>0</v>
      </c>
      <c r="M8" s="173">
        <f t="shared" si="0"/>
        <v>0</v>
      </c>
      <c r="N8" s="105">
        <f t="shared" si="0"/>
        <v>768962</v>
      </c>
      <c r="O8" s="105">
        <f t="shared" si="0"/>
        <v>2787534</v>
      </c>
      <c r="P8" s="105">
        <f t="shared" si="0"/>
        <v>299408</v>
      </c>
      <c r="Q8" s="105">
        <f t="shared" si="0"/>
        <v>5427832</v>
      </c>
      <c r="R8" s="105">
        <f t="shared" si="0"/>
        <v>750550</v>
      </c>
      <c r="S8" s="105">
        <f t="shared" si="0"/>
        <v>3972317.45</v>
      </c>
      <c r="T8" s="105">
        <f t="shared" si="0"/>
        <v>271799</v>
      </c>
      <c r="U8" s="105">
        <f t="shared" si="0"/>
        <v>77464</v>
      </c>
      <c r="V8" s="173">
        <f t="shared" si="0"/>
        <v>0</v>
      </c>
      <c r="W8" s="173">
        <f t="shared" si="0"/>
        <v>0</v>
      </c>
      <c r="X8" s="173">
        <f t="shared" si="0"/>
        <v>0</v>
      </c>
      <c r="Y8" s="173">
        <f t="shared" si="0"/>
        <v>0</v>
      </c>
      <c r="Z8" s="173">
        <f t="shared" si="0"/>
        <v>0</v>
      </c>
      <c r="AA8" s="173">
        <f t="shared" si="0"/>
        <v>0</v>
      </c>
      <c r="AB8" s="173">
        <f t="shared" si="0"/>
        <v>0</v>
      </c>
      <c r="AC8" s="173">
        <f t="shared" si="0"/>
        <v>279981</v>
      </c>
      <c r="AD8" s="105">
        <f t="shared" si="0"/>
        <v>139511.34000000003</v>
      </c>
      <c r="AE8" s="105">
        <f t="shared" si="0"/>
        <v>1119343.2</v>
      </c>
      <c r="AF8" s="105">
        <f t="shared" si="0"/>
        <v>282548.37</v>
      </c>
      <c r="AG8" s="173">
        <f t="shared" si="0"/>
        <v>124321</v>
      </c>
      <c r="AH8" s="173">
        <f t="shared" si="0"/>
        <v>407700</v>
      </c>
      <c r="AI8" s="173">
        <f t="shared" si="0"/>
        <v>1893483</v>
      </c>
      <c r="AJ8" s="173">
        <f t="shared" si="0"/>
        <v>53</v>
      </c>
      <c r="AK8" s="173">
        <f t="shared" si="0"/>
        <v>25</v>
      </c>
      <c r="AL8" s="173">
        <f t="shared" si="0"/>
        <v>155430.35</v>
      </c>
      <c r="AM8" s="173">
        <f>SUM(AM9:AM20)</f>
        <v>201855.12</v>
      </c>
    </row>
    <row r="9" spans="1:39">
      <c r="A9" s="93" t="s">
        <v>2</v>
      </c>
      <c r="B9" s="106">
        <f>D9+F9+H9+J9+L9+N9+P9+R9+T9+V9+X9+Z9+AB9+AD9+AF9+AH9+AJ9+AL9</f>
        <v>254665</v>
      </c>
      <c r="C9" s="106">
        <f>E9+G9+I9+K9+M9+O9+Q9+S9+U9+W9+Y9+AA9+AC9+AE9+AG9+AI9+AK9+AM9</f>
        <v>1355060</v>
      </c>
      <c r="D9" s="94">
        <v>0</v>
      </c>
      <c r="E9" s="94">
        <v>0</v>
      </c>
      <c r="F9" s="94">
        <v>0</v>
      </c>
      <c r="G9" s="94">
        <v>50369</v>
      </c>
      <c r="H9" s="95">
        <v>33344</v>
      </c>
      <c r="I9" s="95">
        <v>21504</v>
      </c>
      <c r="J9" s="95">
        <v>0</v>
      </c>
      <c r="K9" s="95">
        <v>61790</v>
      </c>
      <c r="L9" s="95">
        <v>0</v>
      </c>
      <c r="M9" s="95">
        <v>0</v>
      </c>
      <c r="N9" s="95">
        <v>54240</v>
      </c>
      <c r="O9" s="95">
        <v>219115</v>
      </c>
      <c r="P9" s="95">
        <v>23557</v>
      </c>
      <c r="Q9" s="95">
        <v>390169</v>
      </c>
      <c r="R9" s="95">
        <v>50909</v>
      </c>
      <c r="S9" s="95">
        <v>284367</v>
      </c>
      <c r="T9" s="95">
        <v>21220</v>
      </c>
      <c r="U9" s="95">
        <v>7083</v>
      </c>
      <c r="V9" s="95">
        <v>0</v>
      </c>
      <c r="W9" s="95">
        <v>0</v>
      </c>
      <c r="X9" s="95">
        <v>0</v>
      </c>
      <c r="Y9" s="95">
        <v>0</v>
      </c>
      <c r="Z9" s="95">
        <v>0</v>
      </c>
      <c r="AA9" s="95">
        <v>0</v>
      </c>
      <c r="AB9" s="95">
        <v>0</v>
      </c>
      <c r="AC9" s="95">
        <v>5010</v>
      </c>
      <c r="AD9" s="95">
        <v>8805</v>
      </c>
      <c r="AE9" s="95">
        <v>112982</v>
      </c>
      <c r="AF9" s="95">
        <v>18640</v>
      </c>
      <c r="AG9" s="95">
        <v>538</v>
      </c>
      <c r="AH9" s="95">
        <v>31397</v>
      </c>
      <c r="AI9" s="95">
        <v>188340</v>
      </c>
      <c r="AJ9" s="95">
        <v>0</v>
      </c>
      <c r="AK9" s="95">
        <v>2</v>
      </c>
      <c r="AL9" s="95">
        <v>12553</v>
      </c>
      <c r="AM9" s="95">
        <v>13791</v>
      </c>
    </row>
    <row r="10" spans="1:39">
      <c r="A10" s="93" t="s">
        <v>1</v>
      </c>
      <c r="B10" s="106">
        <f t="shared" ref="B10:C20" si="1">D10+F10+H10+J10+L10+N10+P10+R10+T10+V10+X10+Z10+AB10+AD10+AF10+AH10+AJ10+AL10</f>
        <v>328467.76</v>
      </c>
      <c r="C10" s="106">
        <f t="shared" si="1"/>
        <v>1294060.2</v>
      </c>
      <c r="D10" s="94">
        <v>0</v>
      </c>
      <c r="E10" s="94">
        <v>0</v>
      </c>
      <c r="F10" s="94">
        <v>0</v>
      </c>
      <c r="G10" s="94">
        <v>12817</v>
      </c>
      <c r="H10" s="95">
        <v>10508</v>
      </c>
      <c r="I10" s="95">
        <v>762.2</v>
      </c>
      <c r="J10" s="95">
        <v>12</v>
      </c>
      <c r="K10" s="95">
        <v>134152</v>
      </c>
      <c r="L10" s="95">
        <v>0</v>
      </c>
      <c r="M10" s="95">
        <v>0</v>
      </c>
      <c r="N10" s="95">
        <v>52692</v>
      </c>
      <c r="O10" s="95">
        <v>188881</v>
      </c>
      <c r="P10" s="95">
        <v>20997</v>
      </c>
      <c r="Q10" s="95">
        <v>412746</v>
      </c>
      <c r="R10" s="95">
        <v>64317</v>
      </c>
      <c r="S10" s="95">
        <v>299627</v>
      </c>
      <c r="T10" s="95">
        <v>40458</v>
      </c>
      <c r="U10" s="95">
        <v>15426</v>
      </c>
      <c r="V10" s="95">
        <v>0</v>
      </c>
      <c r="W10" s="95">
        <v>0</v>
      </c>
      <c r="X10" s="95">
        <v>0</v>
      </c>
      <c r="Y10" s="95">
        <v>0</v>
      </c>
      <c r="Z10" s="95">
        <v>0</v>
      </c>
      <c r="AA10" s="95">
        <v>0</v>
      </c>
      <c r="AB10" s="95">
        <v>0</v>
      </c>
      <c r="AC10" s="95">
        <v>22215</v>
      </c>
      <c r="AD10" s="95">
        <v>12683.76</v>
      </c>
      <c r="AE10" s="95">
        <v>57717</v>
      </c>
      <c r="AF10" s="95">
        <v>23898</v>
      </c>
      <c r="AG10" s="95">
        <v>33237</v>
      </c>
      <c r="AH10" s="95">
        <v>91501</v>
      </c>
      <c r="AI10" s="95">
        <v>95547</v>
      </c>
      <c r="AJ10" s="95">
        <v>0</v>
      </c>
      <c r="AK10" s="95">
        <v>0</v>
      </c>
      <c r="AL10" s="95">
        <v>11401</v>
      </c>
      <c r="AM10" s="95">
        <v>20933</v>
      </c>
    </row>
    <row r="11" spans="1:39">
      <c r="A11" s="93" t="s">
        <v>0</v>
      </c>
      <c r="B11" s="106">
        <f t="shared" si="1"/>
        <v>327640</v>
      </c>
      <c r="C11" s="106">
        <f t="shared" si="1"/>
        <v>1481658.45</v>
      </c>
      <c r="D11" s="94">
        <v>0</v>
      </c>
      <c r="E11" s="94">
        <v>0</v>
      </c>
      <c r="F11" s="94">
        <v>0</v>
      </c>
      <c r="G11" s="94">
        <v>42982</v>
      </c>
      <c r="H11" s="95">
        <v>17000</v>
      </c>
      <c r="I11" s="95">
        <v>22000</v>
      </c>
      <c r="J11" s="95">
        <v>0</v>
      </c>
      <c r="K11" s="95">
        <v>62136</v>
      </c>
      <c r="L11" s="95">
        <v>0</v>
      </c>
      <c r="M11" s="95">
        <v>0</v>
      </c>
      <c r="N11" s="95">
        <v>58493</v>
      </c>
      <c r="O11" s="95">
        <v>235864</v>
      </c>
      <c r="P11" s="95">
        <v>37618</v>
      </c>
      <c r="Q11" s="95">
        <v>373885</v>
      </c>
      <c r="R11" s="95">
        <v>58658</v>
      </c>
      <c r="S11" s="95">
        <v>359377.45</v>
      </c>
      <c r="T11" s="95">
        <v>65318</v>
      </c>
      <c r="U11" s="95">
        <v>2500</v>
      </c>
      <c r="V11" s="95">
        <v>0</v>
      </c>
      <c r="W11" s="95">
        <v>0</v>
      </c>
      <c r="X11" s="95">
        <v>0</v>
      </c>
      <c r="Y11" s="95">
        <v>0</v>
      </c>
      <c r="Z11" s="95">
        <v>0</v>
      </c>
      <c r="AA11" s="95">
        <v>0</v>
      </c>
      <c r="AB11" s="95">
        <v>0</v>
      </c>
      <c r="AC11" s="95">
        <v>27428</v>
      </c>
      <c r="AD11" s="95">
        <v>11444</v>
      </c>
      <c r="AE11" s="95">
        <v>112744</v>
      </c>
      <c r="AF11" s="95">
        <v>23631</v>
      </c>
      <c r="AG11" s="95">
        <v>752</v>
      </c>
      <c r="AH11" s="95">
        <v>43336</v>
      </c>
      <c r="AI11" s="95">
        <v>225671</v>
      </c>
      <c r="AJ11" s="95">
        <v>0</v>
      </c>
      <c r="AK11" s="95">
        <v>2</v>
      </c>
      <c r="AL11" s="95">
        <v>12142</v>
      </c>
      <c r="AM11" s="95">
        <v>16317</v>
      </c>
    </row>
    <row r="12" spans="1:39">
      <c r="A12" s="93" t="s">
        <v>18</v>
      </c>
      <c r="B12" s="106">
        <f t="shared" si="1"/>
        <v>290473</v>
      </c>
      <c r="C12" s="106">
        <f t="shared" si="1"/>
        <v>1613871</v>
      </c>
      <c r="D12" s="94">
        <v>0</v>
      </c>
      <c r="E12" s="94">
        <v>0</v>
      </c>
      <c r="F12" s="94">
        <v>0</v>
      </c>
      <c r="G12" s="94">
        <v>10932</v>
      </c>
      <c r="H12" s="95">
        <v>4004</v>
      </c>
      <c r="I12" s="95">
        <v>0</v>
      </c>
      <c r="J12" s="95">
        <v>2</v>
      </c>
      <c r="K12" s="95">
        <v>119050</v>
      </c>
      <c r="L12" s="95">
        <v>0</v>
      </c>
      <c r="M12" s="95">
        <v>0</v>
      </c>
      <c r="N12" s="95">
        <v>55019</v>
      </c>
      <c r="O12" s="95">
        <v>232705</v>
      </c>
      <c r="P12" s="95">
        <v>33930</v>
      </c>
      <c r="Q12" s="95">
        <v>553823</v>
      </c>
      <c r="R12" s="95">
        <v>74230</v>
      </c>
      <c r="S12" s="95">
        <v>365919</v>
      </c>
      <c r="T12" s="95">
        <v>39450</v>
      </c>
      <c r="U12" s="95">
        <v>15304</v>
      </c>
      <c r="V12" s="95">
        <v>0</v>
      </c>
      <c r="W12" s="95">
        <v>0</v>
      </c>
      <c r="X12" s="95">
        <v>0</v>
      </c>
      <c r="Y12" s="95">
        <v>0</v>
      </c>
      <c r="Z12" s="95">
        <v>0</v>
      </c>
      <c r="AA12" s="95">
        <v>0</v>
      </c>
      <c r="AB12" s="95">
        <v>0</v>
      </c>
      <c r="AC12" s="95">
        <v>32441</v>
      </c>
      <c r="AD12" s="95">
        <v>11597</v>
      </c>
      <c r="AE12" s="95">
        <v>127048</v>
      </c>
      <c r="AF12" s="95">
        <v>24095</v>
      </c>
      <c r="AG12" s="95">
        <v>397</v>
      </c>
      <c r="AH12" s="95">
        <v>34643</v>
      </c>
      <c r="AI12" s="95">
        <v>138961</v>
      </c>
      <c r="AJ12" s="95">
        <v>2</v>
      </c>
      <c r="AK12" s="95">
        <v>2</v>
      </c>
      <c r="AL12" s="95">
        <v>13501</v>
      </c>
      <c r="AM12" s="95">
        <v>17289</v>
      </c>
    </row>
    <row r="13" spans="1:39">
      <c r="A13" s="93" t="s">
        <v>19</v>
      </c>
      <c r="B13" s="106">
        <f t="shared" si="1"/>
        <v>279447</v>
      </c>
      <c r="C13" s="106">
        <f t="shared" si="1"/>
        <v>1336017</v>
      </c>
      <c r="D13" s="94">
        <v>0</v>
      </c>
      <c r="E13" s="94">
        <v>0</v>
      </c>
      <c r="F13" s="94">
        <v>0</v>
      </c>
      <c r="G13" s="94">
        <v>11141</v>
      </c>
      <c r="H13" s="95">
        <v>0</v>
      </c>
      <c r="I13" s="95">
        <v>21712</v>
      </c>
      <c r="J13" s="95">
        <v>9812</v>
      </c>
      <c r="K13" s="95">
        <v>60170</v>
      </c>
      <c r="L13" s="95">
        <v>0</v>
      </c>
      <c r="M13" s="95">
        <v>0</v>
      </c>
      <c r="N13" s="95">
        <v>68235</v>
      </c>
      <c r="O13" s="95">
        <v>238414</v>
      </c>
      <c r="P13" s="95">
        <v>23216</v>
      </c>
      <c r="Q13" s="95">
        <v>446051</v>
      </c>
      <c r="R13" s="95">
        <v>59478</v>
      </c>
      <c r="S13" s="95">
        <v>283658</v>
      </c>
      <c r="T13" s="95">
        <v>51900</v>
      </c>
      <c r="U13" s="95">
        <v>0</v>
      </c>
      <c r="V13" s="95">
        <v>0</v>
      </c>
      <c r="W13" s="95">
        <v>0</v>
      </c>
      <c r="X13" s="95">
        <v>0</v>
      </c>
      <c r="Y13" s="95">
        <v>0</v>
      </c>
      <c r="Z13" s="95">
        <v>0</v>
      </c>
      <c r="AA13" s="95">
        <v>0</v>
      </c>
      <c r="AB13" s="95">
        <v>0</v>
      </c>
      <c r="AC13" s="95">
        <v>27700</v>
      </c>
      <c r="AD13" s="95">
        <v>10955</v>
      </c>
      <c r="AE13" s="95">
        <v>47225</v>
      </c>
      <c r="AF13" s="95">
        <v>26791</v>
      </c>
      <c r="AG13" s="95">
        <v>573</v>
      </c>
      <c r="AH13" s="95">
        <v>15718</v>
      </c>
      <c r="AI13" s="95">
        <v>183526</v>
      </c>
      <c r="AJ13" s="95">
        <v>0</v>
      </c>
      <c r="AK13" s="95">
        <v>0</v>
      </c>
      <c r="AL13" s="95">
        <v>13342</v>
      </c>
      <c r="AM13" s="95">
        <v>15847</v>
      </c>
    </row>
    <row r="14" spans="1:39">
      <c r="A14" s="93" t="s">
        <v>20</v>
      </c>
      <c r="B14" s="106">
        <f t="shared" si="1"/>
        <v>234777</v>
      </c>
      <c r="C14" s="106">
        <f t="shared" si="1"/>
        <v>1532513</v>
      </c>
      <c r="D14" s="94">
        <v>0</v>
      </c>
      <c r="E14" s="94">
        <v>0</v>
      </c>
      <c r="F14" s="94">
        <v>0</v>
      </c>
      <c r="G14" s="94">
        <v>44432</v>
      </c>
      <c r="H14" s="95">
        <v>3151</v>
      </c>
      <c r="I14" s="95">
        <v>21532</v>
      </c>
      <c r="J14" s="95">
        <v>4401</v>
      </c>
      <c r="K14" s="95">
        <v>108538</v>
      </c>
      <c r="L14" s="95">
        <v>0</v>
      </c>
      <c r="M14" s="95">
        <v>0</v>
      </c>
      <c r="N14" s="95">
        <v>71922</v>
      </c>
      <c r="O14" s="95">
        <v>222243</v>
      </c>
      <c r="P14" s="95">
        <v>14308</v>
      </c>
      <c r="Q14" s="95">
        <v>451682</v>
      </c>
      <c r="R14" s="95">
        <v>61694</v>
      </c>
      <c r="S14" s="95">
        <v>343337</v>
      </c>
      <c r="T14" s="95">
        <v>9736</v>
      </c>
      <c r="U14" s="95">
        <v>22226</v>
      </c>
      <c r="V14" s="95">
        <v>0</v>
      </c>
      <c r="W14" s="95">
        <v>0</v>
      </c>
      <c r="X14" s="95">
        <v>0</v>
      </c>
      <c r="Y14" s="95">
        <v>0</v>
      </c>
      <c r="Z14" s="95">
        <v>0</v>
      </c>
      <c r="AA14" s="95">
        <v>0</v>
      </c>
      <c r="AB14" s="95">
        <v>0</v>
      </c>
      <c r="AC14" s="95">
        <v>28625</v>
      </c>
      <c r="AD14" s="95">
        <v>14332</v>
      </c>
      <c r="AE14" s="95">
        <v>129203</v>
      </c>
      <c r="AF14" s="95">
        <v>23493</v>
      </c>
      <c r="AG14" s="95">
        <v>27500</v>
      </c>
      <c r="AH14" s="95">
        <v>20884</v>
      </c>
      <c r="AI14" s="95">
        <v>113212</v>
      </c>
      <c r="AJ14" s="95">
        <v>11</v>
      </c>
      <c r="AK14" s="95">
        <v>0</v>
      </c>
      <c r="AL14" s="95">
        <v>10845</v>
      </c>
      <c r="AM14" s="95">
        <v>19983</v>
      </c>
    </row>
    <row r="15" spans="1:39">
      <c r="A15" s="93" t="s">
        <v>21</v>
      </c>
      <c r="B15" s="106">
        <f t="shared" si="1"/>
        <v>255752</v>
      </c>
      <c r="C15" s="106">
        <f t="shared" si="1"/>
        <v>1441733</v>
      </c>
      <c r="D15" s="94">
        <v>0</v>
      </c>
      <c r="E15" s="94">
        <v>0</v>
      </c>
      <c r="F15" s="94">
        <v>0</v>
      </c>
      <c r="G15" s="94">
        <v>9342</v>
      </c>
      <c r="H15" s="95">
        <v>7563</v>
      </c>
      <c r="I15" s="95">
        <v>22389</v>
      </c>
      <c r="J15" s="95">
        <v>6913</v>
      </c>
      <c r="K15" s="95">
        <v>62949</v>
      </c>
      <c r="L15" s="95">
        <v>0</v>
      </c>
      <c r="M15" s="95">
        <v>0</v>
      </c>
      <c r="N15" s="95">
        <v>68696</v>
      </c>
      <c r="O15" s="95">
        <v>228648</v>
      </c>
      <c r="P15" s="95">
        <v>29532</v>
      </c>
      <c r="Q15" s="95">
        <v>451219</v>
      </c>
      <c r="R15" s="95">
        <v>64825</v>
      </c>
      <c r="S15" s="95">
        <v>341306</v>
      </c>
      <c r="T15" s="95">
        <v>0</v>
      </c>
      <c r="U15" s="95">
        <v>7874</v>
      </c>
      <c r="V15" s="95">
        <v>0</v>
      </c>
      <c r="W15" s="95">
        <v>0</v>
      </c>
      <c r="X15" s="95">
        <v>0</v>
      </c>
      <c r="Y15" s="95">
        <v>0</v>
      </c>
      <c r="Z15" s="95">
        <v>0</v>
      </c>
      <c r="AA15" s="95">
        <v>0</v>
      </c>
      <c r="AB15" s="95">
        <v>0</v>
      </c>
      <c r="AC15" s="95">
        <v>22584</v>
      </c>
      <c r="AD15" s="95">
        <v>12830</v>
      </c>
      <c r="AE15" s="95">
        <v>56747</v>
      </c>
      <c r="AF15" s="95">
        <v>26892</v>
      </c>
      <c r="AG15" s="95">
        <v>456</v>
      </c>
      <c r="AH15" s="95">
        <v>24372</v>
      </c>
      <c r="AI15" s="95">
        <v>219245</v>
      </c>
      <c r="AJ15" s="95">
        <v>15</v>
      </c>
      <c r="AK15" s="95">
        <v>0</v>
      </c>
      <c r="AL15" s="95">
        <v>14114</v>
      </c>
      <c r="AM15" s="95">
        <v>18974</v>
      </c>
    </row>
    <row r="16" spans="1:39">
      <c r="A16" s="93" t="s">
        <v>22</v>
      </c>
      <c r="B16" s="106">
        <f t="shared" si="1"/>
        <v>255177.58</v>
      </c>
      <c r="C16" s="106">
        <f t="shared" si="1"/>
        <v>1640487.2</v>
      </c>
      <c r="D16" s="94">
        <v>0</v>
      </c>
      <c r="E16" s="94">
        <v>0</v>
      </c>
      <c r="F16" s="94">
        <v>0</v>
      </c>
      <c r="G16" s="94">
        <v>59693</v>
      </c>
      <c r="H16" s="95">
        <v>3641</v>
      </c>
      <c r="I16" s="95">
        <v>0</v>
      </c>
      <c r="J16" s="95">
        <v>9501</v>
      </c>
      <c r="K16" s="95">
        <v>62650</v>
      </c>
      <c r="L16" s="95">
        <v>0</v>
      </c>
      <c r="M16" s="95">
        <v>0</v>
      </c>
      <c r="N16" s="95">
        <v>67029</v>
      </c>
      <c r="O16" s="95">
        <v>236500</v>
      </c>
      <c r="P16" s="95">
        <v>27698</v>
      </c>
      <c r="Q16" s="95">
        <v>566003</v>
      </c>
      <c r="R16" s="95">
        <v>62729</v>
      </c>
      <c r="S16" s="95">
        <v>365704</v>
      </c>
      <c r="T16" s="95">
        <v>10454</v>
      </c>
      <c r="U16" s="95">
        <v>0</v>
      </c>
      <c r="V16" s="95">
        <v>0</v>
      </c>
      <c r="W16" s="95">
        <v>0</v>
      </c>
      <c r="X16" s="95">
        <v>0</v>
      </c>
      <c r="Y16" s="95">
        <v>0</v>
      </c>
      <c r="Z16" s="95">
        <v>0</v>
      </c>
      <c r="AA16" s="95">
        <v>0</v>
      </c>
      <c r="AB16" s="95">
        <v>0</v>
      </c>
      <c r="AC16" s="95">
        <v>29450</v>
      </c>
      <c r="AD16" s="95">
        <v>13467.58</v>
      </c>
      <c r="AE16" s="95">
        <v>140662.20000000001</v>
      </c>
      <c r="AF16" s="95">
        <v>27413</v>
      </c>
      <c r="AG16" s="95">
        <v>756</v>
      </c>
      <c r="AH16" s="95">
        <v>18928</v>
      </c>
      <c r="AI16" s="95">
        <v>165193</v>
      </c>
      <c r="AJ16" s="95">
        <v>7</v>
      </c>
      <c r="AK16" s="95">
        <v>0</v>
      </c>
      <c r="AL16" s="95">
        <v>14310</v>
      </c>
      <c r="AM16" s="95">
        <v>13876</v>
      </c>
    </row>
    <row r="17" spans="1:39">
      <c r="A17" s="93" t="s">
        <v>23</v>
      </c>
      <c r="B17" s="106">
        <f t="shared" si="1"/>
        <v>194466.37</v>
      </c>
      <c r="C17" s="106">
        <f t="shared" si="1"/>
        <v>1395439</v>
      </c>
      <c r="D17" s="94">
        <v>0</v>
      </c>
      <c r="E17" s="94">
        <v>0</v>
      </c>
      <c r="F17" s="94">
        <v>0</v>
      </c>
      <c r="G17" s="94">
        <v>19466</v>
      </c>
      <c r="H17" s="95">
        <v>5103</v>
      </c>
      <c r="I17" s="95">
        <v>22000</v>
      </c>
      <c r="J17" s="95">
        <v>255</v>
      </c>
      <c r="K17" s="95">
        <v>119441</v>
      </c>
      <c r="L17" s="95">
        <v>0</v>
      </c>
      <c r="M17" s="95">
        <v>0</v>
      </c>
      <c r="N17" s="95">
        <v>57759</v>
      </c>
      <c r="O17" s="95">
        <v>221018</v>
      </c>
      <c r="P17" s="95">
        <v>15862</v>
      </c>
      <c r="Q17" s="95">
        <v>453609</v>
      </c>
      <c r="R17" s="95">
        <v>48013</v>
      </c>
      <c r="S17" s="95">
        <v>328463</v>
      </c>
      <c r="T17" s="95">
        <v>4799</v>
      </c>
      <c r="U17" s="95">
        <v>0</v>
      </c>
      <c r="V17" s="95">
        <v>0</v>
      </c>
      <c r="W17" s="95">
        <v>0</v>
      </c>
      <c r="X17" s="95">
        <v>0</v>
      </c>
      <c r="Y17" s="95">
        <v>0</v>
      </c>
      <c r="Z17" s="95">
        <v>0</v>
      </c>
      <c r="AA17" s="95">
        <v>0</v>
      </c>
      <c r="AB17" s="95">
        <v>0</v>
      </c>
      <c r="AC17" s="95">
        <v>27986</v>
      </c>
      <c r="AD17" s="95">
        <v>7239</v>
      </c>
      <c r="AE17" s="95">
        <v>65521</v>
      </c>
      <c r="AF17" s="95">
        <v>21438.37</v>
      </c>
      <c r="AG17" s="95">
        <v>29655</v>
      </c>
      <c r="AH17" s="95">
        <v>23639</v>
      </c>
      <c r="AI17" s="95">
        <v>94667</v>
      </c>
      <c r="AJ17" s="95">
        <v>6</v>
      </c>
      <c r="AK17" s="95">
        <v>0</v>
      </c>
      <c r="AL17" s="95">
        <v>10353</v>
      </c>
      <c r="AM17" s="95">
        <v>13613</v>
      </c>
    </row>
    <row r="18" spans="1:39">
      <c r="A18" s="93" t="s">
        <v>48</v>
      </c>
      <c r="B18" s="106">
        <f t="shared" si="1"/>
        <v>265442</v>
      </c>
      <c r="C18" s="106">
        <f t="shared" si="1"/>
        <v>1542443</v>
      </c>
      <c r="D18" s="94">
        <v>0</v>
      </c>
      <c r="E18" s="94">
        <v>0</v>
      </c>
      <c r="F18" s="94">
        <v>0</v>
      </c>
      <c r="G18" s="94">
        <v>53952</v>
      </c>
      <c r="H18" s="95">
        <v>6676</v>
      </c>
      <c r="I18" s="95">
        <v>22000</v>
      </c>
      <c r="J18" s="95">
        <v>4512</v>
      </c>
      <c r="K18" s="95">
        <v>68683</v>
      </c>
      <c r="L18" s="95">
        <v>0</v>
      </c>
      <c r="M18" s="95">
        <v>0</v>
      </c>
      <c r="N18" s="95">
        <v>76245</v>
      </c>
      <c r="O18" s="95">
        <v>269481</v>
      </c>
      <c r="P18" s="95">
        <v>23405</v>
      </c>
      <c r="Q18" s="95">
        <v>472455</v>
      </c>
      <c r="R18" s="95">
        <v>68139</v>
      </c>
      <c r="S18" s="95">
        <v>346326</v>
      </c>
      <c r="T18" s="95">
        <v>3200</v>
      </c>
      <c r="U18" s="95">
        <v>7051</v>
      </c>
      <c r="V18" s="95">
        <v>0</v>
      </c>
      <c r="W18" s="95">
        <v>0</v>
      </c>
      <c r="X18" s="95">
        <v>0</v>
      </c>
      <c r="Y18" s="95">
        <v>0</v>
      </c>
      <c r="Z18" s="95">
        <v>0</v>
      </c>
      <c r="AA18" s="95">
        <v>0</v>
      </c>
      <c r="AB18" s="95">
        <v>0</v>
      </c>
      <c r="AC18" s="95">
        <v>20971</v>
      </c>
      <c r="AD18" s="95">
        <v>11903</v>
      </c>
      <c r="AE18" s="95">
        <v>111205</v>
      </c>
      <c r="AF18" s="95">
        <v>24517</v>
      </c>
      <c r="AG18" s="95">
        <v>415</v>
      </c>
      <c r="AH18" s="95">
        <v>26264</v>
      </c>
      <c r="AI18" s="95">
        <v>159352</v>
      </c>
      <c r="AJ18" s="95">
        <v>7</v>
      </c>
      <c r="AK18" s="95">
        <v>9</v>
      </c>
      <c r="AL18" s="95">
        <v>20574</v>
      </c>
      <c r="AM18" s="95">
        <v>10543</v>
      </c>
    </row>
    <row r="19" spans="1:39">
      <c r="A19" s="93" t="s">
        <v>49</v>
      </c>
      <c r="B19" s="106">
        <f t="shared" si="1"/>
        <v>295807.34999999998</v>
      </c>
      <c r="C19" s="106">
        <f t="shared" si="1"/>
        <v>1433488.12</v>
      </c>
      <c r="D19" s="94">
        <v>0</v>
      </c>
      <c r="E19" s="94">
        <v>0</v>
      </c>
      <c r="F19" s="94">
        <v>0</v>
      </c>
      <c r="G19" s="94">
        <v>10379</v>
      </c>
      <c r="H19" s="95">
        <v>6500</v>
      </c>
      <c r="I19" s="95">
        <v>0</v>
      </c>
      <c r="J19" s="95">
        <v>14863</v>
      </c>
      <c r="K19" s="95">
        <v>90532</v>
      </c>
      <c r="L19" s="95">
        <v>0</v>
      </c>
      <c r="M19" s="95">
        <v>0</v>
      </c>
      <c r="N19" s="95">
        <v>68926</v>
      </c>
      <c r="O19" s="95">
        <v>234491</v>
      </c>
      <c r="P19" s="95">
        <v>33033</v>
      </c>
      <c r="Q19" s="95">
        <v>506677</v>
      </c>
      <c r="R19" s="95">
        <v>76154</v>
      </c>
      <c r="S19" s="95">
        <v>347541</v>
      </c>
      <c r="T19" s="95">
        <v>12029</v>
      </c>
      <c r="U19" s="95">
        <v>0</v>
      </c>
      <c r="V19" s="95">
        <v>0</v>
      </c>
      <c r="W19" s="95">
        <v>0</v>
      </c>
      <c r="X19" s="95">
        <v>0</v>
      </c>
      <c r="Y19" s="95">
        <v>0</v>
      </c>
      <c r="Z19" s="95">
        <v>0</v>
      </c>
      <c r="AA19" s="95">
        <v>0</v>
      </c>
      <c r="AB19" s="95">
        <v>0</v>
      </c>
      <c r="AC19" s="95">
        <v>9274</v>
      </c>
      <c r="AD19" s="95">
        <v>14040</v>
      </c>
      <c r="AE19" s="95">
        <v>81020</v>
      </c>
      <c r="AF19" s="95">
        <v>18648</v>
      </c>
      <c r="AG19" s="95">
        <v>407</v>
      </c>
      <c r="AH19" s="95">
        <v>36781</v>
      </c>
      <c r="AI19" s="95">
        <v>132815</v>
      </c>
      <c r="AJ19" s="95">
        <v>5</v>
      </c>
      <c r="AK19" s="95">
        <v>10</v>
      </c>
      <c r="AL19" s="95">
        <v>14828.35</v>
      </c>
      <c r="AM19" s="95">
        <v>20342.12</v>
      </c>
    </row>
    <row r="20" spans="1:39">
      <c r="A20" s="96" t="s">
        <v>50</v>
      </c>
      <c r="B20" s="107">
        <f t="shared" si="1"/>
        <v>259314</v>
      </c>
      <c r="C20" s="107">
        <f t="shared" si="1"/>
        <v>1360804</v>
      </c>
      <c r="D20" s="97">
        <v>0</v>
      </c>
      <c r="E20" s="97">
        <v>0</v>
      </c>
      <c r="F20" s="97">
        <v>0</v>
      </c>
      <c r="G20" s="97">
        <v>2323</v>
      </c>
      <c r="H20" s="98">
        <v>5577</v>
      </c>
      <c r="I20" s="98">
        <v>26002</v>
      </c>
      <c r="J20" s="98">
        <v>12129</v>
      </c>
      <c r="K20" s="98">
        <v>85598</v>
      </c>
      <c r="L20" s="98">
        <v>0</v>
      </c>
      <c r="M20" s="98">
        <v>0</v>
      </c>
      <c r="N20" s="98">
        <v>69706</v>
      </c>
      <c r="O20" s="98">
        <v>260174</v>
      </c>
      <c r="P20" s="98">
        <v>16252</v>
      </c>
      <c r="Q20" s="98">
        <v>349513</v>
      </c>
      <c r="R20" s="98">
        <v>61404</v>
      </c>
      <c r="S20" s="98">
        <v>306692</v>
      </c>
      <c r="T20" s="98">
        <v>13235</v>
      </c>
      <c r="U20" s="98">
        <v>0</v>
      </c>
      <c r="V20" s="98">
        <v>0</v>
      </c>
      <c r="W20" s="98">
        <v>0</v>
      </c>
      <c r="X20" s="98">
        <v>0</v>
      </c>
      <c r="Y20" s="98">
        <v>0</v>
      </c>
      <c r="Z20" s="98">
        <v>0</v>
      </c>
      <c r="AA20" s="98">
        <v>0</v>
      </c>
      <c r="AB20" s="98">
        <v>0</v>
      </c>
      <c r="AC20" s="98">
        <v>26297</v>
      </c>
      <c r="AD20" s="98">
        <v>10215</v>
      </c>
      <c r="AE20" s="98">
        <v>77269</v>
      </c>
      <c r="AF20" s="98">
        <v>23092</v>
      </c>
      <c r="AG20" s="98">
        <v>29635</v>
      </c>
      <c r="AH20" s="98">
        <v>40237</v>
      </c>
      <c r="AI20" s="98">
        <v>176954</v>
      </c>
      <c r="AJ20" s="98">
        <v>0</v>
      </c>
      <c r="AK20" s="98">
        <v>0</v>
      </c>
      <c r="AL20" s="98">
        <v>7467</v>
      </c>
      <c r="AM20" s="98">
        <v>20347</v>
      </c>
    </row>
    <row r="21" spans="1:39">
      <c r="A21" s="99" t="s">
        <v>60</v>
      </c>
      <c r="B21" s="99"/>
      <c r="C21" s="99"/>
      <c r="D21" s="99"/>
      <c r="E21" s="99"/>
      <c r="F21" s="99"/>
      <c r="G21" s="99"/>
      <c r="H21" s="99"/>
      <c r="I21" s="67"/>
      <c r="J21" s="67"/>
      <c r="K21" s="67"/>
      <c r="L21" s="67"/>
      <c r="M21" s="67"/>
      <c r="N21" s="67"/>
      <c r="O21" s="67"/>
      <c r="P21" s="67"/>
      <c r="Q21" s="67"/>
      <c r="R21" s="63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</row>
    <row r="22" spans="1:39">
      <c r="A22" s="99" t="s">
        <v>16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4"/>
      <c r="AC22" s="99"/>
      <c r="AD22" s="99"/>
      <c r="AE22" s="99"/>
      <c r="AF22" s="99"/>
      <c r="AG22" s="99"/>
      <c r="AH22" s="99"/>
      <c r="AI22" s="99"/>
      <c r="AJ22" s="99"/>
      <c r="AK22" s="99"/>
      <c r="AL22" s="67"/>
      <c r="AM22" s="67"/>
    </row>
    <row r="23" spans="1:39">
      <c r="A23" s="67"/>
      <c r="B23" s="102"/>
      <c r="C23" s="102"/>
      <c r="D23" s="67"/>
      <c r="E23" s="100"/>
      <c r="F23" s="94"/>
      <c r="G23" s="94"/>
      <c r="H23" s="67"/>
      <c r="I23" s="94"/>
      <c r="J23" s="94"/>
      <c r="K23" s="94"/>
      <c r="L23" s="94"/>
      <c r="M23" s="94"/>
      <c r="N23" s="94"/>
      <c r="O23" s="94"/>
      <c r="P23" s="94"/>
      <c r="Q23" s="94"/>
      <c r="R23" s="101"/>
      <c r="S23" s="94"/>
      <c r="T23" s="94"/>
      <c r="U23" s="67"/>
      <c r="V23" s="67"/>
      <c r="W23" s="67"/>
      <c r="X23" s="67"/>
      <c r="Y23" s="67"/>
      <c r="Z23" s="67"/>
      <c r="AA23" s="102"/>
      <c r="AB23" s="102"/>
      <c r="AC23" s="94"/>
      <c r="AD23" s="102"/>
      <c r="AE23" s="94"/>
      <c r="AF23" s="94"/>
      <c r="AG23" s="94"/>
      <c r="AH23" s="94"/>
      <c r="AI23" s="100"/>
      <c r="AJ23" s="100"/>
      <c r="AK23" s="102"/>
      <c r="AL23" s="102"/>
      <c r="AM23" s="102"/>
    </row>
    <row r="24" spans="1:39">
      <c r="A24" s="100"/>
      <c r="B24" s="94"/>
      <c r="C24" s="94"/>
      <c r="D24" s="67"/>
      <c r="E24" s="100"/>
      <c r="F24" s="94"/>
      <c r="G24" s="94"/>
      <c r="H24" s="67"/>
      <c r="I24" s="94"/>
      <c r="J24" s="94"/>
      <c r="K24" s="94"/>
      <c r="L24" s="94"/>
      <c r="M24" s="94"/>
      <c r="N24" s="67"/>
      <c r="O24" s="67"/>
      <c r="P24" s="94"/>
      <c r="Q24" s="94"/>
      <c r="R24" s="101"/>
      <c r="S24" s="94"/>
      <c r="T24" s="94"/>
      <c r="U24" s="67"/>
      <c r="V24" s="67"/>
      <c r="W24" s="67"/>
      <c r="X24" s="67"/>
      <c r="Y24" s="67"/>
      <c r="Z24" s="67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</row>
    <row r="25" spans="1:39">
      <c r="A25" s="58"/>
      <c r="B25" s="92"/>
      <c r="C25" s="92"/>
      <c r="D25" s="3"/>
      <c r="E25" s="4"/>
      <c r="F25" s="3"/>
      <c r="G25" s="4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</row>
  </sheetData>
  <mergeCells count="22">
    <mergeCell ref="X6:Y6"/>
    <mergeCell ref="A3:AK3"/>
    <mergeCell ref="A4:AK4"/>
    <mergeCell ref="A6:A7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AL6:AM6"/>
    <mergeCell ref="Z6:AA6"/>
    <mergeCell ref="AB6:AC6"/>
    <mergeCell ref="AD6:AE6"/>
    <mergeCell ref="AF6:AG6"/>
    <mergeCell ref="AH6:AI6"/>
    <mergeCell ref="AJ6:AK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70"/>
  <sheetViews>
    <sheetView showGridLines="0" topLeftCell="W1" zoomScale="90" zoomScaleNormal="90" workbookViewId="0">
      <selection activeCell="AP6" sqref="AP6:AQ6"/>
    </sheetView>
  </sheetViews>
  <sheetFormatPr baseColWidth="10" defaultColWidth="11.42578125" defaultRowHeight="12.75"/>
  <cols>
    <col min="1" max="1" width="11.7109375" style="58" bestFit="1" customWidth="1"/>
    <col min="2" max="2" width="12" style="1" customWidth="1"/>
    <col min="3" max="3" width="14.140625" style="1" customWidth="1"/>
    <col min="4" max="4" width="10" style="58" customWidth="1"/>
    <col min="5" max="5" width="14" style="58" customWidth="1"/>
    <col min="6" max="6" width="10" style="58" customWidth="1"/>
    <col min="7" max="7" width="13.42578125" style="58" customWidth="1"/>
    <col min="8" max="8" width="10" style="58" customWidth="1"/>
    <col min="9" max="9" width="15" style="58" customWidth="1"/>
    <col min="10" max="10" width="10" style="58" customWidth="1"/>
    <col min="11" max="11" width="14.28515625" style="58" customWidth="1"/>
    <col min="12" max="12" width="11" style="58" customWidth="1"/>
    <col min="13" max="13" width="14" style="58" customWidth="1"/>
    <col min="14" max="14" width="10" style="58" customWidth="1"/>
    <col min="15" max="15" width="14.28515625" style="58" customWidth="1"/>
    <col min="16" max="16" width="10" style="58" customWidth="1"/>
    <col min="17" max="17" width="13.7109375" style="58" customWidth="1"/>
    <col min="18" max="18" width="16.140625" style="58" customWidth="1"/>
    <col min="19" max="19" width="14.7109375" style="58" customWidth="1"/>
    <col min="20" max="20" width="10" style="58" customWidth="1"/>
    <col min="21" max="21" width="17.28515625" style="58" customWidth="1"/>
    <col min="22" max="22" width="11.7109375" style="58" customWidth="1"/>
    <col min="23" max="23" width="14.5703125" style="58" customWidth="1"/>
    <col min="24" max="24" width="13.42578125" style="58" customWidth="1"/>
    <col min="25" max="25" width="13.7109375" style="58" customWidth="1"/>
    <col min="26" max="26" width="12.5703125" style="58" customWidth="1"/>
    <col min="27" max="27" width="14.28515625" style="58" customWidth="1"/>
    <col min="28" max="28" width="10" style="58" customWidth="1"/>
    <col min="29" max="29" width="14.42578125" style="58" customWidth="1"/>
    <col min="30" max="30" width="10" style="58" customWidth="1"/>
    <col min="31" max="31" width="15.7109375" style="58" customWidth="1"/>
    <col min="32" max="32" width="10" style="58" customWidth="1"/>
    <col min="33" max="33" width="14.140625" style="58" customWidth="1"/>
    <col min="34" max="34" width="10" style="58" customWidth="1"/>
    <col min="35" max="35" width="14.85546875" style="58" customWidth="1"/>
    <col min="36" max="36" width="11.42578125" style="58"/>
    <col min="37" max="39" width="14.28515625" style="58" customWidth="1"/>
    <col min="40" max="40" width="11.42578125" style="58"/>
    <col min="41" max="41" width="14.5703125" style="58" customWidth="1"/>
    <col min="42" max="42" width="11.42578125" style="58"/>
    <col min="43" max="43" width="14.42578125" style="58" customWidth="1"/>
    <col min="44" max="44" width="11.42578125" style="58"/>
    <col min="45" max="45" width="14.140625" style="58" customWidth="1"/>
    <col min="46" max="16384" width="11.42578125" style="58"/>
  </cols>
  <sheetData>
    <row r="1" spans="1:45" ht="15" customHeight="1"/>
    <row r="2" spans="1:45" ht="15" customHeight="1"/>
    <row r="3" spans="1:45" s="4" customFormat="1" ht="15" customHeight="1">
      <c r="A3" s="208" t="s">
        <v>81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208"/>
      <c r="AM3" s="208"/>
      <c r="AN3" s="208"/>
      <c r="AO3" s="208"/>
      <c r="AP3" s="208"/>
      <c r="AQ3" s="208"/>
      <c r="AR3" s="208"/>
      <c r="AS3" s="208"/>
    </row>
    <row r="4" spans="1:45" s="4" customFormat="1" ht="15" customHeight="1">
      <c r="A4" s="209" t="s">
        <v>43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09"/>
      <c r="AL4" s="209"/>
      <c r="AM4" s="209"/>
      <c r="AN4" s="209"/>
      <c r="AO4" s="209"/>
      <c r="AP4" s="209"/>
      <c r="AQ4" s="209"/>
      <c r="AR4" s="209"/>
      <c r="AS4" s="209"/>
    </row>
    <row r="5" spans="1:45" s="4" customFormat="1" ht="15" customHeight="1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3"/>
      <c r="AO5" s="63"/>
      <c r="AP5" s="63"/>
      <c r="AQ5" s="63"/>
      <c r="AR5" s="63"/>
      <c r="AS5" s="63"/>
    </row>
    <row r="6" spans="1:45" s="59" customFormat="1" ht="14.25" customHeight="1">
      <c r="A6" s="222" t="s">
        <v>14</v>
      </c>
      <c r="B6" s="212" t="s">
        <v>3</v>
      </c>
      <c r="C6" s="212"/>
      <c r="D6" s="212" t="s">
        <v>78</v>
      </c>
      <c r="E6" s="212"/>
      <c r="F6" s="212" t="s">
        <v>13</v>
      </c>
      <c r="G6" s="212"/>
      <c r="H6" s="212" t="s">
        <v>12</v>
      </c>
      <c r="I6" s="212"/>
      <c r="J6" s="212" t="s">
        <v>11</v>
      </c>
      <c r="K6" s="212"/>
      <c r="L6" s="212" t="s">
        <v>79</v>
      </c>
      <c r="M6" s="212"/>
      <c r="N6" s="212" t="s">
        <v>33</v>
      </c>
      <c r="O6" s="212"/>
      <c r="P6" s="212" t="s">
        <v>40</v>
      </c>
      <c r="Q6" s="212"/>
      <c r="R6" s="212" t="s">
        <v>80</v>
      </c>
      <c r="S6" s="212"/>
      <c r="T6" s="212" t="s">
        <v>35</v>
      </c>
      <c r="U6" s="212"/>
      <c r="V6" s="212" t="s">
        <v>36</v>
      </c>
      <c r="W6" s="212"/>
      <c r="X6" s="212" t="s">
        <v>37</v>
      </c>
      <c r="Y6" s="212"/>
      <c r="Z6" s="212" t="s">
        <v>10</v>
      </c>
      <c r="AA6" s="212"/>
      <c r="AB6" s="212" t="s">
        <v>17</v>
      </c>
      <c r="AC6" s="212"/>
      <c r="AD6" s="212" t="s">
        <v>15</v>
      </c>
      <c r="AE6" s="212"/>
      <c r="AF6" s="220" t="s">
        <v>9</v>
      </c>
      <c r="AG6" s="220"/>
      <c r="AH6" s="212" t="s">
        <v>8</v>
      </c>
      <c r="AI6" s="212"/>
      <c r="AJ6" s="212" t="s">
        <v>7</v>
      </c>
      <c r="AK6" s="212"/>
      <c r="AL6" s="212" t="s">
        <v>38</v>
      </c>
      <c r="AM6" s="212"/>
      <c r="AN6" s="212" t="s">
        <v>62</v>
      </c>
      <c r="AO6" s="212"/>
      <c r="AP6" s="212" t="s">
        <v>39</v>
      </c>
      <c r="AQ6" s="212"/>
      <c r="AR6" s="212" t="s">
        <v>6</v>
      </c>
      <c r="AS6" s="212"/>
    </row>
    <row r="7" spans="1:45" s="59" customFormat="1" ht="15.75" customHeight="1">
      <c r="A7" s="223"/>
      <c r="B7" s="77" t="s">
        <v>5</v>
      </c>
      <c r="C7" s="78" t="s">
        <v>4</v>
      </c>
      <c r="D7" s="77" t="s">
        <v>5</v>
      </c>
      <c r="E7" s="78" t="s">
        <v>4</v>
      </c>
      <c r="F7" s="77" t="s">
        <v>5</v>
      </c>
      <c r="G7" s="78" t="s">
        <v>4</v>
      </c>
      <c r="H7" s="78" t="s">
        <v>5</v>
      </c>
      <c r="I7" s="78" t="s">
        <v>4</v>
      </c>
      <c r="J7" s="78" t="s">
        <v>5</v>
      </c>
      <c r="K7" s="78" t="s">
        <v>4</v>
      </c>
      <c r="L7" s="78" t="s">
        <v>5</v>
      </c>
      <c r="M7" s="78" t="s">
        <v>4</v>
      </c>
      <c r="N7" s="78" t="s">
        <v>5</v>
      </c>
      <c r="O7" s="78" t="s">
        <v>4</v>
      </c>
      <c r="P7" s="78" t="s">
        <v>5</v>
      </c>
      <c r="Q7" s="78" t="s">
        <v>4</v>
      </c>
      <c r="R7" s="78" t="s">
        <v>5</v>
      </c>
      <c r="S7" s="78" t="s">
        <v>4</v>
      </c>
      <c r="T7" s="79" t="s">
        <v>5</v>
      </c>
      <c r="U7" s="79" t="s">
        <v>4</v>
      </c>
      <c r="V7" s="79" t="s">
        <v>5</v>
      </c>
      <c r="W7" s="79" t="s">
        <v>4</v>
      </c>
      <c r="X7" s="79" t="s">
        <v>5</v>
      </c>
      <c r="Y7" s="79" t="s">
        <v>4</v>
      </c>
      <c r="Z7" s="79" t="s">
        <v>5</v>
      </c>
      <c r="AA7" s="79" t="s">
        <v>4</v>
      </c>
      <c r="AB7" s="79" t="s">
        <v>5</v>
      </c>
      <c r="AC7" s="79" t="s">
        <v>4</v>
      </c>
      <c r="AD7" s="79" t="s">
        <v>5</v>
      </c>
      <c r="AE7" s="79" t="s">
        <v>4</v>
      </c>
      <c r="AF7" s="79" t="s">
        <v>5</v>
      </c>
      <c r="AG7" s="79" t="s">
        <v>4</v>
      </c>
      <c r="AH7" s="79" t="s">
        <v>5</v>
      </c>
      <c r="AI7" s="79" t="s">
        <v>4</v>
      </c>
      <c r="AJ7" s="79" t="s">
        <v>5</v>
      </c>
      <c r="AK7" s="79" t="s">
        <v>4</v>
      </c>
      <c r="AL7" s="79" t="s">
        <v>5</v>
      </c>
      <c r="AM7" s="79" t="s">
        <v>4</v>
      </c>
      <c r="AN7" s="79" t="s">
        <v>5</v>
      </c>
      <c r="AO7" s="79" t="s">
        <v>4</v>
      </c>
      <c r="AP7" s="79" t="s">
        <v>5</v>
      </c>
      <c r="AQ7" s="79" t="s">
        <v>4</v>
      </c>
      <c r="AR7" s="79" t="s">
        <v>5</v>
      </c>
      <c r="AS7" s="79" t="s">
        <v>4</v>
      </c>
    </row>
    <row r="8" spans="1:45" s="60" customFormat="1" ht="12.75" customHeight="1">
      <c r="A8" s="127" t="s">
        <v>3</v>
      </c>
      <c r="B8" s="81">
        <f>SUM(B9:B20)</f>
        <v>3396721</v>
      </c>
      <c r="C8" s="81">
        <f>SUM(C9:C20)</f>
        <v>18309916.640000001</v>
      </c>
      <c r="D8" s="81">
        <f>SUM(D9:D20)</f>
        <v>0</v>
      </c>
      <c r="E8" s="81">
        <f t="shared" ref="E8:AS8" si="0">SUM(E9:E20)</f>
        <v>0</v>
      </c>
      <c r="F8" s="81">
        <f t="shared" si="0"/>
        <v>0</v>
      </c>
      <c r="G8" s="81">
        <f t="shared" si="0"/>
        <v>0</v>
      </c>
      <c r="H8" s="81">
        <f t="shared" si="0"/>
        <v>0</v>
      </c>
      <c r="I8" s="81">
        <f t="shared" si="0"/>
        <v>230487</v>
      </c>
      <c r="J8" s="81">
        <f>SUM(J9:J20)</f>
        <v>111896</v>
      </c>
      <c r="K8" s="81">
        <f>SUM(K9:K20)</f>
        <v>183593</v>
      </c>
      <c r="L8" s="81">
        <f>SUM(L9:L20)</f>
        <v>61813</v>
      </c>
      <c r="M8" s="81">
        <f t="shared" si="0"/>
        <v>1013424</v>
      </c>
      <c r="N8" s="81">
        <f t="shared" si="0"/>
        <v>0</v>
      </c>
      <c r="O8" s="81">
        <f t="shared" si="0"/>
        <v>0</v>
      </c>
      <c r="P8" s="81">
        <f t="shared" si="0"/>
        <v>0</v>
      </c>
      <c r="Q8" s="81">
        <f t="shared" si="0"/>
        <v>0</v>
      </c>
      <c r="R8" s="81">
        <f t="shared" si="0"/>
        <v>984856</v>
      </c>
      <c r="S8" s="81">
        <f t="shared" si="0"/>
        <v>3148295</v>
      </c>
      <c r="T8" s="81">
        <f t="shared" si="0"/>
        <v>296785</v>
      </c>
      <c r="U8" s="81">
        <f t="shared" si="0"/>
        <v>5354520</v>
      </c>
      <c r="V8" s="81">
        <f t="shared" si="0"/>
        <v>739105</v>
      </c>
      <c r="W8" s="81">
        <f t="shared" si="0"/>
        <v>3997042.9</v>
      </c>
      <c r="X8" s="81">
        <f t="shared" si="0"/>
        <v>0</v>
      </c>
      <c r="Y8" s="81">
        <f t="shared" si="0"/>
        <v>580729</v>
      </c>
      <c r="Z8" s="81">
        <f t="shared" si="0"/>
        <v>250377</v>
      </c>
      <c r="AA8" s="81">
        <f t="shared" si="0"/>
        <v>57442</v>
      </c>
      <c r="AB8" s="81">
        <f t="shared" si="0"/>
        <v>7</v>
      </c>
      <c r="AC8" s="81">
        <f t="shared" si="0"/>
        <v>0</v>
      </c>
      <c r="AD8" s="81">
        <f t="shared" si="0"/>
        <v>141804</v>
      </c>
      <c r="AE8" s="81">
        <f t="shared" si="0"/>
        <v>137550</v>
      </c>
      <c r="AF8" s="81">
        <f>SUM(AF9:AF20)</f>
        <v>17443</v>
      </c>
      <c r="AG8" s="81">
        <f t="shared" si="0"/>
        <v>30557</v>
      </c>
      <c r="AH8" s="81">
        <f t="shared" si="0"/>
        <v>0</v>
      </c>
      <c r="AI8" s="81">
        <f t="shared" si="0"/>
        <v>250160</v>
      </c>
      <c r="AJ8" s="81">
        <f t="shared" si="0"/>
        <v>164635</v>
      </c>
      <c r="AK8" s="81">
        <f t="shared" si="0"/>
        <v>1123923.27</v>
      </c>
      <c r="AL8" s="81">
        <f t="shared" si="0"/>
        <v>0</v>
      </c>
      <c r="AM8" s="81">
        <f t="shared" si="0"/>
        <v>38516</v>
      </c>
      <c r="AN8" s="81">
        <f t="shared" si="0"/>
        <v>398505</v>
      </c>
      <c r="AO8" s="81">
        <f t="shared" si="0"/>
        <v>1764299</v>
      </c>
      <c r="AP8" s="166">
        <f t="shared" si="0"/>
        <v>62</v>
      </c>
      <c r="AQ8" s="166">
        <f t="shared" si="0"/>
        <v>3</v>
      </c>
      <c r="AR8" s="166">
        <f t="shared" si="0"/>
        <v>229433</v>
      </c>
      <c r="AS8" s="166">
        <f t="shared" si="0"/>
        <v>399375.47</v>
      </c>
    </row>
    <row r="9" spans="1:45" s="60" customFormat="1" ht="12.75" customHeight="1">
      <c r="A9" s="64" t="s">
        <v>2</v>
      </c>
      <c r="B9" s="81">
        <f>D9+F9+H9+J9+L9+N9+P9+R9+T9+V9+X9+Z9+AB9+AD9+AF9+AH9+AJ9+AL9+AN9+AP9+AR9</f>
        <v>312603</v>
      </c>
      <c r="C9" s="81">
        <f>E9+G9+I9+K9+M9+O9+Q9+S9+U9+W9+Y9+AA9+AC9+AE9+AG9+AI9+AK9+AM9+AO9+AQ9+AS9</f>
        <v>1474271</v>
      </c>
      <c r="D9" s="65">
        <v>0</v>
      </c>
      <c r="E9" s="65">
        <v>0</v>
      </c>
      <c r="F9" s="65">
        <v>0</v>
      </c>
      <c r="G9" s="65">
        <v>0</v>
      </c>
      <c r="H9" s="65">
        <v>0</v>
      </c>
      <c r="I9" s="65">
        <v>53358</v>
      </c>
      <c r="J9" s="65">
        <v>0</v>
      </c>
      <c r="K9" s="65">
        <v>21478</v>
      </c>
      <c r="L9" s="65">
        <v>4649</v>
      </c>
      <c r="M9" s="65">
        <v>120836</v>
      </c>
      <c r="N9" s="65">
        <v>0</v>
      </c>
      <c r="O9" s="65">
        <v>0</v>
      </c>
      <c r="P9" s="65">
        <v>0</v>
      </c>
      <c r="Q9" s="65">
        <v>0</v>
      </c>
      <c r="R9" s="65">
        <v>74683</v>
      </c>
      <c r="S9" s="65">
        <v>237081</v>
      </c>
      <c r="T9" s="65">
        <v>59744</v>
      </c>
      <c r="U9" s="65">
        <v>474130</v>
      </c>
      <c r="V9" s="65">
        <v>58688</v>
      </c>
      <c r="W9" s="65">
        <v>285702</v>
      </c>
      <c r="X9" s="65">
        <v>0</v>
      </c>
      <c r="Y9" s="65">
        <v>54940</v>
      </c>
      <c r="Z9" s="65">
        <v>26309</v>
      </c>
      <c r="AA9" s="65">
        <v>0</v>
      </c>
      <c r="AB9" s="65">
        <v>0</v>
      </c>
      <c r="AC9" s="65">
        <v>0</v>
      </c>
      <c r="AD9" s="65">
        <v>14311</v>
      </c>
      <c r="AE9" s="65">
        <v>1168</v>
      </c>
      <c r="AF9" s="65">
        <v>0</v>
      </c>
      <c r="AG9" s="65">
        <v>0</v>
      </c>
      <c r="AH9" s="65">
        <v>0</v>
      </c>
      <c r="AI9" s="65">
        <v>20799</v>
      </c>
      <c r="AJ9" s="65">
        <v>9103</v>
      </c>
      <c r="AK9" s="65">
        <v>86269</v>
      </c>
      <c r="AL9" s="65">
        <v>0</v>
      </c>
      <c r="AM9" s="65">
        <v>0</v>
      </c>
      <c r="AN9" s="65">
        <v>50668</v>
      </c>
      <c r="AO9" s="65">
        <v>98567</v>
      </c>
      <c r="AP9" s="74">
        <v>12</v>
      </c>
      <c r="AQ9" s="74">
        <v>0</v>
      </c>
      <c r="AR9" s="74">
        <v>14436</v>
      </c>
      <c r="AS9" s="74">
        <v>19943</v>
      </c>
    </row>
    <row r="10" spans="1:45" s="60" customFormat="1" ht="12.75" customHeight="1">
      <c r="A10" s="64" t="s">
        <v>1</v>
      </c>
      <c r="B10" s="81">
        <f t="shared" ref="B10:C20" si="1">D10+F10+H10+J10+L10+N10+P10+R10+T10+V10+X10+Z10+AB10+AD10+AF10+AH10+AJ10+AL10+AN10+AP10+AR10</f>
        <v>279907</v>
      </c>
      <c r="C10" s="81">
        <f t="shared" si="1"/>
        <v>1199601</v>
      </c>
      <c r="D10" s="65">
        <v>0</v>
      </c>
      <c r="E10" s="65">
        <v>0</v>
      </c>
      <c r="F10" s="65">
        <v>0</v>
      </c>
      <c r="G10" s="65">
        <v>0</v>
      </c>
      <c r="H10" s="65">
        <v>0</v>
      </c>
      <c r="I10" s="65">
        <v>0</v>
      </c>
      <c r="J10" s="65">
        <v>3215</v>
      </c>
      <c r="K10" s="65">
        <v>21755</v>
      </c>
      <c r="L10" s="65">
        <v>0</v>
      </c>
      <c r="M10" s="65">
        <v>65617</v>
      </c>
      <c r="N10" s="65">
        <v>0</v>
      </c>
      <c r="O10" s="65">
        <v>0</v>
      </c>
      <c r="P10" s="65">
        <v>0</v>
      </c>
      <c r="Q10" s="65">
        <v>0</v>
      </c>
      <c r="R10" s="65">
        <v>69872</v>
      </c>
      <c r="S10" s="65">
        <v>211316</v>
      </c>
      <c r="T10" s="65">
        <v>32243</v>
      </c>
      <c r="U10" s="65">
        <v>351780</v>
      </c>
      <c r="V10" s="65">
        <v>59255</v>
      </c>
      <c r="W10" s="65">
        <v>282507</v>
      </c>
      <c r="X10" s="65">
        <v>0</v>
      </c>
      <c r="Y10" s="65">
        <v>25423</v>
      </c>
      <c r="Z10" s="65">
        <v>22459</v>
      </c>
      <c r="AA10" s="65">
        <v>15008</v>
      </c>
      <c r="AB10" s="65">
        <v>0</v>
      </c>
      <c r="AC10" s="65">
        <v>0</v>
      </c>
      <c r="AD10" s="65">
        <v>1085</v>
      </c>
      <c r="AE10" s="65">
        <v>84</v>
      </c>
      <c r="AF10" s="65">
        <v>0</v>
      </c>
      <c r="AG10" s="65">
        <v>0</v>
      </c>
      <c r="AH10" s="65">
        <v>0</v>
      </c>
      <c r="AI10" s="65">
        <v>29734</v>
      </c>
      <c r="AJ10" s="65">
        <v>9391</v>
      </c>
      <c r="AK10" s="65">
        <v>84152</v>
      </c>
      <c r="AL10" s="65">
        <v>0</v>
      </c>
      <c r="AM10" s="65">
        <v>0</v>
      </c>
      <c r="AN10" s="65">
        <v>67992</v>
      </c>
      <c r="AO10" s="65">
        <v>99047</v>
      </c>
      <c r="AP10" s="74">
        <v>0</v>
      </c>
      <c r="AQ10" s="74">
        <v>0</v>
      </c>
      <c r="AR10" s="74">
        <v>14395</v>
      </c>
      <c r="AS10" s="74">
        <v>13178</v>
      </c>
    </row>
    <row r="11" spans="1:45" s="60" customFormat="1" ht="12.75" customHeight="1">
      <c r="A11" s="64" t="s">
        <v>0</v>
      </c>
      <c r="B11" s="81">
        <f t="shared" si="1"/>
        <v>307847</v>
      </c>
      <c r="C11" s="81">
        <f t="shared" si="1"/>
        <v>1486500</v>
      </c>
      <c r="D11" s="65">
        <v>0</v>
      </c>
      <c r="E11" s="65">
        <v>0</v>
      </c>
      <c r="F11" s="65">
        <v>0</v>
      </c>
      <c r="G11" s="65">
        <v>0</v>
      </c>
      <c r="H11" s="65">
        <v>0</v>
      </c>
      <c r="I11" s="65">
        <v>0</v>
      </c>
      <c r="J11" s="65">
        <v>33659</v>
      </c>
      <c r="K11" s="65">
        <v>286</v>
      </c>
      <c r="L11" s="65">
        <v>4821</v>
      </c>
      <c r="M11" s="65">
        <v>66294</v>
      </c>
      <c r="N11" s="65">
        <v>0</v>
      </c>
      <c r="O11" s="65">
        <v>0</v>
      </c>
      <c r="P11" s="65">
        <v>0</v>
      </c>
      <c r="Q11" s="65">
        <v>0</v>
      </c>
      <c r="R11" s="65">
        <v>86430</v>
      </c>
      <c r="S11" s="65">
        <v>246378</v>
      </c>
      <c r="T11" s="65">
        <v>10810</v>
      </c>
      <c r="U11" s="65">
        <v>465404</v>
      </c>
      <c r="V11" s="65">
        <v>69954</v>
      </c>
      <c r="W11" s="65">
        <v>362331</v>
      </c>
      <c r="X11" s="65">
        <v>0</v>
      </c>
      <c r="Y11" s="65">
        <v>52884</v>
      </c>
      <c r="Z11" s="65">
        <v>29747</v>
      </c>
      <c r="AA11" s="65">
        <v>7641</v>
      </c>
      <c r="AB11" s="65">
        <v>0</v>
      </c>
      <c r="AC11" s="65">
        <v>0</v>
      </c>
      <c r="AD11" s="65">
        <v>10725</v>
      </c>
      <c r="AE11" s="65">
        <v>29313</v>
      </c>
      <c r="AF11" s="65">
        <v>0</v>
      </c>
      <c r="AG11" s="65">
        <v>29969</v>
      </c>
      <c r="AH11" s="65">
        <v>0</v>
      </c>
      <c r="AI11" s="65">
        <v>0</v>
      </c>
      <c r="AJ11" s="65">
        <v>11584</v>
      </c>
      <c r="AK11" s="65">
        <v>64167</v>
      </c>
      <c r="AL11" s="65">
        <v>0</v>
      </c>
      <c r="AM11" s="65">
        <v>0</v>
      </c>
      <c r="AN11" s="65">
        <v>32934</v>
      </c>
      <c r="AO11" s="65">
        <v>147723</v>
      </c>
      <c r="AP11" s="74">
        <v>0</v>
      </c>
      <c r="AQ11" s="74">
        <v>0</v>
      </c>
      <c r="AR11" s="74">
        <v>17183</v>
      </c>
      <c r="AS11" s="74">
        <v>14110</v>
      </c>
    </row>
    <row r="12" spans="1:45" ht="12.75" customHeight="1">
      <c r="A12" s="64" t="s">
        <v>18</v>
      </c>
      <c r="B12" s="81">
        <f t="shared" si="1"/>
        <v>355784</v>
      </c>
      <c r="C12" s="81">
        <f t="shared" si="1"/>
        <v>1440019</v>
      </c>
      <c r="D12" s="65">
        <v>0</v>
      </c>
      <c r="E12" s="65">
        <v>0</v>
      </c>
      <c r="F12" s="65">
        <v>0</v>
      </c>
      <c r="G12" s="65">
        <v>0</v>
      </c>
      <c r="H12" s="65">
        <v>0</v>
      </c>
      <c r="I12" s="65">
        <v>13572</v>
      </c>
      <c r="J12" s="65">
        <v>3510</v>
      </c>
      <c r="K12" s="65">
        <v>22000</v>
      </c>
      <c r="L12" s="65">
        <v>4535</v>
      </c>
      <c r="M12" s="65">
        <v>61026</v>
      </c>
      <c r="N12" s="65">
        <v>0</v>
      </c>
      <c r="O12" s="65">
        <v>0</v>
      </c>
      <c r="P12" s="65">
        <v>0</v>
      </c>
      <c r="Q12" s="65">
        <v>0</v>
      </c>
      <c r="R12" s="65">
        <v>74596</v>
      </c>
      <c r="S12" s="65">
        <v>229472</v>
      </c>
      <c r="T12" s="65">
        <v>30290</v>
      </c>
      <c r="U12" s="65">
        <v>371784</v>
      </c>
      <c r="V12" s="65">
        <v>87857</v>
      </c>
      <c r="W12" s="65">
        <v>389706</v>
      </c>
      <c r="X12" s="65">
        <v>0</v>
      </c>
      <c r="Y12" s="65">
        <v>65031</v>
      </c>
      <c r="Z12" s="65">
        <v>61631</v>
      </c>
      <c r="AA12" s="65">
        <v>0</v>
      </c>
      <c r="AB12" s="65">
        <v>0</v>
      </c>
      <c r="AC12" s="65">
        <v>0</v>
      </c>
      <c r="AD12" s="65">
        <v>15157</v>
      </c>
      <c r="AE12" s="65">
        <v>109</v>
      </c>
      <c r="AF12" s="65">
        <v>0</v>
      </c>
      <c r="AG12" s="65">
        <v>0</v>
      </c>
      <c r="AH12" s="65">
        <v>0</v>
      </c>
      <c r="AI12" s="65">
        <v>20959</v>
      </c>
      <c r="AJ12" s="65">
        <v>10211</v>
      </c>
      <c r="AK12" s="65">
        <v>134792</v>
      </c>
      <c r="AL12" s="65">
        <v>0</v>
      </c>
      <c r="AM12" s="65">
        <v>0</v>
      </c>
      <c r="AN12" s="65">
        <v>51954</v>
      </c>
      <c r="AO12" s="65">
        <v>107700</v>
      </c>
      <c r="AP12" s="74">
        <v>0</v>
      </c>
      <c r="AQ12" s="74">
        <v>0</v>
      </c>
      <c r="AR12" s="74">
        <v>16043</v>
      </c>
      <c r="AS12" s="74">
        <v>23868</v>
      </c>
    </row>
    <row r="13" spans="1:45" ht="12.75" customHeight="1">
      <c r="A13" s="64" t="s">
        <v>19</v>
      </c>
      <c r="B13" s="81">
        <f t="shared" si="1"/>
        <v>307420</v>
      </c>
      <c r="C13" s="81">
        <f t="shared" si="1"/>
        <v>1495296.4</v>
      </c>
      <c r="D13" s="65">
        <v>0</v>
      </c>
      <c r="E13" s="65">
        <v>0</v>
      </c>
      <c r="F13" s="65">
        <v>0</v>
      </c>
      <c r="G13" s="65">
        <v>0</v>
      </c>
      <c r="H13" s="65">
        <v>0</v>
      </c>
      <c r="I13" s="65">
        <v>9201</v>
      </c>
      <c r="J13" s="65">
        <v>0</v>
      </c>
      <c r="K13" s="65">
        <v>31127</v>
      </c>
      <c r="L13" s="65">
        <v>7042</v>
      </c>
      <c r="M13" s="65">
        <v>128311</v>
      </c>
      <c r="N13" s="65">
        <v>0</v>
      </c>
      <c r="O13" s="65">
        <v>0</v>
      </c>
      <c r="P13" s="65">
        <v>0</v>
      </c>
      <c r="Q13" s="65">
        <v>0</v>
      </c>
      <c r="R13" s="65">
        <v>88169</v>
      </c>
      <c r="S13" s="65">
        <v>263582</v>
      </c>
      <c r="T13" s="65">
        <v>37262</v>
      </c>
      <c r="U13" s="65">
        <v>422559</v>
      </c>
      <c r="V13" s="65">
        <v>60721</v>
      </c>
      <c r="W13" s="65">
        <v>311315</v>
      </c>
      <c r="X13" s="65">
        <v>0</v>
      </c>
      <c r="Y13" s="65">
        <v>64918</v>
      </c>
      <c r="Z13" s="65">
        <v>20137</v>
      </c>
      <c r="AA13" s="65">
        <v>0</v>
      </c>
      <c r="AB13" s="65">
        <v>0</v>
      </c>
      <c r="AC13" s="65">
        <v>0</v>
      </c>
      <c r="AD13" s="65">
        <v>12418</v>
      </c>
      <c r="AE13" s="65">
        <v>198</v>
      </c>
      <c r="AF13" s="65">
        <v>0</v>
      </c>
      <c r="AG13" s="65">
        <v>588</v>
      </c>
      <c r="AH13" s="65">
        <v>0</v>
      </c>
      <c r="AI13" s="65">
        <v>30430</v>
      </c>
      <c r="AJ13" s="65">
        <v>18344</v>
      </c>
      <c r="AK13" s="65">
        <v>82953</v>
      </c>
      <c r="AL13" s="65">
        <v>0</v>
      </c>
      <c r="AM13" s="65">
        <v>0</v>
      </c>
      <c r="AN13" s="65">
        <v>46726</v>
      </c>
      <c r="AO13" s="65">
        <v>117474</v>
      </c>
      <c r="AP13" s="74">
        <v>14</v>
      </c>
      <c r="AQ13" s="74">
        <v>1</v>
      </c>
      <c r="AR13" s="74">
        <v>16587</v>
      </c>
      <c r="AS13" s="74">
        <v>32639.4</v>
      </c>
    </row>
    <row r="14" spans="1:45" ht="12.75" customHeight="1">
      <c r="A14" s="64" t="s">
        <v>20</v>
      </c>
      <c r="B14" s="81">
        <f t="shared" si="1"/>
        <v>340278</v>
      </c>
      <c r="C14" s="81">
        <f t="shared" si="1"/>
        <v>1658001</v>
      </c>
      <c r="D14" s="65">
        <v>0</v>
      </c>
      <c r="E14" s="65">
        <v>0</v>
      </c>
      <c r="F14" s="65">
        <v>0</v>
      </c>
      <c r="G14" s="65">
        <v>0</v>
      </c>
      <c r="H14" s="65">
        <v>0</v>
      </c>
      <c r="I14" s="65">
        <v>6423</v>
      </c>
      <c r="J14" s="65">
        <v>2903</v>
      </c>
      <c r="K14" s="65">
        <v>22050</v>
      </c>
      <c r="L14" s="65">
        <v>9518</v>
      </c>
      <c r="M14" s="65">
        <v>64502</v>
      </c>
      <c r="N14" s="65">
        <v>0</v>
      </c>
      <c r="O14" s="65">
        <v>0</v>
      </c>
      <c r="P14" s="65">
        <v>0</v>
      </c>
      <c r="Q14" s="65">
        <v>0</v>
      </c>
      <c r="R14" s="65">
        <v>106612</v>
      </c>
      <c r="S14" s="65">
        <v>251608</v>
      </c>
      <c r="T14" s="65">
        <v>7500</v>
      </c>
      <c r="U14" s="65">
        <v>520470</v>
      </c>
      <c r="V14" s="65">
        <v>61730</v>
      </c>
      <c r="W14" s="65">
        <v>403664</v>
      </c>
      <c r="X14" s="65">
        <v>0</v>
      </c>
      <c r="Y14" s="65">
        <v>24028</v>
      </c>
      <c r="Z14" s="65">
        <v>58208</v>
      </c>
      <c r="AA14" s="65">
        <v>14927</v>
      </c>
      <c r="AB14" s="65">
        <v>0</v>
      </c>
      <c r="AC14" s="65">
        <v>0</v>
      </c>
      <c r="AD14" s="65">
        <v>10497</v>
      </c>
      <c r="AE14" s="65">
        <v>32229</v>
      </c>
      <c r="AF14" s="65">
        <v>0</v>
      </c>
      <c r="AG14" s="65">
        <v>0</v>
      </c>
      <c r="AH14" s="65">
        <v>0</v>
      </c>
      <c r="AI14" s="65">
        <v>21279</v>
      </c>
      <c r="AJ14" s="65">
        <v>22163</v>
      </c>
      <c r="AK14" s="65">
        <v>100082</v>
      </c>
      <c r="AL14" s="65">
        <v>0</v>
      </c>
      <c r="AM14" s="65">
        <v>0</v>
      </c>
      <c r="AN14" s="65">
        <v>45016</v>
      </c>
      <c r="AO14" s="65">
        <v>178151</v>
      </c>
      <c r="AP14" s="74">
        <v>0</v>
      </c>
      <c r="AQ14" s="74">
        <v>0</v>
      </c>
      <c r="AR14" s="74">
        <v>16131</v>
      </c>
      <c r="AS14" s="74">
        <v>18588</v>
      </c>
    </row>
    <row r="15" spans="1:45">
      <c r="A15" s="64" t="s">
        <v>21</v>
      </c>
      <c r="B15" s="81">
        <f t="shared" si="1"/>
        <v>237585</v>
      </c>
      <c r="C15" s="81">
        <f t="shared" si="1"/>
        <v>1631076.26</v>
      </c>
      <c r="D15" s="65">
        <v>0</v>
      </c>
      <c r="E15" s="65">
        <v>0</v>
      </c>
      <c r="F15" s="65">
        <v>0</v>
      </c>
      <c r="G15" s="65">
        <v>0</v>
      </c>
      <c r="H15" s="65">
        <v>0</v>
      </c>
      <c r="I15" s="65">
        <v>53954</v>
      </c>
      <c r="J15" s="65">
        <v>10088</v>
      </c>
      <c r="K15" s="65">
        <v>0</v>
      </c>
      <c r="L15" s="65">
        <v>7502</v>
      </c>
      <c r="M15" s="65">
        <v>122432</v>
      </c>
      <c r="N15" s="65">
        <v>0</v>
      </c>
      <c r="O15" s="65">
        <v>0</v>
      </c>
      <c r="P15" s="65">
        <v>0</v>
      </c>
      <c r="Q15" s="65">
        <v>0</v>
      </c>
      <c r="R15" s="65">
        <v>88436</v>
      </c>
      <c r="S15" s="65">
        <v>277020</v>
      </c>
      <c r="T15" s="65">
        <v>17722</v>
      </c>
      <c r="U15" s="65">
        <v>410234</v>
      </c>
      <c r="V15" s="65">
        <v>51945</v>
      </c>
      <c r="W15" s="65">
        <v>352622</v>
      </c>
      <c r="X15" s="65">
        <v>0</v>
      </c>
      <c r="Y15" s="65">
        <v>65649</v>
      </c>
      <c r="Z15" s="65">
        <v>2350</v>
      </c>
      <c r="AA15" s="65">
        <v>7715</v>
      </c>
      <c r="AB15" s="65">
        <v>0</v>
      </c>
      <c r="AC15" s="65">
        <v>0</v>
      </c>
      <c r="AD15" s="65">
        <v>8339</v>
      </c>
      <c r="AE15" s="65">
        <v>164</v>
      </c>
      <c r="AF15" s="65">
        <v>10918</v>
      </c>
      <c r="AG15" s="65">
        <v>0</v>
      </c>
      <c r="AH15" s="65">
        <v>0</v>
      </c>
      <c r="AI15" s="65">
        <v>32039</v>
      </c>
      <c r="AJ15" s="65">
        <v>12351</v>
      </c>
      <c r="AK15" s="65">
        <v>92224.26</v>
      </c>
      <c r="AL15" s="65">
        <v>0</v>
      </c>
      <c r="AM15" s="65">
        <v>0</v>
      </c>
      <c r="AN15" s="65">
        <v>5983</v>
      </c>
      <c r="AO15" s="65">
        <v>195359</v>
      </c>
      <c r="AP15" s="74">
        <v>0</v>
      </c>
      <c r="AQ15" s="74">
        <v>0</v>
      </c>
      <c r="AR15" s="74">
        <v>21951</v>
      </c>
      <c r="AS15" s="74">
        <v>21664</v>
      </c>
    </row>
    <row r="16" spans="1:45">
      <c r="A16" s="64" t="s">
        <v>22</v>
      </c>
      <c r="B16" s="81">
        <f t="shared" si="1"/>
        <v>217693</v>
      </c>
      <c r="C16" s="81">
        <f t="shared" si="1"/>
        <v>1587797.61</v>
      </c>
      <c r="D16" s="65">
        <v>0</v>
      </c>
      <c r="E16" s="65">
        <v>0</v>
      </c>
      <c r="F16" s="65">
        <v>0</v>
      </c>
      <c r="G16" s="65">
        <v>0</v>
      </c>
      <c r="H16" s="65">
        <v>0</v>
      </c>
      <c r="I16" s="65">
        <v>10992</v>
      </c>
      <c r="J16" s="65">
        <v>4600</v>
      </c>
      <c r="K16" s="65">
        <v>0</v>
      </c>
      <c r="L16" s="65">
        <v>0</v>
      </c>
      <c r="M16" s="65">
        <v>65456</v>
      </c>
      <c r="N16" s="65">
        <v>0</v>
      </c>
      <c r="O16" s="65">
        <v>0</v>
      </c>
      <c r="P16" s="65">
        <v>0</v>
      </c>
      <c r="Q16" s="65">
        <v>0</v>
      </c>
      <c r="R16" s="65">
        <v>80523</v>
      </c>
      <c r="S16" s="65">
        <v>271380</v>
      </c>
      <c r="T16" s="65">
        <v>7640</v>
      </c>
      <c r="U16" s="65">
        <v>499999</v>
      </c>
      <c r="V16" s="65">
        <v>65939</v>
      </c>
      <c r="W16" s="65">
        <v>352873</v>
      </c>
      <c r="X16" s="65">
        <v>0</v>
      </c>
      <c r="Y16" s="65">
        <v>63712</v>
      </c>
      <c r="Z16" s="65">
        <v>0</v>
      </c>
      <c r="AA16" s="65">
        <v>0</v>
      </c>
      <c r="AB16" s="65">
        <v>0</v>
      </c>
      <c r="AC16" s="65">
        <v>0</v>
      </c>
      <c r="AD16" s="65">
        <v>15923</v>
      </c>
      <c r="AE16" s="65">
        <v>3693</v>
      </c>
      <c r="AF16" s="65">
        <v>0</v>
      </c>
      <c r="AG16" s="65">
        <v>0</v>
      </c>
      <c r="AH16" s="65">
        <v>0</v>
      </c>
      <c r="AI16" s="65">
        <v>6618</v>
      </c>
      <c r="AJ16" s="65">
        <v>9660</v>
      </c>
      <c r="AK16" s="65">
        <v>87873.010000000009</v>
      </c>
      <c r="AL16" s="65">
        <v>0</v>
      </c>
      <c r="AM16" s="65">
        <v>0</v>
      </c>
      <c r="AN16" s="65">
        <v>9734</v>
      </c>
      <c r="AO16" s="65">
        <v>186706</v>
      </c>
      <c r="AP16" s="74">
        <v>20</v>
      </c>
      <c r="AQ16" s="74">
        <v>0</v>
      </c>
      <c r="AR16" s="74">
        <v>23654</v>
      </c>
      <c r="AS16" s="74">
        <v>38495.599999999999</v>
      </c>
    </row>
    <row r="17" spans="1:45">
      <c r="A17" s="64" t="s">
        <v>23</v>
      </c>
      <c r="B17" s="81">
        <f t="shared" si="1"/>
        <v>284211</v>
      </c>
      <c r="C17" s="81">
        <f t="shared" si="1"/>
        <v>1627575.9</v>
      </c>
      <c r="D17" s="65">
        <v>0</v>
      </c>
      <c r="E17" s="65">
        <v>0</v>
      </c>
      <c r="F17" s="65">
        <v>0</v>
      </c>
      <c r="G17" s="65">
        <v>0</v>
      </c>
      <c r="H17" s="65">
        <v>0</v>
      </c>
      <c r="I17" s="65">
        <v>9215</v>
      </c>
      <c r="J17" s="65">
        <v>14802</v>
      </c>
      <c r="K17" s="65">
        <v>21576</v>
      </c>
      <c r="L17" s="65">
        <v>23746</v>
      </c>
      <c r="M17" s="65">
        <v>125111</v>
      </c>
      <c r="N17" s="65">
        <v>0</v>
      </c>
      <c r="O17" s="65">
        <v>0</v>
      </c>
      <c r="P17" s="65">
        <v>0</v>
      </c>
      <c r="Q17" s="65">
        <v>0</v>
      </c>
      <c r="R17" s="65">
        <v>72372</v>
      </c>
      <c r="S17" s="65">
        <v>260801</v>
      </c>
      <c r="T17" s="65">
        <v>35919</v>
      </c>
      <c r="U17" s="65">
        <v>477975</v>
      </c>
      <c r="V17" s="65">
        <v>45875</v>
      </c>
      <c r="W17" s="65">
        <v>322550.90000000002</v>
      </c>
      <c r="X17" s="65">
        <v>0</v>
      </c>
      <c r="Y17" s="65">
        <v>58749</v>
      </c>
      <c r="Z17" s="65">
        <v>0</v>
      </c>
      <c r="AA17" s="65">
        <v>0</v>
      </c>
      <c r="AB17" s="65">
        <v>0</v>
      </c>
      <c r="AC17" s="65">
        <v>0</v>
      </c>
      <c r="AD17" s="65">
        <v>5670</v>
      </c>
      <c r="AE17" s="65">
        <v>30671</v>
      </c>
      <c r="AF17" s="65">
        <v>6525</v>
      </c>
      <c r="AG17" s="65">
        <v>0</v>
      </c>
      <c r="AH17" s="65">
        <v>0</v>
      </c>
      <c r="AI17" s="65">
        <v>20826</v>
      </c>
      <c r="AJ17" s="65">
        <v>17210</v>
      </c>
      <c r="AK17" s="65">
        <v>81798</v>
      </c>
      <c r="AL17" s="65">
        <v>0</v>
      </c>
      <c r="AM17" s="65">
        <v>0</v>
      </c>
      <c r="AN17" s="65">
        <v>31668</v>
      </c>
      <c r="AO17" s="65">
        <v>188250</v>
      </c>
      <c r="AP17" s="74">
        <v>3</v>
      </c>
      <c r="AQ17" s="74">
        <v>0</v>
      </c>
      <c r="AR17" s="74">
        <v>30421</v>
      </c>
      <c r="AS17" s="74">
        <v>30053</v>
      </c>
    </row>
    <row r="18" spans="1:45">
      <c r="A18" s="66" t="s">
        <v>25</v>
      </c>
      <c r="B18" s="81">
        <f t="shared" si="1"/>
        <v>256108</v>
      </c>
      <c r="C18" s="81">
        <f t="shared" si="1"/>
        <v>1547998</v>
      </c>
      <c r="D18" s="65">
        <v>0</v>
      </c>
      <c r="E18" s="65">
        <v>0</v>
      </c>
      <c r="F18" s="65">
        <v>0</v>
      </c>
      <c r="G18" s="65">
        <v>0</v>
      </c>
      <c r="H18" s="65">
        <v>0</v>
      </c>
      <c r="I18" s="65">
        <v>50878</v>
      </c>
      <c r="J18" s="65">
        <v>14052</v>
      </c>
      <c r="K18" s="65">
        <v>0</v>
      </c>
      <c r="L18" s="65">
        <v>0</v>
      </c>
      <c r="M18" s="65">
        <v>65148</v>
      </c>
      <c r="N18" s="65">
        <v>0</v>
      </c>
      <c r="O18" s="65">
        <v>0</v>
      </c>
      <c r="P18" s="65">
        <v>0</v>
      </c>
      <c r="Q18" s="65">
        <v>0</v>
      </c>
      <c r="R18" s="65">
        <v>81229</v>
      </c>
      <c r="S18" s="65">
        <v>293448</v>
      </c>
      <c r="T18" s="65">
        <v>27107</v>
      </c>
      <c r="U18" s="65">
        <v>431351</v>
      </c>
      <c r="V18" s="65">
        <v>63517</v>
      </c>
      <c r="W18" s="65">
        <v>311779</v>
      </c>
      <c r="X18" s="65">
        <v>0</v>
      </c>
      <c r="Y18" s="65">
        <v>31150</v>
      </c>
      <c r="Z18" s="65">
        <v>0</v>
      </c>
      <c r="AA18" s="65">
        <v>4372</v>
      </c>
      <c r="AB18" s="65">
        <v>0</v>
      </c>
      <c r="AC18" s="65">
        <v>0</v>
      </c>
      <c r="AD18" s="65">
        <v>21702</v>
      </c>
      <c r="AE18" s="65">
        <v>6370</v>
      </c>
      <c r="AF18" s="65">
        <v>0</v>
      </c>
      <c r="AG18" s="65">
        <v>0</v>
      </c>
      <c r="AH18" s="65">
        <v>0</v>
      </c>
      <c r="AI18" s="65">
        <v>31002</v>
      </c>
      <c r="AJ18" s="65">
        <v>18964</v>
      </c>
      <c r="AK18" s="65">
        <v>120124</v>
      </c>
      <c r="AL18" s="65">
        <v>0</v>
      </c>
      <c r="AM18" s="65">
        <v>0</v>
      </c>
      <c r="AN18" s="65">
        <v>3009</v>
      </c>
      <c r="AO18" s="65">
        <v>140958</v>
      </c>
      <c r="AP18" s="75">
        <v>0</v>
      </c>
      <c r="AQ18" s="75">
        <v>0</v>
      </c>
      <c r="AR18" s="74">
        <v>26528</v>
      </c>
      <c r="AS18" s="75">
        <v>61418</v>
      </c>
    </row>
    <row r="19" spans="1:45">
      <c r="A19" s="66" t="s">
        <v>26</v>
      </c>
      <c r="B19" s="81">
        <f t="shared" si="1"/>
        <v>255482</v>
      </c>
      <c r="C19" s="81">
        <f t="shared" si="1"/>
        <v>1543200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9726</v>
      </c>
      <c r="J19" s="65">
        <v>8015</v>
      </c>
      <c r="K19" s="65">
        <v>21505</v>
      </c>
      <c r="L19" s="65">
        <v>0</v>
      </c>
      <c r="M19" s="65">
        <v>62858</v>
      </c>
      <c r="N19" s="65">
        <v>0</v>
      </c>
      <c r="O19" s="65">
        <v>0</v>
      </c>
      <c r="P19" s="65">
        <v>0</v>
      </c>
      <c r="Q19" s="65">
        <v>0</v>
      </c>
      <c r="R19" s="65">
        <v>83432</v>
      </c>
      <c r="S19" s="65">
        <v>313310</v>
      </c>
      <c r="T19" s="65">
        <v>12507</v>
      </c>
      <c r="U19" s="65">
        <v>502158</v>
      </c>
      <c r="V19" s="65">
        <v>62655</v>
      </c>
      <c r="W19" s="65">
        <v>286910</v>
      </c>
      <c r="X19" s="65">
        <v>0</v>
      </c>
      <c r="Y19" s="65">
        <v>67460</v>
      </c>
      <c r="Z19" s="65">
        <v>17329</v>
      </c>
      <c r="AA19" s="65">
        <v>7779</v>
      </c>
      <c r="AB19" s="65">
        <v>0</v>
      </c>
      <c r="AC19" s="65">
        <v>0</v>
      </c>
      <c r="AD19" s="65">
        <v>11981</v>
      </c>
      <c r="AE19" s="65">
        <v>4614</v>
      </c>
      <c r="AF19" s="65">
        <v>0</v>
      </c>
      <c r="AG19" s="65">
        <v>0</v>
      </c>
      <c r="AH19" s="65">
        <v>0</v>
      </c>
      <c r="AI19" s="65">
        <v>0</v>
      </c>
      <c r="AJ19" s="65">
        <v>12795</v>
      </c>
      <c r="AK19" s="65">
        <v>84904</v>
      </c>
      <c r="AL19" s="65">
        <v>0</v>
      </c>
      <c r="AM19" s="65">
        <v>0</v>
      </c>
      <c r="AN19" s="65">
        <v>27762</v>
      </c>
      <c r="AO19" s="65">
        <v>142085</v>
      </c>
      <c r="AP19" s="75">
        <v>11</v>
      </c>
      <c r="AQ19" s="75">
        <v>2</v>
      </c>
      <c r="AR19" s="74">
        <v>18995</v>
      </c>
      <c r="AS19" s="75">
        <v>39889</v>
      </c>
    </row>
    <row r="20" spans="1:45">
      <c r="A20" s="68" t="s">
        <v>27</v>
      </c>
      <c r="B20" s="82">
        <f t="shared" si="1"/>
        <v>241803</v>
      </c>
      <c r="C20" s="82">
        <f t="shared" si="1"/>
        <v>1618580.47</v>
      </c>
      <c r="D20" s="69">
        <v>0</v>
      </c>
      <c r="E20" s="69">
        <v>0</v>
      </c>
      <c r="F20" s="69">
        <v>0</v>
      </c>
      <c r="G20" s="69">
        <v>0</v>
      </c>
      <c r="H20" s="69">
        <v>0</v>
      </c>
      <c r="I20" s="69">
        <v>13168</v>
      </c>
      <c r="J20" s="69">
        <v>17052</v>
      </c>
      <c r="K20" s="69">
        <v>21816</v>
      </c>
      <c r="L20" s="69">
        <v>0</v>
      </c>
      <c r="M20" s="69">
        <v>65833</v>
      </c>
      <c r="N20" s="69">
        <v>0</v>
      </c>
      <c r="O20" s="69">
        <v>0</v>
      </c>
      <c r="P20" s="69">
        <v>0</v>
      </c>
      <c r="Q20" s="69">
        <v>0</v>
      </c>
      <c r="R20" s="69">
        <v>78502</v>
      </c>
      <c r="S20" s="69">
        <v>292899</v>
      </c>
      <c r="T20" s="69">
        <v>18041</v>
      </c>
      <c r="U20" s="69">
        <v>426676</v>
      </c>
      <c r="V20" s="69">
        <v>50969</v>
      </c>
      <c r="W20" s="69">
        <v>335083</v>
      </c>
      <c r="X20" s="69">
        <v>0</v>
      </c>
      <c r="Y20" s="69">
        <v>6785</v>
      </c>
      <c r="Z20" s="69">
        <v>12207</v>
      </c>
      <c r="AA20" s="69">
        <v>0</v>
      </c>
      <c r="AB20" s="69">
        <v>7</v>
      </c>
      <c r="AC20" s="69">
        <v>0</v>
      </c>
      <c r="AD20" s="69">
        <v>13996</v>
      </c>
      <c r="AE20" s="69">
        <v>28937</v>
      </c>
      <c r="AF20" s="69">
        <v>0</v>
      </c>
      <c r="AG20" s="69">
        <v>0</v>
      </c>
      <c r="AH20" s="69">
        <v>0</v>
      </c>
      <c r="AI20" s="69">
        <v>36474</v>
      </c>
      <c r="AJ20" s="69">
        <v>12859</v>
      </c>
      <c r="AK20" s="69">
        <v>104585</v>
      </c>
      <c r="AL20" s="69">
        <v>0</v>
      </c>
      <c r="AM20" s="69">
        <v>38516</v>
      </c>
      <c r="AN20" s="69">
        <v>25059</v>
      </c>
      <c r="AO20" s="69">
        <v>162279</v>
      </c>
      <c r="AP20" s="76">
        <v>2</v>
      </c>
      <c r="AQ20" s="76">
        <v>0</v>
      </c>
      <c r="AR20" s="80">
        <v>13109</v>
      </c>
      <c r="AS20" s="80">
        <v>85529.47</v>
      </c>
    </row>
    <row r="21" spans="1:45">
      <c r="A21" s="71" t="s">
        <v>59</v>
      </c>
      <c r="B21" s="83"/>
      <c r="C21" s="83"/>
      <c r="D21" s="219"/>
      <c r="E21" s="219"/>
      <c r="F21" s="219"/>
      <c r="G21" s="219"/>
      <c r="H21" s="219"/>
      <c r="I21" s="219"/>
      <c r="J21" s="219"/>
      <c r="K21" s="219"/>
      <c r="L21" s="219"/>
      <c r="M21" s="219"/>
      <c r="N21" s="219"/>
      <c r="O21" s="219"/>
      <c r="P21" s="219"/>
      <c r="Q21" s="219"/>
      <c r="R21" s="219"/>
      <c r="S21" s="219"/>
      <c r="T21" s="219"/>
      <c r="U21" s="219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</row>
    <row r="22" spans="1:45">
      <c r="A22" s="29" t="s">
        <v>16</v>
      </c>
      <c r="B22" s="70"/>
      <c r="C22" s="70"/>
      <c r="D22" s="63"/>
      <c r="E22" s="63"/>
      <c r="F22" s="221"/>
      <c r="G22" s="221"/>
      <c r="H22" s="221"/>
      <c r="I22" s="221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</row>
    <row r="23" spans="1:45">
      <c r="A23" s="67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</row>
    <row r="24" spans="1:45" ht="13.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</row>
    <row r="25" spans="1:45" ht="13.5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spans="1:45" ht="13.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</row>
    <row r="27" spans="1:45" ht="13.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</row>
    <row r="28" spans="1:45" ht="13.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</row>
    <row r="29" spans="1:45" ht="13.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</row>
    <row r="30" spans="1:45" ht="13.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</row>
    <row r="31" spans="1:45" ht="13.5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</row>
    <row r="32" spans="1:45" ht="13.5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</row>
    <row r="33" spans="2:33" ht="13.5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</row>
    <row r="34" spans="2:33" ht="13.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</row>
    <row r="35" spans="2:33" ht="13.5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</row>
    <row r="36" spans="2:33" ht="13.5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</row>
    <row r="37" spans="2:33" ht="13.5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</row>
    <row r="38" spans="2:33">
      <c r="F38" s="4"/>
    </row>
    <row r="39" spans="2:33">
      <c r="F39" s="4"/>
    </row>
    <row r="40" spans="2:33">
      <c r="D40" s="61"/>
      <c r="F40" s="4"/>
    </row>
    <row r="43" spans="2:33" ht="15">
      <c r="D43" s="3"/>
      <c r="E43" s="2"/>
      <c r="F43" s="3"/>
      <c r="G43" s="2"/>
    </row>
    <row r="47" spans="2:33">
      <c r="D47" s="61"/>
      <c r="F47" s="61"/>
    </row>
    <row r="50" spans="4:8" ht="15">
      <c r="D50" s="2"/>
      <c r="E50" s="3"/>
      <c r="F50" s="2"/>
    </row>
    <row r="54" spans="4:8">
      <c r="D54" s="61"/>
      <c r="F54" s="61"/>
    </row>
    <row r="57" spans="4:8" ht="15">
      <c r="D57" s="2"/>
      <c r="E57" s="61"/>
      <c r="G57" s="2"/>
      <c r="H57" s="2"/>
    </row>
    <row r="61" spans="4:8">
      <c r="D61" s="61"/>
      <c r="G61" s="61"/>
      <c r="H61" s="61"/>
    </row>
    <row r="65" spans="4:7" ht="15">
      <c r="F65" s="2"/>
      <c r="G65" s="2"/>
    </row>
    <row r="66" spans="4:7" ht="15">
      <c r="D66" s="2"/>
      <c r="F66" s="61"/>
      <c r="G66" s="61"/>
    </row>
    <row r="69" spans="4:7">
      <c r="G69" s="61"/>
    </row>
    <row r="70" spans="4:7" ht="15">
      <c r="D70" s="61"/>
      <c r="F70" s="2"/>
      <c r="G70" s="2"/>
    </row>
  </sheetData>
  <mergeCells count="41">
    <mergeCell ref="A3:AS3"/>
    <mergeCell ref="A4:AS4"/>
    <mergeCell ref="A6:A7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AN6:AO6"/>
    <mergeCell ref="F22:I22"/>
    <mergeCell ref="D21:E21"/>
    <mergeCell ref="F21:G21"/>
    <mergeCell ref="H21:I21"/>
    <mergeCell ref="J21:K21"/>
    <mergeCell ref="X21:Y21"/>
    <mergeCell ref="Z21:AA21"/>
    <mergeCell ref="AB21:AC21"/>
    <mergeCell ref="AD21:AE21"/>
    <mergeCell ref="AL6:AM6"/>
    <mergeCell ref="AF21:AG21"/>
    <mergeCell ref="AP6:AQ6"/>
    <mergeCell ref="AR6:AS6"/>
    <mergeCell ref="Z6:AA6"/>
    <mergeCell ref="AB6:AC6"/>
    <mergeCell ref="AD6:AE6"/>
    <mergeCell ref="AF6:AG6"/>
    <mergeCell ref="AH6:AI6"/>
    <mergeCell ref="AJ6:AK6"/>
    <mergeCell ref="V21:W21"/>
    <mergeCell ref="L21:M21"/>
    <mergeCell ref="N21:O21"/>
    <mergeCell ref="P21:Q21"/>
    <mergeCell ref="R21:S21"/>
    <mergeCell ref="T21:U2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T26"/>
  <sheetViews>
    <sheetView showGridLines="0" topLeftCell="H1" workbookViewId="0">
      <selection activeCell="X6" sqref="X6:Y6"/>
    </sheetView>
  </sheetViews>
  <sheetFormatPr baseColWidth="10" defaultRowHeight="12.75"/>
  <cols>
    <col min="3" max="3" width="15" customWidth="1"/>
    <col min="4" max="4" width="11.85546875" customWidth="1"/>
    <col min="5" max="5" width="13.5703125" customWidth="1"/>
    <col min="7" max="7" width="13.7109375" customWidth="1"/>
    <col min="9" max="9" width="13.42578125" customWidth="1"/>
    <col min="11" max="11" width="13.5703125" customWidth="1"/>
    <col min="13" max="13" width="14.42578125" customWidth="1"/>
    <col min="15" max="15" width="13.7109375" customWidth="1"/>
    <col min="17" max="17" width="14.5703125" customWidth="1"/>
    <col min="19" max="19" width="18.140625" customWidth="1"/>
    <col min="21" max="21" width="19.140625" customWidth="1"/>
    <col min="23" max="23" width="21.7109375" customWidth="1"/>
    <col min="25" max="25" width="15.28515625" customWidth="1"/>
    <col min="27" max="27" width="13.5703125" customWidth="1"/>
    <col min="29" max="29" width="14.140625" customWidth="1"/>
    <col min="31" max="31" width="13.85546875" customWidth="1"/>
    <col min="33" max="33" width="14" customWidth="1"/>
    <col min="35" max="35" width="16.42578125" customWidth="1"/>
    <col min="37" max="37" width="13.85546875" customWidth="1"/>
    <col min="39" max="39" width="14.85546875" customWidth="1"/>
    <col min="41" max="41" width="14" customWidth="1"/>
    <col min="43" max="43" width="15.140625" customWidth="1"/>
    <col min="45" max="45" width="14.28515625" customWidth="1"/>
  </cols>
  <sheetData>
    <row r="1" spans="1:46">
      <c r="A1" s="1"/>
      <c r="B1" s="1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</row>
    <row r="2" spans="1:46">
      <c r="A2" s="1"/>
      <c r="B2" s="1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</row>
    <row r="3" spans="1:46">
      <c r="A3" s="224" t="s">
        <v>77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224"/>
      <c r="AJ3" s="224"/>
      <c r="AK3" s="224"/>
      <c r="AL3" s="224"/>
      <c r="AM3" s="224"/>
      <c r="AN3" s="224"/>
      <c r="AO3" s="224"/>
      <c r="AP3" s="224"/>
      <c r="AQ3" s="224"/>
      <c r="AR3" s="224"/>
      <c r="AS3" s="224"/>
      <c r="AT3" s="63"/>
    </row>
    <row r="4" spans="1:46">
      <c r="A4" s="209" t="s">
        <v>44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09"/>
      <c r="AL4" s="209"/>
      <c r="AM4" s="209"/>
      <c r="AN4" s="209"/>
      <c r="AO4" s="209"/>
      <c r="AP4" s="209"/>
      <c r="AQ4" s="209"/>
      <c r="AR4" s="209"/>
      <c r="AS4" s="209"/>
      <c r="AT4" s="63"/>
    </row>
    <row r="5" spans="1:46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3"/>
      <c r="AL5" s="63"/>
      <c r="AM5" s="63"/>
      <c r="AN5" s="63"/>
      <c r="AO5" s="63"/>
      <c r="AP5" s="63"/>
      <c r="AQ5" s="63"/>
      <c r="AR5" s="63"/>
      <c r="AS5" s="63"/>
      <c r="AT5" s="63"/>
    </row>
    <row r="6" spans="1:46">
      <c r="A6" s="222" t="s">
        <v>14</v>
      </c>
      <c r="B6" s="212" t="s">
        <v>3</v>
      </c>
      <c r="C6" s="212"/>
      <c r="D6" s="212" t="s">
        <v>78</v>
      </c>
      <c r="E6" s="212"/>
      <c r="F6" s="212" t="s">
        <v>13</v>
      </c>
      <c r="G6" s="212"/>
      <c r="H6" s="212" t="s">
        <v>12</v>
      </c>
      <c r="I6" s="212"/>
      <c r="J6" s="212" t="s">
        <v>11</v>
      </c>
      <c r="K6" s="212"/>
      <c r="L6" s="212" t="s">
        <v>74</v>
      </c>
      <c r="M6" s="212"/>
      <c r="N6" s="212" t="s">
        <v>33</v>
      </c>
      <c r="O6" s="212"/>
      <c r="P6" s="212" t="s">
        <v>40</v>
      </c>
      <c r="Q6" s="212"/>
      <c r="R6" s="212" t="s">
        <v>75</v>
      </c>
      <c r="S6" s="212"/>
      <c r="T6" s="212" t="s">
        <v>35</v>
      </c>
      <c r="U6" s="212"/>
      <c r="V6" s="212" t="s">
        <v>76</v>
      </c>
      <c r="W6" s="212"/>
      <c r="X6" s="212" t="s">
        <v>37</v>
      </c>
      <c r="Y6" s="212"/>
      <c r="Z6" s="212" t="s">
        <v>10</v>
      </c>
      <c r="AA6" s="212"/>
      <c r="AB6" s="212" t="s">
        <v>17</v>
      </c>
      <c r="AC6" s="212"/>
      <c r="AD6" s="212" t="s">
        <v>15</v>
      </c>
      <c r="AE6" s="212"/>
      <c r="AF6" s="220" t="s">
        <v>9</v>
      </c>
      <c r="AG6" s="220"/>
      <c r="AH6" s="212" t="s">
        <v>8</v>
      </c>
      <c r="AI6" s="212"/>
      <c r="AJ6" s="212" t="s">
        <v>7</v>
      </c>
      <c r="AK6" s="212"/>
      <c r="AL6" s="212" t="s">
        <v>38</v>
      </c>
      <c r="AM6" s="212"/>
      <c r="AN6" s="212" t="s">
        <v>62</v>
      </c>
      <c r="AO6" s="212"/>
      <c r="AP6" s="212" t="s">
        <v>39</v>
      </c>
      <c r="AQ6" s="212"/>
      <c r="AR6" s="212" t="s">
        <v>6</v>
      </c>
      <c r="AS6" s="212"/>
      <c r="AT6" s="84"/>
    </row>
    <row r="7" spans="1:46">
      <c r="A7" s="223"/>
      <c r="B7" s="77" t="s">
        <v>5</v>
      </c>
      <c r="C7" s="78" t="s">
        <v>4</v>
      </c>
      <c r="D7" s="77" t="s">
        <v>5</v>
      </c>
      <c r="E7" s="78" t="s">
        <v>4</v>
      </c>
      <c r="F7" s="77" t="s">
        <v>5</v>
      </c>
      <c r="G7" s="78" t="s">
        <v>4</v>
      </c>
      <c r="H7" s="78" t="s">
        <v>5</v>
      </c>
      <c r="I7" s="78" t="s">
        <v>4</v>
      </c>
      <c r="J7" s="78" t="s">
        <v>5</v>
      </c>
      <c r="K7" s="78" t="s">
        <v>4</v>
      </c>
      <c r="L7" s="78" t="s">
        <v>5</v>
      </c>
      <c r="M7" s="78" t="s">
        <v>4</v>
      </c>
      <c r="N7" s="78" t="s">
        <v>5</v>
      </c>
      <c r="O7" s="78" t="s">
        <v>4</v>
      </c>
      <c r="P7" s="78" t="s">
        <v>5</v>
      </c>
      <c r="Q7" s="78" t="s">
        <v>4</v>
      </c>
      <c r="R7" s="78" t="s">
        <v>5</v>
      </c>
      <c r="S7" s="78" t="s">
        <v>4</v>
      </c>
      <c r="T7" s="79" t="s">
        <v>5</v>
      </c>
      <c r="U7" s="79" t="s">
        <v>4</v>
      </c>
      <c r="V7" s="79" t="s">
        <v>5</v>
      </c>
      <c r="W7" s="79" t="s">
        <v>4</v>
      </c>
      <c r="X7" s="79" t="s">
        <v>5</v>
      </c>
      <c r="Y7" s="79" t="s">
        <v>4</v>
      </c>
      <c r="Z7" s="79" t="s">
        <v>5</v>
      </c>
      <c r="AA7" s="79" t="s">
        <v>4</v>
      </c>
      <c r="AB7" s="79" t="s">
        <v>5</v>
      </c>
      <c r="AC7" s="79" t="s">
        <v>4</v>
      </c>
      <c r="AD7" s="79" t="s">
        <v>5</v>
      </c>
      <c r="AE7" s="79" t="s">
        <v>4</v>
      </c>
      <c r="AF7" s="79" t="s">
        <v>5</v>
      </c>
      <c r="AG7" s="79" t="s">
        <v>4</v>
      </c>
      <c r="AH7" s="79" t="s">
        <v>5</v>
      </c>
      <c r="AI7" s="79" t="s">
        <v>4</v>
      </c>
      <c r="AJ7" s="79" t="s">
        <v>5</v>
      </c>
      <c r="AK7" s="79" t="s">
        <v>4</v>
      </c>
      <c r="AL7" s="79" t="s">
        <v>5</v>
      </c>
      <c r="AM7" s="79" t="s">
        <v>4</v>
      </c>
      <c r="AN7" s="79" t="s">
        <v>5</v>
      </c>
      <c r="AO7" s="79" t="s">
        <v>4</v>
      </c>
      <c r="AP7" s="79" t="s">
        <v>5</v>
      </c>
      <c r="AQ7" s="79" t="s">
        <v>4</v>
      </c>
      <c r="AR7" s="79" t="s">
        <v>5</v>
      </c>
      <c r="AS7" s="79" t="s">
        <v>4</v>
      </c>
      <c r="AT7" s="84"/>
    </row>
    <row r="8" spans="1:46" s="168" customFormat="1">
      <c r="A8" s="167" t="s">
        <v>3</v>
      </c>
      <c r="B8" s="81">
        <f>SUM(B9:B20)</f>
        <v>3343518</v>
      </c>
      <c r="C8" s="81">
        <f>SUM(C9:C20)</f>
        <v>20235654.960000001</v>
      </c>
      <c r="D8" s="81">
        <f>SUM(D9:D20)</f>
        <v>0</v>
      </c>
      <c r="E8" s="81">
        <f t="shared" ref="E8:AS8" si="0">SUM(E9:E20)</f>
        <v>0</v>
      </c>
      <c r="F8" s="81">
        <f t="shared" si="0"/>
        <v>0</v>
      </c>
      <c r="G8" s="81">
        <f t="shared" si="0"/>
        <v>0</v>
      </c>
      <c r="H8" s="81">
        <f t="shared" si="0"/>
        <v>0</v>
      </c>
      <c r="I8" s="81">
        <f t="shared" si="0"/>
        <v>314639</v>
      </c>
      <c r="J8" s="81">
        <f t="shared" si="0"/>
        <v>125385</v>
      </c>
      <c r="K8" s="81">
        <f t="shared" si="0"/>
        <v>211743</v>
      </c>
      <c r="L8" s="81">
        <f t="shared" si="0"/>
        <v>32530</v>
      </c>
      <c r="M8" s="81">
        <f t="shared" si="0"/>
        <v>1234916</v>
      </c>
      <c r="N8" s="81">
        <f t="shared" si="0"/>
        <v>0</v>
      </c>
      <c r="O8" s="81">
        <f t="shared" si="0"/>
        <v>0</v>
      </c>
      <c r="P8" s="81">
        <f t="shared" si="0"/>
        <v>0</v>
      </c>
      <c r="Q8" s="81">
        <f t="shared" si="0"/>
        <v>0</v>
      </c>
      <c r="R8" s="81">
        <f t="shared" si="0"/>
        <v>970512</v>
      </c>
      <c r="S8" s="81">
        <f t="shared" si="0"/>
        <v>3327598</v>
      </c>
      <c r="T8" s="81">
        <f t="shared" si="0"/>
        <v>197496</v>
      </c>
      <c r="U8" s="81">
        <f t="shared" si="0"/>
        <v>5851695</v>
      </c>
      <c r="V8" s="81">
        <f t="shared" si="0"/>
        <v>720302</v>
      </c>
      <c r="W8" s="81">
        <f t="shared" si="0"/>
        <v>4316270</v>
      </c>
      <c r="X8" s="81">
        <f t="shared" si="0"/>
        <v>37347</v>
      </c>
      <c r="Y8" s="81">
        <f t="shared" si="0"/>
        <v>1146279</v>
      </c>
      <c r="Z8" s="81">
        <f t="shared" si="0"/>
        <v>214248</v>
      </c>
      <c r="AA8" s="81">
        <f t="shared" si="0"/>
        <v>56363</v>
      </c>
      <c r="AB8" s="81">
        <f t="shared" si="0"/>
        <v>0</v>
      </c>
      <c r="AC8" s="81">
        <f t="shared" si="0"/>
        <v>0</v>
      </c>
      <c r="AD8" s="81">
        <f>SUM(AD9:AD20)</f>
        <v>229482</v>
      </c>
      <c r="AE8" s="81">
        <f t="shared" si="0"/>
        <v>190138</v>
      </c>
      <c r="AF8" s="81">
        <f>SUM(AF9:AF20)</f>
        <v>7551</v>
      </c>
      <c r="AG8" s="81">
        <f t="shared" si="0"/>
        <v>0</v>
      </c>
      <c r="AH8" s="81">
        <f t="shared" si="0"/>
        <v>0</v>
      </c>
      <c r="AI8" s="81">
        <f t="shared" si="0"/>
        <v>239615</v>
      </c>
      <c r="AJ8" s="81">
        <f t="shared" si="0"/>
        <v>224444</v>
      </c>
      <c r="AK8" s="81">
        <f t="shared" si="0"/>
        <v>967384</v>
      </c>
      <c r="AL8" s="81">
        <f t="shared" si="0"/>
        <v>0</v>
      </c>
      <c r="AM8" s="81">
        <f t="shared" si="0"/>
        <v>560480</v>
      </c>
      <c r="AN8" s="81">
        <f t="shared" si="0"/>
        <v>351159</v>
      </c>
      <c r="AO8" s="81">
        <f t="shared" si="0"/>
        <v>1117366</v>
      </c>
      <c r="AP8" s="81">
        <f t="shared" si="0"/>
        <v>107</v>
      </c>
      <c r="AQ8" s="81">
        <f t="shared" si="0"/>
        <v>16.3</v>
      </c>
      <c r="AR8" s="81">
        <f t="shared" si="0"/>
        <v>232955</v>
      </c>
      <c r="AS8" s="81">
        <f t="shared" si="0"/>
        <v>701152.66</v>
      </c>
      <c r="AT8" s="85"/>
    </row>
    <row r="9" spans="1:46">
      <c r="A9" s="66" t="s">
        <v>2</v>
      </c>
      <c r="B9" s="81">
        <v>252804</v>
      </c>
      <c r="C9" s="81">
        <v>1641542</v>
      </c>
      <c r="D9" s="65">
        <v>0</v>
      </c>
      <c r="E9" s="65">
        <v>0</v>
      </c>
      <c r="F9" s="65">
        <v>0</v>
      </c>
      <c r="G9" s="65">
        <v>0</v>
      </c>
      <c r="H9" s="65">
        <v>0</v>
      </c>
      <c r="I9" s="65">
        <v>51975</v>
      </c>
      <c r="J9" s="65">
        <v>16512</v>
      </c>
      <c r="K9" s="65">
        <v>21761</v>
      </c>
      <c r="L9" s="65">
        <v>0</v>
      </c>
      <c r="M9" s="65">
        <v>101864</v>
      </c>
      <c r="N9" s="65">
        <v>0</v>
      </c>
      <c r="O9" s="65">
        <v>0</v>
      </c>
      <c r="P9" s="65">
        <v>0</v>
      </c>
      <c r="Q9" s="65">
        <v>0</v>
      </c>
      <c r="R9" s="65">
        <v>65871</v>
      </c>
      <c r="S9" s="65">
        <v>267480</v>
      </c>
      <c r="T9" s="65">
        <v>20878</v>
      </c>
      <c r="U9" s="65">
        <v>515422</v>
      </c>
      <c r="V9" s="65">
        <v>51809</v>
      </c>
      <c r="W9" s="65">
        <v>308671</v>
      </c>
      <c r="X9" s="65">
        <v>0</v>
      </c>
      <c r="Y9" s="65">
        <v>47888</v>
      </c>
      <c r="Z9" s="65">
        <v>15934</v>
      </c>
      <c r="AA9" s="65">
        <v>14954</v>
      </c>
      <c r="AB9" s="65">
        <v>0</v>
      </c>
      <c r="AC9" s="65">
        <v>0</v>
      </c>
      <c r="AD9" s="65">
        <v>16870</v>
      </c>
      <c r="AE9" s="65">
        <v>331</v>
      </c>
      <c r="AF9" s="65">
        <v>0</v>
      </c>
      <c r="AG9" s="65">
        <v>0</v>
      </c>
      <c r="AH9" s="65">
        <v>0</v>
      </c>
      <c r="AI9" s="65">
        <v>7500</v>
      </c>
      <c r="AJ9" s="65">
        <v>12061</v>
      </c>
      <c r="AK9" s="65">
        <v>99945</v>
      </c>
      <c r="AL9" s="65">
        <v>0</v>
      </c>
      <c r="AM9" s="65">
        <v>0</v>
      </c>
      <c r="AN9" s="65">
        <v>38599</v>
      </c>
      <c r="AO9" s="65">
        <v>104411</v>
      </c>
      <c r="AP9" s="65">
        <v>0</v>
      </c>
      <c r="AQ9" s="65">
        <v>0</v>
      </c>
      <c r="AR9" s="65">
        <v>14270</v>
      </c>
      <c r="AS9" s="65">
        <v>99340</v>
      </c>
      <c r="AT9" s="85"/>
    </row>
    <row r="10" spans="1:46">
      <c r="A10" s="66" t="s">
        <v>1</v>
      </c>
      <c r="B10" s="81">
        <v>245109</v>
      </c>
      <c r="C10" s="81">
        <v>1578520</v>
      </c>
      <c r="D10" s="65">
        <v>0</v>
      </c>
      <c r="E10" s="65">
        <v>0</v>
      </c>
      <c r="F10" s="65">
        <v>0</v>
      </c>
      <c r="G10" s="65">
        <v>0</v>
      </c>
      <c r="H10" s="65">
        <v>0</v>
      </c>
      <c r="I10" s="65">
        <v>3130</v>
      </c>
      <c r="J10" s="65">
        <v>7546</v>
      </c>
      <c r="K10" s="65">
        <v>20294</v>
      </c>
      <c r="L10" s="65">
        <v>0</v>
      </c>
      <c r="M10" s="65">
        <v>99079</v>
      </c>
      <c r="N10" s="65">
        <v>0</v>
      </c>
      <c r="O10" s="65">
        <v>0</v>
      </c>
      <c r="P10" s="65">
        <v>0</v>
      </c>
      <c r="Q10" s="65">
        <v>0</v>
      </c>
      <c r="R10" s="65">
        <v>80748</v>
      </c>
      <c r="S10" s="65">
        <v>245028</v>
      </c>
      <c r="T10" s="65">
        <v>5494</v>
      </c>
      <c r="U10" s="65">
        <v>484002</v>
      </c>
      <c r="V10" s="65">
        <v>46014</v>
      </c>
      <c r="W10" s="65">
        <v>312324</v>
      </c>
      <c r="X10" s="65">
        <v>0</v>
      </c>
      <c r="Y10" s="65">
        <v>82105</v>
      </c>
      <c r="Z10" s="65">
        <v>40577</v>
      </c>
      <c r="AA10" s="65">
        <v>10085</v>
      </c>
      <c r="AB10" s="65">
        <v>0</v>
      </c>
      <c r="AC10" s="65">
        <v>0</v>
      </c>
      <c r="AD10" s="65">
        <v>19581</v>
      </c>
      <c r="AE10" s="65">
        <v>29711</v>
      </c>
      <c r="AF10" s="65">
        <v>0</v>
      </c>
      <c r="AG10" s="65">
        <v>0</v>
      </c>
      <c r="AH10" s="65">
        <v>0</v>
      </c>
      <c r="AI10" s="65">
        <v>20977</v>
      </c>
      <c r="AJ10" s="65">
        <v>16482</v>
      </c>
      <c r="AK10" s="65">
        <v>64653</v>
      </c>
      <c r="AL10" s="65">
        <v>0</v>
      </c>
      <c r="AM10" s="65">
        <v>62068</v>
      </c>
      <c r="AN10" s="65">
        <v>7801</v>
      </c>
      <c r="AO10" s="65">
        <v>109864</v>
      </c>
      <c r="AP10" s="65">
        <v>18</v>
      </c>
      <c r="AQ10" s="65">
        <v>13</v>
      </c>
      <c r="AR10" s="65">
        <v>20848</v>
      </c>
      <c r="AS10" s="65">
        <v>35187</v>
      </c>
      <c r="AT10" s="85"/>
    </row>
    <row r="11" spans="1:46">
      <c r="A11" s="66" t="s">
        <v>0</v>
      </c>
      <c r="B11" s="81">
        <v>381479</v>
      </c>
      <c r="C11" s="81">
        <v>1562622</v>
      </c>
      <c r="D11" s="65">
        <v>0</v>
      </c>
      <c r="E11" s="65">
        <v>0</v>
      </c>
      <c r="F11" s="65">
        <v>0</v>
      </c>
      <c r="G11" s="65">
        <v>0</v>
      </c>
      <c r="H11" s="65">
        <v>0</v>
      </c>
      <c r="I11" s="65">
        <v>58384</v>
      </c>
      <c r="J11" s="65">
        <v>18844</v>
      </c>
      <c r="K11" s="65">
        <v>0</v>
      </c>
      <c r="L11" s="65">
        <v>3</v>
      </c>
      <c r="M11" s="65">
        <v>123817</v>
      </c>
      <c r="N11" s="65">
        <v>0</v>
      </c>
      <c r="O11" s="65">
        <v>0</v>
      </c>
      <c r="P11" s="65">
        <v>0</v>
      </c>
      <c r="Q11" s="65">
        <v>0</v>
      </c>
      <c r="R11" s="65">
        <v>104622</v>
      </c>
      <c r="S11" s="65">
        <v>263281</v>
      </c>
      <c r="T11" s="65">
        <v>18479</v>
      </c>
      <c r="U11" s="65">
        <v>448948</v>
      </c>
      <c r="V11" s="65">
        <v>54837</v>
      </c>
      <c r="W11" s="65">
        <v>321541</v>
      </c>
      <c r="X11" s="65">
        <v>0</v>
      </c>
      <c r="Y11" s="65">
        <v>89150</v>
      </c>
      <c r="Z11" s="65">
        <v>57831</v>
      </c>
      <c r="AA11" s="65">
        <v>0</v>
      </c>
      <c r="AB11" s="65">
        <v>0</v>
      </c>
      <c r="AC11" s="65">
        <v>0</v>
      </c>
      <c r="AD11" s="65">
        <v>25857</v>
      </c>
      <c r="AE11" s="65">
        <v>295</v>
      </c>
      <c r="AF11" s="65">
        <v>0</v>
      </c>
      <c r="AG11" s="65">
        <v>0</v>
      </c>
      <c r="AH11" s="65">
        <v>0</v>
      </c>
      <c r="AI11" s="65">
        <v>9738</v>
      </c>
      <c r="AJ11" s="65">
        <v>26764</v>
      </c>
      <c r="AK11" s="65">
        <v>63395</v>
      </c>
      <c r="AL11" s="65">
        <v>0</v>
      </c>
      <c r="AM11" s="65">
        <v>62525</v>
      </c>
      <c r="AN11" s="65">
        <v>53854</v>
      </c>
      <c r="AO11" s="65">
        <v>70880</v>
      </c>
      <c r="AP11" s="65">
        <v>0</v>
      </c>
      <c r="AQ11" s="65">
        <v>0</v>
      </c>
      <c r="AR11" s="65">
        <v>20388</v>
      </c>
      <c r="AS11" s="65">
        <v>50668</v>
      </c>
      <c r="AT11" s="85"/>
    </row>
    <row r="12" spans="1:46">
      <c r="A12" s="66" t="s">
        <v>18</v>
      </c>
      <c r="B12" s="81">
        <v>284133</v>
      </c>
      <c r="C12" s="81">
        <v>1444127</v>
      </c>
      <c r="D12" s="65">
        <v>0</v>
      </c>
      <c r="E12" s="65">
        <v>0</v>
      </c>
      <c r="F12" s="65">
        <v>0</v>
      </c>
      <c r="G12" s="65">
        <v>0</v>
      </c>
      <c r="H12" s="65">
        <v>0</v>
      </c>
      <c r="I12" s="65">
        <v>13011</v>
      </c>
      <c r="J12" s="65">
        <v>11185</v>
      </c>
      <c r="K12" s="65">
        <v>20351</v>
      </c>
      <c r="L12" s="65">
        <v>0</v>
      </c>
      <c r="M12" s="65">
        <v>63807</v>
      </c>
      <c r="N12" s="65">
        <v>0</v>
      </c>
      <c r="O12" s="65">
        <v>0</v>
      </c>
      <c r="P12" s="65">
        <v>0</v>
      </c>
      <c r="Q12" s="65">
        <v>0</v>
      </c>
      <c r="R12" s="65">
        <v>90117</v>
      </c>
      <c r="S12" s="65">
        <v>278341</v>
      </c>
      <c r="T12" s="65">
        <v>17614</v>
      </c>
      <c r="U12" s="65">
        <v>376694</v>
      </c>
      <c r="V12" s="65">
        <v>59289</v>
      </c>
      <c r="W12" s="65">
        <v>360017</v>
      </c>
      <c r="X12" s="65">
        <v>0</v>
      </c>
      <c r="Y12" s="65">
        <v>100968</v>
      </c>
      <c r="Z12" s="65">
        <v>11654</v>
      </c>
      <c r="AA12" s="65">
        <v>7151</v>
      </c>
      <c r="AB12" s="65">
        <v>0</v>
      </c>
      <c r="AC12" s="65">
        <v>0</v>
      </c>
      <c r="AD12" s="65">
        <v>13159</v>
      </c>
      <c r="AE12" s="65">
        <v>299</v>
      </c>
      <c r="AF12" s="65">
        <v>0</v>
      </c>
      <c r="AG12" s="65">
        <v>0</v>
      </c>
      <c r="AH12" s="65">
        <v>0</v>
      </c>
      <c r="AI12" s="65">
        <v>5500</v>
      </c>
      <c r="AJ12" s="65">
        <v>15885</v>
      </c>
      <c r="AK12" s="65">
        <v>59738</v>
      </c>
      <c r="AL12" s="65">
        <v>0</v>
      </c>
      <c r="AM12" s="65">
        <v>0</v>
      </c>
      <c r="AN12" s="65">
        <v>41701</v>
      </c>
      <c r="AO12" s="65">
        <v>104497</v>
      </c>
      <c r="AP12" s="65">
        <v>12</v>
      </c>
      <c r="AQ12" s="65">
        <v>1</v>
      </c>
      <c r="AR12" s="65">
        <v>23517</v>
      </c>
      <c r="AS12" s="65">
        <v>53752</v>
      </c>
      <c r="AT12" s="85"/>
    </row>
    <row r="13" spans="1:46">
      <c r="A13" s="66" t="s">
        <v>19</v>
      </c>
      <c r="B13" s="81">
        <v>354505</v>
      </c>
      <c r="C13" s="81">
        <v>1956104</v>
      </c>
      <c r="D13" s="65">
        <v>0</v>
      </c>
      <c r="E13" s="65">
        <v>0</v>
      </c>
      <c r="F13" s="65">
        <v>0</v>
      </c>
      <c r="G13" s="65">
        <v>0</v>
      </c>
      <c r="H13" s="65">
        <v>0</v>
      </c>
      <c r="I13" s="65">
        <v>12219</v>
      </c>
      <c r="J13" s="65">
        <v>13497</v>
      </c>
      <c r="K13" s="65">
        <v>21250</v>
      </c>
      <c r="L13" s="65">
        <v>13</v>
      </c>
      <c r="M13" s="65">
        <v>116236</v>
      </c>
      <c r="N13" s="65">
        <v>0</v>
      </c>
      <c r="O13" s="65">
        <v>0</v>
      </c>
      <c r="P13" s="65">
        <v>0</v>
      </c>
      <c r="Q13" s="65">
        <v>0</v>
      </c>
      <c r="R13" s="65">
        <v>93557</v>
      </c>
      <c r="S13" s="65">
        <v>289452</v>
      </c>
      <c r="T13" s="65">
        <v>15996</v>
      </c>
      <c r="U13" s="65">
        <v>589860</v>
      </c>
      <c r="V13" s="65">
        <v>71874</v>
      </c>
      <c r="W13" s="65">
        <v>414166</v>
      </c>
      <c r="X13" s="65">
        <v>0</v>
      </c>
      <c r="Y13" s="65">
        <v>90039</v>
      </c>
      <c r="Z13" s="65">
        <v>42489</v>
      </c>
      <c r="AA13" s="65">
        <v>17535</v>
      </c>
      <c r="AB13" s="65">
        <v>0</v>
      </c>
      <c r="AC13" s="65">
        <v>0</v>
      </c>
      <c r="AD13" s="65">
        <v>20338</v>
      </c>
      <c r="AE13" s="65">
        <v>33282</v>
      </c>
      <c r="AF13" s="65">
        <v>0</v>
      </c>
      <c r="AG13" s="65">
        <v>0</v>
      </c>
      <c r="AH13" s="65">
        <v>0</v>
      </c>
      <c r="AI13" s="65">
        <v>29475</v>
      </c>
      <c r="AJ13" s="65">
        <v>34012</v>
      </c>
      <c r="AK13" s="65">
        <v>108303</v>
      </c>
      <c r="AL13" s="65">
        <v>0</v>
      </c>
      <c r="AM13" s="65">
        <v>62740</v>
      </c>
      <c r="AN13" s="65">
        <v>41993</v>
      </c>
      <c r="AO13" s="65">
        <v>92455</v>
      </c>
      <c r="AP13" s="65">
        <v>0</v>
      </c>
      <c r="AQ13" s="65">
        <v>0</v>
      </c>
      <c r="AR13" s="65">
        <v>20736</v>
      </c>
      <c r="AS13" s="65">
        <v>79092</v>
      </c>
      <c r="AT13" s="84"/>
    </row>
    <row r="14" spans="1:46">
      <c r="A14" s="66" t="s">
        <v>20</v>
      </c>
      <c r="B14" s="81">
        <v>292268</v>
      </c>
      <c r="C14" s="81">
        <v>1508624</v>
      </c>
      <c r="D14" s="65">
        <v>0</v>
      </c>
      <c r="E14" s="65">
        <v>0</v>
      </c>
      <c r="F14" s="65">
        <v>0</v>
      </c>
      <c r="G14" s="65">
        <v>0</v>
      </c>
      <c r="H14" s="65">
        <v>0</v>
      </c>
      <c r="I14" s="65">
        <v>47500</v>
      </c>
      <c r="J14" s="65">
        <v>11726</v>
      </c>
      <c r="K14" s="65">
        <v>0</v>
      </c>
      <c r="L14" s="65">
        <v>0</v>
      </c>
      <c r="M14" s="65">
        <v>86051</v>
      </c>
      <c r="N14" s="65">
        <v>0</v>
      </c>
      <c r="O14" s="65">
        <v>0</v>
      </c>
      <c r="P14" s="65">
        <v>0</v>
      </c>
      <c r="Q14" s="65">
        <v>0</v>
      </c>
      <c r="R14" s="65">
        <v>77715</v>
      </c>
      <c r="S14" s="65">
        <v>274906</v>
      </c>
      <c r="T14" s="65">
        <v>7499</v>
      </c>
      <c r="U14" s="65">
        <v>446550</v>
      </c>
      <c r="V14" s="65">
        <v>51199</v>
      </c>
      <c r="W14" s="65">
        <v>285194</v>
      </c>
      <c r="X14" s="65">
        <v>0</v>
      </c>
      <c r="Y14" s="65">
        <v>82086</v>
      </c>
      <c r="Z14" s="65">
        <v>35120</v>
      </c>
      <c r="AA14" s="65">
        <v>0</v>
      </c>
      <c r="AB14" s="65">
        <v>0</v>
      </c>
      <c r="AC14" s="65">
        <v>0</v>
      </c>
      <c r="AD14" s="65">
        <v>16864</v>
      </c>
      <c r="AE14" s="65">
        <v>337</v>
      </c>
      <c r="AF14" s="65">
        <v>0</v>
      </c>
      <c r="AG14" s="65">
        <v>0</v>
      </c>
      <c r="AH14" s="65">
        <v>0</v>
      </c>
      <c r="AI14" s="65">
        <v>25414</v>
      </c>
      <c r="AJ14" s="65">
        <v>25040</v>
      </c>
      <c r="AK14" s="65">
        <v>74816</v>
      </c>
      <c r="AL14" s="65">
        <v>0</v>
      </c>
      <c r="AM14" s="65">
        <v>63273</v>
      </c>
      <c r="AN14" s="65">
        <v>39347</v>
      </c>
      <c r="AO14" s="65">
        <v>83972</v>
      </c>
      <c r="AP14" s="65">
        <v>17</v>
      </c>
      <c r="AQ14" s="65">
        <v>2</v>
      </c>
      <c r="AR14" s="65">
        <v>27741</v>
      </c>
      <c r="AS14" s="65">
        <v>38523</v>
      </c>
      <c r="AT14" s="84"/>
    </row>
    <row r="15" spans="1:46">
      <c r="A15" s="66" t="s">
        <v>21</v>
      </c>
      <c r="B15" s="81">
        <v>280534</v>
      </c>
      <c r="C15" s="81">
        <v>1755828</v>
      </c>
      <c r="D15" s="65">
        <v>0</v>
      </c>
      <c r="E15" s="65">
        <v>0</v>
      </c>
      <c r="F15" s="65">
        <v>0</v>
      </c>
      <c r="G15" s="65">
        <v>0</v>
      </c>
      <c r="H15" s="65">
        <v>0</v>
      </c>
      <c r="I15" s="65">
        <v>9436</v>
      </c>
      <c r="J15" s="65">
        <v>12237</v>
      </c>
      <c r="K15" s="65">
        <v>21997</v>
      </c>
      <c r="L15" s="65">
        <v>3087</v>
      </c>
      <c r="M15" s="65">
        <v>117195</v>
      </c>
      <c r="N15" s="65">
        <v>0</v>
      </c>
      <c r="O15" s="65">
        <v>0</v>
      </c>
      <c r="P15" s="65">
        <v>0</v>
      </c>
      <c r="Q15" s="65">
        <v>0</v>
      </c>
      <c r="R15" s="65">
        <v>91166</v>
      </c>
      <c r="S15" s="65">
        <v>286387</v>
      </c>
      <c r="T15" s="65">
        <v>19905</v>
      </c>
      <c r="U15" s="65">
        <v>463171</v>
      </c>
      <c r="V15" s="65">
        <v>67305</v>
      </c>
      <c r="W15" s="65">
        <v>376767</v>
      </c>
      <c r="X15" s="65">
        <v>0</v>
      </c>
      <c r="Y15" s="65">
        <v>136528</v>
      </c>
      <c r="Z15" s="65">
        <v>0</v>
      </c>
      <c r="AA15" s="65">
        <v>0</v>
      </c>
      <c r="AB15" s="65">
        <v>0</v>
      </c>
      <c r="AC15" s="65">
        <v>0</v>
      </c>
      <c r="AD15" s="65">
        <v>14913</v>
      </c>
      <c r="AE15" s="65">
        <v>28793</v>
      </c>
      <c r="AF15" s="65">
        <v>7551</v>
      </c>
      <c r="AG15" s="65">
        <v>0</v>
      </c>
      <c r="AH15" s="65">
        <v>0</v>
      </c>
      <c r="AI15" s="65">
        <v>20604</v>
      </c>
      <c r="AJ15" s="65">
        <v>17025</v>
      </c>
      <c r="AK15" s="65">
        <v>81499</v>
      </c>
      <c r="AL15" s="65">
        <v>0</v>
      </c>
      <c r="AM15" s="65">
        <v>0</v>
      </c>
      <c r="AN15" s="65">
        <v>28640</v>
      </c>
      <c r="AO15" s="65">
        <v>134805</v>
      </c>
      <c r="AP15" s="65">
        <v>30</v>
      </c>
      <c r="AQ15" s="65">
        <v>0</v>
      </c>
      <c r="AR15" s="65">
        <v>18675</v>
      </c>
      <c r="AS15" s="65">
        <v>78646</v>
      </c>
      <c r="AT15" s="85"/>
    </row>
    <row r="16" spans="1:46">
      <c r="A16" s="66" t="s">
        <v>22</v>
      </c>
      <c r="B16" s="81">
        <v>263570</v>
      </c>
      <c r="C16" s="81">
        <v>1739210.28</v>
      </c>
      <c r="D16" s="65">
        <v>0</v>
      </c>
      <c r="E16" s="65">
        <v>0</v>
      </c>
      <c r="F16" s="65">
        <v>0</v>
      </c>
      <c r="G16" s="65">
        <v>0</v>
      </c>
      <c r="H16" s="65">
        <v>0</v>
      </c>
      <c r="I16" s="65">
        <v>55178</v>
      </c>
      <c r="J16" s="65">
        <v>10267</v>
      </c>
      <c r="K16" s="65">
        <v>21499</v>
      </c>
      <c r="L16" s="65">
        <v>1003</v>
      </c>
      <c r="M16" s="65">
        <v>122922</v>
      </c>
      <c r="N16" s="65">
        <v>0</v>
      </c>
      <c r="O16" s="65">
        <v>0</v>
      </c>
      <c r="P16" s="65">
        <v>0</v>
      </c>
      <c r="Q16" s="65">
        <v>0</v>
      </c>
      <c r="R16" s="65">
        <v>77624</v>
      </c>
      <c r="S16" s="65">
        <v>270657</v>
      </c>
      <c r="T16" s="65">
        <v>26644</v>
      </c>
      <c r="U16" s="65">
        <v>467615</v>
      </c>
      <c r="V16" s="65">
        <v>63041</v>
      </c>
      <c r="W16" s="65">
        <v>429546</v>
      </c>
      <c r="X16" s="65">
        <v>0</v>
      </c>
      <c r="Y16" s="65">
        <v>66875</v>
      </c>
      <c r="Z16" s="65">
        <v>0</v>
      </c>
      <c r="AA16" s="65">
        <v>6638</v>
      </c>
      <c r="AB16" s="65">
        <v>0</v>
      </c>
      <c r="AC16" s="65">
        <v>0</v>
      </c>
      <c r="AD16" s="65">
        <v>25868</v>
      </c>
      <c r="AE16" s="65">
        <v>31296</v>
      </c>
      <c r="AF16" s="65">
        <v>0</v>
      </c>
      <c r="AG16" s="65">
        <v>0</v>
      </c>
      <c r="AH16" s="65">
        <v>0</v>
      </c>
      <c r="AI16" s="65">
        <v>23455</v>
      </c>
      <c r="AJ16" s="65">
        <v>12860</v>
      </c>
      <c r="AK16" s="65">
        <v>81356</v>
      </c>
      <c r="AL16" s="65">
        <v>0</v>
      </c>
      <c r="AM16" s="65">
        <v>57783</v>
      </c>
      <c r="AN16" s="65">
        <v>25729</v>
      </c>
      <c r="AO16" s="65">
        <v>51267</v>
      </c>
      <c r="AP16" s="65">
        <v>0</v>
      </c>
      <c r="AQ16" s="65">
        <v>0</v>
      </c>
      <c r="AR16" s="65">
        <v>20534</v>
      </c>
      <c r="AS16" s="65">
        <v>53123.28</v>
      </c>
      <c r="AT16" s="84"/>
    </row>
    <row r="17" spans="1:46">
      <c r="A17" s="66" t="s">
        <v>23</v>
      </c>
      <c r="B17" s="81">
        <v>246988</v>
      </c>
      <c r="C17" s="81">
        <v>1912035.38</v>
      </c>
      <c r="D17" s="65">
        <v>0</v>
      </c>
      <c r="E17" s="65">
        <v>0</v>
      </c>
      <c r="F17" s="65">
        <v>0</v>
      </c>
      <c r="G17" s="65">
        <v>0</v>
      </c>
      <c r="H17" s="65">
        <v>0</v>
      </c>
      <c r="I17" s="65">
        <v>0</v>
      </c>
      <c r="J17" s="65">
        <v>5107</v>
      </c>
      <c r="K17" s="65">
        <v>22000</v>
      </c>
      <c r="L17" s="65">
        <v>0</v>
      </c>
      <c r="M17" s="65">
        <v>71014</v>
      </c>
      <c r="N17" s="65">
        <v>0</v>
      </c>
      <c r="O17" s="65">
        <v>0</v>
      </c>
      <c r="P17" s="65">
        <v>0</v>
      </c>
      <c r="Q17" s="65">
        <v>0</v>
      </c>
      <c r="R17" s="65">
        <v>82135</v>
      </c>
      <c r="S17" s="65">
        <v>292724</v>
      </c>
      <c r="T17" s="65">
        <v>8445</v>
      </c>
      <c r="U17" s="65">
        <v>664217</v>
      </c>
      <c r="V17" s="65">
        <v>76722</v>
      </c>
      <c r="W17" s="65">
        <v>358363</v>
      </c>
      <c r="X17" s="65">
        <v>0</v>
      </c>
      <c r="Y17" s="65">
        <v>98540</v>
      </c>
      <c r="Z17" s="65">
        <v>10643</v>
      </c>
      <c r="AA17" s="65">
        <v>0</v>
      </c>
      <c r="AB17" s="65">
        <v>0</v>
      </c>
      <c r="AC17" s="65">
        <v>0</v>
      </c>
      <c r="AD17" s="65">
        <v>19809</v>
      </c>
      <c r="AE17" s="65">
        <v>33188</v>
      </c>
      <c r="AF17" s="65">
        <v>0</v>
      </c>
      <c r="AG17" s="65">
        <v>0</v>
      </c>
      <c r="AH17" s="65">
        <v>0</v>
      </c>
      <c r="AI17" s="65">
        <v>14928</v>
      </c>
      <c r="AJ17" s="65">
        <v>18707</v>
      </c>
      <c r="AK17" s="65">
        <v>119508</v>
      </c>
      <c r="AL17" s="65">
        <v>0</v>
      </c>
      <c r="AM17" s="65">
        <v>66759</v>
      </c>
      <c r="AN17" s="65">
        <v>7006</v>
      </c>
      <c r="AO17" s="65">
        <v>126744</v>
      </c>
      <c r="AP17" s="65">
        <v>30</v>
      </c>
      <c r="AQ17" s="65">
        <v>0</v>
      </c>
      <c r="AR17" s="65">
        <v>18384</v>
      </c>
      <c r="AS17" s="65">
        <v>44050.38</v>
      </c>
      <c r="AT17" s="84"/>
    </row>
    <row r="18" spans="1:46">
      <c r="A18" s="66" t="s">
        <v>25</v>
      </c>
      <c r="B18" s="81">
        <v>269940</v>
      </c>
      <c r="C18" s="81">
        <v>1614330</v>
      </c>
      <c r="D18" s="65">
        <v>0</v>
      </c>
      <c r="E18" s="65">
        <v>0</v>
      </c>
      <c r="F18" s="65">
        <v>0</v>
      </c>
      <c r="G18" s="65">
        <v>0</v>
      </c>
      <c r="H18" s="65">
        <v>0</v>
      </c>
      <c r="I18" s="65">
        <v>9338</v>
      </c>
      <c r="J18" s="65">
        <v>3584</v>
      </c>
      <c r="K18" s="65">
        <v>41995</v>
      </c>
      <c r="L18" s="65">
        <v>0</v>
      </c>
      <c r="M18" s="65">
        <v>123999</v>
      </c>
      <c r="N18" s="65">
        <v>0</v>
      </c>
      <c r="O18" s="65">
        <v>0</v>
      </c>
      <c r="P18" s="65">
        <v>0</v>
      </c>
      <c r="Q18" s="65">
        <v>0</v>
      </c>
      <c r="R18" s="65">
        <v>72191</v>
      </c>
      <c r="S18" s="65">
        <v>287719</v>
      </c>
      <c r="T18" s="65">
        <v>18894</v>
      </c>
      <c r="U18" s="65">
        <v>459832</v>
      </c>
      <c r="V18" s="65">
        <v>66100</v>
      </c>
      <c r="W18" s="65">
        <v>354553</v>
      </c>
      <c r="X18" s="65">
        <v>37347</v>
      </c>
      <c r="Y18" s="65">
        <v>96456</v>
      </c>
      <c r="Z18" s="65">
        <v>0</v>
      </c>
      <c r="AA18" s="65">
        <v>0</v>
      </c>
      <c r="AB18" s="65">
        <v>0</v>
      </c>
      <c r="AC18" s="65">
        <v>0</v>
      </c>
      <c r="AD18" s="65">
        <v>17611</v>
      </c>
      <c r="AE18" s="65">
        <v>31417</v>
      </c>
      <c r="AF18" s="65">
        <v>0</v>
      </c>
      <c r="AG18" s="65">
        <v>0</v>
      </c>
      <c r="AH18" s="65">
        <v>0</v>
      </c>
      <c r="AI18" s="65">
        <v>15149</v>
      </c>
      <c r="AJ18" s="65">
        <v>17613</v>
      </c>
      <c r="AK18" s="65">
        <v>65813</v>
      </c>
      <c r="AL18" s="65">
        <v>0</v>
      </c>
      <c r="AM18" s="65">
        <v>0</v>
      </c>
      <c r="AN18" s="65">
        <v>19001</v>
      </c>
      <c r="AO18" s="65">
        <v>75006</v>
      </c>
      <c r="AP18" s="65">
        <v>0</v>
      </c>
      <c r="AQ18" s="65">
        <v>0</v>
      </c>
      <c r="AR18" s="65">
        <v>17599</v>
      </c>
      <c r="AS18" s="65">
        <v>53053</v>
      </c>
      <c r="AT18" s="84"/>
    </row>
    <row r="19" spans="1:46">
      <c r="A19" s="66" t="s">
        <v>26</v>
      </c>
      <c r="B19" s="81">
        <v>257204</v>
      </c>
      <c r="C19" s="81">
        <v>1787600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54468</v>
      </c>
      <c r="J19" s="65">
        <v>14880</v>
      </c>
      <c r="K19" s="65">
        <v>0</v>
      </c>
      <c r="L19" s="65">
        <v>21424</v>
      </c>
      <c r="M19" s="65">
        <v>84821</v>
      </c>
      <c r="N19" s="65">
        <v>0</v>
      </c>
      <c r="O19" s="65">
        <v>0</v>
      </c>
      <c r="P19" s="65">
        <v>0</v>
      </c>
      <c r="Q19" s="65">
        <v>0</v>
      </c>
      <c r="R19" s="65">
        <v>72117</v>
      </c>
      <c r="S19" s="65">
        <v>293994</v>
      </c>
      <c r="T19" s="65">
        <v>25054</v>
      </c>
      <c r="U19" s="65">
        <v>465242</v>
      </c>
      <c r="V19" s="65">
        <v>57083</v>
      </c>
      <c r="W19" s="65">
        <v>356168</v>
      </c>
      <c r="X19" s="65">
        <v>0</v>
      </c>
      <c r="Y19" s="65">
        <v>139401</v>
      </c>
      <c r="Z19" s="65">
        <v>0</v>
      </c>
      <c r="AA19" s="65">
        <v>0</v>
      </c>
      <c r="AB19" s="65">
        <v>0</v>
      </c>
      <c r="AC19" s="65">
        <v>0</v>
      </c>
      <c r="AD19" s="65">
        <v>15503</v>
      </c>
      <c r="AE19" s="65">
        <v>841</v>
      </c>
      <c r="AF19" s="65">
        <v>0</v>
      </c>
      <c r="AG19" s="65">
        <v>0</v>
      </c>
      <c r="AH19" s="65">
        <v>0</v>
      </c>
      <c r="AI19" s="65">
        <v>31750</v>
      </c>
      <c r="AJ19" s="65">
        <v>17548</v>
      </c>
      <c r="AK19" s="65">
        <v>90708</v>
      </c>
      <c r="AL19" s="65">
        <v>0</v>
      </c>
      <c r="AM19" s="65">
        <v>125569</v>
      </c>
      <c r="AN19" s="65">
        <v>16143</v>
      </c>
      <c r="AO19" s="65">
        <v>71724</v>
      </c>
      <c r="AP19" s="65">
        <v>0</v>
      </c>
      <c r="AQ19" s="65">
        <v>0</v>
      </c>
      <c r="AR19" s="65">
        <v>17452</v>
      </c>
      <c r="AS19" s="65">
        <v>72914</v>
      </c>
      <c r="AT19" s="84"/>
    </row>
    <row r="20" spans="1:46">
      <c r="A20" s="68" t="s">
        <v>27</v>
      </c>
      <c r="B20" s="82">
        <v>214984</v>
      </c>
      <c r="C20" s="82">
        <v>1735112.3</v>
      </c>
      <c r="D20" s="69">
        <v>0</v>
      </c>
      <c r="E20" s="69">
        <v>0</v>
      </c>
      <c r="F20" s="69">
        <v>0</v>
      </c>
      <c r="G20" s="69">
        <v>0</v>
      </c>
      <c r="H20" s="69">
        <v>0</v>
      </c>
      <c r="I20" s="69">
        <v>0</v>
      </c>
      <c r="J20" s="69">
        <v>0</v>
      </c>
      <c r="K20" s="69">
        <v>20596</v>
      </c>
      <c r="L20" s="69">
        <v>7000</v>
      </c>
      <c r="M20" s="69">
        <v>124111</v>
      </c>
      <c r="N20" s="69">
        <v>0</v>
      </c>
      <c r="O20" s="69">
        <v>0</v>
      </c>
      <c r="P20" s="69">
        <v>0</v>
      </c>
      <c r="Q20" s="69">
        <v>0</v>
      </c>
      <c r="R20" s="69">
        <v>62649</v>
      </c>
      <c r="S20" s="69">
        <v>277629</v>
      </c>
      <c r="T20" s="69">
        <v>12594</v>
      </c>
      <c r="U20" s="69">
        <v>470142</v>
      </c>
      <c r="V20" s="69">
        <v>55029</v>
      </c>
      <c r="W20" s="69">
        <v>438960</v>
      </c>
      <c r="X20" s="69">
        <v>0</v>
      </c>
      <c r="Y20" s="69">
        <v>116243</v>
      </c>
      <c r="Z20" s="69">
        <v>0</v>
      </c>
      <c r="AA20" s="69">
        <v>0</v>
      </c>
      <c r="AB20" s="69">
        <v>0</v>
      </c>
      <c r="AC20" s="69">
        <v>0</v>
      </c>
      <c r="AD20" s="69">
        <v>23109</v>
      </c>
      <c r="AE20" s="69">
        <v>348</v>
      </c>
      <c r="AF20" s="69">
        <v>0</v>
      </c>
      <c r="AG20" s="69">
        <v>0</v>
      </c>
      <c r="AH20" s="69">
        <v>0</v>
      </c>
      <c r="AI20" s="69">
        <v>35125</v>
      </c>
      <c r="AJ20" s="69">
        <v>10447</v>
      </c>
      <c r="AK20" s="69">
        <v>57650</v>
      </c>
      <c r="AL20" s="69">
        <v>0</v>
      </c>
      <c r="AM20" s="69">
        <v>59763</v>
      </c>
      <c r="AN20" s="69">
        <v>31345</v>
      </c>
      <c r="AO20" s="69">
        <v>91741</v>
      </c>
      <c r="AP20" s="69">
        <v>0</v>
      </c>
      <c r="AQ20" s="69">
        <v>0.3</v>
      </c>
      <c r="AR20" s="69">
        <v>12811</v>
      </c>
      <c r="AS20" s="69">
        <v>42804</v>
      </c>
      <c r="AT20" s="84"/>
    </row>
    <row r="21" spans="1:46">
      <c r="A21" s="71" t="s">
        <v>58</v>
      </c>
      <c r="B21" s="29"/>
      <c r="C21" s="29"/>
      <c r="D21" s="29"/>
      <c r="E21" s="29"/>
      <c r="F21" s="29"/>
      <c r="G21" s="29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</row>
    <row r="22" spans="1:46">
      <c r="A22" s="29" t="s">
        <v>16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86"/>
      <c r="AB22" s="29"/>
      <c r="AC22" s="29"/>
      <c r="AD22" s="29"/>
      <c r="AE22" s="29"/>
      <c r="AF22" s="29"/>
      <c r="AG22" s="29"/>
      <c r="AH22" s="29"/>
      <c r="AI22" s="29"/>
      <c r="AJ22" s="29"/>
      <c r="AK22" s="63"/>
      <c r="AL22" s="63"/>
      <c r="AM22" s="63"/>
      <c r="AN22" s="63"/>
      <c r="AO22" s="63"/>
      <c r="AP22" s="63"/>
      <c r="AQ22" s="63"/>
      <c r="AR22" s="63"/>
      <c r="AS22" s="63"/>
      <c r="AT22" s="63"/>
    </row>
    <row r="23" spans="1:46">
      <c r="A23" s="87"/>
      <c r="B23" s="87"/>
      <c r="C23" s="63"/>
      <c r="D23" s="70"/>
      <c r="E23" s="86"/>
      <c r="F23" s="86"/>
      <c r="G23" s="63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63"/>
      <c r="U23" s="63"/>
      <c r="V23" s="63"/>
      <c r="W23" s="63"/>
      <c r="X23" s="63"/>
      <c r="Y23" s="63"/>
      <c r="Z23" s="87"/>
      <c r="AA23" s="87"/>
      <c r="AB23" s="86"/>
      <c r="AC23" s="87"/>
      <c r="AD23" s="86"/>
      <c r="AE23" s="86"/>
      <c r="AF23" s="86"/>
      <c r="AG23" s="86"/>
      <c r="AH23" s="70"/>
      <c r="AI23" s="70"/>
      <c r="AJ23" s="87"/>
      <c r="AK23" s="87"/>
      <c r="AL23" s="87"/>
      <c r="AM23" s="87"/>
      <c r="AN23" s="87"/>
      <c r="AO23" s="63"/>
      <c r="AP23" s="63"/>
      <c r="AQ23" s="63"/>
      <c r="AR23" s="63"/>
      <c r="AS23" s="63"/>
      <c r="AT23" s="63"/>
    </row>
    <row r="24" spans="1:46">
      <c r="A24" s="86"/>
      <c r="B24" s="86"/>
      <c r="C24" s="63"/>
      <c r="D24" s="70"/>
      <c r="E24" s="86"/>
      <c r="F24" s="86"/>
      <c r="G24" s="63"/>
      <c r="H24" s="86"/>
      <c r="I24" s="86"/>
      <c r="J24" s="86"/>
      <c r="K24" s="86"/>
      <c r="L24" s="86"/>
      <c r="M24" s="63"/>
      <c r="N24" s="63"/>
      <c r="O24" s="86"/>
      <c r="P24" s="86"/>
      <c r="Q24" s="86"/>
      <c r="R24" s="86"/>
      <c r="S24" s="86"/>
      <c r="T24" s="63"/>
      <c r="U24" s="63"/>
      <c r="V24" s="63"/>
      <c r="W24" s="63"/>
      <c r="X24" s="63"/>
      <c r="Y24" s="63"/>
      <c r="Z24" s="86"/>
      <c r="AA24" s="86"/>
      <c r="AB24" s="65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63"/>
      <c r="AP24" s="63"/>
      <c r="AQ24" s="63"/>
      <c r="AR24" s="63"/>
      <c r="AS24" s="63"/>
      <c r="AT24" s="63"/>
    </row>
    <row r="25" spans="1:46" ht="15">
      <c r="A25" s="70"/>
      <c r="B25" s="70"/>
      <c r="C25" s="88"/>
      <c r="D25" s="63"/>
      <c r="E25" s="88"/>
      <c r="F25" s="89"/>
      <c r="G25" s="90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</row>
    <row r="26" spans="1:46" ht="15">
      <c r="A26" s="70"/>
      <c r="B26" s="70"/>
      <c r="C26" s="63"/>
      <c r="D26" s="63"/>
      <c r="E26" s="29"/>
      <c r="F26" s="89"/>
      <c r="G26" s="91"/>
      <c r="H26" s="29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</row>
  </sheetData>
  <mergeCells count="25">
    <mergeCell ref="X6:Y6"/>
    <mergeCell ref="A3:AS3"/>
    <mergeCell ref="A4:AS4"/>
    <mergeCell ref="A6:A7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AL6:AM6"/>
    <mergeCell ref="AN6:AO6"/>
    <mergeCell ref="AP6:AQ6"/>
    <mergeCell ref="AR6:AS6"/>
    <mergeCell ref="Z6:AA6"/>
    <mergeCell ref="AB6:AC6"/>
    <mergeCell ref="AD6:AE6"/>
    <mergeCell ref="AF6:AG6"/>
    <mergeCell ref="AH6:AI6"/>
    <mergeCell ref="AJ6:AK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S77"/>
  <sheetViews>
    <sheetView showGridLines="0" topLeftCell="D1" workbookViewId="0">
      <selection activeCell="R30" sqref="R30"/>
    </sheetView>
  </sheetViews>
  <sheetFormatPr baseColWidth="10" defaultColWidth="11.42578125" defaultRowHeight="12.75"/>
  <cols>
    <col min="1" max="1" width="12" style="1" customWidth="1"/>
    <col min="2" max="2" width="12.7109375" style="158" customWidth="1"/>
    <col min="3" max="3" width="13.7109375" style="3" customWidth="1"/>
    <col min="4" max="4" width="12.7109375" style="4" customWidth="1"/>
    <col min="5" max="5" width="14.140625" style="4" customWidth="1"/>
    <col min="6" max="6" width="12.7109375" style="4" customWidth="1"/>
    <col min="7" max="7" width="15" style="4" customWidth="1"/>
    <col min="8" max="8" width="12.7109375" style="4" customWidth="1"/>
    <col min="9" max="9" width="14.5703125" style="4" customWidth="1"/>
    <col min="10" max="10" width="12.7109375" style="4" customWidth="1"/>
    <col min="11" max="11" width="14.5703125" style="4" customWidth="1"/>
    <col min="12" max="12" width="12.7109375" style="4" customWidth="1"/>
    <col min="13" max="13" width="14" style="4" customWidth="1"/>
    <col min="14" max="14" width="12.7109375" style="4" customWidth="1"/>
    <col min="15" max="15" width="14" style="4" customWidth="1"/>
    <col min="16" max="16" width="12.7109375" style="4" customWidth="1"/>
    <col min="17" max="17" width="13.85546875" style="4" customWidth="1"/>
    <col min="18" max="18" width="12.7109375" style="4" customWidth="1"/>
    <col min="19" max="19" width="17.42578125" style="4" customWidth="1"/>
    <col min="20" max="20" width="12.7109375" style="4" customWidth="1"/>
    <col min="21" max="21" width="14.140625" style="4" customWidth="1"/>
    <col min="22" max="22" width="12.7109375" style="4" customWidth="1"/>
    <col min="23" max="23" width="15.28515625" style="4" customWidth="1"/>
    <col min="24" max="24" width="12.7109375" style="4" customWidth="1"/>
    <col min="25" max="25" width="13.7109375" style="4" customWidth="1"/>
    <col min="26" max="26" width="12.7109375" style="4" customWidth="1"/>
    <col min="27" max="27" width="13.42578125" style="4" customWidth="1"/>
    <col min="28" max="28" width="12.7109375" style="4" customWidth="1"/>
    <col min="29" max="29" width="14" style="4" customWidth="1"/>
    <col min="30" max="30" width="12.7109375" style="4" customWidth="1"/>
    <col min="31" max="31" width="14.140625" style="4" customWidth="1"/>
    <col min="32" max="32" width="12.7109375" style="4" customWidth="1"/>
    <col min="33" max="33" width="14.7109375" style="4" customWidth="1"/>
    <col min="34" max="34" width="12.7109375" style="4" customWidth="1"/>
    <col min="35" max="35" width="14.85546875" style="4" customWidth="1"/>
    <col min="36" max="36" width="12.7109375" style="4" customWidth="1"/>
    <col min="37" max="37" width="13.5703125" style="4" customWidth="1"/>
    <col min="38" max="38" width="12.7109375" style="4" customWidth="1"/>
    <col min="39" max="39" width="14.42578125" style="4" customWidth="1"/>
    <col min="40" max="40" width="12.7109375" style="4" customWidth="1"/>
    <col min="41" max="41" width="14" style="4" customWidth="1"/>
    <col min="42" max="42" width="12.7109375" style="4" customWidth="1"/>
    <col min="43" max="43" width="13.85546875" style="4" customWidth="1"/>
    <col min="44" max="45" width="12.7109375" style="4" customWidth="1"/>
    <col min="46" max="16384" width="11.42578125" style="4"/>
  </cols>
  <sheetData>
    <row r="2" spans="1:45" s="22" customFormat="1">
      <c r="A2" s="227" t="s">
        <v>73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</row>
    <row r="3" spans="1:45" s="22" customFormat="1" ht="12.75" customHeight="1">
      <c r="A3" s="23" t="s">
        <v>24</v>
      </c>
      <c r="B3" s="152"/>
      <c r="C3" s="152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</row>
    <row r="4" spans="1:45" ht="13.5">
      <c r="A4" s="25"/>
      <c r="B4" s="153"/>
      <c r="C4" s="153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</row>
    <row r="5" spans="1:45" s="3" customFormat="1" ht="12.75" customHeight="1">
      <c r="A5" s="228" t="s">
        <v>14</v>
      </c>
      <c r="B5" s="225" t="s">
        <v>3</v>
      </c>
      <c r="C5" s="225"/>
      <c r="D5" s="225" t="s">
        <v>70</v>
      </c>
      <c r="E5" s="225"/>
      <c r="F5" s="225" t="s">
        <v>13</v>
      </c>
      <c r="G5" s="225"/>
      <c r="H5" s="225" t="s">
        <v>12</v>
      </c>
      <c r="I5" s="225"/>
      <c r="J5" s="225" t="s">
        <v>11</v>
      </c>
      <c r="K5" s="225"/>
      <c r="L5" s="225" t="s">
        <v>74</v>
      </c>
      <c r="M5" s="225"/>
      <c r="N5" s="225" t="s">
        <v>33</v>
      </c>
      <c r="O5" s="225"/>
      <c r="P5" s="225" t="s">
        <v>40</v>
      </c>
      <c r="Q5" s="225"/>
      <c r="R5" s="225" t="s">
        <v>71</v>
      </c>
      <c r="S5" s="225"/>
      <c r="T5" s="225" t="s">
        <v>35</v>
      </c>
      <c r="U5" s="225"/>
      <c r="V5" s="225" t="s">
        <v>72</v>
      </c>
      <c r="W5" s="225"/>
      <c r="X5" s="225" t="s">
        <v>37</v>
      </c>
      <c r="Y5" s="225"/>
      <c r="Z5" s="225" t="s">
        <v>10</v>
      </c>
      <c r="AA5" s="225"/>
      <c r="AB5" s="225" t="s">
        <v>17</v>
      </c>
      <c r="AC5" s="225"/>
      <c r="AD5" s="225" t="s">
        <v>15</v>
      </c>
      <c r="AE5" s="225"/>
      <c r="AF5" s="225" t="s">
        <v>9</v>
      </c>
      <c r="AG5" s="225"/>
      <c r="AH5" s="225" t="s">
        <v>8</v>
      </c>
      <c r="AI5" s="225"/>
      <c r="AJ5" s="225" t="s">
        <v>7</v>
      </c>
      <c r="AK5" s="225"/>
      <c r="AL5" s="225" t="s">
        <v>38</v>
      </c>
      <c r="AM5" s="225"/>
      <c r="AN5" s="225" t="s">
        <v>62</v>
      </c>
      <c r="AO5" s="225"/>
      <c r="AP5" s="225" t="s">
        <v>39</v>
      </c>
      <c r="AQ5" s="225"/>
      <c r="AR5" s="225" t="s">
        <v>6</v>
      </c>
      <c r="AS5" s="225"/>
    </row>
    <row r="6" spans="1:45" s="3" customFormat="1">
      <c r="A6" s="229"/>
      <c r="B6" s="148" t="s">
        <v>5</v>
      </c>
      <c r="C6" s="149" t="s">
        <v>4</v>
      </c>
      <c r="D6" s="148" t="s">
        <v>5</v>
      </c>
      <c r="E6" s="149" t="s">
        <v>4</v>
      </c>
      <c r="F6" s="148" t="s">
        <v>5</v>
      </c>
      <c r="G6" s="149" t="s">
        <v>4</v>
      </c>
      <c r="H6" s="149" t="s">
        <v>5</v>
      </c>
      <c r="I6" s="149" t="s">
        <v>4</v>
      </c>
      <c r="J6" s="149" t="s">
        <v>5</v>
      </c>
      <c r="K6" s="149" t="s">
        <v>4</v>
      </c>
      <c r="L6" s="149" t="s">
        <v>5</v>
      </c>
      <c r="M6" s="149" t="s">
        <v>4</v>
      </c>
      <c r="N6" s="149" t="s">
        <v>5</v>
      </c>
      <c r="O6" s="149" t="s">
        <v>4</v>
      </c>
      <c r="P6" s="149" t="s">
        <v>5</v>
      </c>
      <c r="Q6" s="149" t="s">
        <v>4</v>
      </c>
      <c r="R6" s="149" t="s">
        <v>5</v>
      </c>
      <c r="S6" s="149" t="s">
        <v>4</v>
      </c>
      <c r="T6" s="150" t="s">
        <v>5</v>
      </c>
      <c r="U6" s="150" t="s">
        <v>4</v>
      </c>
      <c r="V6" s="150" t="s">
        <v>5</v>
      </c>
      <c r="W6" s="150" t="s">
        <v>4</v>
      </c>
      <c r="X6" s="150" t="s">
        <v>5</v>
      </c>
      <c r="Y6" s="150" t="s">
        <v>4</v>
      </c>
      <c r="Z6" s="150" t="s">
        <v>5</v>
      </c>
      <c r="AA6" s="150" t="s">
        <v>4</v>
      </c>
      <c r="AB6" s="150" t="s">
        <v>5</v>
      </c>
      <c r="AC6" s="150" t="s">
        <v>4</v>
      </c>
      <c r="AD6" s="150" t="s">
        <v>5</v>
      </c>
      <c r="AE6" s="150" t="s">
        <v>4</v>
      </c>
      <c r="AF6" s="150" t="s">
        <v>5</v>
      </c>
      <c r="AG6" s="150" t="s">
        <v>4</v>
      </c>
      <c r="AH6" s="150" t="s">
        <v>5</v>
      </c>
      <c r="AI6" s="150" t="s">
        <v>4</v>
      </c>
      <c r="AJ6" s="150" t="s">
        <v>5</v>
      </c>
      <c r="AK6" s="150" t="s">
        <v>4</v>
      </c>
      <c r="AL6" s="150" t="s">
        <v>5</v>
      </c>
      <c r="AM6" s="150" t="s">
        <v>4</v>
      </c>
      <c r="AN6" s="150" t="s">
        <v>5</v>
      </c>
      <c r="AO6" s="150" t="s">
        <v>4</v>
      </c>
      <c r="AP6" s="150" t="s">
        <v>5</v>
      </c>
      <c r="AQ6" s="150" t="s">
        <v>4</v>
      </c>
      <c r="AR6" s="151" t="s">
        <v>5</v>
      </c>
      <c r="AS6" s="151" t="s">
        <v>4</v>
      </c>
    </row>
    <row r="7" spans="1:45" s="9" customFormat="1" ht="14.25" customHeight="1">
      <c r="A7" s="183" t="s">
        <v>3</v>
      </c>
      <c r="B7" s="154">
        <f>SUM(B8:B19)</f>
        <v>3217638.26</v>
      </c>
      <c r="C7" s="154">
        <f>SUM(C8:C19)</f>
        <v>20318218.279999997</v>
      </c>
      <c r="D7" s="165">
        <f>SUM(D8:D19)</f>
        <v>0</v>
      </c>
      <c r="E7" s="165">
        <f t="shared" ref="E7:AS7" si="0">SUM(E8:E19)</f>
        <v>0</v>
      </c>
      <c r="F7" s="165">
        <f t="shared" si="0"/>
        <v>0</v>
      </c>
      <c r="G7" s="165">
        <f t="shared" si="0"/>
        <v>0</v>
      </c>
      <c r="H7" s="165">
        <f t="shared" si="0"/>
        <v>0</v>
      </c>
      <c r="I7" s="165">
        <f t="shared" si="0"/>
        <v>206410</v>
      </c>
      <c r="J7" s="165">
        <f t="shared" si="0"/>
        <v>106639</v>
      </c>
      <c r="K7" s="165">
        <f t="shared" si="0"/>
        <v>170745</v>
      </c>
      <c r="L7" s="165">
        <f t="shared" si="0"/>
        <v>74908</v>
      </c>
      <c r="M7" s="165">
        <f t="shared" si="0"/>
        <v>1397205</v>
      </c>
      <c r="N7" s="165">
        <f t="shared" si="0"/>
        <v>0</v>
      </c>
      <c r="O7" s="165">
        <f t="shared" si="0"/>
        <v>0</v>
      </c>
      <c r="P7" s="165">
        <f t="shared" si="0"/>
        <v>0</v>
      </c>
      <c r="Q7" s="165">
        <f t="shared" si="0"/>
        <v>0</v>
      </c>
      <c r="R7" s="165">
        <f t="shared" si="0"/>
        <v>915910</v>
      </c>
      <c r="S7" s="165">
        <f t="shared" si="0"/>
        <v>3143065</v>
      </c>
      <c r="T7" s="165">
        <f t="shared" si="0"/>
        <v>178728</v>
      </c>
      <c r="U7" s="165">
        <f t="shared" si="0"/>
        <v>5561428</v>
      </c>
      <c r="V7" s="165">
        <f t="shared" si="0"/>
        <v>743151.26</v>
      </c>
      <c r="W7" s="165">
        <f t="shared" si="0"/>
        <v>4233675.9800000004</v>
      </c>
      <c r="X7" s="165">
        <f t="shared" si="0"/>
        <v>202595</v>
      </c>
      <c r="Y7" s="165">
        <f t="shared" si="0"/>
        <v>1163208</v>
      </c>
      <c r="Z7" s="165">
        <f t="shared" si="0"/>
        <v>237702</v>
      </c>
      <c r="AA7" s="165">
        <f t="shared" si="0"/>
        <v>93626</v>
      </c>
      <c r="AB7" s="165">
        <f t="shared" si="0"/>
        <v>0</v>
      </c>
      <c r="AC7" s="165">
        <f t="shared" si="0"/>
        <v>0</v>
      </c>
      <c r="AD7" s="165">
        <f>SUM(AD8:AD19)</f>
        <v>163972</v>
      </c>
      <c r="AE7" s="165">
        <f t="shared" si="0"/>
        <v>294661</v>
      </c>
      <c r="AF7" s="165">
        <f>SUM(AF8:AF19)</f>
        <v>9475</v>
      </c>
      <c r="AG7" s="165">
        <f t="shared" si="0"/>
        <v>0</v>
      </c>
      <c r="AH7" s="165">
        <f t="shared" si="0"/>
        <v>0</v>
      </c>
      <c r="AI7" s="165">
        <f t="shared" si="0"/>
        <v>469063.6</v>
      </c>
      <c r="AJ7" s="165">
        <f t="shared" si="0"/>
        <v>212746</v>
      </c>
      <c r="AK7" s="165">
        <f t="shared" si="0"/>
        <v>822040.7</v>
      </c>
      <c r="AL7" s="165">
        <f t="shared" si="0"/>
        <v>0</v>
      </c>
      <c r="AM7" s="165">
        <f t="shared" si="0"/>
        <v>1664903</v>
      </c>
      <c r="AN7" s="165">
        <f t="shared" si="0"/>
        <v>257536</v>
      </c>
      <c r="AO7" s="165">
        <f t="shared" si="0"/>
        <v>423643</v>
      </c>
      <c r="AP7" s="165">
        <f t="shared" si="0"/>
        <v>0</v>
      </c>
      <c r="AQ7" s="165">
        <f t="shared" si="0"/>
        <v>0</v>
      </c>
      <c r="AR7" s="165">
        <f t="shared" si="0"/>
        <v>114276</v>
      </c>
      <c r="AS7" s="165">
        <f t="shared" si="0"/>
        <v>674544</v>
      </c>
    </row>
    <row r="8" spans="1:45" s="8" customFormat="1" ht="15.75" customHeight="1">
      <c r="A8" s="66" t="s">
        <v>2</v>
      </c>
      <c r="B8" s="154">
        <v>220368</v>
      </c>
      <c r="C8" s="154">
        <v>1506066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3318</v>
      </c>
      <c r="K8" s="26">
        <v>0</v>
      </c>
      <c r="L8" s="26">
        <v>39</v>
      </c>
      <c r="M8" s="26">
        <v>62649</v>
      </c>
      <c r="N8" s="26">
        <v>0</v>
      </c>
      <c r="O8" s="26">
        <v>0</v>
      </c>
      <c r="P8" s="26">
        <v>0</v>
      </c>
      <c r="Q8" s="26">
        <v>0</v>
      </c>
      <c r="R8" s="26">
        <v>72197</v>
      </c>
      <c r="S8" s="26">
        <v>260404</v>
      </c>
      <c r="T8" s="26">
        <v>10492</v>
      </c>
      <c r="U8" s="26">
        <v>411703</v>
      </c>
      <c r="V8" s="26">
        <v>41731</v>
      </c>
      <c r="W8" s="26">
        <v>370330</v>
      </c>
      <c r="X8" s="26">
        <v>0</v>
      </c>
      <c r="Y8" s="26">
        <v>63655</v>
      </c>
      <c r="Z8" s="26">
        <v>14369</v>
      </c>
      <c r="AA8" s="26">
        <v>27391</v>
      </c>
      <c r="AB8" s="26">
        <v>0</v>
      </c>
      <c r="AC8" s="26">
        <v>0</v>
      </c>
      <c r="AD8" s="26">
        <v>11394</v>
      </c>
      <c r="AE8" s="26">
        <v>30726</v>
      </c>
      <c r="AF8" s="26">
        <v>0</v>
      </c>
      <c r="AG8" s="26">
        <v>0</v>
      </c>
      <c r="AH8" s="26">
        <v>0</v>
      </c>
      <c r="AI8" s="26">
        <v>14970</v>
      </c>
      <c r="AJ8" s="26">
        <v>15343</v>
      </c>
      <c r="AK8" s="26">
        <v>114799</v>
      </c>
      <c r="AL8" s="26">
        <v>0</v>
      </c>
      <c r="AM8" s="26">
        <v>57232</v>
      </c>
      <c r="AN8" s="26">
        <v>33051</v>
      </c>
      <c r="AO8" s="26">
        <v>51143</v>
      </c>
      <c r="AP8" s="26">
        <v>0</v>
      </c>
      <c r="AQ8" s="26">
        <v>0</v>
      </c>
      <c r="AR8" s="26">
        <v>18434</v>
      </c>
      <c r="AS8" s="26">
        <v>41064</v>
      </c>
    </row>
    <row r="9" spans="1:45" s="9" customFormat="1" ht="12.75" customHeight="1">
      <c r="A9" s="66" t="s">
        <v>1</v>
      </c>
      <c r="B9" s="154">
        <v>347040</v>
      </c>
      <c r="C9" s="154">
        <v>1638230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6">
        <v>12107</v>
      </c>
      <c r="J9" s="26">
        <v>41883</v>
      </c>
      <c r="K9" s="26">
        <v>20597</v>
      </c>
      <c r="L9" s="26">
        <v>4527</v>
      </c>
      <c r="M9" s="26">
        <v>133977</v>
      </c>
      <c r="N9" s="26">
        <v>0</v>
      </c>
      <c r="O9" s="26">
        <v>0</v>
      </c>
      <c r="P9" s="26">
        <v>0</v>
      </c>
      <c r="Q9" s="26">
        <v>0</v>
      </c>
      <c r="R9" s="26">
        <v>75231</v>
      </c>
      <c r="S9" s="26">
        <v>242276</v>
      </c>
      <c r="T9" s="26">
        <v>5401</v>
      </c>
      <c r="U9" s="26">
        <v>496579</v>
      </c>
      <c r="V9" s="26">
        <v>62459</v>
      </c>
      <c r="W9" s="26">
        <v>296001</v>
      </c>
      <c r="X9" s="26">
        <v>0</v>
      </c>
      <c r="Y9" s="26">
        <v>94277</v>
      </c>
      <c r="Z9" s="26">
        <v>68595</v>
      </c>
      <c r="AA9" s="26">
        <v>4731</v>
      </c>
      <c r="AB9" s="26">
        <v>0</v>
      </c>
      <c r="AC9" s="26">
        <v>0</v>
      </c>
      <c r="AD9" s="26">
        <v>15113</v>
      </c>
      <c r="AE9" s="26">
        <v>33072</v>
      </c>
      <c r="AF9" s="26">
        <v>0</v>
      </c>
      <c r="AG9" s="26">
        <v>0</v>
      </c>
      <c r="AH9" s="26">
        <v>0</v>
      </c>
      <c r="AI9" s="26">
        <v>19983</v>
      </c>
      <c r="AJ9" s="26">
        <v>23131</v>
      </c>
      <c r="AK9" s="26">
        <v>9264</v>
      </c>
      <c r="AL9" s="26">
        <v>0</v>
      </c>
      <c r="AM9" s="26">
        <v>177364</v>
      </c>
      <c r="AN9" s="26">
        <v>26203</v>
      </c>
      <c r="AO9" s="26">
        <v>54058</v>
      </c>
      <c r="AP9" s="26">
        <v>0</v>
      </c>
      <c r="AQ9" s="26">
        <v>0</v>
      </c>
      <c r="AR9" s="26">
        <v>24497</v>
      </c>
      <c r="AS9" s="26">
        <v>43944</v>
      </c>
    </row>
    <row r="10" spans="1:45" s="9" customFormat="1" ht="12.75" customHeight="1">
      <c r="A10" s="66" t="s">
        <v>0</v>
      </c>
      <c r="B10" s="154">
        <v>301094</v>
      </c>
      <c r="C10" s="154">
        <v>1653310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6">
        <v>5774</v>
      </c>
      <c r="J10" s="26">
        <v>8606</v>
      </c>
      <c r="K10" s="26">
        <v>21450</v>
      </c>
      <c r="L10" s="26">
        <v>4517</v>
      </c>
      <c r="M10" s="26">
        <v>65896</v>
      </c>
      <c r="N10" s="26">
        <v>0</v>
      </c>
      <c r="O10" s="26">
        <v>0</v>
      </c>
      <c r="P10" s="26">
        <v>0</v>
      </c>
      <c r="Q10" s="26">
        <v>0</v>
      </c>
      <c r="R10" s="26">
        <v>80646</v>
      </c>
      <c r="S10" s="26">
        <v>248212</v>
      </c>
      <c r="T10" s="26">
        <v>7501</v>
      </c>
      <c r="U10" s="26">
        <v>540332</v>
      </c>
      <c r="V10" s="26">
        <v>65961</v>
      </c>
      <c r="W10" s="26">
        <v>348222</v>
      </c>
      <c r="X10" s="26">
        <v>22515</v>
      </c>
      <c r="Y10" s="26">
        <v>90646</v>
      </c>
      <c r="Z10" s="26">
        <v>17050</v>
      </c>
      <c r="AA10" s="26">
        <v>0</v>
      </c>
      <c r="AB10" s="26">
        <v>0</v>
      </c>
      <c r="AC10" s="26">
        <v>0</v>
      </c>
      <c r="AD10" s="26">
        <v>20924</v>
      </c>
      <c r="AE10" s="26">
        <v>335</v>
      </c>
      <c r="AF10" s="26">
        <v>0</v>
      </c>
      <c r="AG10" s="26">
        <v>0</v>
      </c>
      <c r="AH10" s="26">
        <v>0</v>
      </c>
      <c r="AI10" s="26">
        <v>33081</v>
      </c>
      <c r="AJ10" s="26">
        <v>25322</v>
      </c>
      <c r="AK10" s="26">
        <v>97271</v>
      </c>
      <c r="AL10" s="26">
        <v>0</v>
      </c>
      <c r="AM10" s="26">
        <v>115248</v>
      </c>
      <c r="AN10" s="26">
        <v>44537</v>
      </c>
      <c r="AO10" s="26">
        <v>26052</v>
      </c>
      <c r="AP10" s="26">
        <v>0</v>
      </c>
      <c r="AQ10" s="26">
        <v>0</v>
      </c>
      <c r="AR10" s="26">
        <v>3515</v>
      </c>
      <c r="AS10" s="26">
        <v>60791</v>
      </c>
    </row>
    <row r="11" spans="1:45" s="9" customFormat="1" ht="12.75" customHeight="1">
      <c r="A11" s="66" t="s">
        <v>18</v>
      </c>
      <c r="B11" s="154">
        <v>199666</v>
      </c>
      <c r="C11" s="154">
        <v>1570369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12952</v>
      </c>
      <c r="J11" s="26">
        <v>0</v>
      </c>
      <c r="K11" s="26">
        <v>20654</v>
      </c>
      <c r="L11" s="26">
        <v>0</v>
      </c>
      <c r="M11" s="26">
        <v>118810</v>
      </c>
      <c r="N11" s="26">
        <v>0</v>
      </c>
      <c r="O11" s="26">
        <v>0</v>
      </c>
      <c r="P11" s="26">
        <v>0</v>
      </c>
      <c r="Q11" s="26">
        <v>0</v>
      </c>
      <c r="R11" s="26">
        <v>49085</v>
      </c>
      <c r="S11" s="26">
        <v>292742</v>
      </c>
      <c r="T11" s="26">
        <v>19005</v>
      </c>
      <c r="U11" s="26">
        <v>343223</v>
      </c>
      <c r="V11" s="26">
        <v>45037</v>
      </c>
      <c r="W11" s="26">
        <v>361997</v>
      </c>
      <c r="X11" s="26">
        <v>0</v>
      </c>
      <c r="Y11" s="26">
        <v>66201</v>
      </c>
      <c r="Z11" s="26">
        <v>40003</v>
      </c>
      <c r="AA11" s="26">
        <v>0</v>
      </c>
      <c r="AB11" s="26">
        <v>0</v>
      </c>
      <c r="AC11" s="26">
        <v>0</v>
      </c>
      <c r="AD11" s="26">
        <v>13421</v>
      </c>
      <c r="AE11" s="26">
        <v>75</v>
      </c>
      <c r="AF11" s="26">
        <v>0</v>
      </c>
      <c r="AG11" s="26">
        <v>0</v>
      </c>
      <c r="AH11" s="26">
        <v>0</v>
      </c>
      <c r="AI11" s="26">
        <v>20517</v>
      </c>
      <c r="AJ11" s="26">
        <v>3570</v>
      </c>
      <c r="AK11" s="26">
        <v>64018</v>
      </c>
      <c r="AL11" s="26">
        <v>0</v>
      </c>
      <c r="AM11" s="26">
        <v>119790</v>
      </c>
      <c r="AN11" s="26">
        <v>28414</v>
      </c>
      <c r="AO11" s="26">
        <v>90724</v>
      </c>
      <c r="AP11" s="26">
        <v>0</v>
      </c>
      <c r="AQ11" s="26">
        <v>0</v>
      </c>
      <c r="AR11" s="26">
        <v>1131</v>
      </c>
      <c r="AS11" s="26">
        <v>58666</v>
      </c>
    </row>
    <row r="12" spans="1:45" s="9" customFormat="1" ht="12.75" customHeight="1">
      <c r="A12" s="66" t="s">
        <v>19</v>
      </c>
      <c r="B12" s="154">
        <v>238237</v>
      </c>
      <c r="C12" s="154">
        <v>1347556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v>12839</v>
      </c>
      <c r="J12" s="26">
        <v>8478</v>
      </c>
      <c r="K12" s="26">
        <v>21834</v>
      </c>
      <c r="L12" s="26">
        <v>0</v>
      </c>
      <c r="M12" s="26">
        <v>96578</v>
      </c>
      <c r="N12" s="26">
        <v>0</v>
      </c>
      <c r="O12" s="26">
        <v>0</v>
      </c>
      <c r="P12" s="26">
        <v>0</v>
      </c>
      <c r="Q12" s="26">
        <v>0</v>
      </c>
      <c r="R12" s="26">
        <v>63839</v>
      </c>
      <c r="S12" s="26">
        <v>196958</v>
      </c>
      <c r="T12" s="26">
        <v>9987</v>
      </c>
      <c r="U12" s="26">
        <v>418965</v>
      </c>
      <c r="V12" s="26">
        <v>52957</v>
      </c>
      <c r="W12" s="26">
        <v>253653</v>
      </c>
      <c r="X12" s="26">
        <v>17112</v>
      </c>
      <c r="Y12" s="26">
        <v>54899</v>
      </c>
      <c r="Z12" s="26">
        <v>37660</v>
      </c>
      <c r="AA12" s="26">
        <v>17353</v>
      </c>
      <c r="AB12" s="26">
        <v>0</v>
      </c>
      <c r="AC12" s="26">
        <v>0</v>
      </c>
      <c r="AD12" s="26">
        <v>18254</v>
      </c>
      <c r="AE12" s="26">
        <v>45</v>
      </c>
      <c r="AF12" s="26">
        <v>0</v>
      </c>
      <c r="AG12" s="26">
        <v>0</v>
      </c>
      <c r="AH12" s="26">
        <v>0</v>
      </c>
      <c r="AI12" s="26">
        <v>14927</v>
      </c>
      <c r="AJ12" s="26">
        <v>9053</v>
      </c>
      <c r="AK12" s="26">
        <v>61855</v>
      </c>
      <c r="AL12" s="26">
        <v>0</v>
      </c>
      <c r="AM12" s="26">
        <v>121219</v>
      </c>
      <c r="AN12" s="26">
        <v>16804</v>
      </c>
      <c r="AO12" s="26">
        <v>58398</v>
      </c>
      <c r="AP12" s="26">
        <v>0</v>
      </c>
      <c r="AQ12" s="26">
        <v>0</v>
      </c>
      <c r="AR12" s="26">
        <v>4093</v>
      </c>
      <c r="AS12" s="26">
        <v>18033</v>
      </c>
    </row>
    <row r="13" spans="1:45" s="9" customFormat="1" ht="12.75" customHeight="1">
      <c r="A13" s="66" t="s">
        <v>20</v>
      </c>
      <c r="B13" s="154">
        <v>297188</v>
      </c>
      <c r="C13" s="154">
        <v>1462830</v>
      </c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6">
        <v>5119</v>
      </c>
      <c r="K13" s="26">
        <v>0</v>
      </c>
      <c r="L13" s="26">
        <v>16736</v>
      </c>
      <c r="M13" s="26">
        <v>113766</v>
      </c>
      <c r="N13" s="26">
        <v>0</v>
      </c>
      <c r="O13" s="26">
        <v>0</v>
      </c>
      <c r="P13" s="26">
        <v>0</v>
      </c>
      <c r="Q13" s="26">
        <v>0</v>
      </c>
      <c r="R13" s="26">
        <v>77866</v>
      </c>
      <c r="S13" s="26">
        <v>187315</v>
      </c>
      <c r="T13" s="26">
        <v>12125</v>
      </c>
      <c r="U13" s="26">
        <v>406296</v>
      </c>
      <c r="V13" s="26">
        <v>52443</v>
      </c>
      <c r="W13" s="26">
        <v>329387</v>
      </c>
      <c r="X13" s="26">
        <v>17346</v>
      </c>
      <c r="Y13" s="26">
        <v>116282</v>
      </c>
      <c r="Z13" s="26">
        <v>44135</v>
      </c>
      <c r="AA13" s="26">
        <v>7812</v>
      </c>
      <c r="AB13" s="26">
        <v>0</v>
      </c>
      <c r="AC13" s="26">
        <v>0</v>
      </c>
      <c r="AD13" s="26">
        <v>9501</v>
      </c>
      <c r="AE13" s="26">
        <v>30252</v>
      </c>
      <c r="AF13" s="26">
        <v>0</v>
      </c>
      <c r="AG13" s="26">
        <v>0</v>
      </c>
      <c r="AH13" s="26">
        <v>0</v>
      </c>
      <c r="AI13" s="26">
        <v>22080</v>
      </c>
      <c r="AJ13" s="26">
        <v>19026</v>
      </c>
      <c r="AK13" s="26">
        <v>29876</v>
      </c>
      <c r="AL13" s="26">
        <v>0</v>
      </c>
      <c r="AM13" s="26">
        <v>187423</v>
      </c>
      <c r="AN13" s="26">
        <v>38602</v>
      </c>
      <c r="AO13" s="26">
        <v>10326</v>
      </c>
      <c r="AP13" s="26">
        <v>0</v>
      </c>
      <c r="AQ13" s="26">
        <v>0</v>
      </c>
      <c r="AR13" s="26">
        <v>4289</v>
      </c>
      <c r="AS13" s="26">
        <v>22015</v>
      </c>
    </row>
    <row r="14" spans="1:45" s="8" customFormat="1" ht="12.75" customHeight="1">
      <c r="A14" s="66" t="s">
        <v>21</v>
      </c>
      <c r="B14" s="154">
        <v>245242</v>
      </c>
      <c r="C14" s="154">
        <v>1304155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41500</v>
      </c>
      <c r="J14" s="26">
        <v>5102</v>
      </c>
      <c r="K14" s="26">
        <v>20708</v>
      </c>
      <c r="L14" s="26">
        <v>4698</v>
      </c>
      <c r="M14" s="26">
        <v>113190</v>
      </c>
      <c r="N14" s="26">
        <v>0</v>
      </c>
      <c r="O14" s="26">
        <v>0</v>
      </c>
      <c r="P14" s="26">
        <v>0</v>
      </c>
      <c r="Q14" s="26">
        <v>0</v>
      </c>
      <c r="R14" s="26">
        <v>84600</v>
      </c>
      <c r="S14" s="26">
        <v>214610</v>
      </c>
      <c r="T14" s="26">
        <v>11501</v>
      </c>
      <c r="U14" s="26">
        <v>243705</v>
      </c>
      <c r="V14" s="26">
        <v>62437</v>
      </c>
      <c r="W14" s="26">
        <v>281679</v>
      </c>
      <c r="X14" s="26">
        <v>28935</v>
      </c>
      <c r="Y14" s="26">
        <v>95913</v>
      </c>
      <c r="Z14" s="26">
        <v>0</v>
      </c>
      <c r="AA14" s="26">
        <v>12776</v>
      </c>
      <c r="AB14" s="26">
        <v>0</v>
      </c>
      <c r="AC14" s="26">
        <v>0</v>
      </c>
      <c r="AD14" s="26">
        <v>14505</v>
      </c>
      <c r="AE14" s="26">
        <v>33067</v>
      </c>
      <c r="AF14" s="26">
        <v>0</v>
      </c>
      <c r="AG14" s="26">
        <v>0</v>
      </c>
      <c r="AH14" s="26">
        <v>0</v>
      </c>
      <c r="AI14" s="26">
        <v>20652</v>
      </c>
      <c r="AJ14" s="26">
        <v>9113</v>
      </c>
      <c r="AK14" s="26">
        <v>68598</v>
      </c>
      <c r="AL14" s="26">
        <v>0</v>
      </c>
      <c r="AM14" s="26">
        <v>124631</v>
      </c>
      <c r="AN14" s="26">
        <v>18049</v>
      </c>
      <c r="AO14" s="26">
        <v>23308</v>
      </c>
      <c r="AP14" s="26">
        <v>0</v>
      </c>
      <c r="AQ14" s="26">
        <v>0</v>
      </c>
      <c r="AR14" s="26">
        <v>6302</v>
      </c>
      <c r="AS14" s="26">
        <v>9818</v>
      </c>
    </row>
    <row r="15" spans="1:45" s="8" customFormat="1" ht="12.75" customHeight="1">
      <c r="A15" s="66" t="s">
        <v>22</v>
      </c>
      <c r="B15" s="154">
        <v>311613</v>
      </c>
      <c r="C15" s="154">
        <v>1700584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24285</v>
      </c>
      <c r="J15" s="26">
        <v>14393</v>
      </c>
      <c r="K15" s="26">
        <v>21901</v>
      </c>
      <c r="L15" s="26">
        <v>39671</v>
      </c>
      <c r="M15" s="26">
        <v>128018</v>
      </c>
      <c r="N15" s="26">
        <v>0</v>
      </c>
      <c r="O15" s="26">
        <v>0</v>
      </c>
      <c r="P15" s="26">
        <v>0</v>
      </c>
      <c r="Q15" s="26">
        <v>0</v>
      </c>
      <c r="R15" s="26">
        <v>86358</v>
      </c>
      <c r="S15" s="26">
        <v>281686</v>
      </c>
      <c r="T15" s="26">
        <v>11390</v>
      </c>
      <c r="U15" s="26">
        <v>361162</v>
      </c>
      <c r="V15" s="26">
        <v>68069</v>
      </c>
      <c r="W15" s="26">
        <v>355122</v>
      </c>
      <c r="X15" s="26">
        <v>19503</v>
      </c>
      <c r="Y15" s="26">
        <v>139103</v>
      </c>
      <c r="Z15" s="26">
        <v>13890</v>
      </c>
      <c r="AA15" s="26">
        <v>0</v>
      </c>
      <c r="AB15" s="26">
        <v>0</v>
      </c>
      <c r="AC15" s="26">
        <v>0</v>
      </c>
      <c r="AD15" s="26">
        <v>14408</v>
      </c>
      <c r="AE15" s="26">
        <v>33007</v>
      </c>
      <c r="AF15" s="26">
        <v>0</v>
      </c>
      <c r="AG15" s="26">
        <v>0</v>
      </c>
      <c r="AH15" s="26">
        <v>0</v>
      </c>
      <c r="AI15" s="26">
        <v>25286</v>
      </c>
      <c r="AJ15" s="26">
        <v>18321</v>
      </c>
      <c r="AK15" s="26">
        <v>113812</v>
      </c>
      <c r="AL15" s="26">
        <v>0</v>
      </c>
      <c r="AM15" s="26">
        <v>194265</v>
      </c>
      <c r="AN15" s="26">
        <v>19003</v>
      </c>
      <c r="AO15" s="26">
        <v>16019</v>
      </c>
      <c r="AP15" s="26">
        <v>0</v>
      </c>
      <c r="AQ15" s="26">
        <v>0</v>
      </c>
      <c r="AR15" s="26">
        <v>6607</v>
      </c>
      <c r="AS15" s="26">
        <v>6918</v>
      </c>
    </row>
    <row r="16" spans="1:45" s="9" customFormat="1" ht="12.75" customHeight="1">
      <c r="A16" s="66" t="s">
        <v>23</v>
      </c>
      <c r="B16" s="154">
        <v>277745</v>
      </c>
      <c r="C16" s="154">
        <v>1810048.7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9346</v>
      </c>
      <c r="J16" s="26">
        <v>9504</v>
      </c>
      <c r="K16" s="26">
        <v>0</v>
      </c>
      <c r="L16" s="26">
        <v>0</v>
      </c>
      <c r="M16" s="26">
        <v>129915</v>
      </c>
      <c r="N16" s="26">
        <v>0</v>
      </c>
      <c r="O16" s="26">
        <v>0</v>
      </c>
      <c r="P16" s="26">
        <v>0</v>
      </c>
      <c r="Q16" s="26">
        <v>0</v>
      </c>
      <c r="R16" s="26">
        <v>82607</v>
      </c>
      <c r="S16" s="26">
        <v>304253</v>
      </c>
      <c r="T16" s="26">
        <v>7524</v>
      </c>
      <c r="U16" s="26">
        <v>527090</v>
      </c>
      <c r="V16" s="26">
        <v>83988</v>
      </c>
      <c r="W16" s="26">
        <v>387834</v>
      </c>
      <c r="X16" s="26">
        <v>31777</v>
      </c>
      <c r="Y16" s="26">
        <v>96800</v>
      </c>
      <c r="Z16" s="26">
        <v>0</v>
      </c>
      <c r="AA16" s="26">
        <v>7105</v>
      </c>
      <c r="AB16" s="26">
        <v>0</v>
      </c>
      <c r="AC16" s="26">
        <v>0</v>
      </c>
      <c r="AD16" s="26">
        <v>13000</v>
      </c>
      <c r="AE16" s="26">
        <v>65657</v>
      </c>
      <c r="AF16" s="26">
        <v>0</v>
      </c>
      <c r="AG16" s="26">
        <v>0</v>
      </c>
      <c r="AH16" s="26">
        <v>0</v>
      </c>
      <c r="AI16" s="26">
        <v>115222</v>
      </c>
      <c r="AJ16" s="26">
        <v>14307</v>
      </c>
      <c r="AK16" s="26">
        <v>52971.7</v>
      </c>
      <c r="AL16" s="26">
        <v>0</v>
      </c>
      <c r="AM16" s="26">
        <v>60463</v>
      </c>
      <c r="AN16" s="26">
        <v>23210</v>
      </c>
      <c r="AO16" s="26">
        <v>41294</v>
      </c>
      <c r="AP16" s="26">
        <v>0</v>
      </c>
      <c r="AQ16" s="26">
        <v>0</v>
      </c>
      <c r="AR16" s="26">
        <v>11828</v>
      </c>
      <c r="AS16" s="26">
        <v>12098</v>
      </c>
    </row>
    <row r="17" spans="1:45" s="8" customFormat="1" ht="12.75" customHeight="1">
      <c r="A17" s="66" t="s">
        <v>25</v>
      </c>
      <c r="B17" s="154">
        <v>239507</v>
      </c>
      <c r="C17" s="154">
        <v>1944469.6500000001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42050</v>
      </c>
      <c r="J17" s="26">
        <v>5118</v>
      </c>
      <c r="K17" s="26">
        <v>22000</v>
      </c>
      <c r="L17" s="26">
        <v>0</v>
      </c>
      <c r="M17" s="26">
        <v>131200</v>
      </c>
      <c r="N17" s="26">
        <v>0</v>
      </c>
      <c r="O17" s="26">
        <v>0</v>
      </c>
      <c r="P17" s="26">
        <v>0</v>
      </c>
      <c r="Q17" s="26">
        <v>0</v>
      </c>
      <c r="R17" s="26">
        <v>78427</v>
      </c>
      <c r="S17" s="26">
        <v>280880</v>
      </c>
      <c r="T17" s="26">
        <v>17462</v>
      </c>
      <c r="U17" s="26">
        <v>428769</v>
      </c>
      <c r="V17" s="26">
        <v>69336</v>
      </c>
      <c r="W17" s="26">
        <v>387618.05</v>
      </c>
      <c r="X17" s="26">
        <v>24274</v>
      </c>
      <c r="Y17" s="26">
        <v>99822</v>
      </c>
      <c r="Z17" s="26">
        <v>0</v>
      </c>
      <c r="AA17" s="26">
        <v>6711</v>
      </c>
      <c r="AB17" s="26">
        <v>0</v>
      </c>
      <c r="AC17" s="26">
        <v>0</v>
      </c>
      <c r="AD17" s="26">
        <v>13538</v>
      </c>
      <c r="AE17" s="26">
        <v>2752</v>
      </c>
      <c r="AF17" s="26">
        <v>0</v>
      </c>
      <c r="AG17" s="26">
        <v>0</v>
      </c>
      <c r="AH17" s="26">
        <v>0</v>
      </c>
      <c r="AI17" s="26">
        <v>172322.6</v>
      </c>
      <c r="AJ17" s="26">
        <v>26303</v>
      </c>
      <c r="AK17" s="26">
        <v>48129</v>
      </c>
      <c r="AL17" s="26">
        <v>0</v>
      </c>
      <c r="AM17" s="26">
        <v>190190</v>
      </c>
      <c r="AN17" s="26">
        <v>0</v>
      </c>
      <c r="AO17" s="26">
        <v>28344</v>
      </c>
      <c r="AP17" s="26">
        <v>0</v>
      </c>
      <c r="AQ17" s="26">
        <v>0</v>
      </c>
      <c r="AR17" s="26">
        <v>5049</v>
      </c>
      <c r="AS17" s="26">
        <v>103682</v>
      </c>
    </row>
    <row r="18" spans="1:45" s="8" customFormat="1" ht="12.75" customHeight="1">
      <c r="A18" s="66" t="s">
        <v>26</v>
      </c>
      <c r="B18" s="154">
        <v>198064</v>
      </c>
      <c r="C18" s="154">
        <v>2384531.0300000003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3307</v>
      </c>
      <c r="J18" s="26">
        <v>0</v>
      </c>
      <c r="K18" s="26">
        <v>0</v>
      </c>
      <c r="L18" s="26">
        <v>4720</v>
      </c>
      <c r="M18" s="26">
        <v>183309</v>
      </c>
      <c r="N18" s="26">
        <v>0</v>
      </c>
      <c r="O18" s="26">
        <v>0</v>
      </c>
      <c r="P18" s="26">
        <v>0</v>
      </c>
      <c r="Q18" s="26">
        <v>0</v>
      </c>
      <c r="R18" s="26">
        <v>75481</v>
      </c>
      <c r="S18" s="26">
        <v>289463</v>
      </c>
      <c r="T18" s="26">
        <v>2241</v>
      </c>
      <c r="U18" s="26">
        <v>990534</v>
      </c>
      <c r="V18" s="26">
        <v>55073</v>
      </c>
      <c r="W18" s="26">
        <v>333180.03000000003</v>
      </c>
      <c r="X18" s="26">
        <v>14756</v>
      </c>
      <c r="Y18" s="26">
        <v>108560</v>
      </c>
      <c r="Z18" s="26">
        <v>0</v>
      </c>
      <c r="AA18" s="26">
        <v>0</v>
      </c>
      <c r="AB18" s="26">
        <v>0</v>
      </c>
      <c r="AC18" s="26">
        <v>0</v>
      </c>
      <c r="AD18" s="26">
        <v>8155</v>
      </c>
      <c r="AE18" s="26">
        <v>33166</v>
      </c>
      <c r="AF18" s="26">
        <v>0</v>
      </c>
      <c r="AG18" s="26">
        <v>0</v>
      </c>
      <c r="AH18" s="26">
        <v>0</v>
      </c>
      <c r="AI18" s="26">
        <v>10023</v>
      </c>
      <c r="AJ18" s="26">
        <v>26097</v>
      </c>
      <c r="AK18" s="26">
        <v>74142</v>
      </c>
      <c r="AL18" s="26">
        <v>0</v>
      </c>
      <c r="AM18" s="26">
        <v>189481</v>
      </c>
      <c r="AN18" s="26">
        <v>0</v>
      </c>
      <c r="AO18" s="26">
        <v>9181</v>
      </c>
      <c r="AP18" s="26">
        <v>0</v>
      </c>
      <c r="AQ18" s="26">
        <v>0</v>
      </c>
      <c r="AR18" s="26">
        <v>11541</v>
      </c>
      <c r="AS18" s="26">
        <v>160185</v>
      </c>
    </row>
    <row r="19" spans="1:45" s="8" customFormat="1" ht="12.75" customHeight="1">
      <c r="A19" s="68" t="s">
        <v>27</v>
      </c>
      <c r="B19" s="155">
        <v>341874.26</v>
      </c>
      <c r="C19" s="155">
        <v>1996068.9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42250</v>
      </c>
      <c r="J19" s="27">
        <v>5118</v>
      </c>
      <c r="K19" s="27">
        <v>21601</v>
      </c>
      <c r="L19" s="27">
        <v>0</v>
      </c>
      <c r="M19" s="27">
        <v>119897</v>
      </c>
      <c r="N19" s="27">
        <v>0</v>
      </c>
      <c r="O19" s="27">
        <v>0</v>
      </c>
      <c r="P19" s="27">
        <v>0</v>
      </c>
      <c r="Q19" s="27">
        <v>0</v>
      </c>
      <c r="R19" s="27">
        <v>89573</v>
      </c>
      <c r="S19" s="27">
        <v>344266</v>
      </c>
      <c r="T19" s="27">
        <v>64099</v>
      </c>
      <c r="U19" s="27">
        <v>393070</v>
      </c>
      <c r="V19" s="27">
        <v>83660.259999999995</v>
      </c>
      <c r="W19" s="27">
        <v>528652.89999999991</v>
      </c>
      <c r="X19" s="27">
        <v>26377</v>
      </c>
      <c r="Y19" s="27">
        <v>137050</v>
      </c>
      <c r="Z19" s="27">
        <v>2000</v>
      </c>
      <c r="AA19" s="27">
        <v>9747</v>
      </c>
      <c r="AB19" s="27">
        <v>0</v>
      </c>
      <c r="AC19" s="27">
        <v>0</v>
      </c>
      <c r="AD19" s="27">
        <v>11759</v>
      </c>
      <c r="AE19" s="27">
        <v>32507</v>
      </c>
      <c r="AF19" s="27">
        <v>9475</v>
      </c>
      <c r="AG19" s="27">
        <v>0</v>
      </c>
      <c r="AH19" s="27">
        <v>0</v>
      </c>
      <c r="AI19" s="27">
        <v>0</v>
      </c>
      <c r="AJ19" s="27">
        <v>23160</v>
      </c>
      <c r="AK19" s="27">
        <v>87305</v>
      </c>
      <c r="AL19" s="27">
        <v>0</v>
      </c>
      <c r="AM19" s="27">
        <v>127597</v>
      </c>
      <c r="AN19" s="27">
        <v>9663</v>
      </c>
      <c r="AO19" s="27">
        <v>14796</v>
      </c>
      <c r="AP19" s="27">
        <v>0</v>
      </c>
      <c r="AQ19" s="27">
        <v>0</v>
      </c>
      <c r="AR19" s="27">
        <v>16990</v>
      </c>
      <c r="AS19" s="27">
        <v>137330</v>
      </c>
    </row>
    <row r="20" spans="1:45" s="22" customFormat="1">
      <c r="A20" s="28" t="s">
        <v>28</v>
      </c>
      <c r="B20" s="156"/>
      <c r="C20" s="156"/>
    </row>
    <row r="21" spans="1:45" s="22" customFormat="1">
      <c r="A21" s="29" t="s">
        <v>16</v>
      </c>
      <c r="B21" s="156"/>
      <c r="C21" s="163"/>
      <c r="D21" s="30"/>
      <c r="E21" s="30"/>
      <c r="F21" s="30"/>
      <c r="G21" s="30"/>
      <c r="H21" s="30"/>
      <c r="I21" s="30"/>
      <c r="J21" s="30"/>
      <c r="K21" s="30"/>
    </row>
    <row r="22" spans="1:45" s="22" customFormat="1">
      <c r="A22" s="29" t="s">
        <v>29</v>
      </c>
      <c r="B22" s="156"/>
      <c r="C22" s="156"/>
    </row>
    <row r="23" spans="1:45" ht="12.75" customHeight="1">
      <c r="A23" s="12"/>
      <c r="B23" s="157"/>
      <c r="C23" s="157"/>
      <c r="D23" s="11"/>
      <c r="E23" s="11"/>
      <c r="F23" s="11"/>
      <c r="G23" s="11"/>
    </row>
    <row r="24" spans="1:45">
      <c r="D24" s="1"/>
      <c r="E24" s="10"/>
      <c r="F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spans="1:45">
      <c r="A25" s="13"/>
      <c r="B25" s="159"/>
      <c r="D25" s="1"/>
      <c r="E25" s="10"/>
      <c r="F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Z25" s="13"/>
      <c r="AA25" s="13"/>
      <c r="AB25" s="10"/>
      <c r="AC25" s="13"/>
      <c r="AD25" s="10"/>
      <c r="AE25" s="10"/>
      <c r="AF25" s="10"/>
      <c r="AG25" s="10"/>
      <c r="AH25" s="1"/>
      <c r="AI25" s="1"/>
      <c r="AJ25" s="13"/>
      <c r="AK25" s="13"/>
      <c r="AL25" s="13"/>
      <c r="AM25" s="13"/>
      <c r="AN25" s="13"/>
    </row>
    <row r="26" spans="1:45">
      <c r="A26" s="10"/>
      <c r="B26" s="160"/>
      <c r="D26" s="1"/>
      <c r="E26" s="10"/>
      <c r="F26" s="10"/>
      <c r="H26" s="10"/>
      <c r="I26" s="10"/>
      <c r="J26" s="10"/>
      <c r="K26" s="10"/>
      <c r="L26" s="10"/>
      <c r="O26" s="10"/>
      <c r="P26" s="10"/>
      <c r="Q26" s="10"/>
      <c r="R26" s="10"/>
      <c r="S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</row>
    <row r="27" spans="1:45" ht="16.5">
      <c r="E27" s="3"/>
      <c r="F27" s="14"/>
      <c r="G27" s="15"/>
    </row>
    <row r="28" spans="1:45" ht="16.5">
      <c r="E28" s="11"/>
      <c r="F28" s="14"/>
      <c r="G28" s="16"/>
      <c r="H28" s="11"/>
    </row>
    <row r="29" spans="1:45" ht="16.5">
      <c r="A29" s="226"/>
      <c r="B29" s="226"/>
      <c r="C29" s="226"/>
      <c r="D29" s="226"/>
      <c r="E29" s="17"/>
      <c r="F29" s="14"/>
      <c r="G29" s="18"/>
      <c r="H29" s="17"/>
      <c r="I29" s="226"/>
      <c r="J29" s="226"/>
      <c r="K29" s="226"/>
      <c r="L29" s="226"/>
      <c r="O29" s="226"/>
      <c r="P29" s="226"/>
      <c r="Q29" s="226"/>
      <c r="R29" s="226"/>
      <c r="S29" s="226"/>
      <c r="T29" s="226"/>
      <c r="U29" s="226"/>
      <c r="V29" s="226"/>
      <c r="W29" s="226"/>
      <c r="X29" s="226"/>
      <c r="Y29" s="226"/>
      <c r="Z29" s="226"/>
      <c r="AA29" s="226"/>
      <c r="AB29" s="226"/>
      <c r="AC29" s="226"/>
      <c r="AD29" s="226"/>
      <c r="AE29" s="226"/>
      <c r="AF29" s="226"/>
    </row>
    <row r="30" spans="1:45" ht="16.5">
      <c r="A30" s="7"/>
      <c r="B30" s="161"/>
      <c r="C30" s="161"/>
      <c r="D30" s="7"/>
      <c r="E30" s="7"/>
      <c r="F30" s="14"/>
      <c r="G30" s="15"/>
      <c r="I30" s="7"/>
      <c r="J30" s="7"/>
      <c r="K30" s="7"/>
      <c r="L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E30" s="7"/>
      <c r="AF30" s="7"/>
    </row>
    <row r="31" spans="1:45" ht="16.5">
      <c r="A31" s="4"/>
      <c r="B31" s="3"/>
      <c r="C31" s="161"/>
      <c r="D31" s="7"/>
      <c r="E31" s="7"/>
      <c r="F31" s="14"/>
      <c r="G31" s="15"/>
      <c r="I31" s="7"/>
      <c r="J31" s="19"/>
      <c r="K31" s="19"/>
      <c r="L31" s="19"/>
      <c r="O31" s="19"/>
      <c r="P31" s="19"/>
      <c r="Q31" s="19"/>
      <c r="R31" s="19"/>
      <c r="S31" s="19"/>
      <c r="T31" s="19"/>
      <c r="U31" s="19"/>
      <c r="X31" s="19"/>
      <c r="Y31" s="19"/>
      <c r="Z31" s="19"/>
      <c r="AE31" s="19"/>
      <c r="AF31" s="19"/>
      <c r="AG31" s="19"/>
      <c r="AH31" s="19"/>
      <c r="AI31" s="19"/>
    </row>
    <row r="32" spans="1:45" ht="16.5">
      <c r="A32" s="4"/>
      <c r="B32" s="3"/>
      <c r="C32" s="164"/>
      <c r="D32" s="6"/>
      <c r="E32" s="6"/>
      <c r="F32" s="14"/>
      <c r="G32" s="15"/>
      <c r="I32" s="6"/>
      <c r="J32" s="20"/>
      <c r="K32" s="20"/>
    </row>
    <row r="33" spans="1:32" ht="13.5">
      <c r="A33" s="5"/>
      <c r="B33" s="162"/>
      <c r="C33" s="162"/>
      <c r="D33" s="5"/>
      <c r="E33" s="5"/>
      <c r="F33" s="5"/>
      <c r="I33" s="20"/>
      <c r="J33" s="20"/>
      <c r="K33" s="20"/>
    </row>
    <row r="34" spans="1:32" ht="13.5">
      <c r="A34" s="4"/>
      <c r="B34" s="3"/>
      <c r="C34" s="162"/>
      <c r="D34" s="5"/>
      <c r="E34" s="5"/>
      <c r="F34" s="5"/>
      <c r="I34" s="20"/>
      <c r="J34" s="20"/>
      <c r="K34" s="20"/>
      <c r="T34" s="10"/>
    </row>
    <row r="35" spans="1:32" ht="13.5">
      <c r="A35" s="4"/>
      <c r="B35" s="3"/>
      <c r="C35" s="162"/>
      <c r="D35" s="5"/>
      <c r="E35" s="5"/>
      <c r="F35" s="5"/>
      <c r="I35" s="20"/>
      <c r="J35" s="20"/>
      <c r="K35" s="20"/>
      <c r="T35" s="10"/>
    </row>
    <row r="36" spans="1:32" ht="13.5">
      <c r="A36" s="5"/>
      <c r="B36" s="162"/>
      <c r="C36" s="162"/>
      <c r="D36" s="5"/>
      <c r="E36" s="5"/>
      <c r="F36" s="5"/>
      <c r="I36" s="10"/>
      <c r="J36" s="10"/>
      <c r="K36" s="20"/>
      <c r="T36" s="10"/>
    </row>
    <row r="37" spans="1:32" ht="13.5">
      <c r="A37" s="5"/>
      <c r="B37" s="162"/>
      <c r="C37" s="162"/>
      <c r="D37" s="5"/>
      <c r="E37" s="5"/>
      <c r="F37" s="5"/>
      <c r="K37" s="10"/>
      <c r="T37" s="10"/>
    </row>
    <row r="38" spans="1:32" ht="13.5">
      <c r="A38" s="5"/>
      <c r="B38" s="162"/>
      <c r="C38" s="162"/>
      <c r="D38" s="5"/>
      <c r="E38" s="5"/>
      <c r="F38" s="5"/>
      <c r="K38" s="10"/>
      <c r="L38" s="19"/>
      <c r="M38" s="19"/>
      <c r="N38" s="19"/>
      <c r="O38" s="19"/>
      <c r="T38" s="10"/>
      <c r="U38" s="19"/>
      <c r="AE38" s="19"/>
      <c r="AF38" s="19"/>
    </row>
    <row r="39" spans="1:32" ht="13.5">
      <c r="A39" s="5"/>
      <c r="B39" s="162"/>
      <c r="C39" s="162"/>
      <c r="D39" s="5"/>
      <c r="E39" s="5"/>
      <c r="F39" s="5"/>
      <c r="G39" s="5"/>
      <c r="H39" s="5"/>
      <c r="K39" s="10"/>
      <c r="L39" s="5"/>
      <c r="M39" s="5"/>
      <c r="N39" s="5"/>
      <c r="O39" s="5"/>
      <c r="T39" s="10"/>
      <c r="U39" s="5"/>
      <c r="AA39" s="5"/>
      <c r="AB39" s="5"/>
      <c r="AC39" s="5"/>
      <c r="AD39" s="5"/>
      <c r="AE39" s="5"/>
      <c r="AF39" s="5"/>
    </row>
    <row r="40" spans="1:32" ht="13.5">
      <c r="A40" s="5"/>
      <c r="B40" s="162"/>
      <c r="C40" s="162"/>
      <c r="D40" s="5"/>
      <c r="E40" s="5"/>
      <c r="F40" s="5"/>
      <c r="G40" s="5"/>
      <c r="H40" s="5"/>
      <c r="K40" s="10"/>
      <c r="L40" s="5"/>
      <c r="M40" s="5"/>
      <c r="N40" s="5"/>
      <c r="O40" s="5"/>
      <c r="T40" s="10"/>
      <c r="U40" s="5"/>
      <c r="V40" s="5"/>
      <c r="AA40" s="5"/>
      <c r="AB40" s="5"/>
      <c r="AC40" s="5"/>
      <c r="AD40" s="5"/>
      <c r="AE40" s="5"/>
      <c r="AF40" s="5"/>
    </row>
    <row r="41" spans="1:32" ht="13.5">
      <c r="A41" s="5"/>
      <c r="B41" s="162"/>
      <c r="C41" s="162"/>
      <c r="D41" s="5"/>
      <c r="E41" s="5"/>
      <c r="F41" s="5"/>
      <c r="G41" s="5"/>
      <c r="H41" s="5"/>
      <c r="K41" s="10"/>
      <c r="L41" s="5"/>
      <c r="M41" s="5"/>
      <c r="N41" s="5"/>
      <c r="O41" s="5"/>
      <c r="T41" s="10"/>
      <c r="U41" s="5"/>
      <c r="V41" s="5"/>
      <c r="W41" s="10"/>
      <c r="X41" s="10"/>
      <c r="Y41" s="10"/>
      <c r="Z41" s="10"/>
      <c r="AA41" s="5"/>
      <c r="AB41" s="5"/>
      <c r="AC41" s="5"/>
      <c r="AD41" s="5"/>
      <c r="AE41" s="5"/>
      <c r="AF41" s="5"/>
    </row>
    <row r="42" spans="1:32" ht="13.5">
      <c r="A42" s="5"/>
      <c r="B42" s="162"/>
      <c r="C42" s="162"/>
      <c r="D42" s="5"/>
      <c r="E42" s="5"/>
      <c r="F42" s="5"/>
      <c r="G42" s="5"/>
      <c r="H42" s="5"/>
      <c r="K42" s="10"/>
      <c r="L42" s="5"/>
      <c r="M42" s="5"/>
      <c r="N42" s="5"/>
      <c r="O42" s="5"/>
      <c r="T42" s="10"/>
      <c r="U42" s="5"/>
      <c r="V42" s="5"/>
      <c r="W42" s="1"/>
      <c r="X42" s="1"/>
      <c r="Y42" s="1"/>
      <c r="Z42" s="1"/>
      <c r="AA42" s="5"/>
      <c r="AB42" s="5"/>
      <c r="AC42" s="5"/>
      <c r="AD42" s="5"/>
      <c r="AE42" s="5"/>
      <c r="AF42" s="5"/>
    </row>
    <row r="43" spans="1:32" ht="13.5">
      <c r="A43" s="5"/>
      <c r="B43" s="162"/>
      <c r="C43" s="162"/>
      <c r="D43" s="5"/>
      <c r="E43" s="5"/>
      <c r="F43" s="5"/>
      <c r="G43" s="5"/>
      <c r="H43" s="5"/>
      <c r="K43" s="10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</row>
    <row r="44" spans="1:32" ht="13.5">
      <c r="A44" s="5"/>
      <c r="B44" s="162"/>
      <c r="C44" s="162"/>
      <c r="D44" s="5"/>
      <c r="E44" s="5"/>
      <c r="F44" s="5"/>
      <c r="G44" s="5"/>
      <c r="H44" s="5"/>
      <c r="K44" s="10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</row>
    <row r="45" spans="1:32">
      <c r="K45" s="10"/>
    </row>
    <row r="46" spans="1:32">
      <c r="I46" s="10"/>
      <c r="J46" s="10"/>
      <c r="K46" s="10"/>
    </row>
    <row r="50" spans="3:7" ht="15">
      <c r="D50" s="2"/>
      <c r="E50" s="3"/>
      <c r="F50" s="2"/>
    </row>
    <row r="54" spans="3:7">
      <c r="E54" s="3"/>
    </row>
    <row r="57" spans="3:7" ht="15">
      <c r="C57" s="2"/>
      <c r="D57" s="3"/>
      <c r="E57" s="2"/>
    </row>
    <row r="61" spans="3:7">
      <c r="E61" s="3"/>
    </row>
    <row r="64" spans="3:7" ht="15">
      <c r="C64" s="2"/>
      <c r="D64" s="3"/>
      <c r="F64" s="2"/>
      <c r="G64" s="2"/>
    </row>
    <row r="68" spans="3:7">
      <c r="F68" s="3"/>
      <c r="G68" s="3"/>
    </row>
    <row r="72" spans="3:7" ht="15">
      <c r="E72" s="2"/>
      <c r="F72" s="2"/>
    </row>
    <row r="73" spans="3:7" ht="15">
      <c r="C73" s="2"/>
      <c r="E73" s="3"/>
      <c r="F73" s="3"/>
    </row>
    <row r="76" spans="3:7">
      <c r="F76" s="3"/>
    </row>
    <row r="77" spans="3:7" ht="15">
      <c r="E77" s="2"/>
      <c r="F77" s="2"/>
    </row>
  </sheetData>
  <mergeCells count="37">
    <mergeCell ref="P5:Q5"/>
    <mergeCell ref="R5:S5"/>
    <mergeCell ref="T5:U5"/>
    <mergeCell ref="V5:W5"/>
    <mergeCell ref="X5:Y5"/>
    <mergeCell ref="A2:N2"/>
    <mergeCell ref="A5:A6"/>
    <mergeCell ref="B5:C5"/>
    <mergeCell ref="D5:E5"/>
    <mergeCell ref="F5:G5"/>
    <mergeCell ref="H5:I5"/>
    <mergeCell ref="J5:K5"/>
    <mergeCell ref="L5:M5"/>
    <mergeCell ref="N5:O5"/>
    <mergeCell ref="AA29:AB29"/>
    <mergeCell ref="AC29:AD29"/>
    <mergeCell ref="AB5:AC5"/>
    <mergeCell ref="AD5:AE5"/>
    <mergeCell ref="AF5:AG5"/>
    <mergeCell ref="Z5:AA5"/>
    <mergeCell ref="AE29:AF29"/>
    <mergeCell ref="Q29:R29"/>
    <mergeCell ref="S29:T29"/>
    <mergeCell ref="U29:V29"/>
    <mergeCell ref="W29:X29"/>
    <mergeCell ref="Y29:Z29"/>
    <mergeCell ref="A29:B29"/>
    <mergeCell ref="C29:D29"/>
    <mergeCell ref="I29:J29"/>
    <mergeCell ref="K29:L29"/>
    <mergeCell ref="O29:P29"/>
    <mergeCell ref="AL5:AM5"/>
    <mergeCell ref="AN5:AO5"/>
    <mergeCell ref="AP5:AQ5"/>
    <mergeCell ref="AR5:AS5"/>
    <mergeCell ref="AH5:AI5"/>
    <mergeCell ref="AJ5:AK5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R74"/>
  <sheetViews>
    <sheetView topLeftCell="A31" workbookViewId="0">
      <selection activeCell="A57" sqref="A57"/>
    </sheetView>
  </sheetViews>
  <sheetFormatPr baseColWidth="10" defaultColWidth="11.42578125" defaultRowHeight="12.75"/>
  <cols>
    <col min="1" max="1" width="22.7109375" style="49" customWidth="1"/>
    <col min="2" max="2" width="13" style="22" customWidth="1"/>
    <col min="3" max="14" width="12.140625" style="22" customWidth="1"/>
    <col min="15" max="15" width="12.7109375" style="22" customWidth="1"/>
    <col min="16" max="16" width="14.140625" style="22" bestFit="1" customWidth="1"/>
    <col min="17" max="17" width="12.7109375" style="22" customWidth="1"/>
    <col min="18" max="18" width="14.140625" style="22" bestFit="1" customWidth="1"/>
    <col min="19" max="19" width="12.7109375" style="22" customWidth="1"/>
    <col min="20" max="20" width="14.140625" style="22" bestFit="1" customWidth="1"/>
    <col min="21" max="21" width="12.7109375" style="22" customWidth="1"/>
    <col min="22" max="22" width="14.140625" style="22" bestFit="1" customWidth="1"/>
    <col min="23" max="23" width="12.7109375" style="22" customWidth="1"/>
    <col min="24" max="24" width="14.140625" style="22" bestFit="1" customWidth="1"/>
    <col min="25" max="25" width="12.7109375" style="22" customWidth="1"/>
    <col min="26" max="26" width="14.140625" style="22" bestFit="1" customWidth="1"/>
    <col min="27" max="27" width="12.7109375" style="22" customWidth="1"/>
    <col min="28" max="28" width="14.140625" style="22" bestFit="1" customWidth="1"/>
    <col min="29" max="29" width="12.7109375" style="22" customWidth="1"/>
    <col min="30" max="30" width="14.140625" style="22" bestFit="1" customWidth="1"/>
    <col min="31" max="31" width="12.7109375" style="22" customWidth="1"/>
    <col min="32" max="32" width="14.140625" style="22" bestFit="1" customWidth="1"/>
    <col min="33" max="33" width="12.7109375" style="22" customWidth="1"/>
    <col min="34" max="34" width="14.140625" style="22" bestFit="1" customWidth="1"/>
    <col min="35" max="35" width="12.7109375" style="22" customWidth="1"/>
    <col min="36" max="36" width="14.140625" style="22" bestFit="1" customWidth="1"/>
    <col min="37" max="37" width="12.7109375" style="22" customWidth="1"/>
    <col min="38" max="38" width="14.140625" style="22" bestFit="1" customWidth="1"/>
    <col min="39" max="39" width="12.7109375" style="22" customWidth="1"/>
    <col min="40" max="40" width="14.140625" style="22" bestFit="1" customWidth="1"/>
    <col min="41" max="41" width="12.7109375" style="22" customWidth="1"/>
    <col min="42" max="42" width="14.140625" style="22" bestFit="1" customWidth="1"/>
    <col min="43" max="43" width="12.7109375" style="22" customWidth="1"/>
    <col min="44" max="44" width="14.140625" style="22" bestFit="1" customWidth="1"/>
    <col min="45" max="16384" width="11.42578125" style="22"/>
  </cols>
  <sheetData>
    <row r="1" spans="1:44" ht="13.5" customHeight="1">
      <c r="A1" s="230"/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230"/>
      <c r="AG1" s="230"/>
      <c r="AH1" s="230"/>
      <c r="AI1" s="230"/>
      <c r="AJ1" s="230"/>
      <c r="AK1" s="230"/>
      <c r="AL1" s="230"/>
      <c r="AM1" s="230"/>
      <c r="AN1" s="230"/>
      <c r="AO1" s="230"/>
      <c r="AP1" s="230"/>
      <c r="AQ1" s="230"/>
      <c r="AR1" s="230"/>
    </row>
    <row r="2" spans="1:44">
      <c r="A2" s="231" t="s">
        <v>69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</row>
    <row r="3" spans="1:44" ht="12.75" customHeight="1">
      <c r="A3" s="23" t="s">
        <v>24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</row>
    <row r="4" spans="1:44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2"/>
      <c r="AK4" s="32"/>
      <c r="AL4" s="32"/>
      <c r="AM4" s="32"/>
      <c r="AN4" s="32"/>
      <c r="AO4" s="32"/>
      <c r="AP4" s="32"/>
      <c r="AQ4" s="32"/>
      <c r="AR4" s="32"/>
    </row>
    <row r="5" spans="1:44" ht="18.75" customHeight="1">
      <c r="A5" s="33" t="s">
        <v>14</v>
      </c>
      <c r="B5" s="34" t="s">
        <v>30</v>
      </c>
      <c r="C5" s="35" t="s">
        <v>2</v>
      </c>
      <c r="D5" s="35" t="s">
        <v>1</v>
      </c>
      <c r="E5" s="35" t="s">
        <v>0</v>
      </c>
      <c r="F5" s="35" t="s">
        <v>18</v>
      </c>
      <c r="G5" s="35" t="s">
        <v>19</v>
      </c>
      <c r="H5" s="35" t="s">
        <v>20</v>
      </c>
      <c r="I5" s="35" t="s">
        <v>21</v>
      </c>
      <c r="J5" s="35" t="s">
        <v>22</v>
      </c>
      <c r="K5" s="35" t="s">
        <v>23</v>
      </c>
      <c r="L5" s="35" t="s">
        <v>25</v>
      </c>
      <c r="M5" s="35" t="s">
        <v>26</v>
      </c>
      <c r="N5" s="35" t="s">
        <v>27</v>
      </c>
      <c r="O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</row>
    <row r="6" spans="1:44">
      <c r="A6" s="37" t="s">
        <v>3</v>
      </c>
      <c r="B6" s="170">
        <f>B7+B8</f>
        <v>28423205.520000003</v>
      </c>
      <c r="C6" s="170">
        <f t="shared" ref="C6:N6" si="0">C7+C8</f>
        <v>2149824.02</v>
      </c>
      <c r="D6" s="170">
        <f t="shared" si="0"/>
        <v>1893550.6699999997</v>
      </c>
      <c r="E6" s="170">
        <f t="shared" si="0"/>
        <v>2376800</v>
      </c>
      <c r="F6" s="170">
        <f t="shared" si="0"/>
        <v>2349879</v>
      </c>
      <c r="G6" s="170">
        <f t="shared" si="0"/>
        <v>2631784</v>
      </c>
      <c r="H6" s="170">
        <f t="shared" si="0"/>
        <v>2363910</v>
      </c>
      <c r="I6" s="170">
        <f t="shared" si="0"/>
        <v>2368752.42</v>
      </c>
      <c r="J6" s="170">
        <f t="shared" si="0"/>
        <v>2108558</v>
      </c>
      <c r="K6" s="170">
        <f t="shared" si="0"/>
        <v>2263941.41</v>
      </c>
      <c r="L6" s="170">
        <f t="shared" si="0"/>
        <v>2685412</v>
      </c>
      <c r="M6" s="170">
        <f t="shared" si="0"/>
        <v>2715249</v>
      </c>
      <c r="N6" s="170">
        <f t="shared" si="0"/>
        <v>2515545</v>
      </c>
      <c r="O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</row>
    <row r="7" spans="1:44">
      <c r="A7" s="38" t="s">
        <v>5</v>
      </c>
      <c r="B7" s="171">
        <v>4706308.67</v>
      </c>
      <c r="C7" s="40">
        <v>322700</v>
      </c>
      <c r="D7" s="40">
        <v>427132.67</v>
      </c>
      <c r="E7" s="40">
        <v>416271</v>
      </c>
      <c r="F7" s="40">
        <v>426874</v>
      </c>
      <c r="G7" s="40">
        <v>493061</v>
      </c>
      <c r="H7" s="40">
        <v>427500</v>
      </c>
      <c r="I7" s="40">
        <v>399071</v>
      </c>
      <c r="J7" s="40">
        <v>392364</v>
      </c>
      <c r="K7" s="40">
        <v>373583</v>
      </c>
      <c r="L7" s="40">
        <v>337610</v>
      </c>
      <c r="M7" s="40">
        <v>371739</v>
      </c>
      <c r="N7" s="40">
        <v>318403</v>
      </c>
    </row>
    <row r="8" spans="1:44">
      <c r="A8" s="41" t="s">
        <v>4</v>
      </c>
      <c r="B8" s="171">
        <v>23716896.850000001</v>
      </c>
      <c r="C8" s="40">
        <v>1827124.02</v>
      </c>
      <c r="D8" s="40">
        <v>1466417.9999999998</v>
      </c>
      <c r="E8" s="40">
        <v>1960529</v>
      </c>
      <c r="F8" s="40">
        <v>1923005</v>
      </c>
      <c r="G8" s="40">
        <v>2138723</v>
      </c>
      <c r="H8" s="40">
        <v>1936410</v>
      </c>
      <c r="I8" s="40">
        <v>1969681.42</v>
      </c>
      <c r="J8" s="40">
        <v>1716194</v>
      </c>
      <c r="K8" s="40">
        <v>1890358.41</v>
      </c>
      <c r="L8" s="40">
        <v>2347802</v>
      </c>
      <c r="M8" s="40">
        <v>2343510</v>
      </c>
      <c r="N8" s="40">
        <v>2197142</v>
      </c>
    </row>
    <row r="9" spans="1:44">
      <c r="A9" s="42" t="s">
        <v>31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44">
      <c r="A10" s="43" t="s">
        <v>5</v>
      </c>
      <c r="B10" s="39">
        <v>0</v>
      </c>
      <c r="C10" s="44">
        <v>0</v>
      </c>
      <c r="D10" s="44">
        <v>0</v>
      </c>
      <c r="E10" s="44">
        <v>0</v>
      </c>
      <c r="F10" s="44">
        <v>0</v>
      </c>
      <c r="G10" s="44">
        <v>0</v>
      </c>
      <c r="H10" s="44">
        <v>0</v>
      </c>
      <c r="I10" s="44">
        <v>0</v>
      </c>
      <c r="J10" s="44">
        <v>0</v>
      </c>
      <c r="K10" s="44">
        <v>0</v>
      </c>
      <c r="L10" s="44">
        <v>0</v>
      </c>
      <c r="M10" s="44">
        <v>0</v>
      </c>
      <c r="N10" s="44">
        <v>0</v>
      </c>
    </row>
    <row r="11" spans="1:44">
      <c r="A11" s="45" t="s">
        <v>4</v>
      </c>
      <c r="B11" s="39">
        <v>0</v>
      </c>
      <c r="C11" s="44">
        <v>0</v>
      </c>
      <c r="D11" s="44">
        <v>0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4">
        <v>0</v>
      </c>
      <c r="N11" s="44">
        <v>0</v>
      </c>
    </row>
    <row r="12" spans="1:44">
      <c r="A12" s="42" t="s">
        <v>13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</row>
    <row r="13" spans="1:44">
      <c r="A13" s="43" t="s">
        <v>5</v>
      </c>
      <c r="B13" s="39">
        <v>0</v>
      </c>
      <c r="C13" s="44">
        <v>0</v>
      </c>
      <c r="D13" s="44">
        <v>0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  <c r="N13" s="44">
        <v>0</v>
      </c>
    </row>
    <row r="14" spans="1:44">
      <c r="A14" s="45" t="s">
        <v>4</v>
      </c>
      <c r="B14" s="39">
        <v>944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541</v>
      </c>
      <c r="M14" s="44">
        <v>403</v>
      </c>
      <c r="N14" s="44">
        <v>0</v>
      </c>
    </row>
    <row r="15" spans="1:44">
      <c r="A15" s="42" t="s">
        <v>12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</row>
    <row r="16" spans="1:44">
      <c r="A16" s="43" t="s">
        <v>5</v>
      </c>
      <c r="B16" s="39">
        <v>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</row>
    <row r="17" spans="1:14">
      <c r="A17" s="45" t="s">
        <v>4</v>
      </c>
      <c r="B17" s="39">
        <v>280046</v>
      </c>
      <c r="C17" s="44">
        <v>6352</v>
      </c>
      <c r="D17" s="44">
        <v>49268</v>
      </c>
      <c r="E17" s="44">
        <v>2634</v>
      </c>
      <c r="F17" s="44">
        <v>4668</v>
      </c>
      <c r="G17" s="44">
        <v>50092</v>
      </c>
      <c r="H17" s="44">
        <v>20721</v>
      </c>
      <c r="I17" s="44">
        <v>43450</v>
      </c>
      <c r="J17" s="44">
        <v>2526</v>
      </c>
      <c r="K17" s="44">
        <v>43800</v>
      </c>
      <c r="L17" s="44">
        <v>0</v>
      </c>
      <c r="M17" s="44">
        <v>6256</v>
      </c>
      <c r="N17" s="44">
        <v>50279</v>
      </c>
    </row>
    <row r="18" spans="1:14">
      <c r="A18" s="42" t="s">
        <v>11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</row>
    <row r="19" spans="1:14">
      <c r="A19" s="43" t="s">
        <v>5</v>
      </c>
      <c r="B19" s="39">
        <v>170485</v>
      </c>
      <c r="C19" s="44">
        <v>5126</v>
      </c>
      <c r="D19" s="44">
        <v>17661</v>
      </c>
      <c r="E19" s="44">
        <v>27552</v>
      </c>
      <c r="F19" s="44">
        <v>12531</v>
      </c>
      <c r="G19" s="44">
        <v>13036</v>
      </c>
      <c r="H19" s="44">
        <v>42239</v>
      </c>
      <c r="I19" s="44">
        <v>0</v>
      </c>
      <c r="J19" s="44">
        <v>5140</v>
      </c>
      <c r="K19" s="44">
        <v>10272</v>
      </c>
      <c r="L19" s="44">
        <v>12557</v>
      </c>
      <c r="M19" s="44">
        <v>14014</v>
      </c>
      <c r="N19" s="44">
        <v>10357</v>
      </c>
    </row>
    <row r="20" spans="1:14">
      <c r="A20" s="45" t="s">
        <v>4</v>
      </c>
      <c r="B20" s="39">
        <v>215994</v>
      </c>
      <c r="C20" s="44">
        <v>22141</v>
      </c>
      <c r="D20" s="44">
        <v>0</v>
      </c>
      <c r="E20" s="44">
        <v>22140</v>
      </c>
      <c r="F20" s="44">
        <v>42216</v>
      </c>
      <c r="G20" s="44">
        <v>0</v>
      </c>
      <c r="H20" s="44">
        <v>21200</v>
      </c>
      <c r="I20" s="44">
        <v>0</v>
      </c>
      <c r="J20" s="44">
        <v>22000</v>
      </c>
      <c r="K20" s="44">
        <v>0</v>
      </c>
      <c r="L20" s="44">
        <v>44000</v>
      </c>
      <c r="M20" s="44">
        <v>20295</v>
      </c>
      <c r="N20" s="44">
        <v>22002</v>
      </c>
    </row>
    <row r="21" spans="1:14">
      <c r="A21" s="42" t="s">
        <v>32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</row>
    <row r="22" spans="1:14">
      <c r="A22" s="43" t="s">
        <v>5</v>
      </c>
      <c r="B22" s="39">
        <v>78741</v>
      </c>
      <c r="C22" s="44">
        <v>0</v>
      </c>
      <c r="D22" s="44">
        <v>4823</v>
      </c>
      <c r="E22" s="44">
        <v>4826</v>
      </c>
      <c r="F22" s="44">
        <v>7616</v>
      </c>
      <c r="G22" s="44">
        <v>4763</v>
      </c>
      <c r="H22" s="44">
        <v>9443</v>
      </c>
      <c r="I22" s="44">
        <v>28321</v>
      </c>
      <c r="J22" s="44">
        <v>4704</v>
      </c>
      <c r="K22" s="44">
        <v>0</v>
      </c>
      <c r="L22" s="44">
        <v>4710</v>
      </c>
      <c r="M22" s="44">
        <v>4755</v>
      </c>
      <c r="N22" s="44">
        <v>4780</v>
      </c>
    </row>
    <row r="23" spans="1:14">
      <c r="A23" s="45" t="s">
        <v>4</v>
      </c>
      <c r="B23" s="39">
        <v>1605156</v>
      </c>
      <c r="C23" s="44">
        <v>100742</v>
      </c>
      <c r="D23" s="44">
        <v>151014</v>
      </c>
      <c r="E23" s="44">
        <v>118819</v>
      </c>
      <c r="F23" s="44">
        <v>132668</v>
      </c>
      <c r="G23" s="44">
        <v>203753</v>
      </c>
      <c r="H23" s="44">
        <v>164586</v>
      </c>
      <c r="I23" s="44">
        <v>92869</v>
      </c>
      <c r="J23" s="44">
        <v>84162</v>
      </c>
      <c r="K23" s="44">
        <v>110834</v>
      </c>
      <c r="L23" s="44">
        <v>179374</v>
      </c>
      <c r="M23" s="44">
        <v>143280</v>
      </c>
      <c r="N23" s="44">
        <v>123055</v>
      </c>
    </row>
    <row r="24" spans="1:14">
      <c r="A24" s="42" t="s">
        <v>33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</row>
    <row r="25" spans="1:14">
      <c r="A25" s="43" t="s">
        <v>5</v>
      </c>
      <c r="B25" s="39">
        <v>0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</row>
    <row r="26" spans="1:14">
      <c r="A26" s="45" t="s">
        <v>4</v>
      </c>
      <c r="B26" s="39">
        <v>0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</row>
    <row r="27" spans="1:14" ht="25.5" customHeight="1">
      <c r="A27" s="42" t="s">
        <v>34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</row>
    <row r="28" spans="1:14">
      <c r="A28" s="43" t="s">
        <v>5</v>
      </c>
      <c r="B28" s="39">
        <v>1211339</v>
      </c>
      <c r="C28" s="44">
        <v>77417</v>
      </c>
      <c r="D28" s="44">
        <v>81538</v>
      </c>
      <c r="E28" s="44">
        <v>96662</v>
      </c>
      <c r="F28" s="44">
        <v>96215</v>
      </c>
      <c r="G28" s="44">
        <v>109997</v>
      </c>
      <c r="H28" s="44">
        <v>126057</v>
      </c>
      <c r="I28" s="44">
        <v>112176</v>
      </c>
      <c r="J28" s="44">
        <v>95365</v>
      </c>
      <c r="K28" s="44">
        <v>111037</v>
      </c>
      <c r="L28" s="44">
        <v>97256</v>
      </c>
      <c r="M28" s="44">
        <v>126282</v>
      </c>
      <c r="N28" s="44">
        <v>81337</v>
      </c>
    </row>
    <row r="29" spans="1:14">
      <c r="A29" s="45" t="s">
        <v>4</v>
      </c>
      <c r="B29" s="39">
        <v>3826792</v>
      </c>
      <c r="C29" s="44">
        <v>298511</v>
      </c>
      <c r="D29" s="44">
        <v>263409</v>
      </c>
      <c r="E29" s="44">
        <v>288310</v>
      </c>
      <c r="F29" s="44">
        <v>314963</v>
      </c>
      <c r="G29" s="44">
        <v>323645</v>
      </c>
      <c r="H29" s="44">
        <v>312010</v>
      </c>
      <c r="I29" s="44">
        <v>292303</v>
      </c>
      <c r="J29" s="44">
        <v>332894</v>
      </c>
      <c r="K29" s="44">
        <v>308735</v>
      </c>
      <c r="L29" s="44">
        <v>388668</v>
      </c>
      <c r="M29" s="44">
        <v>373550</v>
      </c>
      <c r="N29" s="44">
        <v>329794</v>
      </c>
    </row>
    <row r="30" spans="1:14" ht="24">
      <c r="A30" s="42" t="s">
        <v>35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</row>
    <row r="31" spans="1:14">
      <c r="A31" s="43" t="s">
        <v>5</v>
      </c>
      <c r="B31" s="39">
        <v>175199</v>
      </c>
      <c r="C31" s="44">
        <v>5407</v>
      </c>
      <c r="D31" s="44">
        <v>11037</v>
      </c>
      <c r="E31" s="44">
        <v>0</v>
      </c>
      <c r="F31" s="44">
        <v>16040</v>
      </c>
      <c r="G31" s="44">
        <v>46743</v>
      </c>
      <c r="H31" s="44">
        <v>5099</v>
      </c>
      <c r="I31" s="44">
        <v>17496</v>
      </c>
      <c r="J31" s="44">
        <v>34652</v>
      </c>
      <c r="K31" s="44">
        <v>10985</v>
      </c>
      <c r="L31" s="44">
        <v>4951</v>
      </c>
      <c r="M31" s="44">
        <v>12797</v>
      </c>
      <c r="N31" s="44">
        <v>9992</v>
      </c>
    </row>
    <row r="32" spans="1:14">
      <c r="A32" s="45" t="s">
        <v>4</v>
      </c>
      <c r="B32" s="39">
        <v>5838840.4100000001</v>
      </c>
      <c r="C32" s="44">
        <v>493233</v>
      </c>
      <c r="D32" s="44">
        <v>340618</v>
      </c>
      <c r="E32" s="44">
        <v>503630</v>
      </c>
      <c r="F32" s="44">
        <v>526341</v>
      </c>
      <c r="G32" s="44">
        <v>495898</v>
      </c>
      <c r="H32" s="44">
        <v>511392</v>
      </c>
      <c r="I32" s="44">
        <v>486407</v>
      </c>
      <c r="J32" s="44">
        <v>491932</v>
      </c>
      <c r="K32" s="44">
        <v>516721.41</v>
      </c>
      <c r="L32" s="44">
        <v>589088</v>
      </c>
      <c r="M32" s="44">
        <v>449961</v>
      </c>
      <c r="N32" s="44">
        <v>433619</v>
      </c>
    </row>
    <row r="33" spans="1:14" ht="24">
      <c r="A33" s="42" t="s">
        <v>36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</row>
    <row r="34" spans="1:14">
      <c r="A34" s="43" t="s">
        <v>5</v>
      </c>
      <c r="B34" s="39">
        <v>952098.74</v>
      </c>
      <c r="C34" s="44">
        <v>70829</v>
      </c>
      <c r="D34" s="44">
        <v>70466.739999999991</v>
      </c>
      <c r="E34" s="44">
        <v>83961</v>
      </c>
      <c r="F34" s="44">
        <v>79253</v>
      </c>
      <c r="G34" s="44">
        <v>84106</v>
      </c>
      <c r="H34" s="44">
        <v>68268</v>
      </c>
      <c r="I34" s="44">
        <v>74471</v>
      </c>
      <c r="J34" s="44">
        <v>96645</v>
      </c>
      <c r="K34" s="44">
        <v>78493</v>
      </c>
      <c r="L34" s="44">
        <v>78874</v>
      </c>
      <c r="M34" s="44">
        <v>74732</v>
      </c>
      <c r="N34" s="44">
        <v>92000</v>
      </c>
    </row>
    <row r="35" spans="1:14">
      <c r="A35" s="45" t="s">
        <v>4</v>
      </c>
      <c r="B35" s="39">
        <v>5133340.46</v>
      </c>
      <c r="C35" s="44">
        <v>370135.54000000004</v>
      </c>
      <c r="D35" s="44">
        <v>322392.92</v>
      </c>
      <c r="E35" s="44">
        <v>433826</v>
      </c>
      <c r="F35" s="44">
        <v>496008</v>
      </c>
      <c r="G35" s="44">
        <v>543304</v>
      </c>
      <c r="H35" s="44">
        <v>380541</v>
      </c>
      <c r="I35" s="44">
        <v>440553</v>
      </c>
      <c r="J35" s="44">
        <v>389930</v>
      </c>
      <c r="K35" s="44">
        <v>379885</v>
      </c>
      <c r="L35" s="44">
        <v>422009</v>
      </c>
      <c r="M35" s="44">
        <v>389534</v>
      </c>
      <c r="N35" s="44">
        <v>565222</v>
      </c>
    </row>
    <row r="36" spans="1:14" ht="24">
      <c r="A36" s="42" t="s">
        <v>37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</row>
    <row r="37" spans="1:14">
      <c r="A37" s="43" t="s">
        <v>5</v>
      </c>
      <c r="B37" s="39">
        <v>853354</v>
      </c>
      <c r="C37" s="44">
        <v>50001</v>
      </c>
      <c r="D37" s="44">
        <v>93425</v>
      </c>
      <c r="E37" s="44">
        <v>68502</v>
      </c>
      <c r="F37" s="44">
        <v>111348</v>
      </c>
      <c r="G37" s="44">
        <v>61783</v>
      </c>
      <c r="H37" s="44">
        <v>69916</v>
      </c>
      <c r="I37" s="44">
        <v>94453</v>
      </c>
      <c r="J37" s="44">
        <v>53075</v>
      </c>
      <c r="K37" s="44">
        <v>80713</v>
      </c>
      <c r="L37" s="44">
        <v>48268</v>
      </c>
      <c r="M37" s="44">
        <v>70206</v>
      </c>
      <c r="N37" s="44">
        <v>51664</v>
      </c>
    </row>
    <row r="38" spans="1:14">
      <c r="A38" s="45" t="s">
        <v>4</v>
      </c>
      <c r="B38" s="39">
        <v>2058159</v>
      </c>
      <c r="C38" s="44">
        <v>162898</v>
      </c>
      <c r="D38" s="44">
        <v>106957</v>
      </c>
      <c r="E38" s="44">
        <v>165355</v>
      </c>
      <c r="F38" s="44">
        <v>173729</v>
      </c>
      <c r="G38" s="44">
        <v>150046</v>
      </c>
      <c r="H38" s="44">
        <v>116877</v>
      </c>
      <c r="I38" s="44">
        <v>212140</v>
      </c>
      <c r="J38" s="44">
        <v>119757</v>
      </c>
      <c r="K38" s="44">
        <v>195947</v>
      </c>
      <c r="L38" s="44">
        <v>201072</v>
      </c>
      <c r="M38" s="44">
        <v>242598</v>
      </c>
      <c r="N38" s="44">
        <v>210783</v>
      </c>
    </row>
    <row r="39" spans="1:14">
      <c r="A39" s="42" t="s">
        <v>10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</row>
    <row r="40" spans="1:14">
      <c r="A40" s="43" t="s">
        <v>5</v>
      </c>
      <c r="B40" s="39">
        <v>224236</v>
      </c>
      <c r="C40" s="44">
        <v>35446</v>
      </c>
      <c r="D40" s="44">
        <v>59424</v>
      </c>
      <c r="E40" s="44">
        <v>31284</v>
      </c>
      <c r="F40" s="44">
        <v>20225</v>
      </c>
      <c r="G40" s="44">
        <v>56949</v>
      </c>
      <c r="H40" s="44">
        <v>0</v>
      </c>
      <c r="I40" s="44">
        <v>0</v>
      </c>
      <c r="J40" s="44">
        <v>14630</v>
      </c>
      <c r="K40" s="44">
        <v>3000</v>
      </c>
      <c r="L40" s="44">
        <v>3278</v>
      </c>
      <c r="M40" s="44">
        <v>0</v>
      </c>
      <c r="N40" s="44">
        <v>0</v>
      </c>
    </row>
    <row r="41" spans="1:14">
      <c r="A41" s="45" t="s">
        <v>4</v>
      </c>
      <c r="B41" s="39">
        <v>235666</v>
      </c>
      <c r="C41" s="44">
        <v>0</v>
      </c>
      <c r="D41" s="44">
        <v>0</v>
      </c>
      <c r="E41" s="44">
        <v>90215</v>
      </c>
      <c r="F41" s="44">
        <v>0</v>
      </c>
      <c r="G41" s="44">
        <v>0</v>
      </c>
      <c r="H41" s="44">
        <v>28601</v>
      </c>
      <c r="I41" s="44">
        <v>23911</v>
      </c>
      <c r="J41" s="44">
        <v>17280</v>
      </c>
      <c r="K41" s="44">
        <v>0</v>
      </c>
      <c r="L41" s="44">
        <v>0</v>
      </c>
      <c r="M41" s="44">
        <v>60000</v>
      </c>
      <c r="N41" s="44">
        <v>15659</v>
      </c>
    </row>
    <row r="42" spans="1:14">
      <c r="A42" s="42" t="s">
        <v>17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</row>
    <row r="43" spans="1:14">
      <c r="A43" s="43" t="s">
        <v>5</v>
      </c>
      <c r="B43" s="39">
        <v>0</v>
      </c>
      <c r="C43" s="44">
        <v>0</v>
      </c>
      <c r="D43" s="44">
        <v>0</v>
      </c>
      <c r="E43" s="44">
        <v>0</v>
      </c>
      <c r="F43" s="44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44">
        <v>0</v>
      </c>
    </row>
    <row r="44" spans="1:14">
      <c r="A44" s="45" t="s">
        <v>4</v>
      </c>
      <c r="B44" s="39">
        <v>0</v>
      </c>
      <c r="C44" s="44">
        <v>0</v>
      </c>
      <c r="D44" s="44">
        <v>0</v>
      </c>
      <c r="E44" s="44">
        <v>0</v>
      </c>
      <c r="F44" s="44">
        <v>0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>
        <v>0</v>
      </c>
      <c r="N44" s="44">
        <v>0</v>
      </c>
    </row>
    <row r="45" spans="1:14">
      <c r="A45" s="42" t="s">
        <v>15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</row>
    <row r="46" spans="1:14">
      <c r="A46" s="43" t="s">
        <v>5</v>
      </c>
      <c r="B46" s="39">
        <v>154736</v>
      </c>
      <c r="C46" s="44">
        <v>15310</v>
      </c>
      <c r="D46" s="44">
        <v>9796</v>
      </c>
      <c r="E46" s="44">
        <v>14978</v>
      </c>
      <c r="F46" s="44">
        <v>9456</v>
      </c>
      <c r="G46" s="44">
        <v>18830</v>
      </c>
      <c r="H46" s="44">
        <v>10910</v>
      </c>
      <c r="I46" s="44">
        <v>15143</v>
      </c>
      <c r="J46" s="44">
        <v>10671</v>
      </c>
      <c r="K46" s="44">
        <v>13012</v>
      </c>
      <c r="L46" s="44">
        <v>10666</v>
      </c>
      <c r="M46" s="44">
        <v>16254</v>
      </c>
      <c r="N46" s="44">
        <v>9710</v>
      </c>
    </row>
    <row r="47" spans="1:14">
      <c r="A47" s="45" t="s">
        <v>4</v>
      </c>
      <c r="B47" s="39">
        <v>479751.42000000004</v>
      </c>
      <c r="C47" s="44">
        <v>33147</v>
      </c>
      <c r="D47" s="44">
        <v>33353</v>
      </c>
      <c r="E47" s="44">
        <v>54330</v>
      </c>
      <c r="F47" s="44">
        <v>374</v>
      </c>
      <c r="G47" s="44">
        <v>39143</v>
      </c>
      <c r="H47" s="44">
        <v>36269</v>
      </c>
      <c r="I47" s="44">
        <v>399.42</v>
      </c>
      <c r="J47" s="44">
        <v>76920</v>
      </c>
      <c r="K47" s="44">
        <v>50467</v>
      </c>
      <c r="L47" s="44">
        <v>115654</v>
      </c>
      <c r="M47" s="44">
        <v>39175</v>
      </c>
      <c r="N47" s="44">
        <v>520</v>
      </c>
    </row>
    <row r="48" spans="1:14">
      <c r="A48" s="42" t="s">
        <v>9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</row>
    <row r="49" spans="1:14">
      <c r="A49" s="43" t="s">
        <v>5</v>
      </c>
      <c r="B49" s="39">
        <v>66580</v>
      </c>
      <c r="C49" s="44">
        <v>0</v>
      </c>
      <c r="D49" s="44">
        <v>9200</v>
      </c>
      <c r="E49" s="44">
        <v>0</v>
      </c>
      <c r="F49" s="44">
        <v>9500</v>
      </c>
      <c r="G49" s="44">
        <v>0</v>
      </c>
      <c r="H49" s="44">
        <v>9300</v>
      </c>
      <c r="I49" s="44">
        <v>0</v>
      </c>
      <c r="J49" s="44">
        <v>14000</v>
      </c>
      <c r="K49" s="44">
        <v>0</v>
      </c>
      <c r="L49" s="44">
        <v>9900</v>
      </c>
      <c r="M49" s="44">
        <v>7680</v>
      </c>
      <c r="N49" s="44">
        <v>7000</v>
      </c>
    </row>
    <row r="50" spans="1:14">
      <c r="A50" s="45" t="s">
        <v>4</v>
      </c>
      <c r="B50" s="39">
        <v>0</v>
      </c>
      <c r="C50" s="44">
        <v>0</v>
      </c>
      <c r="D50" s="44">
        <v>0</v>
      </c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</row>
    <row r="51" spans="1:14" ht="24">
      <c r="A51" s="42" t="s">
        <v>8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</row>
    <row r="52" spans="1:14">
      <c r="A52" s="43" t="s">
        <v>5</v>
      </c>
      <c r="B52" s="39">
        <v>0</v>
      </c>
      <c r="C52" s="44">
        <v>0</v>
      </c>
      <c r="D52" s="44">
        <v>0</v>
      </c>
      <c r="E52" s="44">
        <v>0</v>
      </c>
      <c r="F52" s="44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</row>
    <row r="53" spans="1:14">
      <c r="A53" s="45" t="s">
        <v>4</v>
      </c>
      <c r="B53" s="39">
        <v>289175</v>
      </c>
      <c r="C53" s="44">
        <v>41278</v>
      </c>
      <c r="D53" s="44">
        <v>5253</v>
      </c>
      <c r="E53" s="44">
        <v>38344</v>
      </c>
      <c r="F53" s="44">
        <v>15223</v>
      </c>
      <c r="G53" s="44">
        <v>32592</v>
      </c>
      <c r="H53" s="44">
        <v>21124</v>
      </c>
      <c r="I53" s="44">
        <v>28548</v>
      </c>
      <c r="J53" s="44">
        <v>6081</v>
      </c>
      <c r="K53" s="44">
        <v>37483</v>
      </c>
      <c r="L53" s="44">
        <v>16423</v>
      </c>
      <c r="M53" s="44">
        <v>20258</v>
      </c>
      <c r="N53" s="44">
        <v>26568</v>
      </c>
    </row>
    <row r="54" spans="1:14">
      <c r="A54" s="42" t="s">
        <v>7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</row>
    <row r="55" spans="1:14">
      <c r="A55" s="43" t="s">
        <v>5</v>
      </c>
      <c r="B55" s="39">
        <v>265939.93</v>
      </c>
      <c r="C55" s="44">
        <v>21028</v>
      </c>
      <c r="D55" s="44">
        <v>9091.93</v>
      </c>
      <c r="E55" s="44">
        <v>25022</v>
      </c>
      <c r="F55" s="44">
        <v>19343</v>
      </c>
      <c r="G55" s="44">
        <v>38745</v>
      </c>
      <c r="H55" s="44">
        <v>21986</v>
      </c>
      <c r="I55" s="44">
        <v>21072</v>
      </c>
      <c r="J55" s="44">
        <v>19806</v>
      </c>
      <c r="K55" s="44">
        <v>17779</v>
      </c>
      <c r="L55" s="44">
        <v>28437</v>
      </c>
      <c r="M55" s="44">
        <v>13927</v>
      </c>
      <c r="N55" s="44">
        <v>29703</v>
      </c>
    </row>
    <row r="56" spans="1:14">
      <c r="A56" s="45" t="s">
        <v>4</v>
      </c>
      <c r="B56" s="39">
        <v>923222.86</v>
      </c>
      <c r="C56" s="44">
        <v>135223.73000000001</v>
      </c>
      <c r="D56" s="44">
        <v>53689.13</v>
      </c>
      <c r="E56" s="44">
        <v>78134</v>
      </c>
      <c r="F56" s="44">
        <v>39873</v>
      </c>
      <c r="G56" s="44">
        <v>96692</v>
      </c>
      <c r="H56" s="44">
        <v>83079</v>
      </c>
      <c r="I56" s="44">
        <v>120062</v>
      </c>
      <c r="J56" s="44">
        <v>35219</v>
      </c>
      <c r="K56" s="44">
        <v>31428</v>
      </c>
      <c r="L56" s="44">
        <v>99899</v>
      </c>
      <c r="M56" s="44">
        <v>93537</v>
      </c>
      <c r="N56" s="44">
        <v>56387</v>
      </c>
    </row>
    <row r="57" spans="1:14">
      <c r="A57" s="42" t="s">
        <v>38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</row>
    <row r="58" spans="1:14">
      <c r="A58" s="43" t="s">
        <v>5</v>
      </c>
      <c r="B58" s="39">
        <v>0</v>
      </c>
      <c r="C58" s="44">
        <v>0</v>
      </c>
      <c r="D58" s="44">
        <v>0</v>
      </c>
      <c r="E58" s="44">
        <v>0</v>
      </c>
      <c r="F58" s="44">
        <v>0</v>
      </c>
      <c r="G58" s="44">
        <v>0</v>
      </c>
      <c r="H58" s="44">
        <v>0</v>
      </c>
      <c r="I58" s="44">
        <v>0</v>
      </c>
      <c r="J58" s="44">
        <v>0</v>
      </c>
      <c r="K58" s="44">
        <v>0</v>
      </c>
      <c r="L58" s="44">
        <v>0</v>
      </c>
      <c r="M58" s="44">
        <v>0</v>
      </c>
      <c r="N58" s="44">
        <v>0</v>
      </c>
    </row>
    <row r="59" spans="1:14">
      <c r="A59" s="45" t="s">
        <v>4</v>
      </c>
      <c r="B59" s="39">
        <v>1562944</v>
      </c>
      <c r="C59" s="44">
        <v>127066</v>
      </c>
      <c r="D59" s="44">
        <v>65320</v>
      </c>
      <c r="E59" s="44">
        <v>52941</v>
      </c>
      <c r="F59" s="44">
        <v>109017</v>
      </c>
      <c r="G59" s="44">
        <v>130664</v>
      </c>
      <c r="H59" s="44">
        <v>180378</v>
      </c>
      <c r="I59" s="44">
        <v>126586</v>
      </c>
      <c r="J59" s="44">
        <v>61567</v>
      </c>
      <c r="K59" s="44">
        <v>129408</v>
      </c>
      <c r="L59" s="44">
        <v>129295</v>
      </c>
      <c r="M59" s="44">
        <v>257315</v>
      </c>
      <c r="N59" s="44">
        <v>193387</v>
      </c>
    </row>
    <row r="60" spans="1:14">
      <c r="A60" s="42" t="s">
        <v>62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</row>
    <row r="61" spans="1:14">
      <c r="A61" s="43" t="s">
        <v>5</v>
      </c>
      <c r="B61" s="39">
        <v>229094</v>
      </c>
      <c r="C61" s="44">
        <v>14137</v>
      </c>
      <c r="D61" s="44">
        <v>36032</v>
      </c>
      <c r="E61" s="44">
        <v>26816</v>
      </c>
      <c r="F61" s="44">
        <v>19307</v>
      </c>
      <c r="G61" s="44">
        <v>14123</v>
      </c>
      <c r="H61" s="44">
        <v>31083</v>
      </c>
      <c r="I61" s="44">
        <v>9116</v>
      </c>
      <c r="J61" s="44">
        <v>26132</v>
      </c>
      <c r="K61" s="44">
        <v>23940</v>
      </c>
      <c r="L61" s="44">
        <v>15452</v>
      </c>
      <c r="M61" s="44">
        <v>8456</v>
      </c>
      <c r="N61" s="44">
        <v>4500</v>
      </c>
    </row>
    <row r="62" spans="1:14">
      <c r="A62" s="45" t="s">
        <v>4</v>
      </c>
      <c r="B62" s="39">
        <v>431088.95</v>
      </c>
      <c r="C62" s="44">
        <v>12776</v>
      </c>
      <c r="D62" s="44">
        <v>56628.95</v>
      </c>
      <c r="E62" s="44">
        <v>27636</v>
      </c>
      <c r="F62" s="44">
        <v>35595</v>
      </c>
      <c r="G62" s="44">
        <v>19423</v>
      </c>
      <c r="H62" s="44">
        <v>41826</v>
      </c>
      <c r="I62" s="44">
        <v>25571</v>
      </c>
      <c r="J62" s="44">
        <v>41171</v>
      </c>
      <c r="K62" s="44">
        <v>23428</v>
      </c>
      <c r="L62" s="44">
        <v>51060</v>
      </c>
      <c r="M62" s="44">
        <v>27437</v>
      </c>
      <c r="N62" s="44">
        <v>68537</v>
      </c>
    </row>
    <row r="63" spans="1:14" s="156" customFormat="1">
      <c r="A63" s="42" t="s">
        <v>39</v>
      </c>
      <c r="B63" s="39"/>
      <c r="C63" s="172"/>
      <c r="D63" s="172"/>
      <c r="E63" s="172"/>
      <c r="F63" s="172"/>
      <c r="G63" s="172"/>
      <c r="H63" s="172"/>
      <c r="I63" s="172"/>
      <c r="J63" s="172"/>
      <c r="K63" s="172"/>
      <c r="L63" s="172"/>
      <c r="M63" s="172"/>
      <c r="N63" s="172"/>
    </row>
    <row r="64" spans="1:14">
      <c r="A64" s="45" t="s">
        <v>5</v>
      </c>
      <c r="B64" s="39">
        <v>0</v>
      </c>
      <c r="C64" s="44">
        <v>0</v>
      </c>
      <c r="D64" s="44">
        <v>0</v>
      </c>
      <c r="E64" s="44">
        <v>0</v>
      </c>
      <c r="F64" s="44">
        <v>0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0</v>
      </c>
    </row>
    <row r="65" spans="1:14">
      <c r="A65" s="45" t="s">
        <v>4</v>
      </c>
      <c r="B65" s="39">
        <v>2</v>
      </c>
      <c r="C65" s="44">
        <v>0</v>
      </c>
      <c r="D65" s="44">
        <v>0</v>
      </c>
      <c r="E65" s="44">
        <v>0</v>
      </c>
      <c r="F65" s="44">
        <v>0</v>
      </c>
      <c r="G65" s="44">
        <v>0</v>
      </c>
      <c r="H65" s="44">
        <v>0</v>
      </c>
      <c r="I65" s="44">
        <v>0</v>
      </c>
      <c r="J65" s="44">
        <v>0</v>
      </c>
      <c r="K65" s="44">
        <v>0</v>
      </c>
      <c r="L65" s="44">
        <v>0</v>
      </c>
      <c r="M65" s="44">
        <v>2</v>
      </c>
      <c r="N65" s="44">
        <v>0</v>
      </c>
    </row>
    <row r="66" spans="1:14" s="156" customFormat="1">
      <c r="A66" s="42" t="s">
        <v>6</v>
      </c>
      <c r="B66" s="39"/>
      <c r="C66" s="172"/>
      <c r="D66" s="172"/>
      <c r="E66" s="172"/>
      <c r="F66" s="172"/>
      <c r="G66" s="172"/>
      <c r="H66" s="172"/>
      <c r="I66" s="172"/>
      <c r="J66" s="172"/>
      <c r="K66" s="172"/>
      <c r="L66" s="172"/>
      <c r="M66" s="172"/>
      <c r="N66" s="172"/>
    </row>
    <row r="67" spans="1:14">
      <c r="A67" s="45" t="s">
        <v>5</v>
      </c>
      <c r="B67" s="39">
        <v>324506</v>
      </c>
      <c r="C67" s="44">
        <v>27999</v>
      </c>
      <c r="D67" s="44">
        <v>24638</v>
      </c>
      <c r="E67" s="44">
        <v>36668</v>
      </c>
      <c r="F67" s="44">
        <v>26040</v>
      </c>
      <c r="G67" s="44">
        <v>43986</v>
      </c>
      <c r="H67" s="44">
        <v>33199</v>
      </c>
      <c r="I67" s="44">
        <v>26823</v>
      </c>
      <c r="J67" s="44">
        <v>17544</v>
      </c>
      <c r="K67" s="44">
        <v>24352</v>
      </c>
      <c r="L67" s="44">
        <v>23261</v>
      </c>
      <c r="M67" s="44">
        <v>22636</v>
      </c>
      <c r="N67" s="44">
        <v>17360</v>
      </c>
    </row>
    <row r="68" spans="1:14">
      <c r="A68" s="45" t="s">
        <v>4</v>
      </c>
      <c r="B68" s="39">
        <v>835774.75</v>
      </c>
      <c r="C68" s="44">
        <v>23620.750000000004</v>
      </c>
      <c r="D68" s="44">
        <v>18515</v>
      </c>
      <c r="E68" s="44">
        <v>84215</v>
      </c>
      <c r="F68" s="44">
        <v>32330</v>
      </c>
      <c r="G68" s="44">
        <v>53471</v>
      </c>
      <c r="H68" s="44">
        <v>17806</v>
      </c>
      <c r="I68" s="44">
        <v>76882</v>
      </c>
      <c r="J68" s="44">
        <v>34755</v>
      </c>
      <c r="K68" s="44">
        <v>62222</v>
      </c>
      <c r="L68" s="44">
        <v>110719</v>
      </c>
      <c r="M68" s="44">
        <v>219909</v>
      </c>
      <c r="N68" s="44">
        <v>101330</v>
      </c>
    </row>
    <row r="69" spans="1:14" s="156" customFormat="1">
      <c r="A69" s="42" t="s">
        <v>66</v>
      </c>
      <c r="B69" s="39"/>
      <c r="C69" s="172"/>
      <c r="D69" s="172"/>
      <c r="E69" s="172"/>
      <c r="F69" s="172"/>
      <c r="G69" s="172"/>
      <c r="H69" s="172"/>
      <c r="I69" s="172"/>
      <c r="J69" s="172"/>
      <c r="K69" s="172"/>
      <c r="L69" s="172"/>
      <c r="M69" s="172"/>
      <c r="N69" s="172"/>
    </row>
    <row r="70" spans="1:14">
      <c r="A70" s="45" t="s">
        <v>5</v>
      </c>
      <c r="B70" s="39">
        <v>0</v>
      </c>
      <c r="C70" s="44">
        <v>0</v>
      </c>
      <c r="D70" s="44">
        <v>0</v>
      </c>
      <c r="E70" s="44">
        <v>0</v>
      </c>
      <c r="F70" s="44">
        <v>0</v>
      </c>
      <c r="G70" s="44">
        <v>0</v>
      </c>
      <c r="H70" s="44">
        <v>0</v>
      </c>
      <c r="I70" s="44">
        <v>0</v>
      </c>
      <c r="J70" s="44">
        <v>0</v>
      </c>
      <c r="K70" s="44">
        <v>0</v>
      </c>
      <c r="L70" s="44">
        <v>0</v>
      </c>
      <c r="M70" s="44">
        <v>0</v>
      </c>
      <c r="N70" s="44">
        <v>0</v>
      </c>
    </row>
    <row r="71" spans="1:14">
      <c r="A71" s="46" t="s">
        <v>4</v>
      </c>
      <c r="B71" s="47">
        <v>0</v>
      </c>
      <c r="C71" s="48">
        <v>0</v>
      </c>
      <c r="D71" s="48">
        <v>0</v>
      </c>
      <c r="E71" s="48">
        <v>0</v>
      </c>
      <c r="F71" s="48">
        <v>0</v>
      </c>
      <c r="G71" s="48">
        <v>0</v>
      </c>
      <c r="H71" s="48">
        <v>0</v>
      </c>
      <c r="I71" s="48">
        <v>0</v>
      </c>
      <c r="J71" s="48">
        <v>0</v>
      </c>
      <c r="K71" s="48">
        <v>0</v>
      </c>
      <c r="L71" s="48">
        <v>0</v>
      </c>
      <c r="M71" s="48">
        <v>0</v>
      </c>
      <c r="N71" s="48">
        <v>0</v>
      </c>
    </row>
    <row r="72" spans="1:14">
      <c r="A72" s="28" t="s">
        <v>28</v>
      </c>
    </row>
    <row r="73" spans="1:14">
      <c r="A73" s="29" t="s">
        <v>16</v>
      </c>
      <c r="C73" s="30"/>
      <c r="D73" s="30"/>
      <c r="E73" s="30"/>
      <c r="F73" s="30"/>
      <c r="G73" s="30"/>
      <c r="H73" s="30"/>
      <c r="I73" s="30"/>
      <c r="J73" s="30"/>
      <c r="K73" s="30"/>
    </row>
    <row r="74" spans="1:14">
      <c r="A74" s="29" t="s">
        <v>29</v>
      </c>
    </row>
  </sheetData>
  <mergeCells count="2">
    <mergeCell ref="A1:AR1"/>
    <mergeCell ref="A2:N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Q83"/>
  <sheetViews>
    <sheetView showGridLines="0" workbookViewId="0">
      <selection activeCell="J21" sqref="J21"/>
    </sheetView>
  </sheetViews>
  <sheetFormatPr baseColWidth="10" defaultColWidth="11.42578125" defaultRowHeight="12.75"/>
  <cols>
    <col min="1" max="1" width="22.7109375" style="49" customWidth="1"/>
    <col min="2" max="2" width="13" style="22" customWidth="1"/>
    <col min="3" max="3" width="14.7109375" style="22" customWidth="1"/>
    <col min="4" max="9" width="12.140625" style="22" customWidth="1"/>
    <col min="10" max="10" width="14.7109375" style="22" customWidth="1"/>
    <col min="11" max="11" width="13.5703125" style="22" customWidth="1"/>
    <col min="12" max="12" width="12.140625" style="22" customWidth="1"/>
    <col min="13" max="13" width="14.140625" style="22" customWidth="1"/>
    <col min="14" max="14" width="12.140625" style="22" customWidth="1"/>
    <col min="15" max="15" width="14.140625" style="22" bestFit="1" customWidth="1"/>
    <col min="16" max="16" width="12.7109375" style="22" customWidth="1"/>
    <col min="17" max="17" width="14.140625" style="22" bestFit="1" customWidth="1"/>
    <col min="18" max="18" width="12.7109375" style="22" customWidth="1"/>
    <col min="19" max="19" width="14.140625" style="22" bestFit="1" customWidth="1"/>
    <col min="20" max="20" width="12.7109375" style="22" customWidth="1"/>
    <col min="21" max="21" width="14.140625" style="22" bestFit="1" customWidth="1"/>
    <col min="22" max="22" width="12.7109375" style="22" customWidth="1"/>
    <col min="23" max="23" width="14.140625" style="22" bestFit="1" customWidth="1"/>
    <col min="24" max="24" width="12.7109375" style="22" customWidth="1"/>
    <col min="25" max="25" width="14.140625" style="22" bestFit="1" customWidth="1"/>
    <col min="26" max="26" width="12.7109375" style="22" customWidth="1"/>
    <col min="27" max="27" width="14.140625" style="22" bestFit="1" customWidth="1"/>
    <col min="28" max="28" width="12.7109375" style="22" customWidth="1"/>
    <col min="29" max="29" width="14.140625" style="22" bestFit="1" customWidth="1"/>
    <col min="30" max="30" width="12.7109375" style="22" customWidth="1"/>
    <col min="31" max="31" width="14.140625" style="22" bestFit="1" customWidth="1"/>
    <col min="32" max="32" width="12.7109375" style="22" customWidth="1"/>
    <col min="33" max="33" width="14.140625" style="22" bestFit="1" customWidth="1"/>
    <col min="34" max="34" width="12.7109375" style="22" customWidth="1"/>
    <col min="35" max="35" width="14.140625" style="22" bestFit="1" customWidth="1"/>
    <col min="36" max="36" width="12.7109375" style="22" customWidth="1"/>
    <col min="37" max="37" width="14.140625" style="22" bestFit="1" customWidth="1"/>
    <col min="38" max="38" width="12.7109375" style="22" customWidth="1"/>
    <col min="39" max="39" width="14.140625" style="22" bestFit="1" customWidth="1"/>
    <col min="40" max="40" width="12.7109375" style="22" customWidth="1"/>
    <col min="41" max="41" width="14.140625" style="22" bestFit="1" customWidth="1"/>
    <col min="42" max="42" width="12.7109375" style="22" customWidth="1"/>
    <col min="43" max="43" width="14.140625" style="22" bestFit="1" customWidth="1"/>
    <col min="44" max="16384" width="11.42578125" style="22"/>
  </cols>
  <sheetData>
    <row r="1" spans="1:43" ht="13.5" customHeight="1">
      <c r="A1" s="230"/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230"/>
      <c r="AG1" s="230"/>
      <c r="AH1" s="230"/>
      <c r="AI1" s="230"/>
      <c r="AJ1" s="230"/>
      <c r="AK1" s="230"/>
      <c r="AL1" s="230"/>
      <c r="AM1" s="230"/>
      <c r="AN1" s="230"/>
      <c r="AO1" s="230"/>
      <c r="AP1" s="230"/>
      <c r="AQ1" s="230"/>
    </row>
    <row r="2" spans="1:43">
      <c r="A2" s="227" t="s">
        <v>68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</row>
    <row r="3" spans="1:43" ht="12.75" customHeight="1">
      <c r="A3" s="23" t="s">
        <v>24</v>
      </c>
      <c r="B3" s="24"/>
      <c r="C3" s="176"/>
      <c r="D3" s="177"/>
      <c r="F3" s="24"/>
      <c r="G3" s="24"/>
      <c r="H3" s="24"/>
      <c r="I3" s="176"/>
      <c r="K3" s="176"/>
      <c r="L3" s="176"/>
      <c r="M3" s="176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</row>
    <row r="4" spans="1:43">
      <c r="A4" s="31"/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2"/>
      <c r="AJ4" s="32"/>
      <c r="AK4" s="32"/>
      <c r="AL4" s="32"/>
      <c r="AM4" s="32"/>
      <c r="AN4" s="32"/>
      <c r="AO4" s="32"/>
      <c r="AP4" s="32"/>
      <c r="AQ4" s="32"/>
    </row>
    <row r="5" spans="1:43" s="57" customFormat="1" ht="18.75" customHeight="1">
      <c r="A5" s="56" t="s">
        <v>14</v>
      </c>
      <c r="B5" s="53" t="s">
        <v>30</v>
      </c>
      <c r="C5" s="54" t="s">
        <v>2</v>
      </c>
      <c r="D5" s="54" t="s">
        <v>1</v>
      </c>
      <c r="E5" s="54" t="s">
        <v>0</v>
      </c>
      <c r="F5" s="54" t="s">
        <v>18</v>
      </c>
      <c r="G5" s="54" t="s">
        <v>19</v>
      </c>
      <c r="H5" s="54" t="s">
        <v>20</v>
      </c>
      <c r="I5" s="54" t="s">
        <v>21</v>
      </c>
      <c r="J5" s="54" t="s">
        <v>22</v>
      </c>
      <c r="K5" s="54" t="s">
        <v>23</v>
      </c>
      <c r="L5" s="54" t="s">
        <v>25</v>
      </c>
      <c r="M5" s="54" t="s">
        <v>26</v>
      </c>
      <c r="N5" s="54" t="s">
        <v>27</v>
      </c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</row>
    <row r="6" spans="1:43" s="51" customFormat="1" ht="12.75" customHeight="1">
      <c r="A6" s="37" t="s">
        <v>3</v>
      </c>
      <c r="B6" s="147">
        <f>SUM(B7:B8)</f>
        <v>28802101.740000002</v>
      </c>
      <c r="C6" s="147">
        <f>SUM(C7:C8)</f>
        <v>2456044</v>
      </c>
      <c r="D6" s="147">
        <f t="shared" ref="D6:L6" si="0">SUM(D7:D8)</f>
        <v>2163491</v>
      </c>
      <c r="E6" s="147">
        <f t="shared" si="0"/>
        <v>2398741</v>
      </c>
      <c r="F6" s="147">
        <f t="shared" si="0"/>
        <v>2491458</v>
      </c>
      <c r="G6" s="147">
        <f t="shared" si="0"/>
        <v>2375932.2000000002</v>
      </c>
      <c r="H6" s="147">
        <f t="shared" si="0"/>
        <v>2452601.54</v>
      </c>
      <c r="I6" s="147">
        <f t="shared" si="0"/>
        <v>2657721</v>
      </c>
      <c r="J6" s="147">
        <f t="shared" si="0"/>
        <v>2516899</v>
      </c>
      <c r="K6" s="147">
        <f t="shared" si="0"/>
        <v>2353508</v>
      </c>
      <c r="L6" s="147">
        <f t="shared" si="0"/>
        <v>2522155</v>
      </c>
      <c r="M6" s="147">
        <f t="shared" ref="M6:N6" si="1">SUM(M7:M8)</f>
        <v>2174556</v>
      </c>
      <c r="N6" s="147">
        <f t="shared" si="1"/>
        <v>2238995</v>
      </c>
      <c r="O6" s="18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</row>
    <row r="7" spans="1:43" s="51" customFormat="1">
      <c r="A7" s="38" t="s">
        <v>5</v>
      </c>
      <c r="B7" s="170">
        <f>B10+B13+B16+B19+B22+B25+B28+B31+B34+B37+B40+B43+B46+B49+B52+B55+B58+B61+B64+B67+B70+B73+B76+B79</f>
        <v>5730047</v>
      </c>
      <c r="C7" s="175">
        <f t="shared" ref="C7:H7" si="2">C10+C13+C16+C19+C22+C25+C28+C31+C34+C37+C40+C43+C46+C49+C52+C55+C58+C61+C64+C67+C70+C73+C76+C79</f>
        <v>353707</v>
      </c>
      <c r="D7" s="40">
        <f t="shared" si="2"/>
        <v>433366</v>
      </c>
      <c r="E7" s="175">
        <f t="shared" si="2"/>
        <v>418305</v>
      </c>
      <c r="F7" s="175">
        <f t="shared" si="2"/>
        <v>785710</v>
      </c>
      <c r="G7" s="175">
        <f t="shared" si="2"/>
        <v>544915</v>
      </c>
      <c r="H7" s="40">
        <f t="shared" si="2"/>
        <v>447456</v>
      </c>
      <c r="I7" s="175">
        <v>676745</v>
      </c>
      <c r="J7" s="40">
        <f t="shared" ref="J7:N8" si="3">J10+J13+J16+J19+J22+J25+J28+J31+J34+J37+J40+J43+J46+J49+J52+J55+J58+J61+J64+J67+J70+J73+J76+J79</f>
        <v>453559</v>
      </c>
      <c r="K7" s="40">
        <f t="shared" si="3"/>
        <v>387686</v>
      </c>
      <c r="L7" s="40">
        <f t="shared" si="3"/>
        <v>521128</v>
      </c>
      <c r="M7" s="40">
        <f t="shared" si="3"/>
        <v>315647</v>
      </c>
      <c r="N7" s="40">
        <f t="shared" si="3"/>
        <v>391823</v>
      </c>
      <c r="O7" s="180"/>
    </row>
    <row r="8" spans="1:43" s="51" customFormat="1">
      <c r="A8" s="41" t="s">
        <v>4</v>
      </c>
      <c r="B8" s="170">
        <f>+B11+B14+B17+B20+B23+B26+B29+B32+B35+B38+B41+B44+B47+B50+B53+B56+B59+B62+B65+B68+B71+B74+B77+B80</f>
        <v>23072054.740000002</v>
      </c>
      <c r="C8" s="175">
        <f t="shared" ref="C8:G8" si="4">C11+C14+C17+C20+C23+C26+C29+C32+C35+C38+C41+C44+C47+C50+C53+C56+C59+C62+C65+C68+C71+C74+C77+C80</f>
        <v>2102337</v>
      </c>
      <c r="D8" s="40">
        <f t="shared" si="4"/>
        <v>1730125</v>
      </c>
      <c r="E8" s="175">
        <f t="shared" si="4"/>
        <v>1980436</v>
      </c>
      <c r="F8" s="175">
        <f t="shared" si="4"/>
        <v>1705748</v>
      </c>
      <c r="G8" s="175">
        <f t="shared" si="4"/>
        <v>1831017.2</v>
      </c>
      <c r="H8" s="40">
        <f>H11+H14+H17+H20+H23+H26+H29+H32+H35+H38+H41+H44+H47+H50+H53+H56+H59+H62+H65+H68+H71+H74+H77+H80</f>
        <v>2005145.54</v>
      </c>
      <c r="I8" s="175">
        <v>1980976</v>
      </c>
      <c r="J8" s="40">
        <f t="shared" si="3"/>
        <v>2063340</v>
      </c>
      <c r="K8" s="40">
        <f t="shared" si="3"/>
        <v>1965822</v>
      </c>
      <c r="L8" s="40">
        <f t="shared" si="3"/>
        <v>2001027</v>
      </c>
      <c r="M8" s="40">
        <f t="shared" si="3"/>
        <v>1858909</v>
      </c>
      <c r="N8" s="40">
        <f t="shared" si="3"/>
        <v>1847172</v>
      </c>
      <c r="O8" s="180"/>
    </row>
    <row r="9" spans="1:43" s="51" customFormat="1">
      <c r="A9" s="42" t="s">
        <v>31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80"/>
    </row>
    <row r="10" spans="1:43" s="52" customFormat="1">
      <c r="A10" s="43" t="s">
        <v>5</v>
      </c>
      <c r="B10" s="145">
        <f>SUM(C10:N10)</f>
        <v>0</v>
      </c>
      <c r="C10" s="44">
        <v>0</v>
      </c>
      <c r="D10" s="44">
        <v>0</v>
      </c>
      <c r="E10" s="44">
        <v>0</v>
      </c>
      <c r="F10" s="44">
        <v>0</v>
      </c>
      <c r="G10" s="44">
        <v>0</v>
      </c>
      <c r="H10" s="44">
        <v>0</v>
      </c>
      <c r="I10" s="44">
        <v>0</v>
      </c>
      <c r="J10" s="44">
        <v>0</v>
      </c>
      <c r="K10" s="178">
        <v>0</v>
      </c>
      <c r="L10" s="178">
        <v>0</v>
      </c>
      <c r="M10" s="44">
        <v>0</v>
      </c>
      <c r="N10" s="44">
        <v>0</v>
      </c>
      <c r="O10" s="180"/>
      <c r="P10" s="51"/>
    </row>
    <row r="11" spans="1:43" s="52" customFormat="1">
      <c r="A11" s="45" t="s">
        <v>4</v>
      </c>
      <c r="B11" s="145">
        <f>SUM(C11:N11)</f>
        <v>0</v>
      </c>
      <c r="C11" s="44">
        <v>0</v>
      </c>
      <c r="D11" s="44">
        <v>0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178">
        <v>0</v>
      </c>
      <c r="L11" s="178">
        <v>0</v>
      </c>
      <c r="M11" s="44">
        <v>0</v>
      </c>
      <c r="N11" s="44">
        <v>0</v>
      </c>
      <c r="O11" s="180"/>
      <c r="P11" s="51"/>
    </row>
    <row r="12" spans="1:43" s="51" customFormat="1">
      <c r="A12" s="42" t="s">
        <v>13</v>
      </c>
      <c r="B12" s="145"/>
      <c r="C12" s="145"/>
      <c r="D12" s="145"/>
      <c r="E12" s="145"/>
      <c r="F12" s="145"/>
      <c r="G12" s="145"/>
      <c r="H12" s="44"/>
      <c r="I12" s="145"/>
      <c r="J12" s="145"/>
      <c r="K12" s="178"/>
      <c r="L12" s="178"/>
      <c r="M12" s="145"/>
      <c r="N12" s="145"/>
      <c r="O12" s="180"/>
    </row>
    <row r="13" spans="1:43" s="52" customFormat="1">
      <c r="A13" s="43" t="s">
        <v>5</v>
      </c>
      <c r="B13" s="145">
        <f>SUM(C13:N13)</f>
        <v>0</v>
      </c>
      <c r="C13" s="44">
        <v>0</v>
      </c>
      <c r="D13" s="44">
        <v>0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178">
        <v>0</v>
      </c>
      <c r="L13" s="178">
        <v>0</v>
      </c>
      <c r="M13" s="44">
        <v>0</v>
      </c>
      <c r="N13" s="44">
        <v>0</v>
      </c>
      <c r="O13" s="180"/>
      <c r="P13" s="51"/>
    </row>
    <row r="14" spans="1:43" s="52" customFormat="1">
      <c r="A14" s="45" t="s">
        <v>4</v>
      </c>
      <c r="B14" s="145">
        <f>SUM(C14:N14)</f>
        <v>656</v>
      </c>
      <c r="C14" s="44">
        <v>0</v>
      </c>
      <c r="D14" s="44">
        <v>445</v>
      </c>
      <c r="E14" s="44">
        <v>0</v>
      </c>
      <c r="F14" s="44">
        <v>0</v>
      </c>
      <c r="G14" s="44">
        <v>0</v>
      </c>
      <c r="H14" s="44">
        <v>211</v>
      </c>
      <c r="I14" s="44">
        <v>0</v>
      </c>
      <c r="J14" s="44">
        <v>0</v>
      </c>
      <c r="K14" s="178">
        <v>0</v>
      </c>
      <c r="L14" s="178">
        <v>0</v>
      </c>
      <c r="M14" s="44">
        <v>0</v>
      </c>
      <c r="N14" s="44">
        <v>0</v>
      </c>
      <c r="O14" s="180"/>
      <c r="P14" s="51"/>
    </row>
    <row r="15" spans="1:43" s="51" customFormat="1">
      <c r="A15" s="42" t="s">
        <v>12</v>
      </c>
      <c r="B15" s="145"/>
      <c r="C15" s="145"/>
      <c r="D15" s="145"/>
      <c r="E15" s="145"/>
      <c r="F15" s="145"/>
      <c r="G15" s="145"/>
      <c r="H15" s="44"/>
      <c r="I15" s="145"/>
      <c r="J15" s="145"/>
      <c r="K15" s="178"/>
      <c r="L15" s="178"/>
      <c r="M15" s="145"/>
      <c r="N15" s="145"/>
      <c r="O15" s="180"/>
    </row>
    <row r="16" spans="1:43" s="52" customFormat="1">
      <c r="A16" s="43" t="s">
        <v>5</v>
      </c>
      <c r="B16" s="145">
        <f>SUM(C16:N16)</f>
        <v>16289</v>
      </c>
      <c r="C16" s="44">
        <v>0</v>
      </c>
      <c r="D16" s="44">
        <v>16289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178">
        <v>0</v>
      </c>
      <c r="L16" s="178">
        <v>0</v>
      </c>
      <c r="M16" s="44">
        <v>0</v>
      </c>
      <c r="N16" s="44">
        <v>0</v>
      </c>
      <c r="O16" s="180"/>
      <c r="P16" s="51"/>
    </row>
    <row r="17" spans="1:16" s="52" customFormat="1" ht="10.5" customHeight="1">
      <c r="A17" s="45" t="s">
        <v>4</v>
      </c>
      <c r="B17" s="145">
        <f>SUM(C17:N17)</f>
        <v>305027</v>
      </c>
      <c r="C17" s="44">
        <v>0</v>
      </c>
      <c r="D17" s="44">
        <v>0</v>
      </c>
      <c r="E17" s="44">
        <v>41803</v>
      </c>
      <c r="F17" s="44">
        <v>41877</v>
      </c>
      <c r="G17" s="44">
        <v>41565</v>
      </c>
      <c r="H17" s="44">
        <v>11229</v>
      </c>
      <c r="I17" s="44">
        <v>47428</v>
      </c>
      <c r="J17" s="44">
        <v>0</v>
      </c>
      <c r="K17" s="178">
        <v>46722</v>
      </c>
      <c r="L17" s="178">
        <v>16230</v>
      </c>
      <c r="M17" s="44">
        <v>2834</v>
      </c>
      <c r="N17" s="44">
        <v>55339</v>
      </c>
      <c r="O17" s="180"/>
      <c r="P17" s="51"/>
    </row>
    <row r="18" spans="1:16" s="51" customFormat="1">
      <c r="A18" s="42" t="s">
        <v>11</v>
      </c>
      <c r="B18" s="145"/>
      <c r="C18" s="145"/>
      <c r="D18" s="145"/>
      <c r="E18" s="145"/>
      <c r="F18" s="145"/>
      <c r="G18" s="145"/>
      <c r="H18" s="44"/>
      <c r="I18" s="145"/>
      <c r="J18" s="145"/>
      <c r="K18" s="178"/>
      <c r="L18" s="178"/>
      <c r="M18" s="145"/>
      <c r="N18" s="145"/>
      <c r="O18" s="180"/>
    </row>
    <row r="19" spans="1:16" s="52" customFormat="1">
      <c r="A19" s="43" t="s">
        <v>5</v>
      </c>
      <c r="B19" s="145">
        <f>SUM(C19:N19)</f>
        <v>273931</v>
      </c>
      <c r="C19" s="44">
        <v>12734</v>
      </c>
      <c r="D19" s="44">
        <v>54569</v>
      </c>
      <c r="E19" s="44">
        <v>11894</v>
      </c>
      <c r="F19" s="44">
        <v>37193</v>
      </c>
      <c r="G19" s="44">
        <v>19909</v>
      </c>
      <c r="H19" s="44">
        <v>12631</v>
      </c>
      <c r="I19" s="44">
        <v>18121</v>
      </c>
      <c r="J19" s="44">
        <v>36036</v>
      </c>
      <c r="K19" s="178">
        <v>17933</v>
      </c>
      <c r="L19" s="178">
        <v>31935</v>
      </c>
      <c r="M19" s="44">
        <v>5126</v>
      </c>
      <c r="N19" s="44">
        <v>15850</v>
      </c>
      <c r="O19" s="180"/>
      <c r="P19" s="51"/>
    </row>
    <row r="20" spans="1:16" s="52" customFormat="1">
      <c r="A20" s="45" t="s">
        <v>4</v>
      </c>
      <c r="B20" s="145">
        <f>SUM(C20:N20)</f>
        <v>44313</v>
      </c>
      <c r="C20" s="44">
        <v>0</v>
      </c>
      <c r="D20" s="44">
        <v>0</v>
      </c>
      <c r="E20" s="44">
        <v>5113</v>
      </c>
      <c r="F20" s="44">
        <v>0</v>
      </c>
      <c r="G20" s="44">
        <v>21500</v>
      </c>
      <c r="H20" s="44">
        <v>0</v>
      </c>
      <c r="I20" s="44">
        <v>17700</v>
      </c>
      <c r="J20" s="44">
        <v>0</v>
      </c>
      <c r="K20" s="178">
        <v>0</v>
      </c>
      <c r="L20" s="178">
        <v>0</v>
      </c>
      <c r="M20" s="44">
        <v>0</v>
      </c>
      <c r="N20" s="44">
        <v>0</v>
      </c>
      <c r="O20" s="180"/>
      <c r="P20" s="51"/>
    </row>
    <row r="21" spans="1:16" s="51" customFormat="1">
      <c r="A21" s="42" t="s">
        <v>32</v>
      </c>
      <c r="B21" s="145"/>
      <c r="C21" s="145"/>
      <c r="D21" s="145"/>
      <c r="E21" s="145"/>
      <c r="F21" s="145"/>
      <c r="G21" s="145"/>
      <c r="H21" s="44"/>
      <c r="I21" s="145"/>
      <c r="J21" s="145"/>
      <c r="K21" s="178"/>
      <c r="L21" s="178"/>
      <c r="M21" s="145"/>
      <c r="N21" s="145"/>
      <c r="O21" s="180"/>
    </row>
    <row r="22" spans="1:16" s="52" customFormat="1">
      <c r="A22" s="43" t="s">
        <v>5</v>
      </c>
      <c r="B22" s="145">
        <f>SUM(C22:N22)</f>
        <v>228453</v>
      </c>
      <c r="C22" s="44">
        <v>4744</v>
      </c>
      <c r="D22" s="44">
        <v>0</v>
      </c>
      <c r="E22" s="44">
        <v>4825</v>
      </c>
      <c r="F22" s="44">
        <v>64926</v>
      </c>
      <c r="G22" s="44">
        <v>4899</v>
      </c>
      <c r="H22" s="44">
        <v>9559</v>
      </c>
      <c r="I22" s="44">
        <v>80810</v>
      </c>
      <c r="J22" s="44">
        <v>0</v>
      </c>
      <c r="K22" s="178">
        <v>25368</v>
      </c>
      <c r="L22" s="178">
        <v>23731</v>
      </c>
      <c r="M22" s="44">
        <v>6591</v>
      </c>
      <c r="N22" s="44">
        <v>3000</v>
      </c>
      <c r="O22" s="180"/>
      <c r="P22" s="51"/>
    </row>
    <row r="23" spans="1:16" s="52" customFormat="1">
      <c r="A23" s="45" t="s">
        <v>4</v>
      </c>
      <c r="B23" s="145">
        <f>SUM(C23:N23)</f>
        <v>1484105</v>
      </c>
      <c r="C23" s="44">
        <v>93902</v>
      </c>
      <c r="D23" s="44">
        <v>104256</v>
      </c>
      <c r="E23" s="44">
        <v>194176</v>
      </c>
      <c r="F23" s="44">
        <v>0</v>
      </c>
      <c r="G23" s="44">
        <v>124875</v>
      </c>
      <c r="H23" s="44">
        <v>133831</v>
      </c>
      <c r="I23" s="44">
        <v>131545</v>
      </c>
      <c r="J23" s="44">
        <v>223860</v>
      </c>
      <c r="K23" s="178">
        <v>131264</v>
      </c>
      <c r="L23" s="178">
        <v>136416</v>
      </c>
      <c r="M23" s="44">
        <v>81448</v>
      </c>
      <c r="N23" s="44">
        <v>128532</v>
      </c>
      <c r="O23" s="180"/>
      <c r="P23" s="51"/>
    </row>
    <row r="24" spans="1:16" s="51" customFormat="1">
      <c r="A24" s="42" t="s">
        <v>33</v>
      </c>
      <c r="B24" s="145"/>
      <c r="C24" s="44"/>
      <c r="D24" s="145"/>
      <c r="E24" s="145"/>
      <c r="F24" s="145"/>
      <c r="G24" s="145"/>
      <c r="H24" s="44"/>
      <c r="I24" s="145"/>
      <c r="J24" s="145"/>
      <c r="K24" s="178"/>
      <c r="L24" s="178"/>
      <c r="M24" s="145"/>
      <c r="N24" s="145"/>
      <c r="O24" s="180"/>
    </row>
    <row r="25" spans="1:16" s="52" customFormat="1">
      <c r="A25" s="43" t="s">
        <v>5</v>
      </c>
      <c r="B25" s="145">
        <f>SUM(C25:N25)</f>
        <v>0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178">
        <v>0</v>
      </c>
      <c r="L25" s="178">
        <v>0</v>
      </c>
      <c r="M25" s="44">
        <v>0</v>
      </c>
      <c r="N25" s="44">
        <v>0</v>
      </c>
      <c r="O25" s="180"/>
      <c r="P25" s="51"/>
    </row>
    <row r="26" spans="1:16" s="52" customFormat="1">
      <c r="A26" s="45" t="s">
        <v>4</v>
      </c>
      <c r="B26" s="145">
        <f>SUM(C26:N26)</f>
        <v>0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178">
        <v>0</v>
      </c>
      <c r="L26" s="178">
        <v>0</v>
      </c>
      <c r="M26" s="44">
        <v>0</v>
      </c>
      <c r="N26" s="44">
        <v>0</v>
      </c>
      <c r="O26" s="180"/>
      <c r="P26" s="51"/>
    </row>
    <row r="27" spans="1:16" s="51" customFormat="1">
      <c r="A27" s="42" t="s">
        <v>40</v>
      </c>
      <c r="B27" s="145"/>
      <c r="C27" s="44"/>
      <c r="D27" s="145"/>
      <c r="E27" s="145"/>
      <c r="F27" s="145"/>
      <c r="G27" s="145"/>
      <c r="H27" s="44"/>
      <c r="I27" s="145"/>
      <c r="J27" s="145"/>
      <c r="K27" s="178"/>
      <c r="L27" s="178"/>
      <c r="M27" s="145"/>
      <c r="N27" s="145"/>
      <c r="O27" s="180"/>
    </row>
    <row r="28" spans="1:16" s="52" customFormat="1">
      <c r="A28" s="43" t="s">
        <v>5</v>
      </c>
      <c r="B28" s="145">
        <f>SUM(C28:N28)</f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178">
        <v>0</v>
      </c>
      <c r="L28" s="178">
        <v>0</v>
      </c>
      <c r="M28" s="44">
        <v>0</v>
      </c>
      <c r="N28" s="44">
        <v>0</v>
      </c>
      <c r="O28" s="180"/>
      <c r="P28" s="51"/>
    </row>
    <row r="29" spans="1:16" s="52" customFormat="1">
      <c r="A29" s="45" t="s">
        <v>4</v>
      </c>
      <c r="B29" s="145">
        <f>SUM(C29:N29)</f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178">
        <v>0</v>
      </c>
      <c r="L29" s="178">
        <v>0</v>
      </c>
      <c r="M29" s="44">
        <v>0</v>
      </c>
      <c r="N29" s="44">
        <v>0</v>
      </c>
      <c r="O29" s="180"/>
      <c r="P29" s="51"/>
    </row>
    <row r="30" spans="1:16" s="51" customFormat="1" ht="24">
      <c r="A30" s="42" t="s">
        <v>34</v>
      </c>
      <c r="B30" s="145"/>
      <c r="C30" s="44"/>
      <c r="D30" s="145"/>
      <c r="E30" s="145"/>
      <c r="F30" s="145"/>
      <c r="G30" s="145"/>
      <c r="H30" s="44"/>
      <c r="I30" s="145"/>
      <c r="J30" s="145"/>
      <c r="K30" s="178"/>
      <c r="L30" s="178"/>
      <c r="M30" s="145"/>
      <c r="N30" s="145"/>
      <c r="O30" s="180"/>
    </row>
    <row r="31" spans="1:16" s="52" customFormat="1">
      <c r="A31" s="43" t="s">
        <v>5</v>
      </c>
      <c r="B31" s="145">
        <f>SUM(C31:N31)</f>
        <v>1262100</v>
      </c>
      <c r="C31" s="44">
        <v>101634</v>
      </c>
      <c r="D31" s="44">
        <v>118086</v>
      </c>
      <c r="E31" s="44">
        <v>102890</v>
      </c>
      <c r="F31" s="44">
        <v>151188</v>
      </c>
      <c r="G31" s="44">
        <v>117461</v>
      </c>
      <c r="H31" s="44">
        <v>135529</v>
      </c>
      <c r="I31" s="44">
        <v>100935</v>
      </c>
      <c r="J31" s="44">
        <v>98592</v>
      </c>
      <c r="K31" s="178">
        <v>104643</v>
      </c>
      <c r="L31" s="178">
        <v>37863</v>
      </c>
      <c r="M31" s="44">
        <v>85684</v>
      </c>
      <c r="N31" s="44">
        <v>107595</v>
      </c>
      <c r="O31" s="180"/>
      <c r="P31" s="51"/>
    </row>
    <row r="32" spans="1:16" s="52" customFormat="1">
      <c r="A32" s="45" t="s">
        <v>4</v>
      </c>
      <c r="B32" s="145">
        <f>SUM(C32:N32)</f>
        <v>4045387</v>
      </c>
      <c r="C32" s="44">
        <v>374855</v>
      </c>
      <c r="D32" s="44">
        <v>323480</v>
      </c>
      <c r="E32" s="44">
        <v>288089</v>
      </c>
      <c r="F32" s="44">
        <v>401226</v>
      </c>
      <c r="G32" s="44">
        <v>364049</v>
      </c>
      <c r="H32" s="44">
        <v>411758</v>
      </c>
      <c r="I32" s="44">
        <v>313746</v>
      </c>
      <c r="J32" s="44">
        <v>320017</v>
      </c>
      <c r="K32" s="178">
        <v>305646</v>
      </c>
      <c r="L32" s="178">
        <v>343482</v>
      </c>
      <c r="M32" s="44">
        <v>288624</v>
      </c>
      <c r="N32" s="44">
        <v>310415</v>
      </c>
      <c r="O32" s="180"/>
      <c r="P32" s="51"/>
    </row>
    <row r="33" spans="1:16" s="51" customFormat="1" ht="24">
      <c r="A33" s="42" t="s">
        <v>35</v>
      </c>
      <c r="B33" s="145"/>
      <c r="C33" s="44"/>
      <c r="D33" s="145"/>
      <c r="E33" s="145"/>
      <c r="F33" s="145"/>
      <c r="G33" s="145"/>
      <c r="H33" s="44"/>
      <c r="I33" s="145"/>
      <c r="J33" s="145"/>
      <c r="K33" s="178"/>
      <c r="L33" s="178"/>
      <c r="M33" s="145"/>
      <c r="N33" s="145"/>
      <c r="O33" s="180"/>
    </row>
    <row r="34" spans="1:16" s="52" customFormat="1">
      <c r="A34" s="43" t="s">
        <v>5</v>
      </c>
      <c r="B34" s="145">
        <f>SUM(C34:N34)</f>
        <v>437603</v>
      </c>
      <c r="C34" s="44">
        <v>14253</v>
      </c>
      <c r="D34" s="44">
        <v>0</v>
      </c>
      <c r="E34" s="44">
        <v>11800</v>
      </c>
      <c r="F34" s="44">
        <v>89414</v>
      </c>
      <c r="G34" s="44">
        <v>56776</v>
      </c>
      <c r="H34" s="44">
        <v>40494</v>
      </c>
      <c r="I34" s="44">
        <v>108647</v>
      </c>
      <c r="J34" s="44">
        <v>19692</v>
      </c>
      <c r="K34" s="178">
        <v>0</v>
      </c>
      <c r="L34" s="178">
        <v>61960</v>
      </c>
      <c r="M34" s="44">
        <v>18729</v>
      </c>
      <c r="N34" s="44">
        <v>15838</v>
      </c>
      <c r="O34" s="180"/>
      <c r="P34" s="51"/>
    </row>
    <row r="35" spans="1:16" s="52" customFormat="1">
      <c r="A35" s="45" t="s">
        <v>4</v>
      </c>
      <c r="B35" s="145">
        <f>SUM(C35:N35)</f>
        <v>4986664.87</v>
      </c>
      <c r="C35" s="44">
        <v>469086</v>
      </c>
      <c r="D35" s="44">
        <v>338743</v>
      </c>
      <c r="E35" s="44">
        <v>483148</v>
      </c>
      <c r="F35" s="44">
        <v>417811</v>
      </c>
      <c r="G35" s="44">
        <v>292871</v>
      </c>
      <c r="H35" s="44">
        <v>385435.87</v>
      </c>
      <c r="I35" s="44">
        <v>338511</v>
      </c>
      <c r="J35" s="44">
        <v>496833</v>
      </c>
      <c r="K35" s="178">
        <v>398637</v>
      </c>
      <c r="L35" s="178">
        <v>455786</v>
      </c>
      <c r="M35" s="44">
        <v>466661</v>
      </c>
      <c r="N35" s="44">
        <v>443142</v>
      </c>
      <c r="O35" s="180"/>
      <c r="P35" s="51"/>
    </row>
    <row r="36" spans="1:16" s="51" customFormat="1" ht="24">
      <c r="A36" s="42" t="s">
        <v>36</v>
      </c>
      <c r="B36" s="145"/>
      <c r="C36" s="44"/>
      <c r="D36" s="145"/>
      <c r="E36" s="145"/>
      <c r="F36" s="145"/>
      <c r="G36" s="145"/>
      <c r="H36" s="44"/>
      <c r="I36" s="145"/>
      <c r="J36" s="145"/>
      <c r="K36" s="178"/>
      <c r="L36" s="178"/>
      <c r="M36" s="145"/>
      <c r="N36" s="145"/>
      <c r="O36" s="180"/>
    </row>
    <row r="37" spans="1:16" s="52" customFormat="1">
      <c r="A37" s="43" t="s">
        <v>5</v>
      </c>
      <c r="B37" s="145">
        <f>SUM(C37:N37)</f>
        <v>1011644</v>
      </c>
      <c r="C37" s="44">
        <v>76440</v>
      </c>
      <c r="D37" s="44">
        <v>72613</v>
      </c>
      <c r="E37" s="44">
        <v>101065</v>
      </c>
      <c r="F37" s="44">
        <v>67564</v>
      </c>
      <c r="G37" s="44">
        <v>106088</v>
      </c>
      <c r="H37" s="44">
        <v>80682</v>
      </c>
      <c r="I37" s="44">
        <v>75763</v>
      </c>
      <c r="J37" s="44">
        <v>85935</v>
      </c>
      <c r="K37" s="178">
        <v>88544</v>
      </c>
      <c r="L37" s="178">
        <v>114070</v>
      </c>
      <c r="M37" s="44">
        <v>75632</v>
      </c>
      <c r="N37" s="44">
        <v>67248</v>
      </c>
      <c r="O37" s="180"/>
      <c r="P37" s="51"/>
    </row>
    <row r="38" spans="1:16" s="52" customFormat="1">
      <c r="A38" s="45" t="s">
        <v>4</v>
      </c>
      <c r="B38" s="145">
        <f>SUM(C38:N38)</f>
        <v>5209416</v>
      </c>
      <c r="C38" s="44">
        <v>431113</v>
      </c>
      <c r="D38" s="44">
        <v>386163</v>
      </c>
      <c r="E38" s="44">
        <v>385855</v>
      </c>
      <c r="F38" s="44">
        <v>371088</v>
      </c>
      <c r="G38" s="44">
        <v>450252</v>
      </c>
      <c r="H38" s="44">
        <v>449184</v>
      </c>
      <c r="I38" s="44">
        <v>426041</v>
      </c>
      <c r="J38" s="44">
        <v>514040</v>
      </c>
      <c r="K38" s="178">
        <v>545725</v>
      </c>
      <c r="L38" s="178">
        <v>464569</v>
      </c>
      <c r="M38" s="44">
        <v>415268</v>
      </c>
      <c r="N38" s="44">
        <v>370118</v>
      </c>
      <c r="O38" s="180"/>
      <c r="P38" s="51"/>
    </row>
    <row r="39" spans="1:16" s="51" customFormat="1">
      <c r="A39" s="42" t="s">
        <v>41</v>
      </c>
      <c r="B39" s="145"/>
      <c r="C39" s="44"/>
      <c r="D39" s="145"/>
      <c r="E39" s="145"/>
      <c r="F39" s="145"/>
      <c r="G39" s="145"/>
      <c r="H39" s="44"/>
      <c r="I39" s="145"/>
      <c r="J39" s="145"/>
      <c r="K39" s="178"/>
      <c r="L39" s="178"/>
      <c r="M39" s="145"/>
      <c r="N39" s="145"/>
      <c r="O39" s="180"/>
    </row>
    <row r="40" spans="1:16" s="52" customFormat="1">
      <c r="A40" s="43" t="s">
        <v>5</v>
      </c>
      <c r="B40" s="145">
        <f>SUM(C40:N40)</f>
        <v>0</v>
      </c>
      <c r="C40" s="44">
        <v>0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178">
        <v>0</v>
      </c>
      <c r="L40" s="178">
        <v>0</v>
      </c>
      <c r="M40" s="44">
        <v>0</v>
      </c>
      <c r="N40" s="44">
        <v>0</v>
      </c>
      <c r="O40" s="180"/>
      <c r="P40" s="51"/>
    </row>
    <row r="41" spans="1:16" s="52" customFormat="1">
      <c r="A41" s="45" t="s">
        <v>4</v>
      </c>
      <c r="B41" s="145">
        <f>SUM(C41:N41)</f>
        <v>0</v>
      </c>
      <c r="C41" s="44">
        <v>0</v>
      </c>
      <c r="D41" s="44">
        <v>0</v>
      </c>
      <c r="E41" s="44">
        <v>0</v>
      </c>
      <c r="F41" s="44">
        <v>0</v>
      </c>
      <c r="G41" s="44">
        <v>0</v>
      </c>
      <c r="H41" s="44">
        <v>0</v>
      </c>
      <c r="I41" s="44">
        <v>0</v>
      </c>
      <c r="J41" s="44">
        <v>0</v>
      </c>
      <c r="K41" s="178">
        <v>0</v>
      </c>
      <c r="L41" s="178">
        <v>0</v>
      </c>
      <c r="M41" s="44">
        <v>0</v>
      </c>
      <c r="N41" s="44">
        <v>0</v>
      </c>
      <c r="O41" s="180"/>
      <c r="P41" s="51"/>
    </row>
    <row r="42" spans="1:16" s="51" customFormat="1">
      <c r="A42" s="42" t="s">
        <v>42</v>
      </c>
      <c r="B42" s="145"/>
      <c r="C42" s="44"/>
      <c r="D42" s="145"/>
      <c r="E42" s="145"/>
      <c r="F42" s="145"/>
      <c r="G42" s="145"/>
      <c r="H42" s="44"/>
      <c r="I42" s="145"/>
      <c r="J42" s="145"/>
      <c r="K42" s="178"/>
      <c r="L42" s="178"/>
      <c r="M42" s="145"/>
      <c r="N42" s="145"/>
      <c r="O42" s="180"/>
    </row>
    <row r="43" spans="1:16" s="52" customFormat="1">
      <c r="A43" s="43" t="s">
        <v>5</v>
      </c>
      <c r="B43" s="145">
        <f>SUM(C43:N43)</f>
        <v>0</v>
      </c>
      <c r="C43" s="44">
        <v>0</v>
      </c>
      <c r="D43" s="44">
        <v>0</v>
      </c>
      <c r="E43" s="44">
        <v>0</v>
      </c>
      <c r="F43" s="44">
        <v>0</v>
      </c>
      <c r="G43" s="44">
        <v>0</v>
      </c>
      <c r="H43" s="44">
        <v>0</v>
      </c>
      <c r="I43" s="44">
        <v>0</v>
      </c>
      <c r="J43" s="44">
        <v>0</v>
      </c>
      <c r="K43" s="178">
        <v>0</v>
      </c>
      <c r="L43" s="178">
        <v>0</v>
      </c>
      <c r="M43" s="44">
        <v>0</v>
      </c>
      <c r="N43" s="44">
        <v>0</v>
      </c>
      <c r="O43" s="180"/>
      <c r="P43" s="51"/>
    </row>
    <row r="44" spans="1:16" s="52" customFormat="1">
      <c r="A44" s="45" t="s">
        <v>4</v>
      </c>
      <c r="B44" s="145">
        <f>SUM(C44:N44)</f>
        <v>0</v>
      </c>
      <c r="C44" s="44">
        <v>0</v>
      </c>
      <c r="D44" s="44">
        <v>0</v>
      </c>
      <c r="E44" s="44">
        <v>0</v>
      </c>
      <c r="F44" s="44">
        <v>0</v>
      </c>
      <c r="G44" s="44">
        <v>0</v>
      </c>
      <c r="H44" s="44">
        <v>0</v>
      </c>
      <c r="I44" s="44">
        <v>0</v>
      </c>
      <c r="J44" s="44">
        <v>0</v>
      </c>
      <c r="K44" s="178">
        <v>0</v>
      </c>
      <c r="L44" s="178">
        <v>0</v>
      </c>
      <c r="M44" s="44">
        <v>0</v>
      </c>
      <c r="N44" s="44">
        <v>0</v>
      </c>
      <c r="O44" s="180"/>
      <c r="P44" s="51"/>
    </row>
    <row r="45" spans="1:16" s="51" customFormat="1" ht="24">
      <c r="A45" s="42" t="s">
        <v>37</v>
      </c>
      <c r="B45" s="145"/>
      <c r="C45" s="44"/>
      <c r="D45" s="145"/>
      <c r="E45" s="145"/>
      <c r="F45" s="145"/>
      <c r="G45" s="145"/>
      <c r="H45" s="44"/>
      <c r="I45" s="145"/>
      <c r="J45" s="145"/>
      <c r="K45" s="178"/>
      <c r="L45" s="178"/>
      <c r="M45" s="145"/>
      <c r="N45" s="145"/>
      <c r="O45" s="180"/>
    </row>
    <row r="46" spans="1:16" s="52" customFormat="1">
      <c r="A46" s="43" t="s">
        <v>5</v>
      </c>
      <c r="B46" s="145">
        <f>SUM(C46:N46)</f>
        <v>1016782</v>
      </c>
      <c r="C46" s="44">
        <v>76765</v>
      </c>
      <c r="D46" s="44">
        <v>56494</v>
      </c>
      <c r="E46" s="44">
        <v>80883</v>
      </c>
      <c r="F46" s="44">
        <v>129961</v>
      </c>
      <c r="G46" s="44">
        <v>125890</v>
      </c>
      <c r="H46" s="44">
        <v>76177</v>
      </c>
      <c r="I46" s="44">
        <v>120229</v>
      </c>
      <c r="J46" s="44">
        <v>45775</v>
      </c>
      <c r="K46" s="178">
        <v>44669</v>
      </c>
      <c r="L46" s="178">
        <v>83534</v>
      </c>
      <c r="M46" s="44">
        <v>62105</v>
      </c>
      <c r="N46" s="44">
        <v>114300</v>
      </c>
      <c r="O46" s="180"/>
      <c r="P46" s="51"/>
    </row>
    <row r="47" spans="1:16" s="52" customFormat="1">
      <c r="A47" s="45" t="s">
        <v>4</v>
      </c>
      <c r="B47" s="145">
        <f>SUM(C47:N47)</f>
        <v>1967552</v>
      </c>
      <c r="C47" s="44">
        <v>273447</v>
      </c>
      <c r="D47" s="44">
        <v>129520</v>
      </c>
      <c r="E47" s="44">
        <v>198141</v>
      </c>
      <c r="F47" s="44">
        <v>103106</v>
      </c>
      <c r="G47" s="44">
        <v>219023</v>
      </c>
      <c r="H47" s="44">
        <v>169062</v>
      </c>
      <c r="I47" s="44">
        <v>191198</v>
      </c>
      <c r="J47" s="44">
        <v>175327</v>
      </c>
      <c r="K47" s="178">
        <v>116532</v>
      </c>
      <c r="L47" s="178">
        <v>165740</v>
      </c>
      <c r="M47" s="44">
        <v>94562</v>
      </c>
      <c r="N47" s="44">
        <v>131894</v>
      </c>
      <c r="O47" s="180"/>
      <c r="P47" s="51"/>
    </row>
    <row r="48" spans="1:16" s="51" customFormat="1">
      <c r="A48" s="42" t="s">
        <v>10</v>
      </c>
      <c r="B48" s="145"/>
      <c r="C48" s="44"/>
      <c r="D48" s="145"/>
      <c r="E48" s="145"/>
      <c r="F48" s="145"/>
      <c r="G48" s="145"/>
      <c r="H48" s="44"/>
      <c r="I48" s="145"/>
      <c r="J48" s="145"/>
      <c r="K48" s="178"/>
      <c r="L48" s="178"/>
      <c r="M48" s="145"/>
      <c r="N48" s="145"/>
      <c r="O48" s="180"/>
    </row>
    <row r="49" spans="1:16" s="52" customFormat="1">
      <c r="A49" s="43" t="s">
        <v>5</v>
      </c>
      <c r="B49" s="145">
        <f>SUM(C49:N49)</f>
        <v>227990</v>
      </c>
      <c r="C49" s="44">
        <v>0</v>
      </c>
      <c r="D49" s="44">
        <v>47432</v>
      </c>
      <c r="E49" s="44">
        <v>27130</v>
      </c>
      <c r="F49" s="44">
        <v>48361</v>
      </c>
      <c r="G49" s="44">
        <v>12963</v>
      </c>
      <c r="H49" s="44">
        <v>16229</v>
      </c>
      <c r="I49" s="44">
        <v>0</v>
      </c>
      <c r="J49" s="44">
        <v>55222</v>
      </c>
      <c r="K49" s="178">
        <v>1250</v>
      </c>
      <c r="L49" s="178">
        <v>19403</v>
      </c>
      <c r="M49" s="44">
        <v>0</v>
      </c>
      <c r="N49" s="44">
        <v>0</v>
      </c>
      <c r="O49" s="180"/>
      <c r="P49" s="51"/>
    </row>
    <row r="50" spans="1:16" s="52" customFormat="1">
      <c r="A50" s="45" t="s">
        <v>4</v>
      </c>
      <c r="B50" s="145">
        <f>SUM(C50:N50)</f>
        <v>155658</v>
      </c>
      <c r="C50" s="44">
        <v>23549</v>
      </c>
      <c r="D50" s="44">
        <v>86214</v>
      </c>
      <c r="E50" s="44">
        <v>0</v>
      </c>
      <c r="F50" s="44">
        <v>2300</v>
      </c>
      <c r="G50" s="44">
        <v>6971</v>
      </c>
      <c r="H50" s="44">
        <v>14610</v>
      </c>
      <c r="I50" s="44">
        <v>1900</v>
      </c>
      <c r="J50" s="44">
        <v>10230</v>
      </c>
      <c r="K50" s="178">
        <v>7534</v>
      </c>
      <c r="L50" s="178">
        <v>0</v>
      </c>
      <c r="M50" s="44">
        <v>0</v>
      </c>
      <c r="N50" s="44">
        <v>2350</v>
      </c>
      <c r="O50" s="180"/>
      <c r="P50" s="51"/>
    </row>
    <row r="51" spans="1:16" s="51" customFormat="1">
      <c r="A51" s="42" t="s">
        <v>17</v>
      </c>
      <c r="B51" s="145"/>
      <c r="C51" s="44"/>
      <c r="D51" s="145"/>
      <c r="E51" s="145"/>
      <c r="F51" s="145"/>
      <c r="G51" s="145"/>
      <c r="H51" s="44"/>
      <c r="I51" s="145"/>
      <c r="J51" s="145"/>
      <c r="K51" s="178"/>
      <c r="L51" s="178"/>
      <c r="M51" s="145"/>
      <c r="N51" s="145"/>
      <c r="O51" s="180"/>
    </row>
    <row r="52" spans="1:16" s="52" customFormat="1">
      <c r="A52" s="43" t="s">
        <v>5</v>
      </c>
      <c r="B52" s="145">
        <f>SUM(C52:N52)</f>
        <v>0</v>
      </c>
      <c r="C52" s="44">
        <v>0</v>
      </c>
      <c r="D52" s="44">
        <v>0</v>
      </c>
      <c r="E52" s="44">
        <v>0</v>
      </c>
      <c r="F52" s="44">
        <v>0</v>
      </c>
      <c r="G52" s="44">
        <v>0</v>
      </c>
      <c r="H52" s="44">
        <v>0</v>
      </c>
      <c r="I52" s="44">
        <v>0</v>
      </c>
      <c r="J52" s="44">
        <v>0</v>
      </c>
      <c r="K52" s="178">
        <v>0</v>
      </c>
      <c r="L52" s="178">
        <v>0</v>
      </c>
      <c r="M52" s="44">
        <v>0</v>
      </c>
      <c r="N52" s="44">
        <v>0</v>
      </c>
      <c r="O52" s="180"/>
      <c r="P52" s="51"/>
    </row>
    <row r="53" spans="1:16" s="52" customFormat="1">
      <c r="A53" s="45" t="s">
        <v>4</v>
      </c>
      <c r="B53" s="145">
        <f>SUM(C53:N53)</f>
        <v>0</v>
      </c>
      <c r="C53" s="44">
        <v>0</v>
      </c>
      <c r="D53" s="44">
        <v>0</v>
      </c>
      <c r="E53" s="44">
        <v>0</v>
      </c>
      <c r="F53" s="44">
        <v>0</v>
      </c>
      <c r="G53" s="44">
        <v>0</v>
      </c>
      <c r="H53" s="44">
        <v>0</v>
      </c>
      <c r="I53" s="44">
        <v>0</v>
      </c>
      <c r="J53" s="44">
        <v>0</v>
      </c>
      <c r="K53" s="178">
        <v>0</v>
      </c>
      <c r="L53" s="178">
        <v>0</v>
      </c>
      <c r="M53" s="44">
        <v>0</v>
      </c>
      <c r="N53" s="44">
        <v>0</v>
      </c>
      <c r="O53" s="180"/>
      <c r="P53" s="51"/>
    </row>
    <row r="54" spans="1:16" s="51" customFormat="1">
      <c r="A54" s="42" t="s">
        <v>15</v>
      </c>
      <c r="B54" s="145"/>
      <c r="C54" s="44"/>
      <c r="D54" s="145"/>
      <c r="E54" s="145"/>
      <c r="F54" s="145"/>
      <c r="G54" s="145"/>
      <c r="H54" s="44"/>
      <c r="I54" s="145"/>
      <c r="J54" s="145"/>
      <c r="K54" s="178"/>
      <c r="L54" s="178"/>
      <c r="M54" s="145"/>
      <c r="N54" s="145"/>
      <c r="O54" s="180"/>
    </row>
    <row r="55" spans="1:16" s="52" customFormat="1">
      <c r="A55" s="43" t="s">
        <v>5</v>
      </c>
      <c r="B55" s="145">
        <f>SUM(C55:N55)</f>
        <v>195394</v>
      </c>
      <c r="C55" s="44">
        <v>17891</v>
      </c>
      <c r="D55" s="44">
        <v>13494</v>
      </c>
      <c r="E55" s="44">
        <v>10070</v>
      </c>
      <c r="F55" s="44">
        <v>17204</v>
      </c>
      <c r="G55" s="44">
        <v>10064</v>
      </c>
      <c r="H55" s="44">
        <v>16875</v>
      </c>
      <c r="I55" s="44">
        <v>15893</v>
      </c>
      <c r="J55" s="44">
        <v>8074</v>
      </c>
      <c r="K55" s="178">
        <v>49551</v>
      </c>
      <c r="L55" s="178">
        <v>10667</v>
      </c>
      <c r="M55" s="44">
        <v>17334</v>
      </c>
      <c r="N55" s="44">
        <v>8277</v>
      </c>
      <c r="O55" s="180"/>
      <c r="P55" s="51"/>
    </row>
    <row r="56" spans="1:16" s="52" customFormat="1">
      <c r="A56" s="45" t="s">
        <v>4</v>
      </c>
      <c r="B56" s="145">
        <f>SUM(C56:N56)</f>
        <v>556068</v>
      </c>
      <c r="C56" s="44">
        <v>70802</v>
      </c>
      <c r="D56" s="44">
        <v>357</v>
      </c>
      <c r="E56" s="44">
        <v>39095</v>
      </c>
      <c r="F56" s="44">
        <v>38796</v>
      </c>
      <c r="G56" s="44">
        <v>27405</v>
      </c>
      <c r="H56" s="44">
        <v>114204</v>
      </c>
      <c r="I56" s="44">
        <v>38864</v>
      </c>
      <c r="J56" s="44">
        <v>38913</v>
      </c>
      <c r="K56" s="178">
        <v>67826</v>
      </c>
      <c r="L56" s="178">
        <v>38874</v>
      </c>
      <c r="M56" s="44">
        <v>39156</v>
      </c>
      <c r="N56" s="44">
        <v>41776</v>
      </c>
      <c r="O56" s="180"/>
      <c r="P56" s="51"/>
    </row>
    <row r="57" spans="1:16" s="51" customFormat="1">
      <c r="A57" s="42" t="s">
        <v>9</v>
      </c>
      <c r="B57" s="145"/>
      <c r="C57" s="44"/>
      <c r="D57" s="145"/>
      <c r="E57" s="145"/>
      <c r="F57" s="145"/>
      <c r="G57" s="145"/>
      <c r="H57" s="44"/>
      <c r="I57" s="145"/>
      <c r="J57" s="145"/>
      <c r="K57" s="178"/>
      <c r="L57" s="178"/>
      <c r="M57" s="145"/>
      <c r="N57" s="145"/>
      <c r="O57" s="180"/>
    </row>
    <row r="58" spans="1:16" s="52" customFormat="1">
      <c r="A58" s="43" t="s">
        <v>5</v>
      </c>
      <c r="B58" s="145">
        <f>SUM(C58:N58)</f>
        <v>62984</v>
      </c>
      <c r="C58" s="44">
        <v>0</v>
      </c>
      <c r="D58" s="44">
        <v>0</v>
      </c>
      <c r="E58" s="44">
        <v>7687</v>
      </c>
      <c r="F58" s="44">
        <v>7687</v>
      </c>
      <c r="G58" s="44">
        <v>18330</v>
      </c>
      <c r="H58" s="44">
        <v>7687</v>
      </c>
      <c r="I58" s="44">
        <v>0</v>
      </c>
      <c r="J58" s="44">
        <v>21593</v>
      </c>
      <c r="K58" s="178">
        <v>0</v>
      </c>
      <c r="L58" s="178">
        <v>0</v>
      </c>
      <c r="M58" s="44">
        <v>0</v>
      </c>
      <c r="N58" s="44">
        <v>0</v>
      </c>
      <c r="O58" s="180"/>
      <c r="P58" s="51"/>
    </row>
    <row r="59" spans="1:16" s="52" customFormat="1">
      <c r="A59" s="45" t="s">
        <v>4</v>
      </c>
      <c r="B59" s="145">
        <f>SUM(C59:N59)</f>
        <v>0</v>
      </c>
      <c r="C59" s="44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178">
        <v>0</v>
      </c>
      <c r="L59" s="178">
        <v>0</v>
      </c>
      <c r="M59" s="44">
        <v>0</v>
      </c>
      <c r="N59" s="44">
        <v>0</v>
      </c>
      <c r="O59" s="180"/>
      <c r="P59" s="51"/>
    </row>
    <row r="60" spans="1:16" s="51" customFormat="1" ht="24">
      <c r="A60" s="42" t="s">
        <v>8</v>
      </c>
      <c r="B60" s="145"/>
      <c r="C60" s="44"/>
      <c r="D60" s="145"/>
      <c r="E60" s="145"/>
      <c r="F60" s="145"/>
      <c r="G60" s="145"/>
      <c r="H60" s="44"/>
      <c r="I60" s="145"/>
      <c r="J60" s="145"/>
      <c r="K60" s="178"/>
      <c r="L60" s="178"/>
      <c r="M60" s="145"/>
      <c r="N60" s="145"/>
      <c r="O60" s="180"/>
    </row>
    <row r="61" spans="1:16" s="52" customFormat="1">
      <c r="A61" s="43" t="s">
        <v>5</v>
      </c>
      <c r="B61" s="145">
        <f>SUM(C61:N61)</f>
        <v>10000</v>
      </c>
      <c r="C61" s="44">
        <v>0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4">
        <v>10000</v>
      </c>
      <c r="J61" s="44">
        <v>0</v>
      </c>
      <c r="K61" s="178">
        <v>0</v>
      </c>
      <c r="L61" s="178">
        <v>0</v>
      </c>
      <c r="M61" s="44">
        <v>0</v>
      </c>
      <c r="N61" s="44">
        <v>0</v>
      </c>
      <c r="O61" s="180"/>
      <c r="P61" s="51"/>
    </row>
    <row r="62" spans="1:16" s="52" customFormat="1">
      <c r="A62" s="45" t="s">
        <v>4</v>
      </c>
      <c r="B62" s="145">
        <f>SUM(C62:N62)</f>
        <v>189909</v>
      </c>
      <c r="C62" s="44">
        <v>22659</v>
      </c>
      <c r="D62" s="44">
        <v>5248</v>
      </c>
      <c r="E62" s="44">
        <v>34732</v>
      </c>
      <c r="F62" s="44">
        <v>7690</v>
      </c>
      <c r="G62" s="44">
        <v>17799</v>
      </c>
      <c r="H62" s="44">
        <v>26523</v>
      </c>
      <c r="I62" s="44">
        <v>10000</v>
      </c>
      <c r="J62" s="44">
        <v>41896</v>
      </c>
      <c r="K62" s="178">
        <v>727</v>
      </c>
      <c r="L62" s="178">
        <v>20783</v>
      </c>
      <c r="M62" s="44">
        <v>0</v>
      </c>
      <c r="N62" s="44">
        <v>1852</v>
      </c>
      <c r="O62" s="180"/>
      <c r="P62" s="51"/>
    </row>
    <row r="63" spans="1:16" s="51" customFormat="1">
      <c r="A63" s="42" t="s">
        <v>7</v>
      </c>
      <c r="B63" s="145"/>
      <c r="C63" s="44"/>
      <c r="D63" s="40"/>
      <c r="E63" s="40"/>
      <c r="F63" s="40"/>
      <c r="G63" s="40"/>
      <c r="H63" s="44"/>
      <c r="I63" s="40"/>
      <c r="J63" s="40"/>
      <c r="K63" s="178"/>
      <c r="L63" s="178"/>
      <c r="M63" s="40"/>
      <c r="N63" s="40"/>
      <c r="O63" s="180"/>
    </row>
    <row r="64" spans="1:16" s="52" customFormat="1">
      <c r="A64" s="45" t="s">
        <v>5</v>
      </c>
      <c r="B64" s="145">
        <f>SUM(C64:N64)</f>
        <v>323915</v>
      </c>
      <c r="C64" s="44">
        <v>15527</v>
      </c>
      <c r="D64" s="44">
        <v>26166</v>
      </c>
      <c r="E64" s="44">
        <v>23647</v>
      </c>
      <c r="F64" s="44">
        <v>48409</v>
      </c>
      <c r="G64" s="44">
        <v>23579</v>
      </c>
      <c r="H64" s="44">
        <v>26538</v>
      </c>
      <c r="I64" s="44">
        <v>35554</v>
      </c>
      <c r="J64" s="44">
        <v>42531</v>
      </c>
      <c r="K64" s="178">
        <v>17312</v>
      </c>
      <c r="L64" s="178">
        <v>30107</v>
      </c>
      <c r="M64" s="44">
        <v>16038</v>
      </c>
      <c r="N64" s="44">
        <v>18507</v>
      </c>
      <c r="O64" s="180"/>
      <c r="P64" s="51"/>
    </row>
    <row r="65" spans="1:16" s="52" customFormat="1">
      <c r="A65" s="45" t="s">
        <v>4</v>
      </c>
      <c r="B65" s="145">
        <f>SUM(C65:N65)</f>
        <v>922264</v>
      </c>
      <c r="C65" s="44">
        <v>65738</v>
      </c>
      <c r="D65" s="44">
        <v>92738</v>
      </c>
      <c r="E65" s="44">
        <v>101921</v>
      </c>
      <c r="F65" s="44">
        <v>35373</v>
      </c>
      <c r="G65" s="44">
        <v>101270</v>
      </c>
      <c r="H65" s="44">
        <v>50482</v>
      </c>
      <c r="I65" s="44">
        <v>34394</v>
      </c>
      <c r="J65" s="44">
        <v>112952</v>
      </c>
      <c r="K65" s="178">
        <v>67963</v>
      </c>
      <c r="L65" s="178">
        <v>49050</v>
      </c>
      <c r="M65" s="44">
        <v>91780</v>
      </c>
      <c r="N65" s="44">
        <v>118603</v>
      </c>
      <c r="O65" s="180"/>
      <c r="P65" s="51"/>
    </row>
    <row r="66" spans="1:16" s="51" customFormat="1">
      <c r="A66" s="42" t="s">
        <v>38</v>
      </c>
      <c r="B66" s="145"/>
      <c r="C66" s="44"/>
      <c r="D66" s="40"/>
      <c r="E66" s="40"/>
      <c r="F66" s="40"/>
      <c r="G66" s="40"/>
      <c r="H66" s="44"/>
      <c r="I66" s="40"/>
      <c r="J66" s="40"/>
      <c r="K66" s="178"/>
      <c r="L66" s="178"/>
      <c r="M66" s="40"/>
      <c r="N66" s="40"/>
      <c r="O66" s="180"/>
    </row>
    <row r="67" spans="1:16" s="52" customFormat="1">
      <c r="A67" s="45" t="s">
        <v>5</v>
      </c>
      <c r="B67" s="145">
        <f>SUM(C67:N67)</f>
        <v>177866</v>
      </c>
      <c r="C67" s="44">
        <v>0</v>
      </c>
      <c r="D67" s="44">
        <v>0</v>
      </c>
      <c r="E67" s="44">
        <v>0</v>
      </c>
      <c r="F67" s="44">
        <v>58119</v>
      </c>
      <c r="G67" s="44">
        <v>0</v>
      </c>
      <c r="H67" s="44">
        <v>0</v>
      </c>
      <c r="I67" s="44">
        <v>58444</v>
      </c>
      <c r="J67" s="44">
        <v>0</v>
      </c>
      <c r="K67" s="178">
        <v>0</v>
      </c>
      <c r="L67" s="178">
        <v>61303</v>
      </c>
      <c r="M67" s="44">
        <v>0</v>
      </c>
      <c r="N67" s="44">
        <v>0</v>
      </c>
      <c r="O67" s="180"/>
      <c r="P67" s="51"/>
    </row>
    <row r="68" spans="1:16" s="52" customFormat="1">
      <c r="A68" s="45" t="s">
        <v>4</v>
      </c>
      <c r="B68" s="145">
        <f>SUM(C68:N68)</f>
        <v>1533869</v>
      </c>
      <c r="C68" s="44">
        <v>128706</v>
      </c>
      <c r="D68" s="44">
        <v>125395</v>
      </c>
      <c r="E68" s="44">
        <v>65552</v>
      </c>
      <c r="F68" s="44">
        <v>124008</v>
      </c>
      <c r="G68" s="44">
        <v>56515</v>
      </c>
      <c r="H68" s="44">
        <v>65961</v>
      </c>
      <c r="I68" s="44">
        <v>248220</v>
      </c>
      <c r="J68" s="44">
        <v>59140</v>
      </c>
      <c r="K68" s="178">
        <v>183118</v>
      </c>
      <c r="L68" s="178">
        <v>170774</v>
      </c>
      <c r="M68" s="44">
        <v>244827</v>
      </c>
      <c r="N68" s="44">
        <v>61653</v>
      </c>
      <c r="O68" s="180"/>
      <c r="P68" s="51"/>
    </row>
    <row r="69" spans="1:16" s="51" customFormat="1">
      <c r="A69" s="42" t="s">
        <v>62</v>
      </c>
      <c r="B69" s="145"/>
      <c r="C69" s="44"/>
      <c r="D69" s="40"/>
      <c r="E69" s="40"/>
      <c r="F69" s="40"/>
      <c r="G69" s="40"/>
      <c r="H69" s="44"/>
      <c r="I69" s="40"/>
      <c r="J69" s="40"/>
      <c r="K69" s="178"/>
      <c r="L69" s="178"/>
      <c r="M69" s="40"/>
      <c r="N69" s="40"/>
      <c r="O69" s="180"/>
    </row>
    <row r="70" spans="1:16" s="52" customFormat="1">
      <c r="A70" s="45" t="s">
        <v>5</v>
      </c>
      <c r="B70" s="145">
        <f>SUM(C70:N70)</f>
        <v>163731</v>
      </c>
      <c r="C70" s="44">
        <v>19400</v>
      </c>
      <c r="D70" s="44">
        <v>5200</v>
      </c>
      <c r="E70" s="44">
        <v>5200</v>
      </c>
      <c r="F70" s="44">
        <v>37284</v>
      </c>
      <c r="G70" s="44">
        <v>10077</v>
      </c>
      <c r="H70" s="44">
        <v>0</v>
      </c>
      <c r="I70" s="44">
        <v>27231</v>
      </c>
      <c r="J70" s="44">
        <v>16159</v>
      </c>
      <c r="K70" s="178">
        <v>12568</v>
      </c>
      <c r="L70" s="178">
        <v>15394</v>
      </c>
      <c r="M70" s="44">
        <v>0</v>
      </c>
      <c r="N70" s="44">
        <v>15218</v>
      </c>
      <c r="O70" s="180"/>
      <c r="P70" s="51"/>
    </row>
    <row r="71" spans="1:16" s="52" customFormat="1">
      <c r="A71" s="45" t="s">
        <v>4</v>
      </c>
      <c r="B71" s="145">
        <f>SUM(C71:N71)</f>
        <v>651754.87</v>
      </c>
      <c r="C71" s="44">
        <v>66230</v>
      </c>
      <c r="D71" s="44">
        <v>83448</v>
      </c>
      <c r="E71" s="44">
        <v>57967</v>
      </c>
      <c r="F71" s="44">
        <v>34614</v>
      </c>
      <c r="G71" s="44">
        <v>31237.200000000001</v>
      </c>
      <c r="H71" s="44">
        <v>29037.67</v>
      </c>
      <c r="I71" s="44">
        <v>53312</v>
      </c>
      <c r="J71" s="44">
        <v>15002</v>
      </c>
      <c r="K71" s="178">
        <v>43994</v>
      </c>
      <c r="L71" s="178">
        <v>61433</v>
      </c>
      <c r="M71" s="44">
        <v>80562</v>
      </c>
      <c r="N71" s="44">
        <v>94918</v>
      </c>
      <c r="O71" s="180"/>
      <c r="P71" s="51"/>
    </row>
    <row r="72" spans="1:16" s="51" customFormat="1">
      <c r="A72" s="42" t="s">
        <v>39</v>
      </c>
      <c r="B72" s="145"/>
      <c r="C72" s="44"/>
      <c r="D72" s="145"/>
      <c r="E72" s="145"/>
      <c r="F72" s="145"/>
      <c r="G72" s="145"/>
      <c r="H72" s="44"/>
      <c r="I72" s="145"/>
      <c r="J72" s="145"/>
      <c r="K72" s="178"/>
      <c r="L72" s="178"/>
      <c r="M72" s="145"/>
      <c r="N72" s="145"/>
      <c r="O72" s="180"/>
    </row>
    <row r="73" spans="1:16" s="52" customFormat="1">
      <c r="A73" s="43" t="s">
        <v>5</v>
      </c>
      <c r="B73" s="145">
        <f>SUM(C73:N73)</f>
        <v>24</v>
      </c>
      <c r="C73" s="44">
        <v>0</v>
      </c>
      <c r="D73" s="44">
        <v>12</v>
      </c>
      <c r="E73" s="44">
        <v>0</v>
      </c>
      <c r="F73" s="44">
        <v>10</v>
      </c>
      <c r="G73" s="44">
        <v>0</v>
      </c>
      <c r="H73" s="44">
        <v>0</v>
      </c>
      <c r="I73" s="44">
        <v>2</v>
      </c>
      <c r="J73" s="44">
        <v>0</v>
      </c>
      <c r="K73" s="178">
        <v>0</v>
      </c>
      <c r="L73" s="178">
        <v>0</v>
      </c>
      <c r="M73" s="44">
        <v>0</v>
      </c>
      <c r="N73" s="44">
        <v>0</v>
      </c>
      <c r="O73" s="180"/>
    </row>
    <row r="74" spans="1:16" s="52" customFormat="1">
      <c r="A74" s="45" t="s">
        <v>4</v>
      </c>
      <c r="B74" s="145">
        <f>SUM(C74:N74)</f>
        <v>1594</v>
      </c>
      <c r="C74" s="44">
        <v>0</v>
      </c>
      <c r="D74" s="44">
        <v>1</v>
      </c>
      <c r="E74" s="44">
        <v>3</v>
      </c>
      <c r="F74" s="44">
        <v>1</v>
      </c>
      <c r="G74" s="44">
        <v>0</v>
      </c>
      <c r="H74" s="44">
        <v>0</v>
      </c>
      <c r="I74" s="44">
        <v>2</v>
      </c>
      <c r="J74" s="44">
        <v>0</v>
      </c>
      <c r="K74" s="178">
        <v>0</v>
      </c>
      <c r="L74" s="178">
        <v>1584</v>
      </c>
      <c r="M74" s="44">
        <v>0</v>
      </c>
      <c r="N74" s="44">
        <v>3</v>
      </c>
      <c r="O74" s="180"/>
    </row>
    <row r="75" spans="1:16" s="51" customFormat="1">
      <c r="A75" s="42" t="s">
        <v>6</v>
      </c>
      <c r="B75" s="145"/>
      <c r="C75" s="44"/>
      <c r="D75" s="145"/>
      <c r="E75" s="145"/>
      <c r="F75" s="145"/>
      <c r="G75" s="145"/>
      <c r="H75" s="44"/>
      <c r="I75" s="145"/>
      <c r="J75" s="145"/>
      <c r="K75" s="178"/>
      <c r="L75" s="178"/>
      <c r="M75" s="145"/>
      <c r="N75" s="145"/>
      <c r="O75" s="180"/>
    </row>
    <row r="76" spans="1:16" s="52" customFormat="1">
      <c r="A76" s="43" t="s">
        <v>5</v>
      </c>
      <c r="B76" s="145">
        <f t="shared" ref="B76:B80" si="5">SUM(C76:N76)</f>
        <v>321341</v>
      </c>
      <c r="C76" s="44">
        <v>14319</v>
      </c>
      <c r="D76" s="44">
        <v>23011</v>
      </c>
      <c r="E76" s="44">
        <v>31214</v>
      </c>
      <c r="F76" s="44">
        <v>28390</v>
      </c>
      <c r="G76" s="44">
        <v>38879</v>
      </c>
      <c r="H76" s="44">
        <v>25055</v>
      </c>
      <c r="I76" s="44">
        <v>25116</v>
      </c>
      <c r="J76" s="44">
        <v>23950</v>
      </c>
      <c r="K76" s="178">
        <v>25848</v>
      </c>
      <c r="L76" s="178">
        <v>31161</v>
      </c>
      <c r="M76" s="44">
        <v>28408</v>
      </c>
      <c r="N76" s="44">
        <v>25990</v>
      </c>
      <c r="O76" s="180"/>
    </row>
    <row r="77" spans="1:16" s="52" customFormat="1">
      <c r="A77" s="45" t="s">
        <v>4</v>
      </c>
      <c r="B77" s="145">
        <f t="shared" si="5"/>
        <v>1017817</v>
      </c>
      <c r="C77" s="44">
        <v>82250</v>
      </c>
      <c r="D77" s="44">
        <v>54117</v>
      </c>
      <c r="E77" s="44">
        <v>84841</v>
      </c>
      <c r="F77" s="44">
        <v>127858</v>
      </c>
      <c r="G77" s="44">
        <v>75685</v>
      </c>
      <c r="H77" s="44">
        <v>143617</v>
      </c>
      <c r="I77" s="44">
        <v>128115</v>
      </c>
      <c r="J77" s="44">
        <v>55130</v>
      </c>
      <c r="K77" s="178">
        <v>50134</v>
      </c>
      <c r="L77" s="178">
        <v>76306</v>
      </c>
      <c r="M77" s="44">
        <v>53187</v>
      </c>
      <c r="N77" s="44">
        <v>86577</v>
      </c>
      <c r="O77" s="180"/>
    </row>
    <row r="78" spans="1:16" s="51" customFormat="1">
      <c r="A78" s="42" t="s">
        <v>66</v>
      </c>
      <c r="B78" s="145"/>
      <c r="C78" s="44"/>
      <c r="D78" s="145"/>
      <c r="E78" s="145"/>
      <c r="F78" s="145"/>
      <c r="G78" s="145"/>
      <c r="H78" s="44"/>
      <c r="I78" s="145"/>
      <c r="J78" s="145"/>
      <c r="K78" s="40"/>
      <c r="L78" s="40"/>
      <c r="M78" s="145"/>
      <c r="N78" s="145"/>
      <c r="O78" s="180"/>
    </row>
    <row r="79" spans="1:16" s="52" customFormat="1">
      <c r="A79" s="43" t="s">
        <v>5</v>
      </c>
      <c r="B79" s="145">
        <f t="shared" si="5"/>
        <v>0</v>
      </c>
      <c r="C79" s="44">
        <v>0</v>
      </c>
      <c r="D79" s="44">
        <v>0</v>
      </c>
      <c r="E79" s="44">
        <v>0</v>
      </c>
      <c r="F79" s="44">
        <v>0</v>
      </c>
      <c r="G79" s="44">
        <v>0</v>
      </c>
      <c r="H79" s="44">
        <v>0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4">
        <v>0</v>
      </c>
      <c r="O79" s="180"/>
    </row>
    <row r="80" spans="1:16" s="52" customFormat="1">
      <c r="A80" s="46" t="s">
        <v>4</v>
      </c>
      <c r="B80" s="146">
        <f t="shared" si="5"/>
        <v>0</v>
      </c>
      <c r="C80" s="48">
        <v>0</v>
      </c>
      <c r="D80" s="48">
        <v>0</v>
      </c>
      <c r="E80" s="48">
        <v>0</v>
      </c>
      <c r="F80" s="48">
        <v>0</v>
      </c>
      <c r="G80" s="48">
        <v>0</v>
      </c>
      <c r="H80" s="48">
        <v>0</v>
      </c>
      <c r="I80" s="48">
        <v>0</v>
      </c>
      <c r="J80" s="48">
        <v>0</v>
      </c>
      <c r="K80" s="48">
        <v>0</v>
      </c>
      <c r="L80" s="48">
        <v>0</v>
      </c>
      <c r="M80" s="48">
        <v>0</v>
      </c>
      <c r="N80" s="48">
        <v>0</v>
      </c>
      <c r="O80" s="180"/>
    </row>
    <row r="81" spans="1:11">
      <c r="A81" s="28" t="s">
        <v>28</v>
      </c>
    </row>
    <row r="82" spans="1:11">
      <c r="A82" s="29" t="s">
        <v>16</v>
      </c>
      <c r="C82" s="30"/>
      <c r="D82" s="30"/>
      <c r="E82" s="30"/>
      <c r="F82" s="30"/>
      <c r="G82" s="30"/>
      <c r="H82" s="30"/>
      <c r="I82" s="30"/>
      <c r="J82" s="30"/>
      <c r="K82" s="30"/>
    </row>
    <row r="83" spans="1:11">
      <c r="A83" s="29" t="s">
        <v>29</v>
      </c>
    </row>
  </sheetData>
  <mergeCells count="2">
    <mergeCell ref="A1:AQ1"/>
    <mergeCell ref="A2:N2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229"/>
  <sheetViews>
    <sheetView showGridLines="0" workbookViewId="0">
      <selection activeCell="A3" sqref="A3"/>
    </sheetView>
  </sheetViews>
  <sheetFormatPr baseColWidth="10" defaultColWidth="11.42578125" defaultRowHeight="12.75"/>
  <cols>
    <col min="1" max="1" width="22.7109375" style="49" customWidth="1"/>
    <col min="2" max="2" width="13" style="22" customWidth="1"/>
    <col min="3" max="3" width="14.7109375" style="22" customWidth="1"/>
    <col min="4" max="9" width="12.140625" style="22" customWidth="1"/>
    <col min="10" max="10" width="14.7109375" style="22" customWidth="1"/>
    <col min="11" max="11" width="13.5703125" style="22" customWidth="1"/>
    <col min="12" max="12" width="12.140625" style="22" customWidth="1"/>
    <col min="13" max="13" width="14.140625" style="22" customWidth="1"/>
    <col min="14" max="14" width="12.140625" style="22" customWidth="1"/>
    <col min="15" max="15" width="12.7109375" style="22" customWidth="1"/>
    <col min="16" max="16" width="14.140625" style="22" bestFit="1" customWidth="1"/>
    <col min="17" max="17" width="12.7109375" style="22" customWidth="1"/>
    <col min="18" max="18" width="14.140625" style="22" bestFit="1" customWidth="1"/>
    <col min="19" max="19" width="12.7109375" style="22" customWidth="1"/>
    <col min="20" max="20" width="14.140625" style="22" bestFit="1" customWidth="1"/>
    <col min="21" max="21" width="12.7109375" style="22" customWidth="1"/>
    <col min="22" max="22" width="14.140625" style="22" bestFit="1" customWidth="1"/>
    <col min="23" max="23" width="12.7109375" style="22" customWidth="1"/>
    <col min="24" max="24" width="14.140625" style="22" bestFit="1" customWidth="1"/>
    <col min="25" max="25" width="12.7109375" style="22" customWidth="1"/>
    <col min="26" max="26" width="14.140625" style="22" bestFit="1" customWidth="1"/>
    <col min="27" max="27" width="12.7109375" style="22" customWidth="1"/>
    <col min="28" max="28" width="14.140625" style="22" bestFit="1" customWidth="1"/>
    <col min="29" max="29" width="12.7109375" style="22" customWidth="1"/>
    <col min="30" max="30" width="14.140625" style="22" bestFit="1" customWidth="1"/>
    <col min="31" max="31" width="12.7109375" style="22" customWidth="1"/>
    <col min="32" max="32" width="14.140625" style="22" bestFit="1" customWidth="1"/>
    <col min="33" max="33" width="12.7109375" style="22" customWidth="1"/>
    <col min="34" max="34" width="14.140625" style="22" bestFit="1" customWidth="1"/>
    <col min="35" max="35" width="12.7109375" style="22" customWidth="1"/>
    <col min="36" max="36" width="14.140625" style="22" bestFit="1" customWidth="1"/>
    <col min="37" max="37" width="12.7109375" style="22" customWidth="1"/>
    <col min="38" max="38" width="14.140625" style="22" bestFit="1" customWidth="1"/>
    <col min="39" max="39" width="12.7109375" style="22" customWidth="1"/>
    <col min="40" max="40" width="14.140625" style="22" bestFit="1" customWidth="1"/>
    <col min="41" max="16384" width="11.42578125" style="22"/>
  </cols>
  <sheetData>
    <row r="1" spans="1:40" ht="13.5" customHeight="1">
      <c r="A1" s="230"/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230"/>
      <c r="AG1" s="230"/>
      <c r="AH1" s="230"/>
      <c r="AI1" s="230"/>
      <c r="AJ1" s="230"/>
      <c r="AK1" s="230"/>
      <c r="AL1" s="230"/>
      <c r="AM1" s="230"/>
      <c r="AN1" s="230"/>
    </row>
    <row r="2" spans="1:40">
      <c r="A2" s="227" t="s">
        <v>67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</row>
    <row r="3" spans="1:40" ht="12.75" customHeight="1">
      <c r="A3" s="23" t="s">
        <v>24</v>
      </c>
      <c r="B3" s="24"/>
      <c r="C3" s="176"/>
      <c r="D3" s="177"/>
      <c r="F3" s="24"/>
      <c r="G3" s="24"/>
      <c r="H3" s="24"/>
      <c r="I3" s="176"/>
      <c r="K3" s="176"/>
      <c r="L3" s="176"/>
      <c r="M3" s="176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</row>
    <row r="4" spans="1:40">
      <c r="A4" s="31"/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2"/>
      <c r="AG4" s="32"/>
      <c r="AH4" s="32"/>
      <c r="AI4" s="32"/>
      <c r="AJ4" s="32"/>
      <c r="AK4" s="32"/>
      <c r="AL4" s="32"/>
      <c r="AM4" s="32"/>
      <c r="AN4" s="32"/>
    </row>
    <row r="5" spans="1:40" s="57" customFormat="1" ht="18.75" customHeight="1">
      <c r="A5" s="187" t="s">
        <v>14</v>
      </c>
      <c r="B5" s="188" t="s">
        <v>30</v>
      </c>
      <c r="C5" s="189" t="s">
        <v>2</v>
      </c>
      <c r="D5" s="189" t="s">
        <v>1</v>
      </c>
      <c r="E5" s="189" t="s">
        <v>0</v>
      </c>
      <c r="F5" s="189" t="s">
        <v>18</v>
      </c>
      <c r="G5" s="189" t="s">
        <v>19</v>
      </c>
      <c r="H5" s="189" t="s">
        <v>20</v>
      </c>
      <c r="I5" s="189" t="s">
        <v>21</v>
      </c>
      <c r="J5" s="189" t="s">
        <v>22</v>
      </c>
      <c r="K5" s="189" t="s">
        <v>23</v>
      </c>
      <c r="L5" s="189" t="s">
        <v>25</v>
      </c>
      <c r="M5" s="189" t="s">
        <v>26</v>
      </c>
      <c r="N5" s="189" t="s">
        <v>27</v>
      </c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</row>
    <row r="6" spans="1:40" s="51" customFormat="1" ht="12.75" customHeight="1">
      <c r="A6" s="190" t="s">
        <v>3</v>
      </c>
      <c r="B6" s="191">
        <f>SUM(B7:B8)</f>
        <v>29610734.209999997</v>
      </c>
      <c r="C6" s="191">
        <f>SUM(C7:C8)</f>
        <v>2031726</v>
      </c>
      <c r="D6" s="191">
        <f t="shared" ref="D6:M6" si="0">SUM(D7:D8)</f>
        <v>2207584</v>
      </c>
      <c r="E6" s="191">
        <f>SUM(E7:E8)</f>
        <v>2546020</v>
      </c>
      <c r="F6" s="191">
        <f t="shared" si="0"/>
        <v>2251217</v>
      </c>
      <c r="G6" s="191">
        <f t="shared" si="0"/>
        <v>2373938</v>
      </c>
      <c r="H6" s="191">
        <f t="shared" si="0"/>
        <v>2429684</v>
      </c>
      <c r="I6" s="191">
        <f t="shared" si="0"/>
        <v>3038522</v>
      </c>
      <c r="J6" s="191">
        <f t="shared" si="0"/>
        <v>2594078</v>
      </c>
      <c r="K6" s="191">
        <f t="shared" si="0"/>
        <v>2671965</v>
      </c>
      <c r="L6" s="191">
        <f t="shared" si="0"/>
        <v>2588022</v>
      </c>
      <c r="M6" s="191">
        <f t="shared" si="0"/>
        <v>2692456.99</v>
      </c>
      <c r="N6" s="191">
        <f>SUM(N7:N8)</f>
        <v>2185521.2200000002</v>
      </c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</row>
    <row r="7" spans="1:40" s="51" customFormat="1">
      <c r="A7" s="192" t="s">
        <v>5</v>
      </c>
      <c r="B7" s="193">
        <f>B10+B13+B16+B19+B22+B25+B28+B31+B34+B37+B40+B43+B46+B49+B52+B55+B58+B61+B64+B67+B70+B73+B76+B79</f>
        <v>5682180.2199999997</v>
      </c>
      <c r="C7" s="184">
        <f t="shared" ref="C7:I8" si="1">C10+C13+C16+C19+C22+C25+C28+C31+C34+C37+C40+C43+C46+C49+C52+C55+C58+C61+C64+C67+C70+C73+C76+C79</f>
        <v>451637</v>
      </c>
      <c r="D7" s="178">
        <f t="shared" si="1"/>
        <v>498480</v>
      </c>
      <c r="E7" s="184">
        <f t="shared" si="1"/>
        <v>652684</v>
      </c>
      <c r="F7" s="184">
        <f t="shared" si="1"/>
        <v>489638</v>
      </c>
      <c r="G7" s="184">
        <f t="shared" si="1"/>
        <v>455781</v>
      </c>
      <c r="H7" s="178">
        <f t="shared" si="1"/>
        <v>439515</v>
      </c>
      <c r="I7" s="178">
        <f t="shared" si="1"/>
        <v>545150</v>
      </c>
      <c r="J7" s="178">
        <f t="shared" ref="J7:N8" si="2">J10+J13+J16+J19+J22+J25+J28+J31+J34+J37+J40+J43+J46+J49+J52+J55+J58+J61+J64+J67+J70+J73+J76+J79</f>
        <v>372785</v>
      </c>
      <c r="K7" s="178">
        <f t="shared" si="2"/>
        <v>625405</v>
      </c>
      <c r="L7" s="178">
        <f t="shared" si="2"/>
        <v>356783</v>
      </c>
      <c r="M7" s="178">
        <f t="shared" si="2"/>
        <v>419842</v>
      </c>
      <c r="N7" s="178">
        <f>N10+N13+N16+N19+N22+N25+N28+N31+N34+N37+N40+N43+N46+N49+N52+N55+N58+N61+N64+N67+N70+N73+N76+N79</f>
        <v>374480.22000000003</v>
      </c>
    </row>
    <row r="8" spans="1:40" s="51" customFormat="1">
      <c r="A8" s="194" t="s">
        <v>4</v>
      </c>
      <c r="B8" s="193">
        <f>+B11+B14+B17+B20+B23+B26+B29+B32+B35+B38+B41+B44+B47+B50+B53+B56+B59+B62+B65+B68+B71+B74+B77+B80</f>
        <v>23928553.989999998</v>
      </c>
      <c r="C8" s="184">
        <f t="shared" si="1"/>
        <v>1580089</v>
      </c>
      <c r="D8" s="178">
        <f t="shared" si="1"/>
        <v>1709104</v>
      </c>
      <c r="E8" s="184">
        <f t="shared" si="1"/>
        <v>1893336</v>
      </c>
      <c r="F8" s="184">
        <f t="shared" si="1"/>
        <v>1761579</v>
      </c>
      <c r="G8" s="184">
        <f t="shared" si="1"/>
        <v>1918157</v>
      </c>
      <c r="H8" s="178">
        <f>H11+H14+H17+H20+H23+H26+H29+H32+H35+H38+H41+H44+H47+H50+H53+H56+H59+H62+H65+H68+H71+H74+H77+H80</f>
        <v>1990169</v>
      </c>
      <c r="I8" s="178">
        <f>I11+I14+I17+I20+I23+I26+I29+I32+I35+I38+I41+I44+I47+I50+I53+I56+I59+I62+I65+I68+I71+I74+I77+I80</f>
        <v>2493372</v>
      </c>
      <c r="J8" s="178">
        <f t="shared" si="2"/>
        <v>2221293</v>
      </c>
      <c r="K8" s="178">
        <f t="shared" si="2"/>
        <v>2046560</v>
      </c>
      <c r="L8" s="178">
        <f t="shared" si="2"/>
        <v>2231239</v>
      </c>
      <c r="M8" s="178">
        <f t="shared" si="2"/>
        <v>2272614.9900000002</v>
      </c>
      <c r="N8" s="178">
        <f t="shared" si="2"/>
        <v>1811041</v>
      </c>
      <c r="O8" s="181"/>
    </row>
    <row r="9" spans="1:40" s="51" customFormat="1">
      <c r="A9" s="195" t="s">
        <v>31</v>
      </c>
      <c r="B9" s="196"/>
      <c r="C9" s="196"/>
      <c r="D9" s="196"/>
      <c r="E9" s="196"/>
      <c r="F9" s="196"/>
      <c r="G9" s="196"/>
      <c r="H9" s="196"/>
      <c r="I9" s="178"/>
      <c r="J9" s="178"/>
      <c r="K9" s="178"/>
      <c r="L9" s="196"/>
      <c r="M9" s="196"/>
      <c r="N9" s="196"/>
    </row>
    <row r="10" spans="1:40" s="52" customFormat="1">
      <c r="A10" s="197" t="s">
        <v>5</v>
      </c>
      <c r="B10" s="196">
        <f>SUM(C10:N10)</f>
        <v>0</v>
      </c>
      <c r="C10" s="178">
        <v>0</v>
      </c>
      <c r="D10" s="178">
        <v>0</v>
      </c>
      <c r="E10" s="178">
        <v>0</v>
      </c>
      <c r="F10" s="178">
        <v>0</v>
      </c>
      <c r="G10" s="178">
        <v>0</v>
      </c>
      <c r="H10" s="178">
        <v>0</v>
      </c>
      <c r="I10" s="178">
        <v>0</v>
      </c>
      <c r="J10" s="178">
        <v>0</v>
      </c>
      <c r="K10" s="178">
        <v>0</v>
      </c>
      <c r="L10" s="178">
        <v>0</v>
      </c>
      <c r="M10" s="178">
        <v>0</v>
      </c>
      <c r="N10" s="178">
        <v>0</v>
      </c>
    </row>
    <row r="11" spans="1:40" s="52" customFormat="1">
      <c r="A11" s="198" t="s">
        <v>4</v>
      </c>
      <c r="B11" s="196">
        <f>SUM(C11:N11)</f>
        <v>0</v>
      </c>
      <c r="C11" s="178">
        <v>0</v>
      </c>
      <c r="D11" s="178">
        <v>0</v>
      </c>
      <c r="E11" s="178">
        <v>0</v>
      </c>
      <c r="F11" s="178">
        <v>0</v>
      </c>
      <c r="G11" s="178">
        <v>0</v>
      </c>
      <c r="H11" s="178">
        <v>0</v>
      </c>
      <c r="I11" s="178">
        <v>0</v>
      </c>
      <c r="J11" s="178">
        <v>0</v>
      </c>
      <c r="K11" s="178">
        <v>0</v>
      </c>
      <c r="L11" s="178">
        <v>0</v>
      </c>
      <c r="M11" s="178">
        <v>0</v>
      </c>
      <c r="N11" s="178">
        <v>0</v>
      </c>
    </row>
    <row r="12" spans="1:40" s="51" customFormat="1">
      <c r="A12" s="195" t="s">
        <v>13</v>
      </c>
      <c r="B12" s="196"/>
      <c r="C12" s="178"/>
      <c r="D12" s="178"/>
      <c r="E12" s="178"/>
      <c r="F12" s="196"/>
      <c r="G12" s="196"/>
      <c r="H12" s="178"/>
      <c r="I12" s="178"/>
      <c r="J12" s="178"/>
      <c r="K12" s="178"/>
      <c r="L12" s="178"/>
      <c r="M12" s="196"/>
      <c r="N12" s="196"/>
    </row>
    <row r="13" spans="1:40" s="52" customFormat="1">
      <c r="A13" s="197" t="s">
        <v>5</v>
      </c>
      <c r="B13" s="199">
        <f>SUM(C13:N13)</f>
        <v>0</v>
      </c>
      <c r="C13" s="184">
        <v>0</v>
      </c>
      <c r="D13" s="184">
        <v>0</v>
      </c>
      <c r="E13" s="184">
        <v>0</v>
      </c>
      <c r="F13" s="184">
        <v>0</v>
      </c>
      <c r="G13" s="184">
        <v>0</v>
      </c>
      <c r="H13" s="184">
        <v>0</v>
      </c>
      <c r="I13" s="184">
        <v>0</v>
      </c>
      <c r="J13" s="184">
        <v>0</v>
      </c>
      <c r="K13" s="184">
        <v>0</v>
      </c>
      <c r="L13" s="184">
        <v>0</v>
      </c>
      <c r="M13" s="184">
        <v>0</v>
      </c>
      <c r="N13" s="184">
        <v>0</v>
      </c>
    </row>
    <row r="14" spans="1:40" s="52" customFormat="1">
      <c r="A14" s="198" t="s">
        <v>4</v>
      </c>
      <c r="B14" s="199">
        <f>SUM(C14:N14)</f>
        <v>789</v>
      </c>
      <c r="C14" s="184">
        <v>0</v>
      </c>
      <c r="D14" s="184">
        <v>0</v>
      </c>
      <c r="E14" s="184">
        <v>0</v>
      </c>
      <c r="F14" s="184">
        <v>0</v>
      </c>
      <c r="G14" s="184">
        <v>0</v>
      </c>
      <c r="H14" s="184">
        <v>789</v>
      </c>
      <c r="I14" s="184">
        <v>0</v>
      </c>
      <c r="J14" s="184">
        <v>0</v>
      </c>
      <c r="K14" s="184">
        <v>0</v>
      </c>
      <c r="L14" s="184">
        <v>0</v>
      </c>
      <c r="M14" s="184">
        <v>0</v>
      </c>
      <c r="N14" s="184">
        <v>0</v>
      </c>
    </row>
    <row r="15" spans="1:40" s="51" customFormat="1">
      <c r="A15" s="195" t="s">
        <v>12</v>
      </c>
      <c r="B15" s="199"/>
      <c r="C15" s="184"/>
      <c r="D15" s="184"/>
      <c r="E15" s="184"/>
      <c r="F15" s="199"/>
      <c r="G15" s="199"/>
      <c r="H15" s="184"/>
      <c r="I15" s="184"/>
      <c r="J15" s="184"/>
      <c r="K15" s="184"/>
      <c r="L15" s="184"/>
      <c r="M15" s="199"/>
      <c r="N15" s="199"/>
    </row>
    <row r="16" spans="1:40" s="52" customFormat="1">
      <c r="A16" s="197" t="s">
        <v>5</v>
      </c>
      <c r="B16" s="199">
        <f>SUM(C16:N16)</f>
        <v>5495</v>
      </c>
      <c r="C16" s="184">
        <v>0</v>
      </c>
      <c r="D16" s="184">
        <v>0</v>
      </c>
      <c r="E16" s="184">
        <v>0</v>
      </c>
      <c r="F16" s="184">
        <v>0</v>
      </c>
      <c r="G16" s="184">
        <v>0</v>
      </c>
      <c r="H16" s="184">
        <v>0</v>
      </c>
      <c r="I16" s="184">
        <v>5495</v>
      </c>
      <c r="J16" s="184">
        <v>0</v>
      </c>
      <c r="K16" s="184">
        <v>0</v>
      </c>
      <c r="L16" s="184">
        <v>0</v>
      </c>
      <c r="M16" s="184">
        <v>0</v>
      </c>
      <c r="N16" s="184">
        <v>0</v>
      </c>
    </row>
    <row r="17" spans="1:14" s="52" customFormat="1" ht="10.5" customHeight="1">
      <c r="A17" s="198" t="s">
        <v>4</v>
      </c>
      <c r="B17" s="199">
        <f>SUM(C17:N17)</f>
        <v>424285</v>
      </c>
      <c r="C17" s="202">
        <v>52929</v>
      </c>
      <c r="D17" s="186">
        <v>18657</v>
      </c>
      <c r="E17" s="186">
        <v>38110</v>
      </c>
      <c r="F17" s="186">
        <v>22197</v>
      </c>
      <c r="G17" s="186">
        <v>40055</v>
      </c>
      <c r="H17" s="186">
        <v>22664</v>
      </c>
      <c r="I17" s="186">
        <v>63241</v>
      </c>
      <c r="J17" s="186">
        <v>8409</v>
      </c>
      <c r="K17" s="186">
        <v>62136</v>
      </c>
      <c r="L17" s="186">
        <v>59252</v>
      </c>
      <c r="M17" s="186">
        <v>4710</v>
      </c>
      <c r="N17" s="186">
        <v>31925</v>
      </c>
    </row>
    <row r="18" spans="1:14" s="51" customFormat="1">
      <c r="A18" s="195" t="s">
        <v>11</v>
      </c>
      <c r="B18" s="199"/>
      <c r="C18" s="186"/>
      <c r="D18" s="186"/>
      <c r="E18" s="186"/>
      <c r="F18" s="199"/>
      <c r="G18" s="199"/>
      <c r="H18" s="186"/>
      <c r="I18" s="186"/>
      <c r="J18" s="186"/>
      <c r="K18" s="186"/>
      <c r="L18" s="186"/>
      <c r="M18" s="199"/>
      <c r="N18" s="199"/>
    </row>
    <row r="19" spans="1:14" s="52" customFormat="1">
      <c r="A19" s="197" t="s">
        <v>5</v>
      </c>
      <c r="B19" s="199">
        <f>SUM(C19:N19)</f>
        <v>276115</v>
      </c>
      <c r="C19" s="186">
        <v>30433</v>
      </c>
      <c r="D19" s="186">
        <v>23265</v>
      </c>
      <c r="E19" s="186">
        <v>35703</v>
      </c>
      <c r="F19" s="186">
        <v>23827</v>
      </c>
      <c r="G19" s="186">
        <v>32193</v>
      </c>
      <c r="H19" s="186">
        <v>10203</v>
      </c>
      <c r="I19" s="186">
        <v>46780</v>
      </c>
      <c r="J19" s="186">
        <v>5138</v>
      </c>
      <c r="K19" s="186">
        <v>51781</v>
      </c>
      <c r="L19" s="186">
        <v>3054</v>
      </c>
      <c r="M19" s="186">
        <v>10736</v>
      </c>
      <c r="N19" s="186">
        <v>3002</v>
      </c>
    </row>
    <row r="20" spans="1:14" s="52" customFormat="1">
      <c r="A20" s="198" t="s">
        <v>4</v>
      </c>
      <c r="B20" s="199">
        <f>SUM(C20:N20)</f>
        <v>157094</v>
      </c>
      <c r="C20" s="186">
        <v>0</v>
      </c>
      <c r="D20" s="186">
        <v>17376</v>
      </c>
      <c r="E20" s="186">
        <v>0</v>
      </c>
      <c r="F20" s="186">
        <v>0</v>
      </c>
      <c r="G20" s="186">
        <v>0</v>
      </c>
      <c r="H20" s="186">
        <v>0</v>
      </c>
      <c r="I20" s="186">
        <v>48362</v>
      </c>
      <c r="J20" s="186">
        <v>24592</v>
      </c>
      <c r="K20" s="186">
        <v>4702</v>
      </c>
      <c r="L20" s="186">
        <v>19892</v>
      </c>
      <c r="M20" s="186">
        <v>22000</v>
      </c>
      <c r="N20" s="186">
        <v>20170</v>
      </c>
    </row>
    <row r="21" spans="1:14" s="51" customFormat="1">
      <c r="A21" s="195" t="s">
        <v>32</v>
      </c>
      <c r="B21" s="199"/>
      <c r="C21" s="186"/>
      <c r="D21" s="186"/>
      <c r="E21" s="186"/>
      <c r="F21" s="186"/>
      <c r="G21" s="186"/>
      <c r="H21" s="186"/>
      <c r="I21" s="186"/>
      <c r="J21" s="186"/>
      <c r="K21" s="186"/>
      <c r="L21" s="186"/>
      <c r="M21" s="199"/>
      <c r="N21" s="199"/>
    </row>
    <row r="22" spans="1:14" s="52" customFormat="1">
      <c r="A22" s="197" t="s">
        <v>5</v>
      </c>
      <c r="B22" s="199">
        <f>SUM(C22:N22)</f>
        <v>151084</v>
      </c>
      <c r="C22" s="186">
        <v>67952</v>
      </c>
      <c r="D22" s="186">
        <v>56439</v>
      </c>
      <c r="E22" s="186">
        <v>1551</v>
      </c>
      <c r="F22" s="186">
        <v>6565</v>
      </c>
      <c r="G22" s="186">
        <v>3006</v>
      </c>
      <c r="H22" s="186">
        <v>4514</v>
      </c>
      <c r="I22" s="186">
        <v>760</v>
      </c>
      <c r="J22" s="186">
        <v>754</v>
      </c>
      <c r="K22" s="186">
        <v>5882</v>
      </c>
      <c r="L22" s="186">
        <v>0</v>
      </c>
      <c r="M22" s="186">
        <v>2896</v>
      </c>
      <c r="N22" s="186">
        <v>765</v>
      </c>
    </row>
    <row r="23" spans="1:14" s="52" customFormat="1">
      <c r="A23" s="198" t="s">
        <v>4</v>
      </c>
      <c r="B23" s="199">
        <f>SUM(C23:N23)</f>
        <v>1489488</v>
      </c>
      <c r="C23" s="186">
        <v>10961</v>
      </c>
      <c r="D23" s="186">
        <v>58910</v>
      </c>
      <c r="E23" s="186">
        <v>92670</v>
      </c>
      <c r="F23" s="186">
        <v>70875</v>
      </c>
      <c r="G23" s="186">
        <v>147617</v>
      </c>
      <c r="H23" s="186">
        <v>214519</v>
      </c>
      <c r="I23" s="186">
        <v>118407</v>
      </c>
      <c r="J23" s="186">
        <v>210202</v>
      </c>
      <c r="K23" s="186">
        <v>141228</v>
      </c>
      <c r="L23" s="186">
        <v>136899</v>
      </c>
      <c r="M23" s="186">
        <v>173530</v>
      </c>
      <c r="N23" s="186">
        <v>113670</v>
      </c>
    </row>
    <row r="24" spans="1:14" s="51" customFormat="1">
      <c r="A24" s="195" t="s">
        <v>33</v>
      </c>
      <c r="B24" s="199"/>
      <c r="C24" s="186"/>
      <c r="D24" s="186"/>
      <c r="E24" s="186"/>
      <c r="F24" s="199"/>
      <c r="G24" s="199"/>
      <c r="H24" s="186"/>
      <c r="I24" s="186"/>
      <c r="J24" s="186"/>
      <c r="K24" s="186"/>
      <c r="L24" s="186"/>
      <c r="M24" s="199"/>
      <c r="N24" s="199"/>
    </row>
    <row r="25" spans="1:14" s="52" customFormat="1">
      <c r="A25" s="197" t="s">
        <v>5</v>
      </c>
      <c r="B25" s="199">
        <f>SUM(C25:N25)</f>
        <v>0</v>
      </c>
      <c r="C25" s="186">
        <v>0</v>
      </c>
      <c r="D25" s="186">
        <v>0</v>
      </c>
      <c r="E25" s="186">
        <v>0</v>
      </c>
      <c r="F25" s="186">
        <v>0</v>
      </c>
      <c r="G25" s="186">
        <v>0</v>
      </c>
      <c r="H25" s="186">
        <v>0</v>
      </c>
      <c r="I25" s="186">
        <v>0</v>
      </c>
      <c r="J25" s="186">
        <v>0</v>
      </c>
      <c r="K25" s="186">
        <v>0</v>
      </c>
      <c r="L25" s="186">
        <v>0</v>
      </c>
      <c r="M25" s="186">
        <v>0</v>
      </c>
      <c r="N25" s="186">
        <v>0</v>
      </c>
    </row>
    <row r="26" spans="1:14" s="52" customFormat="1">
      <c r="A26" s="198" t="s">
        <v>4</v>
      </c>
      <c r="B26" s="199">
        <f>SUM(C26:N26)</f>
        <v>0</v>
      </c>
      <c r="C26" s="186">
        <v>0</v>
      </c>
      <c r="D26" s="186">
        <v>0</v>
      </c>
      <c r="E26" s="186">
        <v>0</v>
      </c>
      <c r="F26" s="186">
        <v>0</v>
      </c>
      <c r="G26" s="186">
        <v>0</v>
      </c>
      <c r="H26" s="186">
        <v>0</v>
      </c>
      <c r="I26" s="186">
        <v>0</v>
      </c>
      <c r="J26" s="186">
        <v>0</v>
      </c>
      <c r="K26" s="186">
        <v>0</v>
      </c>
      <c r="L26" s="186">
        <v>0</v>
      </c>
      <c r="M26" s="186">
        <v>0</v>
      </c>
      <c r="N26" s="186">
        <v>0</v>
      </c>
    </row>
    <row r="27" spans="1:14" s="51" customFormat="1">
      <c r="A27" s="195" t="s">
        <v>40</v>
      </c>
      <c r="B27" s="199"/>
      <c r="C27" s="186"/>
      <c r="D27" s="186"/>
      <c r="E27" s="186"/>
      <c r="F27" s="199"/>
      <c r="G27" s="199"/>
      <c r="H27" s="186"/>
      <c r="I27" s="186"/>
      <c r="J27" s="186"/>
      <c r="K27" s="186"/>
      <c r="L27" s="186"/>
      <c r="M27" s="199"/>
      <c r="N27" s="199"/>
    </row>
    <row r="28" spans="1:14" s="52" customFormat="1">
      <c r="A28" s="197" t="s">
        <v>5</v>
      </c>
      <c r="B28" s="199">
        <f>SUM(C28:N28)</f>
        <v>0</v>
      </c>
      <c r="C28" s="186">
        <v>0</v>
      </c>
      <c r="D28" s="186">
        <v>0</v>
      </c>
      <c r="E28" s="186">
        <v>0</v>
      </c>
      <c r="F28" s="186">
        <v>0</v>
      </c>
      <c r="G28" s="186">
        <v>0</v>
      </c>
      <c r="H28" s="186">
        <v>0</v>
      </c>
      <c r="I28" s="186">
        <v>0</v>
      </c>
      <c r="J28" s="186">
        <v>0</v>
      </c>
      <c r="K28" s="186">
        <v>0</v>
      </c>
      <c r="L28" s="186">
        <v>0</v>
      </c>
      <c r="M28" s="186">
        <v>0</v>
      </c>
      <c r="N28" s="186">
        <v>0</v>
      </c>
    </row>
    <row r="29" spans="1:14" s="52" customFormat="1">
      <c r="A29" s="198" t="s">
        <v>4</v>
      </c>
      <c r="B29" s="199">
        <f>SUM(C29:N29)</f>
        <v>0</v>
      </c>
      <c r="C29" s="186">
        <v>0</v>
      </c>
      <c r="D29" s="186">
        <v>0</v>
      </c>
      <c r="E29" s="186">
        <v>0</v>
      </c>
      <c r="F29" s="186">
        <v>0</v>
      </c>
      <c r="G29" s="186">
        <v>0</v>
      </c>
      <c r="H29" s="186">
        <v>0</v>
      </c>
      <c r="I29" s="186">
        <v>0</v>
      </c>
      <c r="J29" s="186">
        <v>0</v>
      </c>
      <c r="K29" s="186">
        <v>0</v>
      </c>
      <c r="L29" s="186">
        <v>0</v>
      </c>
      <c r="M29" s="186">
        <v>0</v>
      </c>
      <c r="N29" s="186">
        <v>0</v>
      </c>
    </row>
    <row r="30" spans="1:14" s="51" customFormat="1" ht="24">
      <c r="A30" s="195" t="s">
        <v>34</v>
      </c>
      <c r="B30" s="199"/>
      <c r="C30" s="186"/>
      <c r="D30" s="186"/>
      <c r="E30" s="186"/>
      <c r="F30" s="199"/>
      <c r="G30" s="199"/>
      <c r="H30" s="186"/>
      <c r="I30" s="186"/>
      <c r="J30" s="186"/>
      <c r="K30" s="186"/>
      <c r="L30" s="186"/>
      <c r="M30" s="199"/>
      <c r="N30" s="199"/>
    </row>
    <row r="31" spans="1:14" s="52" customFormat="1">
      <c r="A31" s="197" t="s">
        <v>5</v>
      </c>
      <c r="B31" s="199">
        <f>SUM(C31:N31)</f>
        <v>1359953.02</v>
      </c>
      <c r="C31" s="186">
        <v>89843</v>
      </c>
      <c r="D31" s="186">
        <v>95755</v>
      </c>
      <c r="E31" s="186">
        <v>186459</v>
      </c>
      <c r="F31" s="186">
        <v>113527</v>
      </c>
      <c r="G31" s="186">
        <v>122474</v>
      </c>
      <c r="H31" s="186">
        <v>103074</v>
      </c>
      <c r="I31" s="186">
        <v>124744</v>
      </c>
      <c r="J31" s="186">
        <v>105658</v>
      </c>
      <c r="K31" s="186">
        <v>106305</v>
      </c>
      <c r="L31" s="186">
        <v>107870</v>
      </c>
      <c r="M31" s="186">
        <v>96868</v>
      </c>
      <c r="N31" s="186">
        <v>107376.02</v>
      </c>
    </row>
    <row r="32" spans="1:14" s="52" customFormat="1">
      <c r="A32" s="198" t="s">
        <v>4</v>
      </c>
      <c r="B32" s="199">
        <f>SUM(C32:N32)</f>
        <v>4430547</v>
      </c>
      <c r="C32" s="186">
        <v>307576</v>
      </c>
      <c r="D32" s="186">
        <v>245413</v>
      </c>
      <c r="E32" s="186">
        <v>318619</v>
      </c>
      <c r="F32" s="186">
        <v>375907</v>
      </c>
      <c r="G32" s="186">
        <v>356756</v>
      </c>
      <c r="H32" s="186">
        <v>353122</v>
      </c>
      <c r="I32" s="186">
        <v>416638</v>
      </c>
      <c r="J32" s="186">
        <v>410523</v>
      </c>
      <c r="K32" s="186">
        <v>374072</v>
      </c>
      <c r="L32" s="186">
        <v>414894</v>
      </c>
      <c r="M32" s="186">
        <v>466285</v>
      </c>
      <c r="N32" s="186">
        <v>390742</v>
      </c>
    </row>
    <row r="33" spans="1:14" s="51" customFormat="1" ht="24">
      <c r="A33" s="195" t="s">
        <v>35</v>
      </c>
      <c r="B33" s="199"/>
      <c r="C33" s="186"/>
      <c r="D33" s="186"/>
      <c r="E33" s="186"/>
      <c r="F33" s="199"/>
      <c r="G33" s="199"/>
      <c r="H33" s="186"/>
      <c r="I33" s="186"/>
      <c r="J33" s="186"/>
      <c r="K33" s="186"/>
      <c r="L33" s="186"/>
      <c r="M33" s="199"/>
      <c r="N33" s="199"/>
    </row>
    <row r="34" spans="1:14" s="52" customFormat="1">
      <c r="A34" s="197" t="s">
        <v>5</v>
      </c>
      <c r="B34" s="199">
        <f>SUM(C34:N34)</f>
        <v>446018</v>
      </c>
      <c r="C34" s="186">
        <v>11430</v>
      </c>
      <c r="D34" s="186">
        <v>33903</v>
      </c>
      <c r="E34" s="186">
        <v>139855</v>
      </c>
      <c r="F34" s="186">
        <v>10000</v>
      </c>
      <c r="G34" s="186">
        <v>15437</v>
      </c>
      <c r="H34" s="186">
        <v>14535</v>
      </c>
      <c r="I34" s="186">
        <v>39554</v>
      </c>
      <c r="J34" s="186">
        <v>12805</v>
      </c>
      <c r="K34" s="186">
        <v>129709</v>
      </c>
      <c r="L34" s="186">
        <v>7296</v>
      </c>
      <c r="M34" s="186">
        <v>7000</v>
      </c>
      <c r="N34" s="186">
        <v>24494</v>
      </c>
    </row>
    <row r="35" spans="1:14" s="52" customFormat="1">
      <c r="A35" s="198" t="s">
        <v>4</v>
      </c>
      <c r="B35" s="199">
        <f>SUM(C35:N35)</f>
        <v>5422005</v>
      </c>
      <c r="C35" s="186">
        <v>335859</v>
      </c>
      <c r="D35" s="186">
        <v>228803</v>
      </c>
      <c r="E35" s="186">
        <v>396600</v>
      </c>
      <c r="F35" s="186">
        <v>374398</v>
      </c>
      <c r="G35" s="186">
        <v>540707</v>
      </c>
      <c r="H35" s="186">
        <v>468346</v>
      </c>
      <c r="I35" s="186">
        <v>697371</v>
      </c>
      <c r="J35" s="186">
        <v>562426</v>
      </c>
      <c r="K35" s="186">
        <v>460594</v>
      </c>
      <c r="L35" s="186">
        <v>545091</v>
      </c>
      <c r="M35" s="186">
        <v>408538</v>
      </c>
      <c r="N35" s="186">
        <v>403272</v>
      </c>
    </row>
    <row r="36" spans="1:14" s="51" customFormat="1" ht="24">
      <c r="A36" s="195" t="s">
        <v>36</v>
      </c>
      <c r="B36" s="199"/>
      <c r="C36" s="186"/>
      <c r="D36" s="186"/>
      <c r="E36" s="186"/>
      <c r="F36" s="199"/>
      <c r="G36" s="199"/>
      <c r="H36" s="186"/>
      <c r="I36" s="186"/>
      <c r="J36" s="186"/>
      <c r="K36" s="186"/>
      <c r="L36" s="186"/>
      <c r="M36" s="199"/>
      <c r="N36" s="199"/>
    </row>
    <row r="37" spans="1:14" s="52" customFormat="1">
      <c r="A37" s="197" t="s">
        <v>5</v>
      </c>
      <c r="B37" s="199">
        <f>SUM(C37:N37)</f>
        <v>971236.2</v>
      </c>
      <c r="C37" s="186">
        <v>102956</v>
      </c>
      <c r="D37" s="186">
        <v>78731</v>
      </c>
      <c r="E37" s="186">
        <v>66452</v>
      </c>
      <c r="F37" s="186">
        <v>95570</v>
      </c>
      <c r="G37" s="186">
        <v>79975</v>
      </c>
      <c r="H37" s="186">
        <v>73062</v>
      </c>
      <c r="I37" s="186">
        <v>87755</v>
      </c>
      <c r="J37" s="186">
        <v>81474</v>
      </c>
      <c r="K37" s="186">
        <v>74462</v>
      </c>
      <c r="L37" s="186">
        <v>88940</v>
      </c>
      <c r="M37" s="186">
        <v>76757</v>
      </c>
      <c r="N37" s="186">
        <v>65102.2</v>
      </c>
    </row>
    <row r="38" spans="1:14" s="52" customFormat="1">
      <c r="A38" s="198" t="s">
        <v>4</v>
      </c>
      <c r="B38" s="199">
        <f>SUM(C38:N38)</f>
        <v>4816849</v>
      </c>
      <c r="C38" s="186">
        <v>329633</v>
      </c>
      <c r="D38" s="186">
        <v>479545</v>
      </c>
      <c r="E38" s="186">
        <v>407500</v>
      </c>
      <c r="F38" s="186">
        <v>352107</v>
      </c>
      <c r="G38" s="186">
        <v>375144</v>
      </c>
      <c r="H38" s="186">
        <v>459282</v>
      </c>
      <c r="I38" s="186">
        <v>482828</v>
      </c>
      <c r="J38" s="186">
        <v>509032</v>
      </c>
      <c r="K38" s="186">
        <v>391035</v>
      </c>
      <c r="L38" s="186">
        <v>356521</v>
      </c>
      <c r="M38" s="186">
        <v>353669</v>
      </c>
      <c r="N38" s="186">
        <v>320553</v>
      </c>
    </row>
    <row r="39" spans="1:14" s="51" customFormat="1">
      <c r="A39" s="195" t="s">
        <v>41</v>
      </c>
      <c r="B39" s="199"/>
      <c r="C39" s="186"/>
      <c r="D39" s="186"/>
      <c r="E39" s="186"/>
      <c r="F39" s="199"/>
      <c r="G39" s="199"/>
      <c r="H39" s="186"/>
      <c r="I39" s="186"/>
      <c r="J39" s="186"/>
      <c r="K39" s="186"/>
      <c r="L39" s="186"/>
      <c r="M39" s="199"/>
      <c r="N39" s="199"/>
    </row>
    <row r="40" spans="1:14" s="52" customFormat="1">
      <c r="A40" s="197" t="s">
        <v>5</v>
      </c>
      <c r="B40" s="199">
        <f>SUM(C40:N40)</f>
        <v>0</v>
      </c>
      <c r="C40" s="186">
        <v>0</v>
      </c>
      <c r="D40" s="186">
        <v>0</v>
      </c>
      <c r="E40" s="186">
        <v>0</v>
      </c>
      <c r="F40" s="186">
        <v>0</v>
      </c>
      <c r="G40" s="186">
        <v>0</v>
      </c>
      <c r="H40" s="186">
        <v>0</v>
      </c>
      <c r="I40" s="186">
        <v>0</v>
      </c>
      <c r="J40" s="186">
        <v>0</v>
      </c>
      <c r="K40" s="186">
        <v>0</v>
      </c>
      <c r="L40" s="186">
        <v>0</v>
      </c>
      <c r="M40" s="186">
        <v>0</v>
      </c>
      <c r="N40" s="186">
        <v>0</v>
      </c>
    </row>
    <row r="41" spans="1:14" s="52" customFormat="1">
      <c r="A41" s="198" t="s">
        <v>4</v>
      </c>
      <c r="B41" s="199">
        <f>SUM(C41:N41)</f>
        <v>0</v>
      </c>
      <c r="C41" s="186">
        <v>0</v>
      </c>
      <c r="D41" s="186">
        <v>0</v>
      </c>
      <c r="E41" s="186">
        <v>0</v>
      </c>
      <c r="F41" s="186">
        <v>0</v>
      </c>
      <c r="G41" s="186">
        <v>0</v>
      </c>
      <c r="H41" s="186">
        <v>0</v>
      </c>
      <c r="I41" s="186">
        <v>0</v>
      </c>
      <c r="J41" s="186">
        <v>0</v>
      </c>
      <c r="K41" s="186">
        <v>0</v>
      </c>
      <c r="L41" s="186">
        <v>0</v>
      </c>
      <c r="M41" s="186">
        <v>0</v>
      </c>
      <c r="N41" s="186">
        <v>0</v>
      </c>
    </row>
    <row r="42" spans="1:14" s="51" customFormat="1">
      <c r="A42" s="195" t="s">
        <v>42</v>
      </c>
      <c r="B42" s="199"/>
      <c r="C42" s="186"/>
      <c r="D42" s="186"/>
      <c r="E42" s="186"/>
      <c r="F42" s="199"/>
      <c r="G42" s="199"/>
      <c r="H42" s="186"/>
      <c r="I42" s="186"/>
      <c r="J42" s="186"/>
      <c r="K42" s="186"/>
      <c r="L42" s="186"/>
      <c r="M42" s="199"/>
      <c r="N42" s="199"/>
    </row>
    <row r="43" spans="1:14" s="52" customFormat="1">
      <c r="A43" s="197" t="s">
        <v>5</v>
      </c>
      <c r="B43" s="199">
        <f>SUM(C43:N43)</f>
        <v>0</v>
      </c>
      <c r="C43" s="186">
        <v>0</v>
      </c>
      <c r="D43" s="186">
        <v>0</v>
      </c>
      <c r="E43" s="186">
        <v>0</v>
      </c>
      <c r="F43" s="186">
        <v>0</v>
      </c>
      <c r="G43" s="186">
        <v>0</v>
      </c>
      <c r="H43" s="186">
        <v>0</v>
      </c>
      <c r="I43" s="186">
        <v>0</v>
      </c>
      <c r="J43" s="186">
        <v>0</v>
      </c>
      <c r="K43" s="186">
        <v>0</v>
      </c>
      <c r="L43" s="186">
        <v>0</v>
      </c>
      <c r="M43" s="186">
        <v>0</v>
      </c>
      <c r="N43" s="186">
        <v>0</v>
      </c>
    </row>
    <row r="44" spans="1:14" s="52" customFormat="1">
      <c r="A44" s="198" t="s">
        <v>4</v>
      </c>
      <c r="B44" s="199">
        <f>SUM(C44:N44)</f>
        <v>0</v>
      </c>
      <c r="C44" s="186">
        <v>0</v>
      </c>
      <c r="D44" s="186">
        <v>0</v>
      </c>
      <c r="E44" s="186">
        <v>0</v>
      </c>
      <c r="F44" s="186">
        <v>0</v>
      </c>
      <c r="G44" s="186">
        <v>0</v>
      </c>
      <c r="H44" s="186">
        <v>0</v>
      </c>
      <c r="I44" s="186">
        <v>0</v>
      </c>
      <c r="J44" s="186">
        <v>0</v>
      </c>
      <c r="K44" s="186">
        <v>0</v>
      </c>
      <c r="L44" s="186">
        <v>0</v>
      </c>
      <c r="M44" s="186">
        <v>0</v>
      </c>
      <c r="N44" s="186">
        <v>0</v>
      </c>
    </row>
    <row r="45" spans="1:14" s="51" customFormat="1" ht="24">
      <c r="A45" s="195" t="s">
        <v>37</v>
      </c>
      <c r="B45" s="199"/>
      <c r="C45" s="186"/>
      <c r="D45" s="186"/>
      <c r="E45" s="186"/>
      <c r="F45" s="199"/>
      <c r="G45" s="199"/>
      <c r="H45" s="186"/>
      <c r="I45" s="186"/>
      <c r="J45" s="186"/>
      <c r="K45" s="186"/>
      <c r="L45" s="186"/>
      <c r="M45" s="199"/>
      <c r="N45" s="199"/>
    </row>
    <row r="46" spans="1:14" s="52" customFormat="1">
      <c r="A46" s="197" t="s">
        <v>5</v>
      </c>
      <c r="B46" s="199">
        <f>SUM(C46:N46)</f>
        <v>1096861</v>
      </c>
      <c r="C46" s="186">
        <v>79519</v>
      </c>
      <c r="D46" s="186">
        <v>121715</v>
      </c>
      <c r="E46" s="186">
        <v>91181</v>
      </c>
      <c r="F46" s="186">
        <v>126815</v>
      </c>
      <c r="G46" s="186">
        <v>72695</v>
      </c>
      <c r="H46" s="186">
        <v>113543</v>
      </c>
      <c r="I46" s="186">
        <v>74166</v>
      </c>
      <c r="J46" s="186">
        <v>82252</v>
      </c>
      <c r="K46" s="186">
        <v>67340</v>
      </c>
      <c r="L46" s="186">
        <v>67646</v>
      </c>
      <c r="M46" s="186">
        <v>110154</v>
      </c>
      <c r="N46" s="186">
        <v>89835</v>
      </c>
    </row>
    <row r="47" spans="1:14" s="52" customFormat="1">
      <c r="A47" s="198" t="s">
        <v>4</v>
      </c>
      <c r="B47" s="199">
        <f>SUM(C47:N47)</f>
        <v>1847615</v>
      </c>
      <c r="C47" s="186">
        <v>134836</v>
      </c>
      <c r="D47" s="186">
        <v>72448</v>
      </c>
      <c r="E47" s="186">
        <v>202412</v>
      </c>
      <c r="F47" s="186">
        <v>206221</v>
      </c>
      <c r="G47" s="186">
        <v>95670</v>
      </c>
      <c r="H47" s="186">
        <v>79157</v>
      </c>
      <c r="I47" s="186">
        <v>200436</v>
      </c>
      <c r="J47" s="186">
        <v>110666</v>
      </c>
      <c r="K47" s="186">
        <v>204172</v>
      </c>
      <c r="L47" s="186">
        <v>122243</v>
      </c>
      <c r="M47" s="186">
        <v>156892</v>
      </c>
      <c r="N47" s="186">
        <v>262462</v>
      </c>
    </row>
    <row r="48" spans="1:14" s="51" customFormat="1">
      <c r="A48" s="195" t="s">
        <v>10</v>
      </c>
      <c r="B48" s="199"/>
      <c r="C48" s="186"/>
      <c r="D48" s="186"/>
      <c r="E48" s="186"/>
      <c r="F48" s="199"/>
      <c r="G48" s="199"/>
      <c r="H48" s="186"/>
      <c r="I48" s="186"/>
      <c r="J48" s="186"/>
      <c r="K48" s="186"/>
      <c r="L48" s="186"/>
      <c r="M48" s="199"/>
      <c r="N48" s="199"/>
    </row>
    <row r="49" spans="1:14" s="52" customFormat="1">
      <c r="A49" s="197" t="s">
        <v>5</v>
      </c>
      <c r="B49" s="199">
        <f>SUM(C49:N49)</f>
        <v>88716</v>
      </c>
      <c r="C49" s="186">
        <v>4500</v>
      </c>
      <c r="D49" s="186">
        <v>8215</v>
      </c>
      <c r="E49" s="186">
        <v>11231</v>
      </c>
      <c r="F49" s="186">
        <v>17275</v>
      </c>
      <c r="G49" s="186">
        <v>18248</v>
      </c>
      <c r="H49" s="186">
        <v>0</v>
      </c>
      <c r="I49" s="186">
        <v>5246</v>
      </c>
      <c r="J49" s="186">
        <v>0</v>
      </c>
      <c r="K49" s="186">
        <v>22001</v>
      </c>
      <c r="L49" s="186">
        <v>2000</v>
      </c>
      <c r="M49" s="186">
        <v>0</v>
      </c>
      <c r="N49" s="186">
        <v>0</v>
      </c>
    </row>
    <row r="50" spans="1:14" s="52" customFormat="1">
      <c r="A50" s="198" t="s">
        <v>4</v>
      </c>
      <c r="B50" s="199">
        <f>SUM(C50:N50)</f>
        <v>157395</v>
      </c>
      <c r="C50" s="186">
        <v>24662</v>
      </c>
      <c r="D50" s="186">
        <v>15668</v>
      </c>
      <c r="E50" s="186">
        <v>0</v>
      </c>
      <c r="F50" s="186">
        <v>14735</v>
      </c>
      <c r="G50" s="186">
        <v>9741</v>
      </c>
      <c r="H50" s="186">
        <v>81423</v>
      </c>
      <c r="I50" s="186">
        <v>0</v>
      </c>
      <c r="J50" s="186">
        <v>0</v>
      </c>
      <c r="K50" s="186">
        <v>0</v>
      </c>
      <c r="L50" s="186">
        <v>7718</v>
      </c>
      <c r="M50" s="186">
        <v>1901</v>
      </c>
      <c r="N50" s="186">
        <v>1547</v>
      </c>
    </row>
    <row r="51" spans="1:14" s="51" customFormat="1">
      <c r="A51" s="195" t="s">
        <v>17</v>
      </c>
      <c r="B51" s="199"/>
      <c r="C51" s="186"/>
      <c r="D51" s="186"/>
      <c r="E51" s="186"/>
      <c r="F51" s="199"/>
      <c r="G51" s="199"/>
      <c r="H51" s="186"/>
      <c r="I51" s="186"/>
      <c r="J51" s="186"/>
      <c r="K51" s="186"/>
      <c r="L51" s="186"/>
      <c r="M51" s="199"/>
      <c r="N51" s="199"/>
    </row>
    <row r="52" spans="1:14" s="52" customFormat="1">
      <c r="A52" s="197" t="s">
        <v>5</v>
      </c>
      <c r="B52" s="199">
        <f>SUM(C52:N52)</f>
        <v>0</v>
      </c>
      <c r="C52" s="186">
        <v>0</v>
      </c>
      <c r="D52" s="186">
        <v>0</v>
      </c>
      <c r="E52" s="186">
        <v>0</v>
      </c>
      <c r="F52" s="186">
        <v>0</v>
      </c>
      <c r="G52" s="186">
        <v>0</v>
      </c>
      <c r="H52" s="186">
        <v>0</v>
      </c>
      <c r="I52" s="186">
        <v>0</v>
      </c>
      <c r="J52" s="186">
        <v>0</v>
      </c>
      <c r="K52" s="186">
        <v>0</v>
      </c>
      <c r="L52" s="186">
        <v>0</v>
      </c>
      <c r="M52" s="186">
        <v>0</v>
      </c>
      <c r="N52" s="186">
        <v>0</v>
      </c>
    </row>
    <row r="53" spans="1:14" s="52" customFormat="1">
      <c r="A53" s="198" t="s">
        <v>4</v>
      </c>
      <c r="B53" s="199">
        <f>SUM(C53:N53)</f>
        <v>0</v>
      </c>
      <c r="C53" s="186">
        <v>0</v>
      </c>
      <c r="D53" s="186">
        <v>0</v>
      </c>
      <c r="E53" s="186">
        <v>0</v>
      </c>
      <c r="F53" s="186">
        <v>0</v>
      </c>
      <c r="G53" s="186">
        <v>0</v>
      </c>
      <c r="H53" s="186">
        <v>0</v>
      </c>
      <c r="I53" s="186">
        <v>0</v>
      </c>
      <c r="J53" s="186">
        <v>0</v>
      </c>
      <c r="K53" s="186">
        <v>0</v>
      </c>
      <c r="L53" s="186">
        <v>0</v>
      </c>
      <c r="M53" s="186">
        <v>0</v>
      </c>
      <c r="N53" s="186">
        <v>0</v>
      </c>
    </row>
    <row r="54" spans="1:14" s="51" customFormat="1">
      <c r="A54" s="195" t="s">
        <v>15</v>
      </c>
      <c r="B54" s="199"/>
      <c r="C54" s="186"/>
      <c r="D54" s="186"/>
      <c r="E54" s="186"/>
      <c r="F54" s="199"/>
      <c r="G54" s="199"/>
      <c r="H54" s="186"/>
      <c r="I54" s="186"/>
      <c r="J54" s="186"/>
      <c r="K54" s="186"/>
      <c r="L54" s="186"/>
      <c r="M54" s="199"/>
      <c r="N54" s="199"/>
    </row>
    <row r="55" spans="1:14" s="52" customFormat="1">
      <c r="A55" s="197" t="s">
        <v>5</v>
      </c>
      <c r="B55" s="199">
        <f>SUM(C55:N55)</f>
        <v>185059</v>
      </c>
      <c r="C55" s="186">
        <v>11551</v>
      </c>
      <c r="D55" s="186">
        <v>13410</v>
      </c>
      <c r="E55" s="186">
        <v>15914</v>
      </c>
      <c r="F55" s="186">
        <v>20256</v>
      </c>
      <c r="G55" s="186">
        <v>6745</v>
      </c>
      <c r="H55" s="186">
        <v>48690</v>
      </c>
      <c r="I55" s="186">
        <v>11198</v>
      </c>
      <c r="J55" s="186">
        <v>8756</v>
      </c>
      <c r="K55" s="186">
        <v>13252</v>
      </c>
      <c r="L55" s="186">
        <v>14332</v>
      </c>
      <c r="M55" s="186">
        <v>10789</v>
      </c>
      <c r="N55" s="186">
        <v>10166</v>
      </c>
    </row>
    <row r="56" spans="1:14" s="52" customFormat="1">
      <c r="A56" s="198" t="s">
        <v>4</v>
      </c>
      <c r="B56" s="199">
        <f>SUM(C56:N56)</f>
        <v>589089</v>
      </c>
      <c r="C56" s="186">
        <v>38822</v>
      </c>
      <c r="D56" s="186">
        <v>71875</v>
      </c>
      <c r="E56" s="186">
        <v>38728</v>
      </c>
      <c r="F56" s="186">
        <v>38818</v>
      </c>
      <c r="G56" s="186">
        <v>35974</v>
      </c>
      <c r="H56" s="186">
        <v>29041</v>
      </c>
      <c r="I56" s="186">
        <v>38344</v>
      </c>
      <c r="J56" s="186">
        <v>38679</v>
      </c>
      <c r="K56" s="186">
        <v>38783</v>
      </c>
      <c r="L56" s="186">
        <v>71776</v>
      </c>
      <c r="M56" s="186">
        <v>148043</v>
      </c>
      <c r="N56" s="186">
        <v>206</v>
      </c>
    </row>
    <row r="57" spans="1:14" s="51" customFormat="1">
      <c r="A57" s="195" t="s">
        <v>9</v>
      </c>
      <c r="B57" s="199"/>
      <c r="C57" s="186"/>
      <c r="D57" s="186"/>
      <c r="E57" s="186"/>
      <c r="F57" s="199"/>
      <c r="G57" s="199"/>
      <c r="H57" s="186"/>
      <c r="I57" s="186"/>
      <c r="J57" s="186"/>
      <c r="K57" s="186"/>
      <c r="L57" s="186"/>
      <c r="M57" s="199"/>
      <c r="N57" s="199"/>
    </row>
    <row r="58" spans="1:14" s="52" customFormat="1">
      <c r="A58" s="197" t="s">
        <v>5</v>
      </c>
      <c r="B58" s="199">
        <f>SUM(C58:N58)</f>
        <v>0</v>
      </c>
      <c r="C58" s="186">
        <v>0</v>
      </c>
      <c r="D58" s="186">
        <v>0</v>
      </c>
      <c r="E58" s="186">
        <v>0</v>
      </c>
      <c r="F58" s="186">
        <v>0</v>
      </c>
      <c r="G58" s="186">
        <v>0</v>
      </c>
      <c r="H58" s="186">
        <v>0</v>
      </c>
      <c r="I58" s="186">
        <v>0</v>
      </c>
      <c r="J58" s="186">
        <v>0</v>
      </c>
      <c r="K58" s="186">
        <v>0</v>
      </c>
      <c r="L58" s="186">
        <v>0</v>
      </c>
      <c r="M58" s="186">
        <v>0</v>
      </c>
      <c r="N58" s="186">
        <v>0</v>
      </c>
    </row>
    <row r="59" spans="1:14" s="52" customFormat="1">
      <c r="A59" s="198" t="s">
        <v>4</v>
      </c>
      <c r="B59" s="199">
        <f>SUM(C59:N59)</f>
        <v>0</v>
      </c>
      <c r="C59" s="186">
        <v>0</v>
      </c>
      <c r="D59" s="186">
        <v>0</v>
      </c>
      <c r="E59" s="186">
        <v>0</v>
      </c>
      <c r="F59" s="186">
        <v>0</v>
      </c>
      <c r="G59" s="186">
        <v>0</v>
      </c>
      <c r="H59" s="186">
        <v>0</v>
      </c>
      <c r="I59" s="186">
        <v>0</v>
      </c>
      <c r="J59" s="186">
        <v>0</v>
      </c>
      <c r="K59" s="186">
        <v>0</v>
      </c>
      <c r="L59" s="186">
        <v>0</v>
      </c>
      <c r="M59" s="186">
        <v>0</v>
      </c>
      <c r="N59" s="186">
        <v>0</v>
      </c>
    </row>
    <row r="60" spans="1:14" s="51" customFormat="1" ht="24">
      <c r="A60" s="195" t="s">
        <v>8</v>
      </c>
      <c r="B60" s="199"/>
      <c r="C60" s="186"/>
      <c r="D60" s="186"/>
      <c r="E60" s="186"/>
      <c r="F60" s="199"/>
      <c r="G60" s="199"/>
      <c r="H60" s="186"/>
      <c r="I60" s="186"/>
      <c r="J60" s="186"/>
      <c r="K60" s="186"/>
      <c r="L60" s="186"/>
      <c r="M60" s="199"/>
      <c r="N60" s="199"/>
    </row>
    <row r="61" spans="1:14" s="52" customFormat="1">
      <c r="A61" s="197" t="s">
        <v>5</v>
      </c>
      <c r="B61" s="199">
        <f>SUM(C61:N61)</f>
        <v>18320</v>
      </c>
      <c r="C61" s="186">
        <v>0</v>
      </c>
      <c r="D61" s="186">
        <v>0</v>
      </c>
      <c r="E61" s="186">
        <v>0</v>
      </c>
      <c r="F61" s="186">
        <v>18320</v>
      </c>
      <c r="G61" s="186">
        <v>0</v>
      </c>
      <c r="H61" s="186">
        <v>0</v>
      </c>
      <c r="I61" s="186">
        <v>0</v>
      </c>
      <c r="J61" s="186">
        <v>0</v>
      </c>
      <c r="K61" s="186">
        <v>0</v>
      </c>
      <c r="L61" s="186">
        <v>0</v>
      </c>
      <c r="M61" s="186">
        <v>0</v>
      </c>
      <c r="N61" s="186">
        <v>0</v>
      </c>
    </row>
    <row r="62" spans="1:14" s="52" customFormat="1">
      <c r="A62" s="198" t="s">
        <v>4</v>
      </c>
      <c r="B62" s="199">
        <f>SUM(C62:N62)</f>
        <v>317020</v>
      </c>
      <c r="C62" s="186">
        <v>25169</v>
      </c>
      <c r="D62" s="186">
        <v>10940</v>
      </c>
      <c r="E62" s="186">
        <v>82895</v>
      </c>
      <c r="F62" s="186">
        <v>58668</v>
      </c>
      <c r="G62" s="186">
        <v>24903</v>
      </c>
      <c r="H62" s="186">
        <v>17200</v>
      </c>
      <c r="I62" s="186">
        <v>13342</v>
      </c>
      <c r="J62" s="186">
        <v>10010</v>
      </c>
      <c r="K62" s="186">
        <v>15176</v>
      </c>
      <c r="L62" s="186">
        <v>23479</v>
      </c>
      <c r="M62" s="186">
        <v>14100</v>
      </c>
      <c r="N62" s="186">
        <v>21138</v>
      </c>
    </row>
    <row r="63" spans="1:14" s="51" customFormat="1">
      <c r="A63" s="195" t="s">
        <v>7</v>
      </c>
      <c r="B63" s="199"/>
      <c r="C63" s="186"/>
      <c r="D63" s="186"/>
      <c r="E63" s="186"/>
      <c r="F63" s="186"/>
      <c r="G63" s="186"/>
      <c r="H63" s="186"/>
      <c r="I63" s="186"/>
      <c r="J63" s="186"/>
      <c r="K63" s="186"/>
      <c r="L63" s="186"/>
      <c r="M63" s="186"/>
      <c r="N63" s="186"/>
    </row>
    <row r="64" spans="1:14" s="52" customFormat="1">
      <c r="A64" s="198" t="s">
        <v>5</v>
      </c>
      <c r="B64" s="199">
        <f>SUM(C64:N64)</f>
        <v>367389</v>
      </c>
      <c r="C64" s="186">
        <v>12097</v>
      </c>
      <c r="D64" s="186">
        <v>18342</v>
      </c>
      <c r="E64" s="186">
        <v>27738</v>
      </c>
      <c r="F64" s="186">
        <v>23622</v>
      </c>
      <c r="G64" s="186">
        <v>22499</v>
      </c>
      <c r="H64" s="186">
        <v>26347</v>
      </c>
      <c r="I64" s="186">
        <v>22904</v>
      </c>
      <c r="J64" s="186">
        <v>23545</v>
      </c>
      <c r="K64" s="186">
        <v>104478</v>
      </c>
      <c r="L64" s="186">
        <v>26427</v>
      </c>
      <c r="M64" s="186">
        <v>36247</v>
      </c>
      <c r="N64" s="186">
        <v>23143</v>
      </c>
    </row>
    <row r="65" spans="1:14" s="52" customFormat="1">
      <c r="A65" s="198" t="s">
        <v>4</v>
      </c>
      <c r="B65" s="199">
        <f>SUM(C65:N65)</f>
        <v>696094</v>
      </c>
      <c r="C65" s="186">
        <v>10166</v>
      </c>
      <c r="D65" s="186">
        <v>53976</v>
      </c>
      <c r="E65" s="186">
        <v>64375</v>
      </c>
      <c r="F65" s="186">
        <v>8210</v>
      </c>
      <c r="G65" s="186">
        <v>60845</v>
      </c>
      <c r="H65" s="186">
        <v>51711</v>
      </c>
      <c r="I65" s="186">
        <v>97242</v>
      </c>
      <c r="J65" s="186">
        <v>51849</v>
      </c>
      <c r="K65" s="186">
        <v>115515</v>
      </c>
      <c r="L65" s="186">
        <v>32357</v>
      </c>
      <c r="M65" s="186">
        <v>118629</v>
      </c>
      <c r="N65" s="186">
        <v>31219</v>
      </c>
    </row>
    <row r="66" spans="1:14" s="51" customFormat="1">
      <c r="A66" s="195" t="s">
        <v>38</v>
      </c>
      <c r="B66" s="199"/>
      <c r="C66" s="186"/>
      <c r="D66" s="186"/>
      <c r="E66" s="186"/>
      <c r="F66" s="186"/>
      <c r="G66" s="186"/>
      <c r="H66" s="186"/>
      <c r="I66" s="186"/>
      <c r="J66" s="186"/>
      <c r="K66" s="186"/>
      <c r="L66" s="186"/>
      <c r="M66" s="186"/>
      <c r="N66" s="186"/>
    </row>
    <row r="67" spans="1:14" s="52" customFormat="1">
      <c r="A67" s="198" t="s">
        <v>5</v>
      </c>
      <c r="B67" s="199">
        <f>SUM(C67:N67)</f>
        <v>0</v>
      </c>
      <c r="C67" s="186">
        <v>0</v>
      </c>
      <c r="D67" s="186">
        <v>0</v>
      </c>
      <c r="E67" s="186">
        <v>0</v>
      </c>
      <c r="F67" s="186">
        <v>0</v>
      </c>
      <c r="G67" s="186">
        <v>0</v>
      </c>
      <c r="H67" s="186">
        <v>0</v>
      </c>
      <c r="I67" s="186">
        <v>0</v>
      </c>
      <c r="J67" s="186">
        <v>0</v>
      </c>
      <c r="K67" s="186">
        <v>0</v>
      </c>
      <c r="L67" s="186">
        <v>0</v>
      </c>
      <c r="M67" s="186">
        <v>0</v>
      </c>
      <c r="N67" s="186">
        <v>0</v>
      </c>
    </row>
    <row r="68" spans="1:14" s="52" customFormat="1">
      <c r="A68" s="198" t="s">
        <v>4</v>
      </c>
      <c r="B68" s="199">
        <f>SUM(C68:N68)</f>
        <v>1938673</v>
      </c>
      <c r="C68" s="186">
        <v>185482</v>
      </c>
      <c r="D68" s="186">
        <v>235888</v>
      </c>
      <c r="E68" s="186">
        <v>118064</v>
      </c>
      <c r="F68" s="186">
        <v>116255</v>
      </c>
      <c r="G68" s="186">
        <v>168144</v>
      </c>
      <c r="H68" s="186">
        <v>56200</v>
      </c>
      <c r="I68" s="186">
        <v>174859</v>
      </c>
      <c r="J68" s="186">
        <v>180718</v>
      </c>
      <c r="K68" s="186">
        <v>114340</v>
      </c>
      <c r="L68" s="186">
        <v>228254</v>
      </c>
      <c r="M68" s="186">
        <v>234559</v>
      </c>
      <c r="N68" s="186">
        <v>125910</v>
      </c>
    </row>
    <row r="69" spans="1:14" s="51" customFormat="1">
      <c r="A69" s="195" t="s">
        <v>62</v>
      </c>
      <c r="B69" s="199"/>
      <c r="C69" s="186"/>
      <c r="D69" s="186"/>
      <c r="E69" s="186"/>
      <c r="F69" s="186"/>
      <c r="G69" s="186"/>
      <c r="H69" s="186"/>
      <c r="I69" s="186"/>
      <c r="J69" s="186"/>
      <c r="K69" s="186"/>
      <c r="L69" s="186"/>
      <c r="M69" s="186"/>
      <c r="N69" s="186"/>
    </row>
    <row r="70" spans="1:14" s="52" customFormat="1">
      <c r="A70" s="198" t="s">
        <v>5</v>
      </c>
      <c r="B70" s="199">
        <f>SUM(C70:N70)</f>
        <v>341021</v>
      </c>
      <c r="C70" s="186">
        <v>17013</v>
      </c>
      <c r="D70" s="186">
        <v>25306</v>
      </c>
      <c r="E70" s="186">
        <v>30839</v>
      </c>
      <c r="F70" s="186">
        <v>5200</v>
      </c>
      <c r="G70" s="186">
        <v>46032</v>
      </c>
      <c r="H70" s="186">
        <v>16295</v>
      </c>
      <c r="I70" s="186">
        <v>83077</v>
      </c>
      <c r="J70" s="186">
        <v>22380</v>
      </c>
      <c r="K70" s="186">
        <v>18046</v>
      </c>
      <c r="L70" s="186">
        <v>11420</v>
      </c>
      <c r="M70" s="186">
        <v>37133</v>
      </c>
      <c r="N70" s="186">
        <v>28280</v>
      </c>
    </row>
    <row r="71" spans="1:14" s="52" customFormat="1">
      <c r="A71" s="198" t="s">
        <v>4</v>
      </c>
      <c r="B71" s="199">
        <f>SUM(C71:N71)</f>
        <v>532261</v>
      </c>
      <c r="C71" s="186">
        <v>65411</v>
      </c>
      <c r="D71" s="186">
        <v>61219</v>
      </c>
      <c r="E71" s="186">
        <v>72854</v>
      </c>
      <c r="F71" s="186">
        <v>33582</v>
      </c>
      <c r="G71" s="186">
        <v>43384</v>
      </c>
      <c r="H71" s="186">
        <v>38772</v>
      </c>
      <c r="I71" s="186">
        <v>34308</v>
      </c>
      <c r="J71" s="186">
        <v>43755</v>
      </c>
      <c r="K71" s="186">
        <v>26821</v>
      </c>
      <c r="L71" s="186">
        <v>54281</v>
      </c>
      <c r="M71" s="186">
        <v>43245</v>
      </c>
      <c r="N71" s="186">
        <v>14629</v>
      </c>
    </row>
    <row r="72" spans="1:14" s="51" customFormat="1">
      <c r="A72" s="195" t="s">
        <v>39</v>
      </c>
      <c r="B72" s="199"/>
      <c r="C72" s="186"/>
      <c r="D72" s="186"/>
      <c r="E72" s="186"/>
      <c r="F72" s="199"/>
      <c r="G72" s="199"/>
      <c r="H72" s="186"/>
      <c r="I72" s="186"/>
      <c r="J72" s="186"/>
      <c r="K72" s="186"/>
      <c r="L72" s="186"/>
      <c r="M72" s="199"/>
      <c r="N72" s="199"/>
    </row>
    <row r="73" spans="1:14" s="52" customFormat="1">
      <c r="A73" s="197" t="s">
        <v>5</v>
      </c>
      <c r="B73" s="199">
        <f>SUM(C73:N73)</f>
        <v>0</v>
      </c>
      <c r="C73" s="186">
        <v>0</v>
      </c>
      <c r="D73" s="186">
        <v>0</v>
      </c>
      <c r="E73" s="186">
        <v>0</v>
      </c>
      <c r="F73" s="186">
        <v>0</v>
      </c>
      <c r="G73" s="186">
        <v>0</v>
      </c>
      <c r="H73" s="186">
        <v>0</v>
      </c>
      <c r="I73" s="186">
        <v>0</v>
      </c>
      <c r="J73" s="186">
        <v>0</v>
      </c>
      <c r="K73" s="186">
        <v>0</v>
      </c>
      <c r="L73" s="186">
        <v>0</v>
      </c>
      <c r="M73" s="186">
        <v>0</v>
      </c>
      <c r="N73" s="186">
        <v>0</v>
      </c>
    </row>
    <row r="74" spans="1:14" s="52" customFormat="1">
      <c r="A74" s="198" t="s">
        <v>4</v>
      </c>
      <c r="B74" s="199">
        <f>SUM(C74:N74)</f>
        <v>20</v>
      </c>
      <c r="C74" s="186">
        <v>0</v>
      </c>
      <c r="D74" s="186">
        <v>8</v>
      </c>
      <c r="E74" s="186">
        <v>2</v>
      </c>
      <c r="F74" s="186">
        <v>0</v>
      </c>
      <c r="G74" s="186">
        <v>2</v>
      </c>
      <c r="H74" s="186">
        <v>2</v>
      </c>
      <c r="I74" s="186">
        <v>2</v>
      </c>
      <c r="J74" s="186">
        <v>2</v>
      </c>
      <c r="K74" s="186">
        <v>2</v>
      </c>
      <c r="L74" s="186">
        <v>0</v>
      </c>
      <c r="M74" s="186">
        <v>0</v>
      </c>
      <c r="N74" s="186">
        <v>0</v>
      </c>
    </row>
    <row r="75" spans="1:14" s="51" customFormat="1">
      <c r="A75" s="195" t="s">
        <v>6</v>
      </c>
      <c r="B75" s="199"/>
      <c r="C75" s="186"/>
      <c r="D75" s="186"/>
      <c r="E75" s="186"/>
      <c r="F75" s="199"/>
      <c r="G75" s="199"/>
      <c r="H75" s="186"/>
      <c r="I75" s="186"/>
      <c r="J75" s="186"/>
      <c r="K75" s="186"/>
      <c r="L75" s="186"/>
      <c r="M75" s="199"/>
      <c r="N75" s="199"/>
    </row>
    <row r="76" spans="1:14" s="52" customFormat="1">
      <c r="A76" s="197" t="s">
        <v>5</v>
      </c>
      <c r="B76" s="199">
        <f>SUM(C76:N76)</f>
        <v>374913</v>
      </c>
      <c r="C76" s="186">
        <v>24343</v>
      </c>
      <c r="D76" s="186">
        <v>23399</v>
      </c>
      <c r="E76" s="186">
        <v>45761</v>
      </c>
      <c r="F76" s="186">
        <v>28661</v>
      </c>
      <c r="G76" s="186">
        <v>36477</v>
      </c>
      <c r="H76" s="186">
        <v>29252</v>
      </c>
      <c r="I76" s="186">
        <v>43471</v>
      </c>
      <c r="J76" s="186">
        <v>30023</v>
      </c>
      <c r="K76" s="186">
        <v>32149</v>
      </c>
      <c r="L76" s="186">
        <v>27798</v>
      </c>
      <c r="M76" s="186">
        <v>31262</v>
      </c>
      <c r="N76" s="186">
        <v>22317</v>
      </c>
    </row>
    <row r="77" spans="1:14" s="52" customFormat="1">
      <c r="A77" s="198" t="s">
        <v>4</v>
      </c>
      <c r="B77" s="199">
        <f>SUM(C77:N77)</f>
        <v>1109329.99</v>
      </c>
      <c r="C77" s="186">
        <v>58583</v>
      </c>
      <c r="D77" s="186">
        <v>138378</v>
      </c>
      <c r="E77" s="186">
        <v>60507</v>
      </c>
      <c r="F77" s="186">
        <v>89606</v>
      </c>
      <c r="G77" s="186">
        <v>19215</v>
      </c>
      <c r="H77" s="186">
        <v>117941</v>
      </c>
      <c r="I77" s="186">
        <v>107992</v>
      </c>
      <c r="J77" s="186">
        <v>60430</v>
      </c>
      <c r="K77" s="186">
        <v>97984</v>
      </c>
      <c r="L77" s="186">
        <v>158582</v>
      </c>
      <c r="M77" s="186">
        <v>126513.98999999999</v>
      </c>
      <c r="N77" s="186">
        <v>73598</v>
      </c>
    </row>
    <row r="78" spans="1:14" s="51" customFormat="1">
      <c r="A78" s="195" t="s">
        <v>66</v>
      </c>
      <c r="B78" s="199"/>
      <c r="C78" s="186"/>
      <c r="D78" s="199"/>
      <c r="E78" s="199"/>
      <c r="F78" s="199"/>
      <c r="G78" s="199"/>
      <c r="H78" s="186"/>
      <c r="I78" s="186"/>
      <c r="J78" s="186"/>
      <c r="K78" s="186"/>
      <c r="L78" s="186"/>
      <c r="M78" s="199"/>
      <c r="N78" s="199"/>
    </row>
    <row r="79" spans="1:14" s="52" customFormat="1">
      <c r="A79" s="197" t="s">
        <v>5</v>
      </c>
      <c r="B79" s="199">
        <f>SUM(C79:N79)</f>
        <v>0</v>
      </c>
      <c r="C79" s="184">
        <v>0</v>
      </c>
      <c r="D79" s="184">
        <v>0</v>
      </c>
      <c r="E79" s="184">
        <v>0</v>
      </c>
      <c r="F79" s="184">
        <v>0</v>
      </c>
      <c r="G79" s="184">
        <v>0</v>
      </c>
      <c r="H79" s="184">
        <v>0</v>
      </c>
      <c r="I79" s="184">
        <v>0</v>
      </c>
      <c r="J79" s="184">
        <v>0</v>
      </c>
      <c r="K79" s="184">
        <v>0</v>
      </c>
      <c r="L79" s="184">
        <v>0</v>
      </c>
      <c r="M79" s="184">
        <v>0</v>
      </c>
      <c r="N79" s="184">
        <v>0</v>
      </c>
    </row>
    <row r="80" spans="1:14" s="52" customFormat="1">
      <c r="A80" s="200" t="s">
        <v>4</v>
      </c>
      <c r="B80" s="201">
        <f>SUM(C80:N80)</f>
        <v>0</v>
      </c>
      <c r="C80" s="185">
        <v>0</v>
      </c>
      <c r="D80" s="185">
        <v>0</v>
      </c>
      <c r="E80" s="185">
        <v>0</v>
      </c>
      <c r="F80" s="185">
        <v>0</v>
      </c>
      <c r="G80" s="185">
        <v>0</v>
      </c>
      <c r="H80" s="185">
        <v>0</v>
      </c>
      <c r="I80" s="185">
        <v>0</v>
      </c>
      <c r="J80" s="185">
        <v>0</v>
      </c>
      <c r="K80" s="185">
        <v>0</v>
      </c>
      <c r="L80" s="185">
        <v>0</v>
      </c>
      <c r="M80" s="185">
        <v>0</v>
      </c>
      <c r="N80" s="185">
        <v>0</v>
      </c>
    </row>
    <row r="81" spans="1:14">
      <c r="A81" s="28" t="s">
        <v>28</v>
      </c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</row>
    <row r="82" spans="1:14">
      <c r="A82" s="29" t="s">
        <v>16</v>
      </c>
      <c r="B82" s="31"/>
      <c r="C82" s="203"/>
      <c r="D82" s="203"/>
      <c r="E82" s="203"/>
      <c r="F82" s="203"/>
      <c r="G82" s="203"/>
      <c r="H82" s="203"/>
      <c r="I82" s="203"/>
      <c r="J82" s="203"/>
      <c r="K82" s="203"/>
      <c r="L82" s="31"/>
      <c r="M82" s="31"/>
      <c r="N82" s="31"/>
    </row>
    <row r="83" spans="1:14">
      <c r="A83" s="29" t="s">
        <v>29</v>
      </c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</row>
    <row r="84" spans="1:14">
      <c r="B84" s="182"/>
      <c r="C84" s="182"/>
      <c r="D84" s="182"/>
      <c r="E84" s="182"/>
      <c r="F84" s="182"/>
      <c r="G84" s="182"/>
      <c r="H84" s="182"/>
      <c r="I84" s="182"/>
    </row>
    <row r="85" spans="1:14">
      <c r="B85" s="182"/>
      <c r="C85"/>
      <c r="D85"/>
      <c r="E85"/>
      <c r="F85"/>
      <c r="G85"/>
      <c r="H85"/>
      <c r="I85"/>
      <c r="J85"/>
      <c r="K85"/>
      <c r="L85"/>
      <c r="M85"/>
      <c r="N85"/>
    </row>
    <row r="86" spans="1:14">
      <c r="B86" s="182"/>
      <c r="C86"/>
      <c r="D86"/>
      <c r="E86"/>
      <c r="F86"/>
      <c r="G86"/>
      <c r="H86"/>
      <c r="I86"/>
      <c r="J86"/>
      <c r="K86"/>
      <c r="L86"/>
      <c r="M86"/>
      <c r="N86"/>
    </row>
    <row r="87" spans="1:14">
      <c r="B87" s="182"/>
      <c r="C87"/>
      <c r="D87"/>
      <c r="E87"/>
      <c r="F87"/>
      <c r="G87"/>
      <c r="H87"/>
      <c r="I87"/>
      <c r="J87"/>
      <c r="K87"/>
      <c r="L87"/>
      <c r="M87"/>
      <c r="N87"/>
    </row>
    <row r="88" spans="1:14">
      <c r="C88"/>
      <c r="D88"/>
      <c r="E88"/>
      <c r="F88"/>
      <c r="G88"/>
      <c r="H88"/>
      <c r="I88"/>
      <c r="J88"/>
      <c r="K88"/>
      <c r="L88"/>
      <c r="M88"/>
      <c r="N88"/>
    </row>
    <row r="89" spans="1:14">
      <c r="C89"/>
      <c r="D89"/>
      <c r="E89"/>
      <c r="F89"/>
      <c r="G89"/>
      <c r="H89"/>
      <c r="I89"/>
      <c r="J89"/>
      <c r="K89"/>
      <c r="L89"/>
      <c r="M89"/>
      <c r="N89"/>
    </row>
    <row r="90" spans="1:14">
      <c r="C90"/>
      <c r="D90"/>
      <c r="E90"/>
      <c r="F90"/>
      <c r="G90"/>
      <c r="H90"/>
      <c r="I90"/>
      <c r="J90"/>
      <c r="K90"/>
      <c r="L90"/>
      <c r="M90"/>
      <c r="N90"/>
    </row>
    <row r="91" spans="1:14">
      <c r="C91"/>
      <c r="D91"/>
      <c r="E91"/>
      <c r="F91"/>
      <c r="G91"/>
      <c r="H91"/>
      <c r="I91"/>
      <c r="J91"/>
      <c r="K91"/>
      <c r="L91"/>
      <c r="M91"/>
      <c r="N91"/>
    </row>
    <row r="92" spans="1:14">
      <c r="C92"/>
      <c r="D92"/>
      <c r="E92"/>
      <c r="F92"/>
      <c r="G92"/>
      <c r="H92"/>
      <c r="I92"/>
      <c r="J92"/>
      <c r="K92"/>
      <c r="L92"/>
      <c r="M92"/>
      <c r="N92"/>
    </row>
    <row r="93" spans="1:14">
      <c r="C93"/>
      <c r="D93"/>
      <c r="E93"/>
      <c r="F93"/>
      <c r="G93"/>
      <c r="H93"/>
      <c r="I93"/>
      <c r="J93"/>
      <c r="K93"/>
      <c r="L93"/>
      <c r="M93"/>
      <c r="N93"/>
    </row>
    <row r="94" spans="1:14">
      <c r="C94"/>
      <c r="D94"/>
      <c r="E94"/>
      <c r="F94"/>
      <c r="G94"/>
      <c r="H94"/>
      <c r="I94"/>
      <c r="J94"/>
      <c r="K94"/>
      <c r="L94"/>
      <c r="M94"/>
      <c r="N94"/>
    </row>
    <row r="95" spans="1:14">
      <c r="C95"/>
      <c r="D95"/>
      <c r="E95"/>
      <c r="F95"/>
      <c r="G95"/>
      <c r="H95"/>
      <c r="I95"/>
      <c r="J95"/>
      <c r="K95"/>
      <c r="L95"/>
      <c r="M95"/>
      <c r="N95"/>
    </row>
    <row r="96" spans="1:14">
      <c r="C96"/>
      <c r="D96"/>
      <c r="E96"/>
      <c r="F96"/>
      <c r="G96"/>
      <c r="H96"/>
      <c r="I96"/>
      <c r="J96"/>
      <c r="K96"/>
      <c r="L96"/>
      <c r="M96"/>
      <c r="N96"/>
    </row>
    <row r="97" spans="3:14">
      <c r="C97"/>
      <c r="D97"/>
      <c r="E97"/>
      <c r="F97"/>
      <c r="G97"/>
      <c r="H97"/>
      <c r="I97"/>
      <c r="J97"/>
      <c r="K97"/>
      <c r="L97"/>
      <c r="M97"/>
      <c r="N97"/>
    </row>
    <row r="98" spans="3:14">
      <c r="C98"/>
      <c r="D98"/>
      <c r="E98"/>
      <c r="F98"/>
      <c r="G98"/>
      <c r="H98"/>
      <c r="I98"/>
      <c r="J98"/>
      <c r="K98"/>
      <c r="L98"/>
      <c r="M98"/>
      <c r="N98"/>
    </row>
    <row r="99" spans="3:14">
      <c r="C99"/>
      <c r="D99"/>
      <c r="E99"/>
      <c r="F99"/>
      <c r="G99"/>
      <c r="H99"/>
      <c r="I99"/>
      <c r="J99"/>
      <c r="K99"/>
      <c r="L99"/>
      <c r="M99"/>
      <c r="N99"/>
    </row>
    <row r="100" spans="3:14">
      <c r="C100"/>
      <c r="D100"/>
      <c r="E100"/>
      <c r="F100"/>
      <c r="G100"/>
      <c r="H100"/>
      <c r="I100"/>
      <c r="J100"/>
      <c r="K100"/>
      <c r="L100"/>
      <c r="M100"/>
      <c r="N100"/>
    </row>
    <row r="101" spans="3:14">
      <c r="C101"/>
      <c r="D101"/>
      <c r="E101"/>
      <c r="F101"/>
      <c r="G101"/>
      <c r="H101"/>
      <c r="I101"/>
      <c r="J101"/>
      <c r="K101"/>
      <c r="L101"/>
      <c r="M101"/>
      <c r="N101"/>
    </row>
    <row r="102" spans="3:14">
      <c r="C102"/>
      <c r="D102"/>
      <c r="E102"/>
      <c r="F102"/>
      <c r="G102"/>
      <c r="H102"/>
      <c r="I102"/>
      <c r="J102"/>
      <c r="K102"/>
      <c r="L102"/>
      <c r="M102"/>
      <c r="N102"/>
    </row>
    <row r="103" spans="3:14">
      <c r="C103"/>
      <c r="D103"/>
      <c r="E103"/>
      <c r="F103"/>
      <c r="G103"/>
      <c r="H103"/>
      <c r="I103"/>
      <c r="J103"/>
      <c r="K103"/>
      <c r="L103"/>
      <c r="M103"/>
      <c r="N103"/>
    </row>
    <row r="104" spans="3:14">
      <c r="C104"/>
      <c r="D104"/>
      <c r="E104"/>
      <c r="F104"/>
      <c r="G104"/>
      <c r="H104"/>
      <c r="I104"/>
      <c r="J104"/>
      <c r="K104"/>
      <c r="L104"/>
      <c r="M104"/>
      <c r="N104"/>
    </row>
    <row r="105" spans="3:14">
      <c r="C105"/>
      <c r="D105"/>
      <c r="E105"/>
      <c r="F105"/>
      <c r="G105"/>
      <c r="H105"/>
      <c r="I105"/>
      <c r="J105"/>
      <c r="K105"/>
      <c r="L105"/>
      <c r="M105"/>
      <c r="N105"/>
    </row>
    <row r="106" spans="3:14">
      <c r="C106"/>
      <c r="D106"/>
      <c r="E106"/>
      <c r="F106"/>
      <c r="G106"/>
      <c r="H106"/>
      <c r="I106"/>
      <c r="J106"/>
      <c r="K106"/>
      <c r="L106"/>
      <c r="M106"/>
      <c r="N106"/>
    </row>
    <row r="107" spans="3:14">
      <c r="C107"/>
      <c r="D107"/>
      <c r="E107"/>
      <c r="F107"/>
      <c r="G107"/>
      <c r="H107"/>
      <c r="I107"/>
      <c r="J107"/>
      <c r="K107"/>
      <c r="L107"/>
      <c r="M107"/>
      <c r="N107"/>
    </row>
    <row r="108" spans="3:14">
      <c r="C108"/>
      <c r="D108"/>
      <c r="E108"/>
      <c r="F108"/>
      <c r="G108"/>
      <c r="H108"/>
      <c r="I108"/>
      <c r="J108"/>
      <c r="K108"/>
      <c r="L108"/>
      <c r="M108"/>
      <c r="N108"/>
    </row>
    <row r="109" spans="3:14">
      <c r="C109"/>
      <c r="D109"/>
      <c r="E109"/>
      <c r="F109"/>
      <c r="G109"/>
      <c r="H109"/>
      <c r="I109"/>
      <c r="J109"/>
      <c r="K109"/>
      <c r="L109"/>
      <c r="M109"/>
      <c r="N109"/>
    </row>
    <row r="110" spans="3:14">
      <c r="C110"/>
      <c r="D110"/>
      <c r="E110"/>
      <c r="F110"/>
      <c r="G110"/>
      <c r="H110"/>
      <c r="I110"/>
      <c r="J110"/>
      <c r="K110"/>
      <c r="L110"/>
      <c r="M110"/>
      <c r="N110"/>
    </row>
    <row r="111" spans="3:14">
      <c r="C111"/>
      <c r="D111"/>
      <c r="E111"/>
      <c r="F111"/>
      <c r="G111"/>
      <c r="H111"/>
      <c r="I111"/>
      <c r="J111"/>
      <c r="K111"/>
      <c r="L111"/>
      <c r="M111"/>
      <c r="N111"/>
    </row>
    <row r="112" spans="3:14">
      <c r="C112"/>
      <c r="D112"/>
      <c r="E112"/>
      <c r="F112"/>
      <c r="G112"/>
      <c r="H112"/>
      <c r="I112"/>
      <c r="J112"/>
      <c r="K112"/>
      <c r="L112"/>
      <c r="M112"/>
      <c r="N112"/>
    </row>
    <row r="113" spans="3:14">
      <c r="C113"/>
      <c r="D113"/>
      <c r="E113"/>
      <c r="F113"/>
      <c r="G113"/>
      <c r="H113"/>
      <c r="I113"/>
      <c r="J113"/>
      <c r="K113"/>
      <c r="L113"/>
      <c r="M113"/>
      <c r="N113"/>
    </row>
    <row r="114" spans="3:14">
      <c r="C114"/>
      <c r="D114"/>
      <c r="E114"/>
      <c r="F114"/>
      <c r="G114"/>
      <c r="H114"/>
      <c r="I114"/>
      <c r="J114"/>
      <c r="K114"/>
      <c r="L114"/>
      <c r="M114"/>
      <c r="N114"/>
    </row>
    <row r="115" spans="3:14">
      <c r="C115"/>
      <c r="D115"/>
      <c r="E115"/>
      <c r="F115"/>
      <c r="G115"/>
      <c r="H115"/>
      <c r="I115"/>
      <c r="J115"/>
      <c r="K115"/>
      <c r="L115"/>
      <c r="M115"/>
      <c r="N115"/>
    </row>
    <row r="116" spans="3:14">
      <c r="C116"/>
      <c r="D116"/>
      <c r="E116"/>
      <c r="F116"/>
      <c r="G116"/>
      <c r="H116"/>
      <c r="I116"/>
      <c r="J116"/>
      <c r="K116"/>
      <c r="L116"/>
      <c r="M116"/>
      <c r="N116"/>
    </row>
    <row r="117" spans="3:14">
      <c r="C117"/>
      <c r="D117"/>
      <c r="E117"/>
      <c r="F117"/>
      <c r="G117"/>
      <c r="H117"/>
      <c r="I117"/>
      <c r="J117"/>
      <c r="K117"/>
      <c r="L117"/>
      <c r="M117"/>
      <c r="N117"/>
    </row>
    <row r="118" spans="3:14">
      <c r="C118"/>
      <c r="D118"/>
      <c r="E118"/>
      <c r="F118"/>
      <c r="G118"/>
      <c r="H118"/>
      <c r="I118"/>
      <c r="J118"/>
      <c r="K118"/>
      <c r="L118"/>
      <c r="M118"/>
      <c r="N118"/>
    </row>
    <row r="119" spans="3:14">
      <c r="C119"/>
      <c r="D119"/>
      <c r="E119"/>
      <c r="F119"/>
      <c r="G119"/>
      <c r="H119"/>
      <c r="I119"/>
      <c r="J119"/>
      <c r="K119"/>
      <c r="L119"/>
      <c r="M119"/>
      <c r="N119"/>
    </row>
    <row r="120" spans="3:14">
      <c r="C120"/>
      <c r="D120"/>
      <c r="E120"/>
      <c r="F120"/>
      <c r="G120"/>
      <c r="H120"/>
      <c r="I120"/>
      <c r="J120"/>
      <c r="K120"/>
      <c r="L120"/>
      <c r="M120"/>
      <c r="N120"/>
    </row>
    <row r="121" spans="3:14">
      <c r="C121"/>
      <c r="D121"/>
      <c r="E121"/>
      <c r="F121"/>
      <c r="G121"/>
      <c r="H121"/>
      <c r="I121"/>
      <c r="J121"/>
      <c r="K121"/>
      <c r="L121"/>
      <c r="M121"/>
      <c r="N121"/>
    </row>
    <row r="122" spans="3:14">
      <c r="C122"/>
      <c r="D122"/>
      <c r="E122"/>
      <c r="F122"/>
      <c r="G122"/>
      <c r="H122"/>
      <c r="I122"/>
      <c r="J122"/>
      <c r="K122"/>
      <c r="L122"/>
      <c r="M122"/>
      <c r="N122"/>
    </row>
    <row r="123" spans="3:14">
      <c r="C123"/>
      <c r="D123"/>
      <c r="E123"/>
      <c r="F123"/>
      <c r="G123"/>
      <c r="H123"/>
      <c r="I123"/>
      <c r="J123"/>
      <c r="K123"/>
      <c r="L123"/>
      <c r="M123"/>
      <c r="N123"/>
    </row>
    <row r="124" spans="3:14">
      <c r="C124"/>
      <c r="D124"/>
      <c r="E124"/>
      <c r="F124"/>
      <c r="G124"/>
      <c r="H124"/>
      <c r="I124"/>
      <c r="J124"/>
      <c r="K124"/>
      <c r="L124"/>
      <c r="M124"/>
      <c r="N124"/>
    </row>
    <row r="125" spans="3:14">
      <c r="C125"/>
      <c r="D125"/>
      <c r="E125"/>
      <c r="F125"/>
      <c r="G125"/>
      <c r="H125"/>
      <c r="I125"/>
      <c r="J125"/>
      <c r="K125"/>
      <c r="L125"/>
      <c r="M125"/>
      <c r="N125"/>
    </row>
    <row r="126" spans="3:14">
      <c r="C126"/>
      <c r="D126"/>
      <c r="E126"/>
      <c r="F126"/>
      <c r="G126"/>
      <c r="H126"/>
      <c r="I126"/>
      <c r="J126"/>
      <c r="K126"/>
      <c r="L126"/>
      <c r="M126"/>
      <c r="N126"/>
    </row>
    <row r="127" spans="3:14">
      <c r="C127"/>
      <c r="D127"/>
      <c r="E127"/>
      <c r="F127"/>
      <c r="G127"/>
      <c r="H127"/>
      <c r="I127"/>
      <c r="J127"/>
      <c r="K127"/>
      <c r="L127"/>
      <c r="M127"/>
      <c r="N127"/>
    </row>
    <row r="128" spans="3:14">
      <c r="C128"/>
      <c r="D128"/>
      <c r="E128"/>
      <c r="F128"/>
      <c r="G128"/>
      <c r="H128"/>
      <c r="I128"/>
      <c r="J128"/>
      <c r="K128"/>
      <c r="L128"/>
      <c r="M128"/>
      <c r="N128"/>
    </row>
    <row r="129" spans="3:14">
      <c r="C129"/>
      <c r="D129"/>
      <c r="E129"/>
      <c r="F129"/>
      <c r="G129"/>
      <c r="H129"/>
      <c r="I129"/>
      <c r="J129"/>
      <c r="K129"/>
      <c r="L129"/>
      <c r="M129"/>
      <c r="N129"/>
    </row>
    <row r="130" spans="3:14">
      <c r="C130"/>
      <c r="D130"/>
      <c r="E130"/>
      <c r="F130"/>
      <c r="G130"/>
      <c r="H130"/>
      <c r="I130"/>
      <c r="J130"/>
      <c r="K130"/>
      <c r="L130"/>
      <c r="M130"/>
      <c r="N130"/>
    </row>
    <row r="131" spans="3:14">
      <c r="C131"/>
      <c r="D131"/>
      <c r="E131"/>
      <c r="F131"/>
      <c r="G131"/>
      <c r="H131"/>
      <c r="I131"/>
      <c r="J131"/>
      <c r="K131"/>
      <c r="L131"/>
      <c r="M131"/>
      <c r="N131"/>
    </row>
    <row r="132" spans="3:14">
      <c r="C132"/>
      <c r="D132"/>
      <c r="E132"/>
      <c r="F132"/>
      <c r="G132"/>
      <c r="H132"/>
      <c r="I132"/>
      <c r="J132"/>
      <c r="K132"/>
      <c r="L132"/>
      <c r="M132"/>
      <c r="N132"/>
    </row>
    <row r="133" spans="3:14">
      <c r="C133"/>
      <c r="D133"/>
      <c r="E133"/>
      <c r="F133"/>
      <c r="G133"/>
      <c r="H133"/>
      <c r="I133"/>
      <c r="J133"/>
      <c r="K133"/>
      <c r="L133"/>
      <c r="M133"/>
      <c r="N133"/>
    </row>
    <row r="134" spans="3:14">
      <c r="C134"/>
      <c r="D134"/>
      <c r="E134"/>
      <c r="F134"/>
      <c r="G134"/>
      <c r="H134"/>
      <c r="I134"/>
      <c r="J134"/>
      <c r="K134"/>
      <c r="L134"/>
      <c r="M134"/>
      <c r="N134"/>
    </row>
    <row r="135" spans="3:14">
      <c r="C135"/>
      <c r="D135"/>
      <c r="E135"/>
      <c r="F135"/>
      <c r="G135"/>
      <c r="H135"/>
      <c r="I135"/>
      <c r="J135"/>
      <c r="K135"/>
      <c r="L135"/>
      <c r="M135"/>
      <c r="N135"/>
    </row>
    <row r="136" spans="3:14">
      <c r="C136"/>
      <c r="D136"/>
      <c r="E136"/>
      <c r="F136"/>
      <c r="G136"/>
      <c r="H136"/>
      <c r="I136"/>
      <c r="J136"/>
      <c r="K136"/>
      <c r="L136"/>
      <c r="M136"/>
      <c r="N136"/>
    </row>
    <row r="137" spans="3:14">
      <c r="C137"/>
      <c r="D137"/>
      <c r="E137"/>
      <c r="F137"/>
      <c r="G137"/>
      <c r="H137"/>
      <c r="I137"/>
      <c r="J137"/>
      <c r="K137"/>
      <c r="L137"/>
      <c r="M137"/>
      <c r="N137"/>
    </row>
    <row r="138" spans="3:14">
      <c r="C138"/>
      <c r="D138"/>
      <c r="E138"/>
      <c r="F138"/>
      <c r="G138"/>
      <c r="H138"/>
      <c r="I138"/>
      <c r="J138"/>
      <c r="K138"/>
      <c r="L138"/>
      <c r="M138"/>
      <c r="N138"/>
    </row>
    <row r="139" spans="3:14">
      <c r="C139"/>
      <c r="D139"/>
      <c r="E139"/>
      <c r="F139"/>
      <c r="G139"/>
      <c r="H139"/>
      <c r="I139"/>
      <c r="J139"/>
      <c r="K139"/>
      <c r="L139"/>
      <c r="M139"/>
      <c r="N139"/>
    </row>
    <row r="140" spans="3:14">
      <c r="C140"/>
      <c r="D140"/>
      <c r="E140"/>
      <c r="F140"/>
      <c r="G140"/>
      <c r="H140"/>
      <c r="I140"/>
      <c r="J140"/>
      <c r="K140"/>
      <c r="L140"/>
      <c r="M140"/>
      <c r="N140"/>
    </row>
    <row r="141" spans="3:14">
      <c r="C141"/>
      <c r="D141"/>
      <c r="E141"/>
      <c r="F141"/>
      <c r="G141"/>
      <c r="H141"/>
      <c r="I141"/>
      <c r="J141"/>
      <c r="K141"/>
      <c r="L141"/>
      <c r="M141"/>
      <c r="N141"/>
    </row>
    <row r="142" spans="3:14">
      <c r="C142"/>
      <c r="D142"/>
      <c r="E142"/>
      <c r="F142"/>
      <c r="G142"/>
      <c r="H142"/>
      <c r="I142"/>
      <c r="J142"/>
      <c r="K142"/>
      <c r="L142"/>
      <c r="M142"/>
      <c r="N142"/>
    </row>
    <row r="143" spans="3:14">
      <c r="C143"/>
      <c r="D143"/>
      <c r="E143"/>
      <c r="F143"/>
      <c r="G143"/>
      <c r="H143"/>
      <c r="I143"/>
      <c r="J143"/>
      <c r="K143"/>
      <c r="L143"/>
      <c r="M143"/>
      <c r="N143"/>
    </row>
    <row r="144" spans="3:14">
      <c r="C144"/>
      <c r="D144"/>
      <c r="E144"/>
      <c r="F144"/>
      <c r="G144"/>
      <c r="H144"/>
      <c r="I144"/>
      <c r="J144"/>
      <c r="K144"/>
      <c r="L144"/>
      <c r="M144"/>
      <c r="N144"/>
    </row>
    <row r="145" spans="3:22">
      <c r="C145"/>
      <c r="D145"/>
      <c r="E145"/>
      <c r="F145"/>
      <c r="G145"/>
      <c r="H145"/>
      <c r="I145"/>
      <c r="J145"/>
      <c r="K145"/>
      <c r="L145"/>
      <c r="M145"/>
      <c r="N145"/>
    </row>
    <row r="146" spans="3:22">
      <c r="C146"/>
      <c r="D146"/>
      <c r="E146"/>
      <c r="F146"/>
      <c r="G146"/>
      <c r="H146"/>
      <c r="I146"/>
      <c r="J146"/>
      <c r="K146"/>
      <c r="L146"/>
      <c r="M146"/>
      <c r="N146"/>
    </row>
    <row r="147" spans="3:22">
      <c r="C147"/>
      <c r="D147"/>
      <c r="E147"/>
      <c r="F147"/>
      <c r="G147"/>
      <c r="H147"/>
      <c r="I147"/>
      <c r="J147"/>
      <c r="K147"/>
      <c r="L147"/>
      <c r="M147"/>
      <c r="N147"/>
    </row>
    <row r="148" spans="3:22">
      <c r="C148"/>
      <c r="D148"/>
      <c r="E148"/>
      <c r="F148"/>
      <c r="G148"/>
      <c r="H148"/>
      <c r="I148"/>
      <c r="J148"/>
      <c r="K148"/>
      <c r="L148"/>
      <c r="M148"/>
      <c r="N148"/>
    </row>
    <row r="149" spans="3:22">
      <c r="C149"/>
      <c r="D149"/>
      <c r="E149"/>
      <c r="F149"/>
      <c r="G149"/>
      <c r="H149"/>
      <c r="I149"/>
      <c r="J149"/>
      <c r="K149"/>
      <c r="L149"/>
      <c r="M149"/>
      <c r="N149"/>
    </row>
    <row r="150" spans="3:22">
      <c r="C150"/>
      <c r="D150"/>
      <c r="E150"/>
      <c r="F150"/>
      <c r="G150"/>
      <c r="H150"/>
      <c r="I150"/>
      <c r="J150"/>
      <c r="K150"/>
      <c r="L150"/>
      <c r="M150"/>
      <c r="N150"/>
    </row>
    <row r="151" spans="3:22">
      <c r="C151"/>
      <c r="D151"/>
      <c r="E151"/>
      <c r="F151"/>
      <c r="G151"/>
      <c r="H151"/>
      <c r="I151"/>
      <c r="J151"/>
      <c r="K151"/>
      <c r="L151"/>
      <c r="M151"/>
      <c r="N151"/>
    </row>
    <row r="152" spans="3:22">
      <c r="C152"/>
      <c r="D152"/>
      <c r="E152"/>
      <c r="F152"/>
      <c r="G152"/>
      <c r="H152"/>
      <c r="I152"/>
      <c r="J152"/>
      <c r="K152"/>
      <c r="L152"/>
      <c r="M152"/>
      <c r="N152"/>
    </row>
    <row r="153" spans="3:22">
      <c r="C153"/>
      <c r="D153"/>
      <c r="E153"/>
      <c r="F153"/>
      <c r="G153"/>
      <c r="H153"/>
      <c r="I153"/>
      <c r="J153"/>
      <c r="K153"/>
      <c r="L153"/>
      <c r="M153"/>
      <c r="N153"/>
    </row>
    <row r="154" spans="3:22">
      <c r="C154"/>
      <c r="D154"/>
      <c r="E154"/>
      <c r="F154"/>
      <c r="G154"/>
      <c r="H154"/>
      <c r="I154"/>
      <c r="J154"/>
      <c r="K154"/>
      <c r="L154"/>
      <c r="M154"/>
      <c r="N154"/>
    </row>
    <row r="155" spans="3:22">
      <c r="C155"/>
      <c r="D155"/>
      <c r="E155"/>
      <c r="F155"/>
      <c r="G155"/>
      <c r="H155"/>
      <c r="I155"/>
      <c r="J155"/>
      <c r="K155"/>
      <c r="L155"/>
      <c r="M155"/>
      <c r="N155"/>
    </row>
    <row r="157" spans="3:22">
      <c r="C157" s="179"/>
      <c r="D157" s="179"/>
      <c r="E157" s="179"/>
      <c r="F157" s="179"/>
      <c r="G157" s="179"/>
      <c r="H157" s="179"/>
      <c r="I157" s="179"/>
      <c r="J157" s="179"/>
      <c r="K157" s="179"/>
      <c r="L157" s="179"/>
      <c r="M157" s="179"/>
      <c r="N157" s="179"/>
      <c r="O157" s="179"/>
      <c r="P157" s="179"/>
      <c r="Q157" s="179"/>
      <c r="R157" s="179"/>
      <c r="S157" s="179"/>
      <c r="T157" s="179"/>
      <c r="U157" s="179"/>
      <c r="V157" s="179"/>
    </row>
    <row r="158" spans="3:22">
      <c r="C158" s="179"/>
      <c r="D158" s="179"/>
      <c r="E158" s="179"/>
      <c r="F158" s="179"/>
      <c r="G158" s="179"/>
      <c r="H158" s="179"/>
      <c r="I158" s="179"/>
      <c r="J158" s="179"/>
      <c r="K158" s="179"/>
      <c r="L158" s="179"/>
      <c r="M158" s="179"/>
      <c r="N158" s="179"/>
      <c r="O158" s="179"/>
      <c r="P158" s="179"/>
      <c r="Q158" s="179"/>
      <c r="R158" s="179"/>
      <c r="S158" s="179"/>
      <c r="T158" s="179"/>
      <c r="U158" s="179"/>
      <c r="V158" s="179"/>
    </row>
    <row r="159" spans="3:22">
      <c r="C159" s="179"/>
      <c r="D159" s="179"/>
      <c r="E159" s="179"/>
      <c r="F159" s="179"/>
      <c r="G159" s="179"/>
      <c r="H159" s="179"/>
      <c r="I159" s="179"/>
      <c r="J159" s="179"/>
      <c r="K159" s="179"/>
      <c r="L159" s="179"/>
      <c r="M159" s="179"/>
      <c r="N159" s="179"/>
      <c r="O159" s="179"/>
      <c r="P159" s="179"/>
      <c r="Q159" s="179"/>
      <c r="R159" s="179"/>
      <c r="S159" s="179"/>
      <c r="T159" s="179"/>
      <c r="U159" s="179"/>
      <c r="V159" s="179"/>
    </row>
    <row r="160" spans="3:22">
      <c r="C160" s="179"/>
      <c r="D160" s="179"/>
      <c r="E160" s="179"/>
      <c r="F160" s="179"/>
      <c r="G160" s="179"/>
      <c r="H160" s="179"/>
      <c r="I160" s="179"/>
      <c r="J160" s="179"/>
      <c r="K160" s="179"/>
      <c r="L160" s="179"/>
      <c r="M160" s="179"/>
      <c r="N160" s="179"/>
      <c r="O160" s="179"/>
      <c r="P160" s="179"/>
      <c r="Q160" s="179"/>
      <c r="R160" s="179"/>
      <c r="S160" s="179"/>
      <c r="T160" s="179"/>
      <c r="U160" s="179"/>
      <c r="V160" s="179"/>
    </row>
    <row r="161" spans="3:22">
      <c r="C161" s="179"/>
      <c r="D161" s="179"/>
      <c r="E161" s="179"/>
      <c r="F161" s="179"/>
      <c r="G161" s="179"/>
      <c r="H161" s="179"/>
      <c r="I161" s="179"/>
      <c r="J161" s="179"/>
      <c r="K161" s="179"/>
      <c r="L161" s="179"/>
      <c r="M161" s="179"/>
      <c r="N161" s="179"/>
      <c r="O161" s="179"/>
      <c r="P161" s="179"/>
      <c r="Q161" s="179"/>
      <c r="R161" s="179"/>
      <c r="S161" s="179"/>
      <c r="T161" s="179"/>
      <c r="U161" s="179"/>
      <c r="V161" s="179"/>
    </row>
    <row r="162" spans="3:22">
      <c r="C162" s="179"/>
      <c r="D162" s="179"/>
      <c r="E162" s="179"/>
      <c r="F162" s="179"/>
      <c r="G162" s="179"/>
      <c r="H162" s="179"/>
      <c r="I162" s="179"/>
      <c r="J162" s="179"/>
      <c r="K162" s="179"/>
      <c r="L162" s="179"/>
      <c r="M162" s="179"/>
      <c r="N162" s="179"/>
      <c r="O162" s="179"/>
      <c r="P162" s="179"/>
      <c r="Q162" s="179"/>
      <c r="R162" s="179"/>
      <c r="S162" s="179"/>
      <c r="T162" s="179"/>
      <c r="U162" s="179"/>
      <c r="V162" s="179"/>
    </row>
    <row r="163" spans="3:22">
      <c r="C163" s="179"/>
      <c r="D163" s="179"/>
      <c r="E163" s="179"/>
      <c r="F163" s="179"/>
      <c r="G163" s="179"/>
      <c r="H163" s="179"/>
      <c r="I163" s="179"/>
      <c r="J163" s="179"/>
      <c r="K163" s="179"/>
      <c r="L163" s="179"/>
      <c r="M163" s="179"/>
      <c r="N163" s="179"/>
      <c r="O163" s="179"/>
      <c r="P163" s="179"/>
      <c r="Q163" s="179"/>
      <c r="R163" s="179"/>
      <c r="S163" s="179"/>
      <c r="T163" s="179"/>
      <c r="U163" s="179"/>
      <c r="V163" s="179"/>
    </row>
    <row r="164" spans="3:22">
      <c r="C164" s="179"/>
      <c r="D164" s="179"/>
      <c r="E164" s="179"/>
      <c r="F164" s="179"/>
      <c r="G164" s="179"/>
      <c r="H164" s="179"/>
      <c r="I164" s="179"/>
      <c r="J164" s="179"/>
      <c r="K164" s="179"/>
      <c r="L164" s="179"/>
      <c r="M164" s="179"/>
      <c r="N164" s="179"/>
      <c r="O164" s="179"/>
      <c r="P164" s="179"/>
      <c r="Q164" s="179"/>
      <c r="R164" s="179"/>
      <c r="S164" s="179"/>
      <c r="T164" s="179"/>
      <c r="U164" s="179"/>
      <c r="V164" s="179"/>
    </row>
    <row r="165" spans="3:22">
      <c r="C165" s="179"/>
      <c r="D165" s="179"/>
      <c r="E165" s="179"/>
      <c r="F165" s="179"/>
      <c r="G165" s="179"/>
      <c r="H165" s="179"/>
      <c r="I165" s="179"/>
      <c r="J165" s="179"/>
      <c r="K165" s="179"/>
      <c r="L165" s="179"/>
      <c r="M165" s="179"/>
      <c r="N165" s="179"/>
      <c r="O165" s="179"/>
      <c r="P165" s="179"/>
      <c r="Q165" s="179"/>
      <c r="R165" s="179"/>
      <c r="S165" s="179"/>
      <c r="T165" s="179"/>
      <c r="U165" s="179"/>
      <c r="V165" s="179"/>
    </row>
    <row r="166" spans="3:22">
      <c r="C166" s="179"/>
      <c r="D166" s="179"/>
      <c r="E166" s="179"/>
      <c r="F166" s="179"/>
      <c r="G166" s="179"/>
      <c r="H166" s="179"/>
      <c r="I166" s="179"/>
      <c r="J166" s="179"/>
      <c r="K166" s="179"/>
      <c r="L166" s="179"/>
      <c r="M166" s="179"/>
      <c r="N166" s="179"/>
      <c r="O166" s="179"/>
      <c r="P166" s="179"/>
      <c r="Q166" s="179"/>
      <c r="R166" s="179"/>
      <c r="S166" s="179"/>
      <c r="T166" s="179"/>
      <c r="U166" s="179"/>
      <c r="V166" s="179"/>
    </row>
    <row r="167" spans="3:22">
      <c r="C167" s="179"/>
      <c r="D167" s="179"/>
      <c r="E167" s="179"/>
      <c r="F167" s="179"/>
      <c r="G167" s="179"/>
      <c r="H167" s="179"/>
      <c r="I167" s="179"/>
      <c r="J167" s="179"/>
      <c r="K167" s="179"/>
      <c r="L167" s="179"/>
      <c r="M167" s="179"/>
      <c r="N167" s="179"/>
      <c r="O167" s="179"/>
      <c r="P167" s="179"/>
      <c r="Q167" s="179"/>
      <c r="R167" s="179"/>
      <c r="S167" s="179"/>
      <c r="T167" s="179"/>
      <c r="U167" s="179"/>
      <c r="V167" s="179"/>
    </row>
    <row r="168" spans="3:22">
      <c r="C168" s="179"/>
      <c r="D168" s="179"/>
      <c r="E168" s="179"/>
      <c r="F168" s="179"/>
      <c r="G168" s="179"/>
      <c r="H168" s="179"/>
      <c r="I168" s="179"/>
      <c r="J168" s="179"/>
      <c r="K168" s="179"/>
      <c r="L168" s="179"/>
      <c r="M168" s="179"/>
      <c r="N168" s="179"/>
      <c r="O168" s="179"/>
      <c r="P168" s="179"/>
      <c r="Q168" s="179"/>
      <c r="R168" s="179"/>
      <c r="S168" s="179"/>
      <c r="T168" s="179"/>
      <c r="U168" s="179"/>
      <c r="V168" s="179"/>
    </row>
    <row r="169" spans="3:22">
      <c r="C169" s="179"/>
      <c r="D169" s="179"/>
      <c r="E169" s="179"/>
      <c r="F169" s="179"/>
      <c r="G169" s="179"/>
      <c r="H169" s="179"/>
      <c r="I169" s="179"/>
      <c r="J169" s="179"/>
      <c r="K169" s="179"/>
      <c r="L169" s="179"/>
      <c r="M169" s="179"/>
      <c r="N169" s="179"/>
      <c r="O169" s="179"/>
      <c r="P169" s="179"/>
      <c r="Q169" s="179"/>
      <c r="R169" s="179"/>
      <c r="S169" s="179"/>
      <c r="T169" s="179"/>
      <c r="U169" s="179"/>
      <c r="V169" s="179"/>
    </row>
    <row r="170" spans="3:22">
      <c r="C170" s="179"/>
      <c r="D170" s="179"/>
      <c r="E170" s="179"/>
      <c r="F170" s="179"/>
      <c r="G170" s="179"/>
      <c r="H170" s="179"/>
      <c r="I170" s="179"/>
      <c r="J170" s="179"/>
      <c r="K170" s="179"/>
      <c r="L170" s="179"/>
      <c r="M170" s="179"/>
      <c r="N170" s="179"/>
      <c r="O170" s="179"/>
      <c r="P170" s="179"/>
      <c r="Q170" s="179"/>
      <c r="R170" s="179"/>
      <c r="S170" s="179"/>
      <c r="T170" s="179"/>
      <c r="U170" s="179"/>
      <c r="V170" s="179"/>
    </row>
    <row r="171" spans="3:22">
      <c r="C171" s="179"/>
      <c r="D171" s="179"/>
      <c r="E171" s="179"/>
      <c r="F171" s="179"/>
      <c r="G171" s="179"/>
      <c r="H171" s="179"/>
      <c r="I171" s="179"/>
      <c r="J171" s="179"/>
      <c r="K171" s="179"/>
      <c r="L171" s="179"/>
      <c r="M171" s="179"/>
      <c r="N171" s="179"/>
      <c r="O171" s="179"/>
      <c r="P171" s="179"/>
      <c r="Q171" s="179"/>
      <c r="R171" s="179"/>
      <c r="S171" s="179"/>
      <c r="T171" s="179"/>
      <c r="U171" s="179"/>
      <c r="V171" s="179"/>
    </row>
    <row r="172" spans="3:22">
      <c r="C172" s="179"/>
      <c r="D172" s="179"/>
      <c r="E172" s="179"/>
      <c r="F172" s="179"/>
      <c r="G172" s="179"/>
      <c r="H172" s="179"/>
      <c r="I172" s="179"/>
      <c r="J172" s="179"/>
      <c r="K172" s="179"/>
      <c r="L172" s="179"/>
      <c r="M172" s="179"/>
      <c r="N172" s="179"/>
      <c r="O172" s="179"/>
      <c r="P172" s="179"/>
      <c r="Q172" s="179"/>
      <c r="R172" s="179"/>
      <c r="S172" s="179"/>
      <c r="T172" s="179"/>
      <c r="U172" s="179"/>
      <c r="V172" s="179"/>
    </row>
    <row r="173" spans="3:22">
      <c r="C173" s="179"/>
      <c r="D173" s="179"/>
      <c r="E173" s="179"/>
      <c r="F173" s="179"/>
      <c r="G173" s="179"/>
      <c r="H173" s="179"/>
      <c r="I173" s="179"/>
      <c r="J173" s="179"/>
      <c r="K173" s="179"/>
      <c r="L173" s="179"/>
      <c r="M173" s="179"/>
      <c r="N173" s="179"/>
      <c r="O173" s="179"/>
      <c r="P173" s="179"/>
      <c r="Q173" s="179"/>
      <c r="R173" s="179"/>
      <c r="S173" s="179"/>
      <c r="T173" s="179"/>
      <c r="U173" s="179"/>
      <c r="V173" s="179"/>
    </row>
    <row r="174" spans="3:22">
      <c r="C174" s="179"/>
      <c r="D174" s="179"/>
      <c r="E174" s="179"/>
      <c r="F174" s="179"/>
      <c r="G174" s="179"/>
      <c r="H174" s="179"/>
      <c r="I174" s="179"/>
      <c r="J174" s="179"/>
      <c r="K174" s="179"/>
      <c r="L174" s="179"/>
      <c r="M174" s="179"/>
      <c r="N174" s="179"/>
      <c r="O174" s="179"/>
      <c r="P174" s="179"/>
      <c r="Q174" s="179"/>
      <c r="R174" s="179"/>
      <c r="S174" s="179"/>
      <c r="T174" s="179"/>
      <c r="U174" s="179"/>
      <c r="V174" s="179"/>
    </row>
    <row r="175" spans="3:22">
      <c r="C175" s="179"/>
      <c r="D175" s="179"/>
      <c r="E175" s="179"/>
      <c r="F175" s="179"/>
      <c r="G175" s="179"/>
      <c r="H175" s="179"/>
      <c r="I175" s="179"/>
      <c r="J175" s="179"/>
      <c r="K175" s="179"/>
      <c r="L175" s="179"/>
      <c r="M175" s="179"/>
      <c r="N175" s="179"/>
      <c r="O175" s="179"/>
      <c r="P175" s="179"/>
      <c r="Q175" s="179"/>
      <c r="R175" s="179"/>
      <c r="S175" s="179"/>
      <c r="T175" s="179"/>
      <c r="U175" s="179"/>
      <c r="V175" s="179"/>
    </row>
    <row r="176" spans="3:22">
      <c r="C176" s="179"/>
      <c r="D176" s="179"/>
      <c r="E176" s="179"/>
      <c r="F176" s="179"/>
      <c r="G176" s="179"/>
      <c r="H176" s="179"/>
      <c r="I176" s="179"/>
      <c r="J176" s="179"/>
      <c r="K176" s="179"/>
      <c r="L176" s="179"/>
      <c r="M176" s="179"/>
      <c r="N176" s="179"/>
      <c r="O176" s="179"/>
      <c r="P176" s="179"/>
      <c r="Q176" s="179"/>
      <c r="R176" s="179"/>
      <c r="S176" s="179"/>
      <c r="T176" s="179"/>
      <c r="U176" s="179"/>
      <c r="V176" s="179"/>
    </row>
    <row r="177" spans="3:22">
      <c r="C177" s="179"/>
      <c r="D177" s="179"/>
      <c r="E177" s="179"/>
      <c r="F177" s="179"/>
      <c r="G177" s="179"/>
      <c r="H177" s="179"/>
      <c r="I177" s="179"/>
      <c r="J177" s="179"/>
      <c r="K177" s="179"/>
      <c r="L177" s="179"/>
      <c r="M177" s="179"/>
      <c r="N177" s="179"/>
      <c r="O177" s="179"/>
      <c r="P177" s="179"/>
      <c r="Q177" s="179"/>
      <c r="R177" s="179"/>
      <c r="S177" s="179"/>
      <c r="T177" s="179"/>
      <c r="U177" s="179"/>
      <c r="V177" s="179"/>
    </row>
    <row r="178" spans="3:22">
      <c r="C178" s="179"/>
      <c r="D178" s="179"/>
      <c r="E178" s="179"/>
      <c r="F178" s="179"/>
      <c r="G178" s="179"/>
      <c r="H178" s="179"/>
      <c r="I178" s="179"/>
      <c r="J178" s="179"/>
      <c r="K178" s="179"/>
      <c r="L178" s="179"/>
      <c r="M178" s="179"/>
      <c r="N178" s="179"/>
      <c r="O178" s="179"/>
      <c r="P178" s="179"/>
      <c r="Q178" s="179"/>
      <c r="R178" s="179"/>
      <c r="S178" s="179"/>
      <c r="T178" s="179"/>
      <c r="U178" s="179"/>
      <c r="V178" s="179"/>
    </row>
    <row r="179" spans="3:22">
      <c r="C179" s="179"/>
      <c r="D179" s="179"/>
      <c r="E179" s="179"/>
      <c r="F179" s="179"/>
      <c r="G179" s="179"/>
      <c r="H179" s="179"/>
      <c r="I179" s="179"/>
      <c r="J179" s="179"/>
      <c r="K179" s="179"/>
      <c r="L179" s="179"/>
      <c r="M179" s="179"/>
      <c r="N179" s="179"/>
      <c r="O179" s="179"/>
      <c r="P179" s="179"/>
      <c r="Q179" s="179"/>
      <c r="R179" s="179"/>
      <c r="S179" s="179"/>
      <c r="T179" s="179"/>
      <c r="U179" s="179"/>
      <c r="V179" s="179"/>
    </row>
    <row r="180" spans="3:22">
      <c r="C180" s="179"/>
      <c r="D180" s="179"/>
      <c r="E180" s="179"/>
      <c r="F180" s="179"/>
      <c r="G180" s="179"/>
      <c r="H180" s="179"/>
      <c r="I180" s="179"/>
      <c r="J180" s="179"/>
      <c r="K180" s="179"/>
      <c r="L180" s="179"/>
      <c r="M180" s="179"/>
      <c r="N180" s="179"/>
      <c r="O180" s="179"/>
      <c r="P180" s="179"/>
      <c r="Q180" s="179"/>
      <c r="R180" s="179"/>
      <c r="S180" s="179"/>
      <c r="T180" s="179"/>
      <c r="U180" s="179"/>
      <c r="V180" s="179"/>
    </row>
    <row r="181" spans="3:22">
      <c r="C181" s="179"/>
      <c r="D181" s="179"/>
      <c r="E181" s="179"/>
      <c r="F181" s="179"/>
      <c r="G181" s="179"/>
      <c r="H181" s="179"/>
      <c r="I181" s="179"/>
      <c r="J181" s="179"/>
      <c r="K181" s="179"/>
      <c r="L181" s="179"/>
      <c r="M181" s="179"/>
      <c r="N181" s="179"/>
      <c r="O181" s="179"/>
      <c r="P181" s="179"/>
      <c r="Q181" s="179"/>
      <c r="R181" s="179"/>
      <c r="S181" s="179"/>
      <c r="T181" s="179"/>
      <c r="U181" s="179"/>
      <c r="V181" s="179"/>
    </row>
    <row r="182" spans="3:22">
      <c r="C182" s="179"/>
      <c r="D182" s="179"/>
      <c r="E182" s="179"/>
      <c r="F182" s="179"/>
      <c r="G182" s="179"/>
      <c r="H182" s="179"/>
      <c r="I182" s="179"/>
      <c r="J182" s="179"/>
      <c r="K182" s="179"/>
      <c r="L182" s="179"/>
      <c r="M182" s="179"/>
      <c r="N182" s="179"/>
      <c r="O182" s="179"/>
      <c r="P182" s="179"/>
      <c r="Q182" s="179"/>
      <c r="R182" s="179"/>
      <c r="S182" s="179"/>
      <c r="T182" s="179"/>
      <c r="U182" s="179"/>
      <c r="V182" s="179"/>
    </row>
    <row r="183" spans="3:22">
      <c r="C183" s="179"/>
      <c r="D183" s="179"/>
      <c r="E183" s="179"/>
      <c r="F183" s="179"/>
      <c r="G183" s="179"/>
      <c r="H183" s="179"/>
      <c r="I183" s="179"/>
      <c r="J183" s="179"/>
      <c r="K183" s="179"/>
      <c r="L183" s="179"/>
      <c r="M183" s="179"/>
      <c r="N183" s="179"/>
      <c r="O183" s="179"/>
      <c r="P183" s="179"/>
      <c r="Q183" s="179"/>
      <c r="R183" s="179"/>
      <c r="S183" s="179"/>
      <c r="T183" s="179"/>
      <c r="U183" s="179"/>
      <c r="V183" s="179"/>
    </row>
    <row r="184" spans="3:22">
      <c r="C184" s="179"/>
      <c r="D184" s="179"/>
      <c r="E184" s="179"/>
      <c r="F184" s="179"/>
      <c r="G184" s="179"/>
      <c r="H184" s="179"/>
      <c r="I184" s="179"/>
      <c r="J184" s="179"/>
      <c r="K184" s="179"/>
      <c r="L184" s="179"/>
      <c r="M184" s="179"/>
      <c r="N184" s="179"/>
      <c r="O184" s="179"/>
      <c r="P184" s="179"/>
      <c r="Q184" s="179"/>
      <c r="R184" s="179"/>
      <c r="S184" s="179"/>
      <c r="T184" s="179"/>
      <c r="U184" s="179"/>
      <c r="V184" s="179"/>
    </row>
    <row r="185" spans="3:22">
      <c r="C185" s="179"/>
      <c r="D185" s="179"/>
      <c r="E185" s="179"/>
      <c r="F185" s="179"/>
      <c r="G185" s="179"/>
      <c r="H185" s="179"/>
      <c r="I185" s="179"/>
      <c r="J185" s="179"/>
      <c r="K185" s="179"/>
      <c r="L185" s="179"/>
      <c r="M185" s="179"/>
      <c r="N185" s="179"/>
      <c r="O185" s="179"/>
      <c r="P185" s="179"/>
      <c r="Q185" s="179"/>
      <c r="R185" s="179"/>
      <c r="S185" s="179"/>
      <c r="T185" s="179"/>
      <c r="U185" s="179"/>
      <c r="V185" s="179"/>
    </row>
    <row r="186" spans="3:22">
      <c r="C186" s="179"/>
      <c r="D186" s="179"/>
      <c r="E186" s="179"/>
      <c r="F186" s="179"/>
      <c r="G186" s="179"/>
      <c r="H186" s="179"/>
      <c r="I186" s="179"/>
      <c r="J186" s="179"/>
      <c r="K186" s="179"/>
      <c r="L186" s="179"/>
      <c r="M186" s="179"/>
      <c r="N186" s="179"/>
      <c r="O186" s="179"/>
      <c r="P186" s="179"/>
      <c r="Q186" s="179"/>
      <c r="R186" s="179"/>
      <c r="S186" s="179"/>
      <c r="T186" s="179"/>
      <c r="U186" s="179"/>
      <c r="V186" s="179"/>
    </row>
    <row r="187" spans="3:22">
      <c r="C187" s="179"/>
      <c r="D187" s="179"/>
      <c r="E187" s="179"/>
      <c r="F187" s="179"/>
      <c r="G187" s="179"/>
      <c r="H187" s="179"/>
      <c r="I187" s="179"/>
      <c r="J187" s="179"/>
      <c r="K187" s="179"/>
      <c r="L187" s="179"/>
      <c r="M187" s="179"/>
      <c r="N187" s="179"/>
      <c r="O187" s="179"/>
      <c r="P187" s="179"/>
      <c r="Q187" s="179"/>
      <c r="R187" s="179"/>
      <c r="S187" s="179"/>
      <c r="T187" s="179"/>
      <c r="U187" s="179"/>
      <c r="V187" s="179"/>
    </row>
    <row r="188" spans="3:22">
      <c r="C188" s="179"/>
      <c r="D188" s="179"/>
      <c r="E188" s="179"/>
      <c r="F188" s="179"/>
      <c r="G188" s="179"/>
      <c r="H188" s="179"/>
      <c r="I188" s="179"/>
      <c r="J188" s="179"/>
      <c r="K188" s="179"/>
      <c r="L188" s="179"/>
      <c r="M188" s="179"/>
      <c r="N188" s="179"/>
      <c r="O188" s="179"/>
      <c r="P188" s="179"/>
      <c r="Q188" s="179"/>
      <c r="R188" s="179"/>
      <c r="S188" s="179"/>
      <c r="T188" s="179"/>
      <c r="U188" s="179"/>
      <c r="V188" s="179"/>
    </row>
    <row r="189" spans="3:22">
      <c r="C189" s="179"/>
      <c r="D189" s="179"/>
      <c r="E189" s="179"/>
      <c r="F189" s="179"/>
      <c r="G189" s="179"/>
      <c r="H189" s="179"/>
      <c r="I189" s="179"/>
      <c r="J189" s="179"/>
      <c r="K189" s="179"/>
      <c r="L189" s="179"/>
      <c r="M189" s="179"/>
      <c r="N189" s="179"/>
      <c r="O189" s="179"/>
      <c r="P189" s="179"/>
      <c r="Q189" s="179"/>
      <c r="R189" s="179"/>
      <c r="S189" s="179"/>
      <c r="T189" s="179"/>
      <c r="U189" s="179"/>
      <c r="V189" s="179"/>
    </row>
    <row r="190" spans="3:22">
      <c r="C190" s="179"/>
      <c r="D190" s="179"/>
      <c r="E190" s="179"/>
      <c r="F190" s="179"/>
      <c r="G190" s="179"/>
      <c r="H190" s="179"/>
      <c r="I190" s="179"/>
      <c r="J190" s="179"/>
      <c r="K190" s="179"/>
      <c r="L190" s="179"/>
      <c r="M190" s="179"/>
      <c r="N190" s="179"/>
      <c r="O190" s="179"/>
      <c r="P190" s="179"/>
      <c r="Q190" s="179"/>
      <c r="R190" s="179"/>
      <c r="S190" s="179"/>
      <c r="T190" s="179"/>
      <c r="U190" s="179"/>
      <c r="V190" s="179"/>
    </row>
    <row r="191" spans="3:22">
      <c r="C191" s="179"/>
      <c r="D191" s="179"/>
      <c r="E191" s="179"/>
      <c r="F191" s="179"/>
      <c r="G191" s="179"/>
      <c r="H191" s="179"/>
      <c r="I191" s="179"/>
      <c r="J191" s="179"/>
      <c r="K191" s="179"/>
      <c r="L191" s="179"/>
      <c r="M191" s="179"/>
      <c r="N191" s="179"/>
      <c r="O191" s="179"/>
      <c r="P191" s="179"/>
      <c r="Q191" s="179"/>
      <c r="R191" s="179"/>
      <c r="S191" s="179"/>
      <c r="T191" s="179"/>
      <c r="U191" s="179"/>
      <c r="V191" s="179"/>
    </row>
    <row r="192" spans="3:22">
      <c r="C192" s="179"/>
      <c r="D192" s="179"/>
      <c r="E192" s="179"/>
      <c r="F192" s="179"/>
      <c r="G192" s="179"/>
      <c r="H192" s="179"/>
      <c r="I192" s="179"/>
      <c r="J192" s="179"/>
      <c r="K192" s="179"/>
      <c r="L192" s="179"/>
      <c r="M192" s="179"/>
      <c r="N192" s="179"/>
      <c r="O192" s="179"/>
      <c r="P192" s="179"/>
      <c r="Q192" s="179"/>
      <c r="R192" s="179"/>
      <c r="S192" s="179"/>
      <c r="T192" s="179"/>
      <c r="U192" s="179"/>
      <c r="V192" s="179"/>
    </row>
    <row r="193" spans="3:22">
      <c r="C193" s="179"/>
      <c r="D193" s="179"/>
      <c r="E193" s="179"/>
      <c r="F193" s="179"/>
      <c r="G193" s="179"/>
      <c r="H193" s="179"/>
      <c r="I193" s="179"/>
      <c r="J193" s="179"/>
      <c r="K193" s="179"/>
      <c r="L193" s="179"/>
      <c r="M193" s="179"/>
      <c r="N193" s="179"/>
      <c r="O193" s="179"/>
      <c r="P193" s="179"/>
      <c r="Q193" s="179"/>
      <c r="R193" s="179"/>
      <c r="S193" s="179"/>
      <c r="T193" s="179"/>
      <c r="U193" s="179"/>
      <c r="V193" s="179"/>
    </row>
    <row r="194" spans="3:22">
      <c r="C194" s="179"/>
      <c r="D194" s="179"/>
      <c r="E194" s="179"/>
      <c r="F194" s="179"/>
      <c r="G194" s="179"/>
      <c r="H194" s="179"/>
      <c r="I194" s="179"/>
      <c r="J194" s="179"/>
      <c r="K194" s="179"/>
      <c r="L194" s="179"/>
      <c r="M194" s="179"/>
      <c r="N194" s="179"/>
      <c r="O194" s="179"/>
      <c r="P194" s="179"/>
      <c r="Q194" s="179"/>
      <c r="R194" s="179"/>
      <c r="S194" s="179"/>
      <c r="T194" s="179"/>
      <c r="U194" s="179"/>
      <c r="V194" s="179"/>
    </row>
    <row r="195" spans="3:22">
      <c r="C195" s="179"/>
      <c r="D195" s="179"/>
      <c r="E195" s="179"/>
      <c r="F195" s="179"/>
      <c r="G195" s="179"/>
      <c r="H195" s="179"/>
      <c r="I195" s="179"/>
      <c r="J195" s="179"/>
      <c r="K195" s="179"/>
      <c r="L195" s="179"/>
      <c r="M195" s="179"/>
      <c r="N195" s="179"/>
      <c r="O195" s="179"/>
      <c r="P195" s="179"/>
      <c r="Q195" s="179"/>
      <c r="R195" s="179"/>
      <c r="S195" s="179"/>
      <c r="T195" s="179"/>
      <c r="U195" s="179"/>
      <c r="V195" s="179"/>
    </row>
    <row r="196" spans="3:22">
      <c r="C196" s="179"/>
      <c r="D196" s="179"/>
      <c r="E196" s="179"/>
      <c r="F196" s="179"/>
      <c r="G196" s="179"/>
      <c r="H196" s="179"/>
      <c r="I196" s="179"/>
      <c r="J196" s="179"/>
      <c r="K196" s="179"/>
      <c r="L196" s="179"/>
      <c r="M196" s="179"/>
      <c r="N196" s="179"/>
      <c r="O196" s="179"/>
      <c r="P196" s="179"/>
      <c r="Q196" s="179"/>
      <c r="R196" s="179"/>
      <c r="S196" s="179"/>
      <c r="T196" s="179"/>
      <c r="U196" s="179"/>
      <c r="V196" s="179"/>
    </row>
    <row r="197" spans="3:22">
      <c r="C197" s="179"/>
      <c r="D197" s="179"/>
      <c r="E197" s="179"/>
      <c r="F197" s="179"/>
      <c r="G197" s="179"/>
      <c r="H197" s="179"/>
      <c r="I197" s="179"/>
      <c r="J197" s="179"/>
      <c r="K197" s="179"/>
      <c r="L197" s="179"/>
      <c r="M197" s="179"/>
      <c r="N197" s="179"/>
      <c r="O197" s="179"/>
      <c r="P197" s="179"/>
      <c r="Q197" s="179"/>
      <c r="R197" s="179"/>
      <c r="S197" s="179"/>
      <c r="T197" s="179"/>
      <c r="U197" s="179"/>
      <c r="V197" s="179"/>
    </row>
    <row r="198" spans="3:22">
      <c r="C198" s="179"/>
      <c r="D198" s="179"/>
      <c r="E198" s="179"/>
      <c r="F198" s="179"/>
      <c r="G198" s="179"/>
      <c r="H198" s="179"/>
      <c r="I198" s="179"/>
      <c r="J198" s="179"/>
      <c r="K198" s="179"/>
      <c r="L198" s="179"/>
      <c r="M198" s="179"/>
      <c r="N198" s="179"/>
      <c r="O198" s="179"/>
      <c r="P198" s="179"/>
      <c r="Q198" s="179"/>
      <c r="R198" s="179"/>
      <c r="S198" s="179"/>
      <c r="T198" s="179"/>
      <c r="U198" s="179"/>
      <c r="V198" s="179"/>
    </row>
    <row r="199" spans="3:22">
      <c r="C199" s="179"/>
      <c r="D199" s="179"/>
      <c r="E199" s="179"/>
      <c r="F199" s="179"/>
      <c r="G199" s="179"/>
      <c r="H199" s="179"/>
      <c r="I199" s="179"/>
      <c r="J199" s="179"/>
      <c r="K199" s="179"/>
      <c r="L199" s="179"/>
      <c r="M199" s="179"/>
      <c r="N199" s="179"/>
      <c r="O199" s="179"/>
      <c r="P199" s="179"/>
      <c r="Q199" s="179"/>
      <c r="R199" s="179"/>
      <c r="S199" s="179"/>
      <c r="T199" s="179"/>
      <c r="U199" s="179"/>
      <c r="V199" s="179"/>
    </row>
    <row r="200" spans="3:22">
      <c r="C200" s="179"/>
      <c r="D200" s="179"/>
      <c r="E200" s="179"/>
      <c r="F200" s="179"/>
      <c r="G200" s="179"/>
      <c r="H200" s="179"/>
      <c r="I200" s="179"/>
      <c r="J200" s="179"/>
      <c r="K200" s="179"/>
      <c r="L200" s="179"/>
      <c r="M200" s="179"/>
      <c r="N200" s="179"/>
      <c r="O200" s="179"/>
      <c r="P200" s="179"/>
      <c r="Q200" s="179"/>
      <c r="R200" s="179"/>
      <c r="S200" s="179"/>
      <c r="T200" s="179"/>
      <c r="U200" s="179"/>
      <c r="V200" s="179"/>
    </row>
    <row r="201" spans="3:22">
      <c r="C201" s="179"/>
      <c r="D201" s="179"/>
      <c r="E201" s="179"/>
      <c r="F201" s="179"/>
      <c r="G201" s="179"/>
      <c r="H201" s="179"/>
      <c r="I201" s="179"/>
      <c r="J201" s="179"/>
      <c r="K201" s="179"/>
      <c r="L201" s="179"/>
      <c r="M201" s="179"/>
      <c r="N201" s="179"/>
      <c r="O201" s="179"/>
      <c r="P201" s="179"/>
      <c r="Q201" s="179"/>
      <c r="R201" s="179"/>
      <c r="S201" s="179"/>
      <c r="T201" s="179"/>
      <c r="U201" s="179"/>
      <c r="V201" s="179"/>
    </row>
    <row r="202" spans="3:22">
      <c r="C202" s="179"/>
      <c r="D202" s="179"/>
      <c r="E202" s="179"/>
      <c r="F202" s="179"/>
      <c r="G202" s="179"/>
      <c r="H202" s="179"/>
      <c r="I202" s="179"/>
      <c r="J202" s="179"/>
      <c r="K202" s="179"/>
      <c r="L202" s="179"/>
      <c r="M202" s="179"/>
      <c r="N202" s="179"/>
      <c r="O202" s="179"/>
      <c r="P202" s="179"/>
      <c r="Q202" s="179"/>
      <c r="R202" s="179"/>
      <c r="S202" s="179"/>
      <c r="T202" s="179"/>
      <c r="U202" s="179"/>
      <c r="V202" s="179"/>
    </row>
    <row r="203" spans="3:22">
      <c r="C203" s="179"/>
      <c r="D203" s="179"/>
      <c r="E203" s="179"/>
      <c r="F203" s="179"/>
      <c r="G203" s="179"/>
      <c r="H203" s="179"/>
      <c r="I203" s="179"/>
      <c r="J203" s="179"/>
      <c r="K203" s="179"/>
      <c r="L203" s="179"/>
      <c r="M203" s="179"/>
      <c r="N203" s="179"/>
      <c r="O203" s="179"/>
      <c r="P203" s="179"/>
      <c r="Q203" s="179"/>
      <c r="R203" s="179"/>
      <c r="S203" s="179"/>
      <c r="T203" s="179"/>
      <c r="U203" s="179"/>
      <c r="V203" s="179"/>
    </row>
    <row r="204" spans="3:22">
      <c r="C204" s="179"/>
      <c r="D204" s="179"/>
      <c r="E204" s="179"/>
      <c r="F204" s="179"/>
      <c r="G204" s="179"/>
      <c r="H204" s="179"/>
      <c r="I204" s="179"/>
      <c r="J204" s="179"/>
      <c r="K204" s="179"/>
      <c r="L204" s="179"/>
      <c r="M204" s="179"/>
      <c r="N204" s="179"/>
      <c r="O204" s="179"/>
      <c r="P204" s="179"/>
      <c r="Q204" s="179"/>
      <c r="R204" s="179"/>
      <c r="S204" s="179"/>
      <c r="T204" s="179"/>
      <c r="U204" s="179"/>
      <c r="V204" s="179"/>
    </row>
    <row r="205" spans="3:22">
      <c r="C205" s="179"/>
      <c r="D205" s="179"/>
      <c r="E205" s="179"/>
      <c r="F205" s="179"/>
      <c r="G205" s="179"/>
      <c r="H205" s="179"/>
      <c r="I205" s="179"/>
      <c r="J205" s="179"/>
      <c r="K205" s="179"/>
      <c r="L205" s="179"/>
      <c r="M205" s="179"/>
      <c r="N205" s="179"/>
      <c r="O205" s="179"/>
      <c r="P205" s="179"/>
      <c r="Q205" s="179"/>
      <c r="R205" s="179"/>
      <c r="S205" s="179"/>
      <c r="T205" s="179"/>
      <c r="U205" s="179"/>
      <c r="V205" s="179"/>
    </row>
    <row r="206" spans="3:22">
      <c r="C206" s="179"/>
      <c r="D206" s="179"/>
      <c r="E206" s="179"/>
      <c r="F206" s="179"/>
      <c r="G206" s="179"/>
      <c r="H206" s="179"/>
      <c r="I206" s="179"/>
      <c r="J206" s="179"/>
      <c r="K206" s="179"/>
      <c r="L206" s="179"/>
      <c r="M206" s="179"/>
      <c r="N206" s="179"/>
      <c r="O206" s="179"/>
      <c r="P206" s="179"/>
      <c r="Q206" s="179"/>
      <c r="R206" s="179"/>
      <c r="S206" s="179"/>
      <c r="T206" s="179"/>
      <c r="U206" s="179"/>
      <c r="V206" s="179"/>
    </row>
    <row r="207" spans="3:22">
      <c r="C207" s="179"/>
      <c r="D207" s="179"/>
      <c r="E207" s="179"/>
      <c r="F207" s="179"/>
      <c r="G207" s="179"/>
      <c r="H207" s="179"/>
      <c r="I207" s="179"/>
      <c r="J207" s="179"/>
      <c r="K207" s="179"/>
      <c r="L207" s="179"/>
      <c r="M207" s="179"/>
      <c r="N207" s="179"/>
      <c r="O207" s="179"/>
      <c r="P207" s="179"/>
      <c r="Q207" s="179"/>
      <c r="R207" s="179"/>
      <c r="S207" s="179"/>
      <c r="T207" s="179"/>
      <c r="U207" s="179"/>
      <c r="V207" s="179"/>
    </row>
    <row r="208" spans="3:22">
      <c r="C208" s="179"/>
      <c r="D208" s="179"/>
      <c r="E208" s="179"/>
      <c r="F208" s="179"/>
      <c r="G208" s="179"/>
      <c r="H208" s="179"/>
      <c r="I208" s="179"/>
      <c r="J208" s="179"/>
      <c r="K208" s="179"/>
      <c r="L208" s="179"/>
      <c r="M208" s="179"/>
      <c r="N208" s="179"/>
      <c r="O208" s="179"/>
      <c r="P208" s="179"/>
      <c r="Q208" s="179"/>
      <c r="R208" s="179"/>
      <c r="S208" s="179"/>
      <c r="T208" s="179"/>
      <c r="U208" s="179"/>
      <c r="V208" s="179"/>
    </row>
    <row r="209" spans="3:22">
      <c r="C209" s="179"/>
      <c r="D209" s="179"/>
      <c r="E209" s="179"/>
      <c r="F209" s="179"/>
      <c r="G209" s="179"/>
      <c r="H209" s="179"/>
      <c r="I209" s="179"/>
      <c r="J209" s="179"/>
      <c r="K209" s="179"/>
      <c r="L209" s="179"/>
      <c r="M209" s="179"/>
      <c r="N209" s="179"/>
      <c r="O209" s="179"/>
      <c r="P209" s="179"/>
      <c r="Q209" s="179"/>
      <c r="R209" s="179"/>
      <c r="S209" s="179"/>
      <c r="T209" s="179"/>
      <c r="U209" s="179"/>
      <c r="V209" s="179"/>
    </row>
    <row r="210" spans="3:22">
      <c r="C210" s="179"/>
      <c r="D210" s="179"/>
      <c r="E210" s="179"/>
      <c r="F210" s="179"/>
      <c r="G210" s="179"/>
      <c r="H210" s="179"/>
      <c r="I210" s="179"/>
      <c r="J210" s="179"/>
      <c r="K210" s="179"/>
      <c r="L210" s="179"/>
      <c r="M210" s="179"/>
      <c r="N210" s="179"/>
      <c r="O210" s="179"/>
      <c r="P210" s="179"/>
      <c r="Q210" s="179"/>
      <c r="R210" s="179"/>
      <c r="S210" s="179"/>
      <c r="T210" s="179"/>
      <c r="U210" s="179"/>
      <c r="V210" s="179"/>
    </row>
    <row r="211" spans="3:22">
      <c r="C211" s="179"/>
      <c r="D211" s="179"/>
      <c r="E211" s="179"/>
      <c r="F211" s="179"/>
      <c r="G211" s="179"/>
      <c r="H211" s="179"/>
      <c r="I211" s="179"/>
      <c r="J211" s="179"/>
      <c r="K211" s="179"/>
      <c r="L211" s="179"/>
      <c r="M211" s="179"/>
      <c r="N211" s="179"/>
      <c r="O211" s="179"/>
      <c r="P211" s="179"/>
      <c r="Q211" s="179"/>
      <c r="R211" s="179"/>
      <c r="S211" s="179"/>
      <c r="T211" s="179"/>
      <c r="U211" s="179"/>
      <c r="V211" s="179"/>
    </row>
    <row r="212" spans="3:22">
      <c r="C212" s="179"/>
      <c r="D212" s="179"/>
      <c r="E212" s="179"/>
      <c r="F212" s="179"/>
      <c r="G212" s="179"/>
      <c r="H212" s="179"/>
      <c r="I212" s="179"/>
      <c r="J212" s="179"/>
      <c r="K212" s="179"/>
      <c r="L212" s="179"/>
      <c r="M212" s="179"/>
      <c r="N212" s="179"/>
      <c r="O212" s="179"/>
      <c r="P212" s="179"/>
      <c r="Q212" s="179"/>
      <c r="R212" s="179"/>
      <c r="S212" s="179"/>
      <c r="T212" s="179"/>
      <c r="U212" s="179"/>
      <c r="V212" s="179"/>
    </row>
    <row r="213" spans="3:22">
      <c r="C213" s="179"/>
      <c r="D213" s="179"/>
      <c r="E213" s="179"/>
      <c r="F213" s="179"/>
      <c r="G213" s="179"/>
      <c r="H213" s="179"/>
      <c r="I213" s="179"/>
      <c r="J213" s="179"/>
      <c r="K213" s="179"/>
      <c r="L213" s="179"/>
      <c r="M213" s="179"/>
      <c r="N213" s="179"/>
      <c r="O213" s="179"/>
      <c r="P213" s="179"/>
      <c r="Q213" s="179"/>
      <c r="R213" s="179"/>
      <c r="S213" s="179"/>
      <c r="T213" s="179"/>
      <c r="U213" s="179"/>
      <c r="V213" s="179"/>
    </row>
    <row r="214" spans="3:22">
      <c r="C214" s="179"/>
      <c r="D214" s="179"/>
      <c r="E214" s="179"/>
      <c r="F214" s="179"/>
      <c r="G214" s="179"/>
      <c r="H214" s="179"/>
      <c r="I214" s="179"/>
      <c r="J214" s="179"/>
      <c r="K214" s="179"/>
      <c r="L214" s="179"/>
      <c r="M214" s="179"/>
      <c r="N214" s="179"/>
      <c r="O214" s="179"/>
      <c r="P214" s="179"/>
      <c r="Q214" s="179"/>
      <c r="R214" s="179"/>
      <c r="S214" s="179"/>
      <c r="T214" s="179"/>
      <c r="U214" s="179"/>
      <c r="V214" s="179"/>
    </row>
    <row r="215" spans="3:22">
      <c r="C215" s="179"/>
      <c r="D215" s="179"/>
      <c r="E215" s="179"/>
      <c r="F215" s="179"/>
      <c r="G215" s="179"/>
      <c r="H215" s="179"/>
      <c r="I215" s="179"/>
      <c r="J215" s="179"/>
      <c r="K215" s="179"/>
      <c r="L215" s="179"/>
      <c r="M215" s="179"/>
      <c r="N215" s="179"/>
      <c r="O215" s="179"/>
      <c r="P215" s="179"/>
      <c r="Q215" s="179"/>
      <c r="R215" s="179"/>
      <c r="S215" s="179"/>
      <c r="T215" s="179"/>
      <c r="U215" s="179"/>
      <c r="V215" s="179"/>
    </row>
    <row r="216" spans="3:22">
      <c r="C216" s="179"/>
      <c r="D216" s="179"/>
      <c r="E216" s="179"/>
      <c r="F216" s="179"/>
      <c r="G216" s="179"/>
      <c r="H216" s="179"/>
      <c r="I216" s="179"/>
      <c r="J216" s="179"/>
      <c r="K216" s="179"/>
      <c r="L216" s="179"/>
      <c r="M216" s="179"/>
      <c r="N216" s="179"/>
      <c r="O216" s="179"/>
      <c r="P216" s="179"/>
      <c r="Q216" s="179"/>
      <c r="R216" s="179"/>
      <c r="S216" s="179"/>
      <c r="T216" s="179"/>
      <c r="U216" s="179"/>
      <c r="V216" s="179"/>
    </row>
    <row r="217" spans="3:22">
      <c r="C217" s="179"/>
      <c r="D217" s="179"/>
      <c r="E217" s="179"/>
      <c r="F217" s="179"/>
      <c r="G217" s="179"/>
      <c r="H217" s="179"/>
      <c r="I217" s="179"/>
      <c r="J217" s="179"/>
      <c r="K217" s="179"/>
      <c r="L217" s="179"/>
      <c r="M217" s="179"/>
      <c r="N217" s="179"/>
      <c r="O217" s="179"/>
      <c r="P217" s="179"/>
      <c r="Q217" s="179"/>
      <c r="R217" s="179"/>
      <c r="S217" s="179"/>
      <c r="T217" s="179"/>
      <c r="U217" s="179"/>
      <c r="V217" s="179"/>
    </row>
    <row r="218" spans="3:22">
      <c r="C218" s="179"/>
      <c r="D218" s="179"/>
      <c r="E218" s="179"/>
      <c r="F218" s="179"/>
      <c r="G218" s="179"/>
      <c r="H218" s="179"/>
      <c r="I218" s="179"/>
      <c r="J218" s="179"/>
      <c r="K218" s="179"/>
      <c r="L218" s="179"/>
      <c r="M218" s="179"/>
      <c r="N218" s="179"/>
      <c r="O218" s="179"/>
      <c r="P218" s="179"/>
      <c r="Q218" s="179"/>
      <c r="R218" s="179"/>
      <c r="S218" s="179"/>
      <c r="T218" s="179"/>
      <c r="U218" s="179"/>
      <c r="V218" s="179"/>
    </row>
    <row r="219" spans="3:22">
      <c r="C219" s="179"/>
      <c r="D219" s="179"/>
      <c r="E219" s="179"/>
      <c r="F219" s="179"/>
      <c r="G219" s="179"/>
      <c r="H219" s="179"/>
      <c r="I219" s="179"/>
      <c r="J219" s="179"/>
      <c r="K219" s="179"/>
      <c r="L219" s="179"/>
      <c r="M219" s="179"/>
      <c r="N219" s="179"/>
      <c r="O219" s="179"/>
      <c r="P219" s="179"/>
      <c r="Q219" s="179"/>
      <c r="R219" s="179"/>
      <c r="S219" s="179"/>
      <c r="T219" s="179"/>
      <c r="U219" s="179"/>
      <c r="V219" s="179"/>
    </row>
    <row r="220" spans="3:22">
      <c r="C220" s="179"/>
      <c r="D220" s="179"/>
      <c r="E220" s="179"/>
      <c r="F220" s="179"/>
      <c r="G220" s="179"/>
      <c r="H220" s="179"/>
      <c r="I220" s="179"/>
      <c r="J220" s="179"/>
      <c r="K220" s="179"/>
      <c r="L220" s="179"/>
      <c r="M220" s="179"/>
      <c r="N220" s="179"/>
      <c r="O220" s="179"/>
      <c r="P220" s="179"/>
      <c r="Q220" s="179"/>
      <c r="R220" s="179"/>
      <c r="S220" s="179"/>
      <c r="T220" s="179"/>
      <c r="U220" s="179"/>
      <c r="V220" s="179"/>
    </row>
    <row r="221" spans="3:22">
      <c r="C221" s="179"/>
      <c r="D221" s="179"/>
      <c r="E221" s="179"/>
      <c r="F221" s="179"/>
      <c r="G221" s="179"/>
      <c r="H221" s="179"/>
      <c r="I221" s="179"/>
      <c r="J221" s="179"/>
      <c r="K221" s="179"/>
      <c r="L221" s="179"/>
      <c r="M221" s="179"/>
      <c r="N221" s="179"/>
      <c r="O221" s="179"/>
      <c r="P221" s="179"/>
      <c r="Q221" s="179"/>
      <c r="R221" s="179"/>
      <c r="S221" s="179"/>
      <c r="T221" s="179"/>
      <c r="U221" s="179"/>
      <c r="V221" s="179"/>
    </row>
    <row r="222" spans="3:22">
      <c r="C222" s="179"/>
      <c r="D222" s="179"/>
      <c r="E222" s="179"/>
      <c r="F222" s="179"/>
      <c r="G222" s="179"/>
      <c r="H222" s="179"/>
      <c r="I222" s="179"/>
      <c r="J222" s="179"/>
      <c r="K222" s="179"/>
      <c r="L222" s="179"/>
      <c r="M222" s="179"/>
      <c r="N222" s="179"/>
      <c r="O222" s="179"/>
      <c r="P222" s="179"/>
      <c r="Q222" s="179"/>
      <c r="R222" s="179"/>
      <c r="S222" s="179"/>
      <c r="T222" s="179"/>
      <c r="U222" s="179"/>
      <c r="V222" s="179"/>
    </row>
    <row r="223" spans="3:22">
      <c r="C223" s="179"/>
      <c r="D223" s="179"/>
      <c r="E223" s="179"/>
      <c r="F223" s="179"/>
      <c r="G223" s="179"/>
      <c r="H223" s="179"/>
      <c r="I223" s="179"/>
      <c r="J223" s="179"/>
      <c r="K223" s="179"/>
      <c r="L223" s="179"/>
      <c r="M223" s="179"/>
      <c r="N223" s="179"/>
      <c r="O223" s="179"/>
      <c r="P223" s="179"/>
      <c r="Q223" s="179"/>
      <c r="R223" s="179"/>
      <c r="S223" s="179"/>
      <c r="T223" s="179"/>
      <c r="U223" s="179"/>
      <c r="V223" s="179"/>
    </row>
    <row r="224" spans="3:22">
      <c r="C224" s="179"/>
      <c r="D224" s="179"/>
      <c r="E224" s="179"/>
      <c r="F224" s="179"/>
      <c r="G224" s="179"/>
      <c r="H224" s="179"/>
      <c r="I224" s="179"/>
      <c r="J224" s="179"/>
      <c r="K224" s="179"/>
      <c r="L224" s="179"/>
      <c r="M224" s="179"/>
      <c r="N224" s="179"/>
      <c r="O224" s="179"/>
      <c r="P224" s="179"/>
      <c r="Q224" s="179"/>
      <c r="R224" s="179"/>
      <c r="S224" s="179"/>
      <c r="T224" s="179"/>
      <c r="U224" s="179"/>
      <c r="V224" s="179"/>
    </row>
    <row r="225" spans="3:22">
      <c r="C225" s="179"/>
      <c r="D225" s="179"/>
      <c r="E225" s="179"/>
      <c r="F225" s="179"/>
      <c r="G225" s="179"/>
      <c r="H225" s="179"/>
      <c r="I225" s="179"/>
      <c r="J225" s="179"/>
      <c r="K225" s="179"/>
      <c r="L225" s="179"/>
      <c r="M225" s="179"/>
      <c r="N225" s="179"/>
      <c r="O225" s="179"/>
      <c r="P225" s="179"/>
      <c r="Q225" s="179"/>
      <c r="R225" s="179"/>
      <c r="S225" s="179"/>
      <c r="T225" s="179"/>
      <c r="U225" s="179"/>
      <c r="V225" s="179"/>
    </row>
    <row r="226" spans="3:22">
      <c r="C226" s="179"/>
      <c r="D226" s="179"/>
      <c r="E226" s="179"/>
      <c r="F226" s="179"/>
      <c r="G226" s="179"/>
      <c r="H226" s="179"/>
      <c r="I226" s="179"/>
      <c r="J226" s="179"/>
      <c r="K226" s="179"/>
      <c r="L226" s="179"/>
      <c r="M226" s="179"/>
      <c r="N226" s="179"/>
      <c r="O226" s="179"/>
      <c r="P226" s="179"/>
      <c r="Q226" s="179"/>
      <c r="R226" s="179"/>
      <c r="S226" s="179"/>
      <c r="T226" s="179"/>
      <c r="U226" s="179"/>
      <c r="V226" s="179"/>
    </row>
    <row r="227" spans="3:22">
      <c r="C227" s="179"/>
      <c r="D227" s="179"/>
      <c r="E227" s="179"/>
      <c r="F227" s="179"/>
      <c r="G227" s="179"/>
      <c r="H227" s="179"/>
      <c r="I227" s="179"/>
      <c r="J227" s="179"/>
      <c r="K227" s="179"/>
      <c r="L227" s="179"/>
      <c r="M227" s="179"/>
      <c r="N227" s="179"/>
      <c r="O227" s="179"/>
      <c r="P227" s="179"/>
      <c r="Q227" s="179"/>
      <c r="R227" s="179"/>
      <c r="S227" s="179"/>
      <c r="T227" s="179"/>
      <c r="U227" s="179"/>
      <c r="V227" s="179"/>
    </row>
    <row r="228" spans="3:22">
      <c r="C228" s="179"/>
      <c r="D228" s="179"/>
      <c r="E228" s="179"/>
      <c r="F228" s="179"/>
      <c r="G228" s="179"/>
      <c r="H228" s="179"/>
      <c r="I228" s="179"/>
      <c r="J228" s="179"/>
      <c r="K228" s="179"/>
      <c r="L228" s="179"/>
      <c r="M228" s="179"/>
      <c r="N228" s="179"/>
      <c r="O228" s="179"/>
      <c r="P228" s="179"/>
      <c r="Q228" s="179"/>
      <c r="R228" s="179"/>
      <c r="S228" s="179"/>
      <c r="T228" s="179"/>
      <c r="U228" s="179"/>
      <c r="V228" s="179"/>
    </row>
    <row r="229" spans="3:22">
      <c r="C229" s="179"/>
      <c r="D229" s="179"/>
      <c r="E229" s="179"/>
      <c r="F229" s="179"/>
      <c r="G229" s="179"/>
      <c r="H229" s="179"/>
      <c r="I229" s="179"/>
      <c r="J229" s="179"/>
      <c r="K229" s="179"/>
      <c r="L229" s="179"/>
      <c r="M229" s="179"/>
      <c r="N229" s="179"/>
      <c r="O229" s="179"/>
      <c r="P229" s="179"/>
      <c r="Q229" s="179"/>
      <c r="R229" s="179"/>
      <c r="S229" s="179"/>
      <c r="T229" s="179"/>
      <c r="U229" s="179"/>
      <c r="V229" s="179"/>
    </row>
  </sheetData>
  <mergeCells count="2">
    <mergeCell ref="A1:AN1"/>
    <mergeCell ref="A2:N2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Felvin Leandro Tejeda de los Santos</dc:creator>
  <cp:lastModifiedBy>Naurelsys Hernández Durán</cp:lastModifiedBy>
  <dcterms:created xsi:type="dcterms:W3CDTF">2017-05-10T14:22:45Z</dcterms:created>
  <dcterms:modified xsi:type="dcterms:W3CDTF">2025-11-12T16:16:41Z</dcterms:modified>
</cp:coreProperties>
</file>